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rinterSettings/printerSettings1.bin" ContentType="application/vnd.openxmlformats-officedocument.spreadsheetml.printerSettings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rinterSettings/printerSettings2.bin" ContentType="application/vnd.openxmlformats-officedocument.spreadsheetml.printerSettings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studia\III rok 2 semestr\Ekonometria_PROJEKT\"/>
    </mc:Choice>
  </mc:AlternateContent>
  <xr:revisionPtr revIDLastSave="0" documentId="13_ncr:1_{F0991976-7488-4BFE-9BBE-DEF6AF5A1506}" xr6:coauthVersionLast="47" xr6:coauthVersionMax="47" xr10:uidLastSave="{00000000-0000-0000-0000-000000000000}"/>
  <bookViews>
    <workbookView xWindow="-108" yWindow="-108" windowWidth="23256" windowHeight="12576" tabRatio="927" xr2:uid="{00000000-000D-0000-FFFF-FFFF00000000}"/>
  </bookViews>
  <sheets>
    <sheet name="Dane GUS" sheetId="22" r:id="rId1"/>
    <sheet name="Dobór zmiennych i model ekonome" sheetId="2" r:id="rId2"/>
    <sheet name="Test t-Studenta" sheetId="20" r:id="rId3"/>
    <sheet name="Istotność statystyczna F" sheetId="19" r:id="rId4"/>
    <sheet name="Weryfikacja modelu" sheetId="5" r:id="rId5"/>
    <sheet name="test symetrii" sheetId="7" r:id="rId6"/>
    <sheet name="Test Jaeque-Bera" sheetId="8" r:id="rId7"/>
    <sheet name="Badanie autokorelacji skł. loso" sheetId="10" r:id="rId8"/>
    <sheet name="badanie koincydencji" sheetId="12" r:id="rId9"/>
    <sheet name="Test Shapiro - Wilka" sheetId="14" r:id="rId10"/>
    <sheet name="VIF" sheetId="15" r:id="rId11"/>
    <sheet name="Losowość" sheetId="23" r:id="rId12"/>
    <sheet name="test Goldfelda- Quandta" sheetId="21" r:id="rId13"/>
  </sheets>
  <externalReferences>
    <externalReference r:id="rId14"/>
    <externalReference r:id="rId15"/>
  </externalReferences>
  <definedNames>
    <definedName name="_C">#REF!</definedName>
    <definedName name="A">Losowość!$B$45:$T$63</definedName>
    <definedName name="ai_n">IF(ROUNDDOWN(#REF!/2,0)&gt;=#REF!,INDEX(#REF!,#REF!,HLOOKUP(#REF!,#REF!,2,0))," ")</definedName>
    <definedName name="B">Losowość!$B$81:$T$99</definedName>
    <definedName name="BUBA">[1]Arkusz2!$B$6:$C$40</definedName>
    <definedName name="dane">#REF!</definedName>
    <definedName name="durbin">[2]tablice_DW!$B$5:$AO$259</definedName>
    <definedName name="et">'[2]Losowość dla dużych prób'!#REF!</definedName>
    <definedName name="FUN">[1]Arkusz2!$B$47:$T$65</definedName>
    <definedName name="jklm">[1]Arkusz2!$B$47:$T$65</definedName>
    <definedName name="kil">[1]Arkusz2!$B$6:$C$40</definedName>
    <definedName name="kolp">'[2]Losowość dla dużych prób'!#REF!</definedName>
    <definedName name="q">#REF!</definedName>
    <definedName name="rum">#REF!</definedName>
    <definedName name="sde">#REF!</definedName>
    <definedName name="serii">Losowość!$B$45:$AD$73</definedName>
    <definedName name="serii2">Losowość!$B$81:$AD$109</definedName>
    <definedName name="solver_eng" localSheetId="10" hidden="1">1</definedName>
    <definedName name="solver_neg" localSheetId="10" hidden="1">1</definedName>
    <definedName name="solver_num" localSheetId="10" hidden="1">0</definedName>
    <definedName name="solver_opt" localSheetId="10" hidden="1">VIF!$U$17</definedName>
    <definedName name="solver_typ" localSheetId="10" hidden="1">1</definedName>
    <definedName name="solver_val" localSheetId="10" hidden="1">0</definedName>
    <definedName name="solver_ver" localSheetId="10" hidden="1">3</definedName>
    <definedName name="thrtrt">#REF!</definedName>
    <definedName name="W_1">VLOOKUP(#REF!,wktsw,2,0)</definedName>
    <definedName name="W_2">VLOOKUP(#REF!,wktsw,3,0)</definedName>
    <definedName name="W_3">VLOOKUP(#REF!,wktsw,4,0)</definedName>
    <definedName name="W_4">VLOOKUP(#REF!,wktsw,5,0)</definedName>
    <definedName name="wktsw">#REF!</definedName>
    <definedName name="wstsw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9" l="1"/>
  <c r="B22" i="21"/>
  <c r="B15" i="15" l="1"/>
  <c r="B14" i="15"/>
  <c r="M24" i="15"/>
  <c r="K24" i="15"/>
  <c r="F9" i="12" l="1"/>
  <c r="F8" i="12"/>
  <c r="J8" i="12"/>
  <c r="J9" i="12"/>
  <c r="J7" i="12"/>
  <c r="B9" i="12"/>
  <c r="B11" i="12"/>
  <c r="B15" i="12"/>
  <c r="B23" i="10"/>
  <c r="B22" i="10"/>
  <c r="A5" i="10"/>
  <c r="B6" i="10" s="1"/>
  <c r="A6" i="10"/>
  <c r="B7" i="10" s="1"/>
  <c r="A7" i="10"/>
  <c r="B8" i="10" s="1"/>
  <c r="A8" i="10"/>
  <c r="B9" i="10" s="1"/>
  <c r="A11" i="10"/>
  <c r="B12" i="10" s="1"/>
  <c r="A12" i="10"/>
  <c r="B13" i="10" s="1"/>
  <c r="B5" i="8"/>
  <c r="B6" i="8"/>
  <c r="B7" i="8"/>
  <c r="B8" i="8"/>
  <c r="B9" i="8"/>
  <c r="A9" i="10" s="1"/>
  <c r="B10" i="10" s="1"/>
  <c r="B10" i="8"/>
  <c r="A10" i="10" s="1"/>
  <c r="B11" i="10" s="1"/>
  <c r="B11" i="8"/>
  <c r="B12" i="8"/>
  <c r="B13" i="8"/>
  <c r="A13" i="10" s="1"/>
  <c r="B4" i="8"/>
  <c r="A4" i="10" s="1"/>
  <c r="B5" i="10" s="1"/>
  <c r="L21" i="7"/>
  <c r="C8" i="5"/>
  <c r="A3" i="15" s="1"/>
  <c r="C9" i="5"/>
  <c r="A4" i="15" s="1"/>
  <c r="C10" i="5"/>
  <c r="A5" i="15" s="1"/>
  <c r="C11" i="5"/>
  <c r="A6" i="15" s="1"/>
  <c r="C12" i="5"/>
  <c r="A7" i="15" s="1"/>
  <c r="C13" i="5"/>
  <c r="A8" i="15" s="1"/>
  <c r="C14" i="5"/>
  <c r="A9" i="15" s="1"/>
  <c r="C15" i="5"/>
  <c r="A10" i="15" s="1"/>
  <c r="C16" i="5"/>
  <c r="A11" i="15" s="1"/>
  <c r="C7" i="5"/>
  <c r="A2" i="15" s="1"/>
  <c r="B19" i="5"/>
  <c r="B20" i="5"/>
  <c r="B18" i="5"/>
  <c r="L7" i="5"/>
  <c r="L8" i="5"/>
  <c r="L9" i="5"/>
  <c r="L13" i="5" s="1"/>
  <c r="L10" i="5"/>
  <c r="L11" i="5"/>
  <c r="L12" i="5"/>
  <c r="K8" i="5"/>
  <c r="K9" i="5"/>
  <c r="K10" i="5"/>
  <c r="K11" i="5"/>
  <c r="K12" i="5"/>
  <c r="K7" i="5"/>
  <c r="B7" i="19"/>
  <c r="B8" i="19"/>
  <c r="B9" i="19"/>
  <c r="B10" i="19"/>
  <c r="B6" i="19"/>
  <c r="A5" i="19"/>
  <c r="D9" i="20"/>
  <c r="A8" i="20"/>
  <c r="B8" i="20"/>
  <c r="C8" i="20"/>
  <c r="D8" i="20"/>
  <c r="E8" i="20"/>
  <c r="B7" i="20"/>
  <c r="C7" i="20"/>
  <c r="D7" i="20"/>
  <c r="E7" i="20"/>
  <c r="A7" i="20"/>
  <c r="F33" i="2"/>
  <c r="F34" i="2"/>
  <c r="F32" i="2"/>
  <c r="B14" i="12" l="1"/>
  <c r="B10" i="12"/>
  <c r="B13" i="12"/>
  <c r="B7" i="12"/>
  <c r="B6" i="12"/>
  <c r="B12" i="12"/>
  <c r="B8" i="12"/>
  <c r="B17" i="10"/>
  <c r="C5" i="10"/>
  <c r="A26" i="5"/>
  <c r="A41" i="2" l="1"/>
  <c r="A177" i="2" s="1"/>
  <c r="A42" i="2"/>
  <c r="A178" i="2" s="1"/>
  <c r="A43" i="2"/>
  <c r="A179" i="2" s="1"/>
  <c r="A44" i="2"/>
  <c r="A180" i="2" s="1"/>
  <c r="A45" i="2"/>
  <c r="A181" i="2" s="1"/>
  <c r="A46" i="2"/>
  <c r="A182" i="2" s="1"/>
  <c r="A47" i="2"/>
  <c r="A183" i="2" s="1"/>
  <c r="A48" i="2"/>
  <c r="A184" i="2" s="1"/>
  <c r="A49" i="2"/>
  <c r="A185" i="2" s="1"/>
  <c r="A40" i="2"/>
  <c r="A176" i="2" s="1"/>
  <c r="B41" i="2"/>
  <c r="H64" i="2" s="1"/>
  <c r="C41" i="2"/>
  <c r="C64" i="2" s="1"/>
  <c r="C124" i="2" s="1"/>
  <c r="D41" i="2"/>
  <c r="D64" i="2" s="1"/>
  <c r="D124" i="2" s="1"/>
  <c r="E41" i="2"/>
  <c r="E64" i="2" s="1"/>
  <c r="F41" i="2"/>
  <c r="F64" i="2" s="1"/>
  <c r="B42" i="2"/>
  <c r="H65" i="2" s="1"/>
  <c r="C42" i="2"/>
  <c r="C65" i="2" s="1"/>
  <c r="C125" i="2" s="1"/>
  <c r="D42" i="2"/>
  <c r="D65" i="2" s="1"/>
  <c r="D125" i="2" s="1"/>
  <c r="E42" i="2"/>
  <c r="E65" i="2" s="1"/>
  <c r="F42" i="2"/>
  <c r="F65" i="2" s="1"/>
  <c r="B43" i="2"/>
  <c r="H66" i="2" s="1"/>
  <c r="C43" i="2"/>
  <c r="C66" i="2" s="1"/>
  <c r="C126" i="2" s="1"/>
  <c r="D43" i="2"/>
  <c r="D66" i="2" s="1"/>
  <c r="D126" i="2" s="1"/>
  <c r="E43" i="2"/>
  <c r="E66" i="2" s="1"/>
  <c r="F43" i="2"/>
  <c r="F66" i="2" s="1"/>
  <c r="B44" i="2"/>
  <c r="H67" i="2" s="1"/>
  <c r="C44" i="2"/>
  <c r="C67" i="2" s="1"/>
  <c r="C127" i="2" s="1"/>
  <c r="D44" i="2"/>
  <c r="D67" i="2" s="1"/>
  <c r="D127" i="2" s="1"/>
  <c r="E44" i="2"/>
  <c r="E67" i="2" s="1"/>
  <c r="F44" i="2"/>
  <c r="F67" i="2" s="1"/>
  <c r="B45" i="2"/>
  <c r="H68" i="2" s="1"/>
  <c r="C45" i="2"/>
  <c r="C68" i="2" s="1"/>
  <c r="C128" i="2" s="1"/>
  <c r="D45" i="2"/>
  <c r="D68" i="2" s="1"/>
  <c r="D128" i="2" s="1"/>
  <c r="E45" i="2"/>
  <c r="E68" i="2" s="1"/>
  <c r="F45" i="2"/>
  <c r="F68" i="2" s="1"/>
  <c r="B46" i="2"/>
  <c r="H69" i="2" s="1"/>
  <c r="C46" i="2"/>
  <c r="C69" i="2" s="1"/>
  <c r="C129" i="2" s="1"/>
  <c r="D46" i="2"/>
  <c r="D69" i="2" s="1"/>
  <c r="D129" i="2" s="1"/>
  <c r="E46" i="2"/>
  <c r="E69" i="2" s="1"/>
  <c r="F46" i="2"/>
  <c r="F69" i="2" s="1"/>
  <c r="B47" i="2"/>
  <c r="H70" i="2" s="1"/>
  <c r="C47" i="2"/>
  <c r="C70" i="2" s="1"/>
  <c r="C130" i="2" s="1"/>
  <c r="D47" i="2"/>
  <c r="D70" i="2" s="1"/>
  <c r="D130" i="2" s="1"/>
  <c r="E47" i="2"/>
  <c r="E70" i="2" s="1"/>
  <c r="F47" i="2"/>
  <c r="F70" i="2" s="1"/>
  <c r="B48" i="2"/>
  <c r="H71" i="2" s="1"/>
  <c r="C48" i="2"/>
  <c r="C71" i="2" s="1"/>
  <c r="C131" i="2" s="1"/>
  <c r="D48" i="2"/>
  <c r="D71" i="2" s="1"/>
  <c r="D131" i="2" s="1"/>
  <c r="E48" i="2"/>
  <c r="E71" i="2" s="1"/>
  <c r="F48" i="2"/>
  <c r="F71" i="2" s="1"/>
  <c r="B49" i="2"/>
  <c r="H72" i="2" s="1"/>
  <c r="C49" i="2"/>
  <c r="C72" i="2" s="1"/>
  <c r="C132" i="2" s="1"/>
  <c r="D49" i="2"/>
  <c r="D72" i="2" s="1"/>
  <c r="D132" i="2" s="1"/>
  <c r="E49" i="2"/>
  <c r="E72" i="2" s="1"/>
  <c r="F49" i="2"/>
  <c r="F72" i="2" s="1"/>
  <c r="F40" i="2"/>
  <c r="F63" i="2" s="1"/>
  <c r="D40" i="2"/>
  <c r="D63" i="2" s="1"/>
  <c r="E40" i="2"/>
  <c r="E63" i="2" s="1"/>
  <c r="H79" i="2" s="1"/>
  <c r="G9" i="12" s="1"/>
  <c r="C40" i="2"/>
  <c r="C63" i="2" s="1"/>
  <c r="C123" i="2" s="1"/>
  <c r="B40" i="2"/>
  <c r="H63" i="2" s="1"/>
  <c r="I18" i="2"/>
  <c r="I20" i="2" s="1"/>
  <c r="G19" i="2"/>
  <c r="G18" i="2"/>
  <c r="H19" i="2"/>
  <c r="H18" i="2"/>
  <c r="D18" i="2"/>
  <c r="E18" i="2"/>
  <c r="F18" i="2"/>
  <c r="J18" i="2"/>
  <c r="K18" i="2"/>
  <c r="C18" i="2"/>
  <c r="C19" i="2"/>
  <c r="C328" i="2" l="1"/>
  <c r="D14" i="5"/>
  <c r="C323" i="2"/>
  <c r="D9" i="5"/>
  <c r="C325" i="2"/>
  <c r="D11" i="5"/>
  <c r="C329" i="2"/>
  <c r="D15" i="5"/>
  <c r="C324" i="2"/>
  <c r="D10" i="5"/>
  <c r="D123" i="2"/>
  <c r="H78" i="2"/>
  <c r="G8" i="12" s="1"/>
  <c r="C330" i="2"/>
  <c r="D16" i="5"/>
  <c r="C327" i="2"/>
  <c r="D13" i="5"/>
  <c r="C326" i="2"/>
  <c r="D12" i="5"/>
  <c r="C322" i="2"/>
  <c r="D8" i="5"/>
  <c r="D183" i="2"/>
  <c r="F130" i="2"/>
  <c r="D179" i="2"/>
  <c r="F126" i="2"/>
  <c r="B176" i="2"/>
  <c r="G321" i="2" s="1"/>
  <c r="H123" i="2"/>
  <c r="F123" i="2"/>
  <c r="D176" i="2"/>
  <c r="C183" i="2"/>
  <c r="E130" i="2"/>
  <c r="F129" i="2"/>
  <c r="D182" i="2"/>
  <c r="B182" i="2"/>
  <c r="G327" i="2" s="1"/>
  <c r="H129" i="2"/>
  <c r="C179" i="2"/>
  <c r="E126" i="2"/>
  <c r="F125" i="2"/>
  <c r="D178" i="2"/>
  <c r="B178" i="2"/>
  <c r="G323" i="2" s="1"/>
  <c r="H125" i="2"/>
  <c r="E131" i="2"/>
  <c r="C184" i="2"/>
  <c r="B183" i="2"/>
  <c r="G328" i="2" s="1"/>
  <c r="H130" i="2"/>
  <c r="E127" i="2"/>
  <c r="C180" i="2"/>
  <c r="B179" i="2"/>
  <c r="G324" i="2" s="1"/>
  <c r="H126" i="2"/>
  <c r="D185" i="2"/>
  <c r="F132" i="2"/>
  <c r="B185" i="2"/>
  <c r="G330" i="2" s="1"/>
  <c r="H132" i="2"/>
  <c r="E129" i="2"/>
  <c r="C182" i="2"/>
  <c r="D181" i="2"/>
  <c r="F128" i="2"/>
  <c r="B181" i="2"/>
  <c r="G326" i="2" s="1"/>
  <c r="H128" i="2"/>
  <c r="E125" i="2"/>
  <c r="C178" i="2"/>
  <c r="D177" i="2"/>
  <c r="F124" i="2"/>
  <c r="B177" i="2"/>
  <c r="G322" i="2" s="1"/>
  <c r="H124" i="2"/>
  <c r="E123" i="2"/>
  <c r="C176" i="2"/>
  <c r="C185" i="2"/>
  <c r="E132" i="2"/>
  <c r="F131" i="2"/>
  <c r="D184" i="2"/>
  <c r="B184" i="2"/>
  <c r="G329" i="2" s="1"/>
  <c r="H131" i="2"/>
  <c r="C181" i="2"/>
  <c r="E128" i="2"/>
  <c r="F127" i="2"/>
  <c r="D180" i="2"/>
  <c r="B180" i="2"/>
  <c r="G325" i="2" s="1"/>
  <c r="H127" i="2"/>
  <c r="C177" i="2"/>
  <c r="E124" i="2"/>
  <c r="E78" i="2"/>
  <c r="D79" i="2" s="1"/>
  <c r="F79" i="2"/>
  <c r="E80" i="2" s="1"/>
  <c r="F77" i="2"/>
  <c r="C80" i="2" s="1"/>
  <c r="F78" i="2"/>
  <c r="D80" i="2" s="1"/>
  <c r="C83" i="2"/>
  <c r="C86" i="2" s="1"/>
  <c r="D95" i="2" s="1"/>
  <c r="D77" i="2"/>
  <c r="C78" i="2" s="1"/>
  <c r="E77" i="2"/>
  <c r="C79" i="2" s="1"/>
  <c r="H77" i="2"/>
  <c r="H80" i="2"/>
  <c r="D19" i="2"/>
  <c r="J19" i="2"/>
  <c r="F19" i="2"/>
  <c r="E19" i="2"/>
  <c r="K19" i="2"/>
  <c r="D324" i="2" l="1"/>
  <c r="E10" i="5"/>
  <c r="F10" i="5" s="1"/>
  <c r="B5" i="15"/>
  <c r="C9" i="12"/>
  <c r="D322" i="2"/>
  <c r="E8" i="5"/>
  <c r="F8" i="5" s="1"/>
  <c r="B10" i="15"/>
  <c r="C14" i="12"/>
  <c r="D328" i="2"/>
  <c r="E14" i="5"/>
  <c r="B7" i="15"/>
  <c r="C11" i="12"/>
  <c r="B6" i="15"/>
  <c r="C10" i="12"/>
  <c r="D321" i="2"/>
  <c r="E7" i="5"/>
  <c r="D327" i="2"/>
  <c r="E13" i="5"/>
  <c r="D329" i="2"/>
  <c r="E15" i="5"/>
  <c r="F15" i="5" s="1"/>
  <c r="D323" i="2"/>
  <c r="E9" i="5"/>
  <c r="F9" i="5" s="1"/>
  <c r="D325" i="2"/>
  <c r="E11" i="5"/>
  <c r="F11" i="5" s="1"/>
  <c r="B8" i="15"/>
  <c r="C12" i="12"/>
  <c r="B4" i="15"/>
  <c r="C8" i="12"/>
  <c r="D330" i="2"/>
  <c r="E16" i="5"/>
  <c r="F16" i="5" s="1"/>
  <c r="C321" i="2"/>
  <c r="D7" i="5"/>
  <c r="B3" i="15"/>
  <c r="C7" i="12"/>
  <c r="D326" i="2"/>
  <c r="E12" i="5"/>
  <c r="B11" i="15"/>
  <c r="C15" i="12"/>
  <c r="B9" i="15"/>
  <c r="C13" i="12"/>
  <c r="M333" i="2" a="1"/>
  <c r="D96" i="2"/>
  <c r="D93" i="2"/>
  <c r="D94" i="2"/>
  <c r="D92" i="2"/>
  <c r="D97" i="2"/>
  <c r="F139" i="2"/>
  <c r="D100" i="2"/>
  <c r="F140" i="2"/>
  <c r="D101" i="2"/>
  <c r="F141" i="2"/>
  <c r="D102" i="2"/>
  <c r="F138" i="2"/>
  <c r="D99" i="2"/>
  <c r="C9" i="15" l="1"/>
  <c r="D13" i="12"/>
  <c r="C8" i="15"/>
  <c r="D12" i="12"/>
  <c r="B333" i="2" a="1"/>
  <c r="C3" i="15"/>
  <c r="D7" i="12"/>
  <c r="C10" i="15"/>
  <c r="D14" i="12"/>
  <c r="C2" i="15"/>
  <c r="D6" i="12"/>
  <c r="C7" i="15"/>
  <c r="D11" i="12"/>
  <c r="F13" i="5"/>
  <c r="F12" i="5"/>
  <c r="M333" i="2"/>
  <c r="M335" i="2"/>
  <c r="M334" i="2"/>
  <c r="B2" i="15"/>
  <c r="C6" i="12"/>
  <c r="F7" i="5"/>
  <c r="C4" i="15"/>
  <c r="D8" i="12"/>
  <c r="C5" i="15"/>
  <c r="D9" i="12"/>
  <c r="C11" i="15"/>
  <c r="D15" i="12"/>
  <c r="C6" i="15"/>
  <c r="D10" i="12"/>
  <c r="F14" i="5"/>
  <c r="F165" i="2"/>
  <c r="F147" i="2"/>
  <c r="F151" i="2"/>
  <c r="F162" i="2"/>
  <c r="H141" i="2"/>
  <c r="F153" i="2"/>
  <c r="F169" i="2"/>
  <c r="F159" i="2"/>
  <c r="H139" i="2"/>
  <c r="F155" i="2"/>
  <c r="F163" i="2"/>
  <c r="F143" i="2"/>
  <c r="F158" i="2"/>
  <c r="F150" i="2"/>
  <c r="F167" i="2"/>
  <c r="F148" i="2"/>
  <c r="F160" i="2"/>
  <c r="F146" i="2"/>
  <c r="F142" i="2"/>
  <c r="F157" i="2"/>
  <c r="H138" i="2"/>
  <c r="F154" i="2"/>
  <c r="F144" i="2"/>
  <c r="F166" i="2"/>
  <c r="F145" i="2"/>
  <c r="F156" i="2"/>
  <c r="F168" i="2"/>
  <c r="F149" i="2"/>
  <c r="F161" i="2"/>
  <c r="F152" i="2"/>
  <c r="H152" i="2" s="1"/>
  <c r="F164" i="2"/>
  <c r="H140" i="2"/>
  <c r="B335" i="2" l="1"/>
  <c r="B334" i="2"/>
  <c r="D333" i="2"/>
  <c r="C333" i="2"/>
  <c r="C335" i="2"/>
  <c r="D334" i="2"/>
  <c r="B333" i="2"/>
  <c r="H333" i="2" s="1" a="1"/>
  <c r="I333" i="2" s="1"/>
  <c r="C334" i="2"/>
  <c r="D335" i="2"/>
  <c r="H146" i="2"/>
  <c r="H166" i="2"/>
  <c r="H157" i="2"/>
  <c r="H148" i="2"/>
  <c r="H144" i="2"/>
  <c r="H142" i="2"/>
  <c r="H163" i="2"/>
  <c r="H154" i="2"/>
  <c r="H150" i="2"/>
  <c r="H160" i="2"/>
  <c r="J333" i="2" l="1"/>
  <c r="J334" i="2"/>
  <c r="J335" i="2"/>
  <c r="H334" i="2"/>
  <c r="H335" i="2"/>
  <c r="H333" i="2"/>
  <c r="I334" i="2"/>
  <c r="I335" i="2"/>
  <c r="A159" i="2"/>
  <c r="A153" i="2"/>
  <c r="A139" i="2"/>
  <c r="A161" i="2"/>
  <c r="A151" i="2"/>
  <c r="A154" i="2"/>
  <c r="A157" i="2"/>
  <c r="A144" i="2"/>
  <c r="A155" i="2"/>
  <c r="A138" i="2"/>
  <c r="A147" i="2"/>
  <c r="A166" i="2"/>
  <c r="A152" i="2"/>
  <c r="A148" i="2"/>
  <c r="A158" i="2"/>
  <c r="A165" i="2"/>
  <c r="A156" i="2"/>
  <c r="A162" i="2"/>
  <c r="A150" i="2"/>
  <c r="A163" i="2"/>
  <c r="A160" i="2"/>
  <c r="A141" i="2"/>
  <c r="A143" i="2"/>
  <c r="A164" i="2"/>
  <c r="A145" i="2"/>
  <c r="A149" i="2"/>
  <c r="A146" i="2"/>
  <c r="A142" i="2"/>
  <c r="A140" i="2"/>
  <c r="P333" i="2" l="1" a="1"/>
  <c r="P333" i="2" l="1"/>
  <c r="P335" i="2"/>
  <c r="P334" i="2"/>
  <c r="B17" i="19"/>
  <c r="B16" i="19"/>
  <c r="H7" i="5"/>
  <c r="H10" i="5"/>
  <c r="H8" i="5"/>
  <c r="G7" i="5"/>
  <c r="A10" i="23" l="1"/>
  <c r="B6" i="14"/>
  <c r="A8" i="7"/>
  <c r="B19" i="19"/>
  <c r="B8" i="7"/>
  <c r="I7" i="14"/>
  <c r="I8" i="14"/>
  <c r="I9" i="14"/>
  <c r="I10" i="14"/>
  <c r="I6" i="14"/>
  <c r="C13" i="10"/>
  <c r="C6" i="10"/>
  <c r="C7" i="10"/>
  <c r="C8" i="10"/>
  <c r="C9" i="10"/>
  <c r="C10" i="10"/>
  <c r="C11" i="10"/>
  <c r="C12" i="10"/>
  <c r="B16" i="10" l="1"/>
  <c r="B25" i="10" s="1"/>
  <c r="B10" i="23"/>
  <c r="A3" i="21"/>
  <c r="I16" i="14"/>
  <c r="C24" i="8"/>
  <c r="C20" i="8"/>
  <c r="C19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E4" i="8"/>
  <c r="D4" i="8"/>
  <c r="C5" i="8"/>
  <c r="C6" i="8"/>
  <c r="C7" i="8"/>
  <c r="C8" i="8"/>
  <c r="C9" i="8"/>
  <c r="C10" i="8"/>
  <c r="C11" i="8"/>
  <c r="C12" i="8"/>
  <c r="C13" i="8"/>
  <c r="C4" i="8"/>
  <c r="H9" i="5"/>
  <c r="H11" i="5"/>
  <c r="H12" i="5"/>
  <c r="H13" i="5"/>
  <c r="H14" i="5"/>
  <c r="H15" i="5"/>
  <c r="H16" i="5"/>
  <c r="G10" i="5"/>
  <c r="G11" i="5"/>
  <c r="G12" i="5"/>
  <c r="G13" i="5"/>
  <c r="G14" i="5"/>
  <c r="G15" i="5"/>
  <c r="C20" i="2"/>
  <c r="J20" i="2"/>
  <c r="A15" i="23" l="1"/>
  <c r="A13" i="7"/>
  <c r="B13" i="7" s="1"/>
  <c r="B11" i="14"/>
  <c r="C15" i="8"/>
  <c r="D15" i="8"/>
  <c r="D5" i="21"/>
  <c r="B3" i="21"/>
  <c r="A16" i="23"/>
  <c r="B12" i="14"/>
  <c r="A14" i="7"/>
  <c r="B14" i="7" s="1"/>
  <c r="A13" i="23"/>
  <c r="A11" i="7"/>
  <c r="B11" i="7" s="1"/>
  <c r="B9" i="14"/>
  <c r="D10" i="23"/>
  <c r="C10" i="23"/>
  <c r="A17" i="23"/>
  <c r="A15" i="7"/>
  <c r="B15" i="7" s="1"/>
  <c r="B13" i="14"/>
  <c r="A14" i="23"/>
  <c r="A12" i="7"/>
  <c r="B12" i="7" s="1"/>
  <c r="B10" i="14"/>
  <c r="A18" i="23"/>
  <c r="B14" i="14"/>
  <c r="A16" i="7"/>
  <c r="B16" i="7" s="1"/>
  <c r="E15" i="8"/>
  <c r="C17" i="8" s="1"/>
  <c r="C21" i="8"/>
  <c r="H17" i="5"/>
  <c r="I16" i="5"/>
  <c r="I7" i="5"/>
  <c r="D20" i="2"/>
  <c r="I15" i="5"/>
  <c r="I10" i="5"/>
  <c r="G8" i="5"/>
  <c r="I13" i="5"/>
  <c r="I9" i="5"/>
  <c r="I12" i="5"/>
  <c r="I14" i="5"/>
  <c r="I11" i="5"/>
  <c r="I8" i="5"/>
  <c r="G16" i="5"/>
  <c r="G9" i="5"/>
  <c r="K20" i="2"/>
  <c r="E20" i="2"/>
  <c r="H20" i="2"/>
  <c r="G20" i="2"/>
  <c r="F20" i="2"/>
  <c r="A11" i="23" l="1"/>
  <c r="B7" i="14"/>
  <c r="A9" i="7"/>
  <c r="B9" i="7" s="1"/>
  <c r="B13" i="23"/>
  <c r="A6" i="21"/>
  <c r="A12" i="23"/>
  <c r="B8" i="14"/>
  <c r="A10" i="7"/>
  <c r="B10" i="7" s="1"/>
  <c r="A11" i="21"/>
  <c r="B18" i="23"/>
  <c r="B14" i="23"/>
  <c r="A7" i="21"/>
  <c r="B17" i="23"/>
  <c r="A10" i="21"/>
  <c r="A19" i="23"/>
  <c r="A17" i="7"/>
  <c r="B17" i="7" s="1"/>
  <c r="B15" i="14"/>
  <c r="C22" i="8"/>
  <c r="C23" i="8" s="1"/>
  <c r="B15" i="23"/>
  <c r="A8" i="21"/>
  <c r="A9" i="21"/>
  <c r="B16" i="23"/>
  <c r="I17" i="5"/>
  <c r="G17" i="5"/>
  <c r="E6" i="21" l="1"/>
  <c r="B9" i="21"/>
  <c r="C14" i="23"/>
  <c r="D14" i="23"/>
  <c r="D8" i="21"/>
  <c r="B6" i="21"/>
  <c r="C16" i="23"/>
  <c r="D16" i="23"/>
  <c r="C15" i="23"/>
  <c r="D15" i="23"/>
  <c r="C13" i="23"/>
  <c r="D13" i="23"/>
  <c r="D9" i="21"/>
  <c r="B7" i="21"/>
  <c r="D19" i="7"/>
  <c r="G19" i="7" s="1"/>
  <c r="C18" i="23"/>
  <c r="D18" i="23"/>
  <c r="E7" i="21"/>
  <c r="B10" i="21"/>
  <c r="C6" i="14"/>
  <c r="D6" i="14"/>
  <c r="E11" i="14" s="1"/>
  <c r="E5" i="21"/>
  <c r="B8" i="21"/>
  <c r="E8" i="21"/>
  <c r="B11" i="21"/>
  <c r="B12" i="23"/>
  <c r="A5" i="21"/>
  <c r="A12" i="21"/>
  <c r="B19" i="23"/>
  <c r="C17" i="23"/>
  <c r="D17" i="23"/>
  <c r="B11" i="23"/>
  <c r="A4" i="21"/>
  <c r="E7" i="14"/>
  <c r="E13" i="14" l="1"/>
  <c r="E8" i="14"/>
  <c r="C11" i="23"/>
  <c r="D11" i="23"/>
  <c r="C19" i="23"/>
  <c r="D19" i="23"/>
  <c r="E9" i="21"/>
  <c r="B12" i="21"/>
  <c r="E6" i="14"/>
  <c r="J13" i="14" s="1"/>
  <c r="E14" i="14"/>
  <c r="E10" i="14"/>
  <c r="J9" i="14" s="1"/>
  <c r="G5" i="21"/>
  <c r="F5" i="21"/>
  <c r="D6" i="21"/>
  <c r="B4" i="21"/>
  <c r="G7" i="21"/>
  <c r="F7" i="21"/>
  <c r="E9" i="14"/>
  <c r="D7" i="21"/>
  <c r="B5" i="21"/>
  <c r="C12" i="23"/>
  <c r="D12" i="23"/>
  <c r="G8" i="21"/>
  <c r="F8" i="21"/>
  <c r="E12" i="14"/>
  <c r="E15" i="14"/>
  <c r="G6" i="21"/>
  <c r="F6" i="21"/>
  <c r="J8" i="14" l="1"/>
  <c r="J6" i="14"/>
  <c r="J7" i="14"/>
  <c r="J10" i="14"/>
  <c r="D20" i="23"/>
  <c r="J12" i="14"/>
  <c r="G9" i="21"/>
  <c r="B15" i="21" s="1"/>
  <c r="B20" i="21" s="1"/>
  <c r="F9" i="21"/>
  <c r="B14" i="21" s="1"/>
  <c r="B19" i="21" s="1"/>
  <c r="B21" i="21" s="1"/>
  <c r="C20" i="23"/>
  <c r="J14" i="14"/>
  <c r="J15" i="14"/>
  <c r="J11" i="14"/>
  <c r="J16" i="14" l="1"/>
  <c r="B20" i="14" s="1"/>
</calcChain>
</file>

<file path=xl/sharedStrings.xml><?xml version="1.0" encoding="utf-8"?>
<sst xmlns="http://schemas.openxmlformats.org/spreadsheetml/2006/main" count="773" uniqueCount="294">
  <si>
    <t>średnia</t>
  </si>
  <si>
    <t>x1</t>
  </si>
  <si>
    <t>x6</t>
  </si>
  <si>
    <t>x8</t>
  </si>
  <si>
    <t>x3</t>
  </si>
  <si>
    <t>x4</t>
  </si>
  <si>
    <t>x5</t>
  </si>
  <si>
    <t>x7</t>
  </si>
  <si>
    <t>x9</t>
  </si>
  <si>
    <t>X2</t>
  </si>
  <si>
    <t>t</t>
  </si>
  <si>
    <t>PODSUMOWANIE - WYJŚCIE</t>
  </si>
  <si>
    <t>Statystyki regresji</t>
  </si>
  <si>
    <t>Wielokrotność R</t>
  </si>
  <si>
    <t>R kwadrat</t>
  </si>
  <si>
    <t>Dopasowany R kwadrat</t>
  </si>
  <si>
    <t>Błąd standardowy</t>
  </si>
  <si>
    <t>Obserwacje</t>
  </si>
  <si>
    <t>ANALIZA WARIANCJI</t>
  </si>
  <si>
    <t>Regresja</t>
  </si>
  <si>
    <t>Resztkowy</t>
  </si>
  <si>
    <t>Razem</t>
  </si>
  <si>
    <t>Przecięcie</t>
  </si>
  <si>
    <t>df</t>
  </si>
  <si>
    <t>SS</t>
  </si>
  <si>
    <t>MS</t>
  </si>
  <si>
    <t>F</t>
  </si>
  <si>
    <t>Istotność F</t>
  </si>
  <si>
    <t>Współczynniki</t>
  </si>
  <si>
    <t>t Stat</t>
  </si>
  <si>
    <t>Wartość-p</t>
  </si>
  <si>
    <t>Dolne 95%</t>
  </si>
  <si>
    <t>Górne 95%</t>
  </si>
  <si>
    <t>Dolne 95,0%</t>
  </si>
  <si>
    <t>Górne 95,0%</t>
  </si>
  <si>
    <t>SKŁADNIKI RESZTOWE - WYJŚCIE</t>
  </si>
  <si>
    <t>Obserwacja</t>
  </si>
  <si>
    <t>Składniki resztowe</t>
  </si>
  <si>
    <t>odch. Stand</t>
  </si>
  <si>
    <t>Vj</t>
  </si>
  <si>
    <t>rok</t>
  </si>
  <si>
    <t>y</t>
  </si>
  <si>
    <t>x</t>
  </si>
  <si>
    <t>Przewidywane y</t>
  </si>
  <si>
    <t xml:space="preserve">a = </t>
  </si>
  <si>
    <t>e(y-y^)</t>
  </si>
  <si>
    <t>SSE</t>
  </si>
  <si>
    <t>SST</t>
  </si>
  <si>
    <t>SSR</t>
  </si>
  <si>
    <t>wartość stat.</t>
  </si>
  <si>
    <t>e^2</t>
  </si>
  <si>
    <t>e^3</t>
  </si>
  <si>
    <t>e^4</t>
  </si>
  <si>
    <t>suma</t>
  </si>
  <si>
    <t>n</t>
  </si>
  <si>
    <t>kurtoza</t>
  </si>
  <si>
    <t>skośność</t>
  </si>
  <si>
    <t>w</t>
  </si>
  <si>
    <t xml:space="preserve">k </t>
  </si>
  <si>
    <t>JB</t>
  </si>
  <si>
    <t>rozkład chi^2</t>
  </si>
  <si>
    <t>e-1</t>
  </si>
  <si>
    <t>suma kwadratów różnic</t>
  </si>
  <si>
    <t>suma kwadratów reszt</t>
  </si>
  <si>
    <t>k</t>
  </si>
  <si>
    <t>Dl</t>
  </si>
  <si>
    <t>Dg</t>
  </si>
  <si>
    <t>Stat. DW</t>
  </si>
  <si>
    <t>et-e(t-1)</t>
  </si>
  <si>
    <t>och stand</t>
  </si>
  <si>
    <t>U</t>
  </si>
  <si>
    <t>VIF_x3</t>
  </si>
  <si>
    <t>VIF_x5</t>
  </si>
  <si>
    <t>Średnia</t>
  </si>
  <si>
    <t>Mediana</t>
  </si>
  <si>
    <t>Tryb</t>
  </si>
  <si>
    <t>Odchylenie standardowe</t>
  </si>
  <si>
    <t>Wariancja próbki</t>
  </si>
  <si>
    <t>Kurtoza</t>
  </si>
  <si>
    <t>Skośność</t>
  </si>
  <si>
    <t>Zakres</t>
  </si>
  <si>
    <t>Minimum</t>
  </si>
  <si>
    <t>Maksimum</t>
  </si>
  <si>
    <t>Suma</t>
  </si>
  <si>
    <t>Licznik</t>
  </si>
  <si>
    <t>U rosn</t>
  </si>
  <si>
    <t>U malej</t>
  </si>
  <si>
    <t>a</t>
  </si>
  <si>
    <t>(Um - Ur)*a</t>
  </si>
  <si>
    <t>(Ui -śrUi)^2</t>
  </si>
  <si>
    <t xml:space="preserve">Obszar odrzucenie hipotezy jest lewostronny </t>
  </si>
  <si>
    <t>Obszar krytyczny = (0,842)</t>
  </si>
  <si>
    <t>W* jest wartością krytyczną odczytaną z tablic wartości krytycznych do testu Shapiro - Wilka</t>
  </si>
  <si>
    <t>n = 10</t>
  </si>
  <si>
    <t>alfa = 0,05</t>
  </si>
  <si>
    <t xml:space="preserve">x= </t>
  </si>
  <si>
    <t xml:space="preserve">y = </t>
  </si>
  <si>
    <t>XT</t>
  </si>
  <si>
    <t>XTX =</t>
  </si>
  <si>
    <t xml:space="preserve">XTX^-1= </t>
  </si>
  <si>
    <t>XTY</t>
  </si>
  <si>
    <t>jeśli &gt;0 to 1</t>
  </si>
  <si>
    <t>R^2/k</t>
  </si>
  <si>
    <t>1-R^2/n-k-1</t>
  </si>
  <si>
    <r>
      <rPr>
        <sz val="11"/>
        <color theme="1"/>
        <rFont val="Times New Roman"/>
        <family val="1"/>
        <charset val="238"/>
      </rPr>
      <t>α</t>
    </r>
    <r>
      <rPr>
        <sz val="11"/>
        <color theme="1"/>
        <rFont val="Calibri"/>
        <family val="2"/>
        <charset val="238"/>
      </rPr>
      <t xml:space="preserve"> = </t>
    </r>
  </si>
  <si>
    <t>s1 = k =</t>
  </si>
  <si>
    <t>s2 = n-k-1 =</t>
  </si>
  <si>
    <t>Femp=</t>
  </si>
  <si>
    <t>e</t>
  </si>
  <si>
    <t>e1</t>
  </si>
  <si>
    <t>e2</t>
  </si>
  <si>
    <t>e1^2</t>
  </si>
  <si>
    <t>e2^2</t>
  </si>
  <si>
    <t>suma e1^2</t>
  </si>
  <si>
    <t>suma e2^2</t>
  </si>
  <si>
    <t>liczba obserwacji pierwszej próby</t>
  </si>
  <si>
    <t>liczba obserwacji drugiej próby</t>
  </si>
  <si>
    <t>liczba zmiennych</t>
  </si>
  <si>
    <t>wariancja 1</t>
  </si>
  <si>
    <t>wariancja 2</t>
  </si>
  <si>
    <t>F (w2/w1)</t>
  </si>
  <si>
    <t>wartosc krytyczna</t>
  </si>
  <si>
    <t>(z rozkładu Fishera)</t>
  </si>
  <si>
    <t>Przychody operacyjne OTWARTYCH FUNDUSZY EMERYTALNYCH</t>
  </si>
  <si>
    <t>Koszty operacyjne OFE</t>
  </si>
  <si>
    <t>Zrealizowany zysk/strata z inwestycji OFE</t>
  </si>
  <si>
    <t>Niezrealizowany zysk/strata z wyceny OFE</t>
  </si>
  <si>
    <t>Wynik finansowy OFE</t>
  </si>
  <si>
    <t>Aktywa ogółem OFE</t>
  </si>
  <si>
    <t>Aktywa netto OFE</t>
  </si>
  <si>
    <t>Przychody ogółem powszechnych towarzystw emerytalnych (PTE)</t>
  </si>
  <si>
    <t>Koszty ogółem PTE</t>
  </si>
  <si>
    <t>Aktywa ogółem PTE</t>
  </si>
  <si>
    <t>Y</t>
  </si>
  <si>
    <t>X1</t>
  </si>
  <si>
    <t>X3</t>
  </si>
  <si>
    <t>X4</t>
  </si>
  <si>
    <t>X5</t>
  </si>
  <si>
    <t>X6</t>
  </si>
  <si>
    <t>X7</t>
  </si>
  <si>
    <t>X8</t>
  </si>
  <si>
    <t>X9</t>
  </si>
  <si>
    <t>Rok</t>
  </si>
  <si>
    <t>Test dla współczynników korelacji między zmiennymi.</t>
  </si>
  <si>
    <t xml:space="preserve">                                   Macierz współczynników korelacji  R</t>
  </si>
  <si>
    <r>
      <t>Macierz R</t>
    </r>
    <r>
      <rPr>
        <b/>
        <sz val="8"/>
        <color indexed="10"/>
        <rFont val="Arial CE"/>
        <family val="2"/>
        <charset val="238"/>
      </rPr>
      <t>0</t>
    </r>
  </si>
  <si>
    <r>
      <t>a</t>
    </r>
    <r>
      <rPr>
        <b/>
        <sz val="12"/>
        <rFont val="Arial CE"/>
        <charset val="238"/>
      </rPr>
      <t xml:space="preserve"> =</t>
    </r>
  </si>
  <si>
    <t xml:space="preserve"> poziom istotności</t>
  </si>
  <si>
    <r>
      <t>t</t>
    </r>
    <r>
      <rPr>
        <b/>
        <vertAlign val="subscript"/>
        <sz val="12"/>
        <rFont val="Arial CE"/>
        <family val="2"/>
        <charset val="238"/>
      </rPr>
      <t>0,05</t>
    </r>
    <r>
      <rPr>
        <b/>
        <sz val="12"/>
        <rFont val="Arial CE"/>
        <family val="2"/>
        <charset val="238"/>
      </rPr>
      <t xml:space="preserve"> =</t>
    </r>
  </si>
  <si>
    <r>
      <t xml:space="preserve"> statystyka </t>
    </r>
    <r>
      <rPr>
        <b/>
        <i/>
        <sz val="12"/>
        <rFont val="Arial CE"/>
        <family val="2"/>
        <charset val="238"/>
      </rPr>
      <t>t</t>
    </r>
    <r>
      <rPr>
        <b/>
        <sz val="12"/>
        <rFont val="Arial CE"/>
        <family val="2"/>
        <charset val="238"/>
      </rPr>
      <t>-Studenta</t>
    </r>
  </si>
  <si>
    <t>wartość krytyczna współczynnika korelacji;</t>
  </si>
  <si>
    <t>kolorem nibieskim oznaczam w macierzach współczynniki których moduł jest większy od r*</t>
  </si>
  <si>
    <t>Wniosek:</t>
  </si>
  <si>
    <t>Zmienne X1 i X2 są</t>
  </si>
  <si>
    <t>Zmienne X1 i X3 są</t>
  </si>
  <si>
    <t>Zmienne X1 i X4 są</t>
  </si>
  <si>
    <t>Zmienne X2 i X3 są</t>
  </si>
  <si>
    <t>Zmienne X2 i X4 są</t>
  </si>
  <si>
    <t>Zmienne X3 i X4 są</t>
  </si>
  <si>
    <t>Zmienne X1 i Y są</t>
  </si>
  <si>
    <t>Zmienne X2 i Y są</t>
  </si>
  <si>
    <t>Zmienne X3 i Y są</t>
  </si>
  <si>
    <t>Zmienne X4 i Y są</t>
  </si>
  <si>
    <r>
      <t>Każdą z 'kandydatek" możemy uważać za źródło wiedzy o zmiennej Y, zasadne jest więc traktowanie jej jako</t>
    </r>
    <r>
      <rPr>
        <b/>
        <sz val="10"/>
        <rFont val="Arial CE"/>
        <family val="2"/>
        <charset val="238"/>
      </rPr>
      <t xml:space="preserve"> nośnika informacji </t>
    </r>
    <r>
      <rPr>
        <sz val="11"/>
        <color theme="1"/>
        <rFont val="Calibri"/>
        <family val="2"/>
        <charset val="238"/>
        <scheme val="minor"/>
      </rPr>
      <t>o zmiennej objaśnianej.</t>
    </r>
  </si>
  <si>
    <t>Rozpatrujemy wszystkie niepuste kombinacje m-zmiennych ze zbioru X.  Ich liczba wynosi:</t>
  </si>
  <si>
    <r>
      <t>Zbiór elementów tworzący S-tą kombinację oznaczamy przez C</t>
    </r>
    <r>
      <rPr>
        <sz val="8"/>
        <rFont val="Arial CE"/>
        <family val="2"/>
        <charset val="238"/>
      </rPr>
      <t>S.</t>
    </r>
  </si>
  <si>
    <t>Aby stosować metodę Hellwiga, najpierw wyznaczę współczynniki korelacji między zmiennymi X i między X i Y :</t>
  </si>
  <si>
    <t>Indywidualną pojemność informacyjną nośnika informacji oznaczamy:</t>
  </si>
  <si>
    <t>;a następnie obliczamy integralną pojemność informacyjną S-tej kombinacji:</t>
  </si>
  <si>
    <t>Za najlepszą(optymalną) kombinację nośników informacji uznajemy ten podzbiór kandydatek na zmienne objaśniające, dla którego pojemność integralna jest największa.</t>
  </si>
  <si>
    <t>nr.kombin.       S</t>
  </si>
  <si>
    <t>Kombinacja</t>
  </si>
  <si>
    <t>Indywidualne pojemności nośników informacji   h</t>
  </si>
  <si>
    <t>Integralna pojemność nośników informacji  H</t>
  </si>
  <si>
    <t>{X1}</t>
  </si>
  <si>
    <r>
      <t>h1</t>
    </r>
    <r>
      <rPr>
        <sz val="8"/>
        <rFont val="Arial CE"/>
        <family val="2"/>
        <charset val="238"/>
      </rPr>
      <t>1</t>
    </r>
    <r>
      <rPr>
        <sz val="11"/>
        <color theme="1"/>
        <rFont val="Calibri"/>
        <family val="2"/>
        <charset val="238"/>
        <scheme val="minor"/>
      </rPr>
      <t>=</t>
    </r>
  </si>
  <si>
    <t>H1=</t>
  </si>
  <si>
    <t>{X2}</t>
  </si>
  <si>
    <r>
      <t>h2</t>
    </r>
    <r>
      <rPr>
        <sz val="8"/>
        <rFont val="Arial CE"/>
        <family val="2"/>
        <charset val="238"/>
      </rPr>
      <t>2</t>
    </r>
    <r>
      <rPr>
        <sz val="11"/>
        <color theme="1"/>
        <rFont val="Calibri"/>
        <family val="2"/>
        <charset val="238"/>
        <scheme val="minor"/>
      </rPr>
      <t>=</t>
    </r>
  </si>
  <si>
    <t>H2=</t>
  </si>
  <si>
    <t>{X3}</t>
  </si>
  <si>
    <r>
      <t>h3</t>
    </r>
    <r>
      <rPr>
        <sz val="8"/>
        <rFont val="Arial CE"/>
        <family val="2"/>
        <charset val="238"/>
      </rPr>
      <t>3</t>
    </r>
    <r>
      <rPr>
        <sz val="11"/>
        <color theme="1"/>
        <rFont val="Calibri"/>
        <family val="2"/>
        <charset val="238"/>
        <scheme val="minor"/>
      </rPr>
      <t>=</t>
    </r>
  </si>
  <si>
    <t>H3=</t>
  </si>
  <si>
    <t>{X4}</t>
  </si>
  <si>
    <r>
      <t>h4</t>
    </r>
    <r>
      <rPr>
        <sz val="8"/>
        <rFont val="Arial CE"/>
        <family val="2"/>
        <charset val="238"/>
      </rPr>
      <t>4</t>
    </r>
    <r>
      <rPr>
        <sz val="11"/>
        <color theme="1"/>
        <rFont val="Calibri"/>
        <family val="2"/>
        <charset val="238"/>
        <scheme val="minor"/>
      </rPr>
      <t>=</t>
    </r>
  </si>
  <si>
    <t>H4=</t>
  </si>
  <si>
    <t>{X1,X2}</t>
  </si>
  <si>
    <r>
      <t>h5</t>
    </r>
    <r>
      <rPr>
        <sz val="8"/>
        <rFont val="Arial CE"/>
        <family val="2"/>
        <charset val="238"/>
      </rPr>
      <t>1</t>
    </r>
    <r>
      <rPr>
        <sz val="11"/>
        <color theme="1"/>
        <rFont val="Calibri"/>
        <family val="2"/>
        <charset val="238"/>
        <scheme val="minor"/>
      </rPr>
      <t>=</t>
    </r>
  </si>
  <si>
    <t>H5=</t>
  </si>
  <si>
    <r>
      <t>h5</t>
    </r>
    <r>
      <rPr>
        <sz val="8"/>
        <rFont val="Arial CE"/>
        <family val="2"/>
        <charset val="238"/>
      </rPr>
      <t>2</t>
    </r>
    <r>
      <rPr>
        <sz val="11"/>
        <color theme="1"/>
        <rFont val="Calibri"/>
        <family val="2"/>
        <charset val="238"/>
        <scheme val="minor"/>
      </rPr>
      <t>=</t>
    </r>
  </si>
  <si>
    <t>{X1,X3}</t>
  </si>
  <si>
    <r>
      <t>h6</t>
    </r>
    <r>
      <rPr>
        <sz val="8"/>
        <rFont val="Arial CE"/>
        <family val="2"/>
        <charset val="238"/>
      </rPr>
      <t>1</t>
    </r>
    <r>
      <rPr>
        <sz val="11"/>
        <color theme="1"/>
        <rFont val="Calibri"/>
        <family val="2"/>
        <charset val="238"/>
        <scheme val="minor"/>
      </rPr>
      <t>=</t>
    </r>
  </si>
  <si>
    <t>H6=</t>
  </si>
  <si>
    <r>
      <t>h6</t>
    </r>
    <r>
      <rPr>
        <sz val="8"/>
        <rFont val="Arial CE"/>
        <family val="2"/>
        <charset val="238"/>
      </rPr>
      <t>3</t>
    </r>
    <r>
      <rPr>
        <sz val="11"/>
        <color theme="1"/>
        <rFont val="Calibri"/>
        <family val="2"/>
        <charset val="238"/>
        <scheme val="minor"/>
      </rPr>
      <t>=</t>
    </r>
  </si>
  <si>
    <t>{X1,X4}</t>
  </si>
  <si>
    <r>
      <t>h7</t>
    </r>
    <r>
      <rPr>
        <sz val="8"/>
        <rFont val="Arial CE"/>
        <family val="2"/>
        <charset val="238"/>
      </rPr>
      <t>1</t>
    </r>
    <r>
      <rPr>
        <sz val="11"/>
        <color theme="1"/>
        <rFont val="Calibri"/>
        <family val="2"/>
        <charset val="238"/>
        <scheme val="minor"/>
      </rPr>
      <t>=</t>
    </r>
  </si>
  <si>
    <t>H7=</t>
  </si>
  <si>
    <r>
      <t>h7</t>
    </r>
    <r>
      <rPr>
        <sz val="8"/>
        <rFont val="Arial CE"/>
        <family val="2"/>
        <charset val="238"/>
      </rPr>
      <t>4</t>
    </r>
    <r>
      <rPr>
        <sz val="11"/>
        <color theme="1"/>
        <rFont val="Calibri"/>
        <family val="2"/>
        <charset val="238"/>
        <scheme val="minor"/>
      </rPr>
      <t>=</t>
    </r>
  </si>
  <si>
    <t>{X2,X3}</t>
  </si>
  <si>
    <r>
      <t>h8</t>
    </r>
    <r>
      <rPr>
        <sz val="8"/>
        <rFont val="Arial CE"/>
        <family val="2"/>
        <charset val="238"/>
      </rPr>
      <t>2</t>
    </r>
    <r>
      <rPr>
        <sz val="11"/>
        <color theme="1"/>
        <rFont val="Calibri"/>
        <family val="2"/>
        <charset val="238"/>
        <scheme val="minor"/>
      </rPr>
      <t>=</t>
    </r>
  </si>
  <si>
    <t>H8=</t>
  </si>
  <si>
    <r>
      <t>h8</t>
    </r>
    <r>
      <rPr>
        <sz val="8"/>
        <rFont val="Arial CE"/>
        <family val="2"/>
        <charset val="238"/>
      </rPr>
      <t>3</t>
    </r>
    <r>
      <rPr>
        <sz val="11"/>
        <color theme="1"/>
        <rFont val="Calibri"/>
        <family val="2"/>
        <charset val="238"/>
        <scheme val="minor"/>
      </rPr>
      <t>=</t>
    </r>
  </si>
  <si>
    <t>{X2,X4}</t>
  </si>
  <si>
    <r>
      <t>h9</t>
    </r>
    <r>
      <rPr>
        <sz val="8"/>
        <rFont val="Arial CE"/>
        <family val="2"/>
        <charset val="238"/>
      </rPr>
      <t>2</t>
    </r>
    <r>
      <rPr>
        <sz val="11"/>
        <color theme="1"/>
        <rFont val="Calibri"/>
        <family val="2"/>
        <charset val="238"/>
        <scheme val="minor"/>
      </rPr>
      <t>=</t>
    </r>
  </si>
  <si>
    <t>H9=</t>
  </si>
  <si>
    <r>
      <t>h9</t>
    </r>
    <r>
      <rPr>
        <sz val="8"/>
        <rFont val="Arial CE"/>
        <family val="2"/>
        <charset val="238"/>
      </rPr>
      <t>4</t>
    </r>
    <r>
      <rPr>
        <sz val="11"/>
        <color theme="1"/>
        <rFont val="Calibri"/>
        <family val="2"/>
        <charset val="238"/>
        <scheme val="minor"/>
      </rPr>
      <t>=</t>
    </r>
  </si>
  <si>
    <t>{X3,X4}</t>
  </si>
  <si>
    <r>
      <t>h10</t>
    </r>
    <r>
      <rPr>
        <sz val="8"/>
        <rFont val="Arial CE"/>
        <family val="2"/>
        <charset val="238"/>
      </rPr>
      <t>3</t>
    </r>
    <r>
      <rPr>
        <sz val="11"/>
        <color theme="1"/>
        <rFont val="Calibri"/>
        <family val="2"/>
        <charset val="238"/>
        <scheme val="minor"/>
      </rPr>
      <t>=</t>
    </r>
  </si>
  <si>
    <t>H10=</t>
  </si>
  <si>
    <r>
      <t>h10</t>
    </r>
    <r>
      <rPr>
        <sz val="8"/>
        <rFont val="Arial CE"/>
        <family val="2"/>
        <charset val="238"/>
      </rPr>
      <t>4</t>
    </r>
    <r>
      <rPr>
        <sz val="11"/>
        <color theme="1"/>
        <rFont val="Calibri"/>
        <family val="2"/>
        <charset val="238"/>
        <scheme val="minor"/>
      </rPr>
      <t>=</t>
    </r>
  </si>
  <si>
    <t>{X1,X2,X3}</t>
  </si>
  <si>
    <r>
      <t>h11</t>
    </r>
    <r>
      <rPr>
        <sz val="8"/>
        <rFont val="Arial CE"/>
        <family val="2"/>
        <charset val="238"/>
      </rPr>
      <t>1</t>
    </r>
    <r>
      <rPr>
        <sz val="11"/>
        <color theme="1"/>
        <rFont val="Calibri"/>
        <family val="2"/>
        <charset val="238"/>
        <scheme val="minor"/>
      </rPr>
      <t>=</t>
    </r>
  </si>
  <si>
    <t>H11=</t>
  </si>
  <si>
    <r>
      <t>h11</t>
    </r>
    <r>
      <rPr>
        <sz val="8"/>
        <rFont val="Arial CE"/>
        <family val="2"/>
        <charset val="238"/>
      </rPr>
      <t>2</t>
    </r>
    <r>
      <rPr>
        <sz val="11"/>
        <color theme="1"/>
        <rFont val="Calibri"/>
        <family val="2"/>
        <charset val="238"/>
        <scheme val="minor"/>
      </rPr>
      <t>=</t>
    </r>
  </si>
  <si>
    <r>
      <t>h11</t>
    </r>
    <r>
      <rPr>
        <sz val="8"/>
        <rFont val="Arial CE"/>
        <family val="2"/>
        <charset val="238"/>
      </rPr>
      <t>3</t>
    </r>
    <r>
      <rPr>
        <sz val="11"/>
        <color theme="1"/>
        <rFont val="Calibri"/>
        <family val="2"/>
        <charset val="238"/>
        <scheme val="minor"/>
      </rPr>
      <t>=</t>
    </r>
  </si>
  <si>
    <t>{X1,X2,X4}</t>
  </si>
  <si>
    <r>
      <t>h12</t>
    </r>
    <r>
      <rPr>
        <sz val="8"/>
        <rFont val="Arial CE"/>
        <family val="2"/>
        <charset val="238"/>
      </rPr>
      <t>1</t>
    </r>
    <r>
      <rPr>
        <sz val="11"/>
        <color theme="1"/>
        <rFont val="Calibri"/>
        <family val="2"/>
        <charset val="238"/>
        <scheme val="minor"/>
      </rPr>
      <t>=</t>
    </r>
  </si>
  <si>
    <t>H12=</t>
  </si>
  <si>
    <r>
      <t>h12</t>
    </r>
    <r>
      <rPr>
        <sz val="8"/>
        <rFont val="Arial CE"/>
        <family val="2"/>
        <charset val="238"/>
      </rPr>
      <t>2</t>
    </r>
    <r>
      <rPr>
        <sz val="11"/>
        <color theme="1"/>
        <rFont val="Calibri"/>
        <family val="2"/>
        <charset val="238"/>
        <scheme val="minor"/>
      </rPr>
      <t>=</t>
    </r>
  </si>
  <si>
    <r>
      <t>h12</t>
    </r>
    <r>
      <rPr>
        <sz val="8"/>
        <rFont val="Arial CE"/>
        <family val="2"/>
        <charset val="238"/>
      </rPr>
      <t>4</t>
    </r>
    <r>
      <rPr>
        <sz val="11"/>
        <color theme="1"/>
        <rFont val="Calibri"/>
        <family val="2"/>
        <charset val="238"/>
        <scheme val="minor"/>
      </rPr>
      <t>=</t>
    </r>
  </si>
  <si>
    <t>{X1,X3,X4}</t>
  </si>
  <si>
    <r>
      <t>h13</t>
    </r>
    <r>
      <rPr>
        <sz val="8"/>
        <rFont val="Arial CE"/>
        <family val="2"/>
        <charset val="238"/>
      </rPr>
      <t>1</t>
    </r>
    <r>
      <rPr>
        <sz val="11"/>
        <color theme="1"/>
        <rFont val="Calibri"/>
        <family val="2"/>
        <charset val="238"/>
        <scheme val="minor"/>
      </rPr>
      <t>=</t>
    </r>
  </si>
  <si>
    <t>H13=</t>
  </si>
  <si>
    <r>
      <t>h13</t>
    </r>
    <r>
      <rPr>
        <sz val="8"/>
        <rFont val="Arial CE"/>
        <family val="2"/>
        <charset val="238"/>
      </rPr>
      <t>3</t>
    </r>
    <r>
      <rPr>
        <sz val="11"/>
        <color theme="1"/>
        <rFont val="Calibri"/>
        <family val="2"/>
        <charset val="238"/>
        <scheme val="minor"/>
      </rPr>
      <t>=</t>
    </r>
  </si>
  <si>
    <r>
      <t>h13</t>
    </r>
    <r>
      <rPr>
        <sz val="8"/>
        <rFont val="Arial CE"/>
        <family val="2"/>
        <charset val="238"/>
      </rPr>
      <t>4</t>
    </r>
    <r>
      <rPr>
        <sz val="11"/>
        <color theme="1"/>
        <rFont val="Calibri"/>
        <family val="2"/>
        <charset val="238"/>
        <scheme val="minor"/>
      </rPr>
      <t>=</t>
    </r>
  </si>
  <si>
    <t>{X2,X3,X4}</t>
  </si>
  <si>
    <r>
      <t>h14</t>
    </r>
    <r>
      <rPr>
        <sz val="8"/>
        <rFont val="Arial CE"/>
        <family val="2"/>
        <charset val="238"/>
      </rPr>
      <t>2</t>
    </r>
    <r>
      <rPr>
        <sz val="11"/>
        <color theme="1"/>
        <rFont val="Calibri"/>
        <family val="2"/>
        <charset val="238"/>
        <scheme val="minor"/>
      </rPr>
      <t>=</t>
    </r>
  </si>
  <si>
    <t>H14=</t>
  </si>
  <si>
    <r>
      <t>h14</t>
    </r>
    <r>
      <rPr>
        <sz val="8"/>
        <rFont val="Arial CE"/>
        <family val="2"/>
        <charset val="238"/>
      </rPr>
      <t>3</t>
    </r>
    <r>
      <rPr>
        <sz val="11"/>
        <color theme="1"/>
        <rFont val="Calibri"/>
        <family val="2"/>
        <charset val="238"/>
        <scheme val="minor"/>
      </rPr>
      <t>=</t>
    </r>
  </si>
  <si>
    <r>
      <t>h14</t>
    </r>
    <r>
      <rPr>
        <sz val="8"/>
        <rFont val="Arial CE"/>
        <family val="2"/>
        <charset val="238"/>
      </rPr>
      <t>4</t>
    </r>
    <r>
      <rPr>
        <sz val="11"/>
        <color theme="1"/>
        <rFont val="Calibri"/>
        <family val="2"/>
        <charset val="238"/>
        <scheme val="minor"/>
      </rPr>
      <t>=</t>
    </r>
  </si>
  <si>
    <t>{X1,X2,X3,X4}</t>
  </si>
  <si>
    <r>
      <t>h15</t>
    </r>
    <r>
      <rPr>
        <sz val="8"/>
        <rFont val="Arial CE"/>
        <family val="2"/>
        <charset val="238"/>
      </rPr>
      <t>1</t>
    </r>
    <r>
      <rPr>
        <sz val="11"/>
        <color theme="1"/>
        <rFont val="Calibri"/>
        <family val="2"/>
        <charset val="238"/>
        <scheme val="minor"/>
      </rPr>
      <t>=</t>
    </r>
  </si>
  <si>
    <t>H15=</t>
  </si>
  <si>
    <r>
      <t>h15</t>
    </r>
    <r>
      <rPr>
        <sz val="8"/>
        <rFont val="Arial CE"/>
        <family val="2"/>
        <charset val="238"/>
      </rPr>
      <t>2</t>
    </r>
    <r>
      <rPr>
        <sz val="11"/>
        <color theme="1"/>
        <rFont val="Calibri"/>
        <family val="2"/>
        <charset val="238"/>
        <scheme val="minor"/>
      </rPr>
      <t>=</t>
    </r>
  </si>
  <si>
    <r>
      <t>h15</t>
    </r>
    <r>
      <rPr>
        <sz val="8"/>
        <rFont val="Arial CE"/>
        <family val="2"/>
        <charset val="238"/>
      </rPr>
      <t>3</t>
    </r>
    <r>
      <rPr>
        <sz val="11"/>
        <color theme="1"/>
        <rFont val="Calibri"/>
        <family val="2"/>
        <charset val="238"/>
        <scheme val="minor"/>
      </rPr>
      <t>=</t>
    </r>
  </si>
  <si>
    <r>
      <t>h15</t>
    </r>
    <r>
      <rPr>
        <sz val="8"/>
        <rFont val="Arial CE"/>
        <family val="2"/>
        <charset val="238"/>
      </rPr>
      <t>4</t>
    </r>
    <r>
      <rPr>
        <sz val="11"/>
        <color theme="1"/>
        <rFont val="Calibri"/>
        <family val="2"/>
        <charset val="238"/>
        <scheme val="minor"/>
      </rPr>
      <t>=</t>
    </r>
  </si>
  <si>
    <t>W celu uproszczenia przyjmę nowe oznaczenia dla zmiennych :</t>
  </si>
  <si>
    <t>zamiast</t>
  </si>
  <si>
    <t>Zatem dane do modelu prezentują się następująco:</t>
  </si>
  <si>
    <t xml:space="preserve">W naszym przypadku R^2 jest wartością bardzo wysoką, bo jest to ponad 72%. Oznacza to, że model ma wysoki stopień </t>
  </si>
  <si>
    <t>wyjaśnienia zmienności zmiennej objaśniającej ale niestety wystepuje wnim jedna zmienna statystycznie nieistotna  (X3).</t>
  </si>
  <si>
    <t>Ponieważ model z jedną zmienną byłby zbyt mało reprezentatywny zbadam inne modele oparte o moje zmienne kóre pozostały po doborze z udziałem współczynnika zmienności.</t>
  </si>
  <si>
    <t>Model opraty o zmienne X1,X2,X3 X4:</t>
  </si>
  <si>
    <t>W modelu powyżej występują zmienne statystycznie nieistotne a zatem najpierw odrzucam X1:</t>
  </si>
  <si>
    <t>Jedna ze zmiennych objaśniających jest nieistotna (X4) i ją odrzucam:</t>
  </si>
  <si>
    <t>Przewidywane Y</t>
  </si>
  <si>
    <t>Model oszacowany w oparciu o zmienne X2 X3 ma obie zmienne statystycznie istotne i bardzo dobre dopasowanie wynoszące 89,1%</t>
  </si>
  <si>
    <t>Równanie tego modelu prezntuje się następująco:</t>
  </si>
  <si>
    <r>
      <t>ŷ</t>
    </r>
    <r>
      <rPr>
        <vertAlign val="subscript"/>
        <sz val="16"/>
        <color theme="1"/>
        <rFont val="Calibri"/>
        <family val="2"/>
        <charset val="238"/>
        <scheme val="minor"/>
      </rPr>
      <t>t</t>
    </r>
    <r>
      <rPr>
        <sz val="16"/>
        <color theme="1"/>
        <rFont val="Calibri"/>
        <family val="2"/>
        <charset val="238"/>
        <scheme val="minor"/>
      </rPr>
      <t>= 281,9 -0,865X</t>
    </r>
    <r>
      <rPr>
        <vertAlign val="subscript"/>
        <sz val="16"/>
        <color theme="1"/>
        <rFont val="Calibri"/>
        <family val="2"/>
        <charset val="238"/>
        <scheme val="minor"/>
      </rPr>
      <t>2t</t>
    </r>
    <r>
      <rPr>
        <sz val="16"/>
        <color theme="1"/>
        <rFont val="Calibri"/>
        <family val="2"/>
        <charset val="238"/>
        <scheme val="minor"/>
      </rPr>
      <t xml:space="preserve"> +0,864X</t>
    </r>
    <r>
      <rPr>
        <vertAlign val="subscript"/>
        <sz val="16"/>
        <color theme="1"/>
        <rFont val="Calibri"/>
        <family val="2"/>
        <charset val="238"/>
        <scheme val="minor"/>
      </rPr>
      <t>3t</t>
    </r>
  </si>
  <si>
    <t>t kryt=</t>
  </si>
  <si>
    <t>współczynnik indeterminacji</t>
  </si>
  <si>
    <t>x2</t>
  </si>
  <si>
    <t>e=(y-y^)</t>
  </si>
  <si>
    <t>Ponieważ statystyka testowa t&lt;t* stwierdzamy że reszty są symetryczne.</t>
  </si>
  <si>
    <t>Odczytujemy statystyke t krytyczną dla poziomuistotności 0,05 oraz 10-1=9 stospni swobody t*=</t>
  </si>
  <si>
    <t>4-Dl</t>
  </si>
  <si>
    <t>4-Dg</t>
  </si>
  <si>
    <t>W=</t>
  </si>
  <si>
    <t> występuje bardzo nieznaczna współliniowość predyktorów, warto rozważyć zmianę modelu</t>
  </si>
  <si>
    <t>Test losowości reszt (składnika losowego)-test serii</t>
  </si>
  <si>
    <t>Hipotezy dla testu serii mają postać:</t>
  </si>
  <si>
    <r>
      <t>H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: reszty wykazują losowość,</t>
    </r>
  </si>
  <si>
    <r>
      <t>H</t>
    </r>
    <r>
      <rPr>
        <vertAlign val="subscript"/>
        <sz val="12"/>
        <rFont val="Arial"/>
        <family val="2"/>
        <charset val="238"/>
      </rPr>
      <t>1</t>
    </r>
    <r>
      <rPr>
        <sz val="12"/>
        <rFont val="Arial"/>
        <family val="2"/>
        <charset val="238"/>
      </rPr>
      <t xml:space="preserve"> : reszty nie wykazują losowości.</t>
    </r>
  </si>
  <si>
    <t>serie</t>
  </si>
  <si>
    <t>reszta +</t>
  </si>
  <si>
    <t>reszta -</t>
  </si>
  <si>
    <t>Ilość serii</t>
  </si>
  <si>
    <t>Suma=</t>
  </si>
  <si>
    <t xml:space="preserve">Liczba reszt dodatnich n+ = </t>
  </si>
  <si>
    <t xml:space="preserve">Liczba reszt ujemnych n – = </t>
  </si>
  <si>
    <t>Liczba serii s =</t>
  </si>
  <si>
    <t>Przyjmę poziom istotności testu :</t>
  </si>
  <si>
    <t>α = 0,05 stąd γ =α/2=0,05/2=0,025</t>
  </si>
  <si>
    <t>Wartość γ = 1 - α/2= 0,0975</t>
  </si>
  <si>
    <t>Rozkład warunkowy liczby serii:</t>
  </si>
  <si>
    <t xml:space="preserve"> α=0,025</t>
  </si>
  <si>
    <r>
      <t>n</t>
    </r>
    <r>
      <rPr>
        <b/>
        <vertAlign val="subscript"/>
        <sz val="10"/>
        <rFont val="Times New Roman CE"/>
        <family val="1"/>
        <charset val="238"/>
      </rPr>
      <t>1</t>
    </r>
  </si>
  <si>
    <r>
      <t>n</t>
    </r>
    <r>
      <rPr>
        <b/>
        <vertAlign val="subscript"/>
        <sz val="10"/>
        <rFont val="Times New Roman CE"/>
        <family val="1"/>
        <charset val="238"/>
      </rPr>
      <t>2</t>
    </r>
  </si>
  <si>
    <t/>
  </si>
  <si>
    <t xml:space="preserve"> α=0,975</t>
  </si>
  <si>
    <t>-</t>
  </si>
  <si>
    <t>Z tablicy niżej odczytuję wartość krytyczną  s*1(α/2 ;n+; n–) = s*1(0,025; 4 ; 6 ) =</t>
  </si>
  <si>
    <t>Ponieważ nie spełniona jest nierówność s ≤ s*1(α/2;n+; n–),brak podstaw do odrzucenia hipotezy H0</t>
  </si>
  <si>
    <t>Z tablicy niżej odczytujemy wartość krytyczną     s*2(1-α/2 ;n+;n–) = s*1(0,975; 4; 6 ) =</t>
  </si>
  <si>
    <t>Spełniona jest nierówność s*1&lt; s &lt; s*2, zatem brak podstaw do odrzucenia hipotezy H0.</t>
  </si>
  <si>
    <t>Wynika stąd, że reszty są losowe.</t>
  </si>
  <si>
    <r>
      <t xml:space="preserve">Gdy zachodzi konieczność ograniczenia liczby elementów zbioru X pierwotnie wybranych zmiennych objaśniajacych posłużymy się metodą optymalnego wyboru predykant- </t>
    </r>
    <r>
      <rPr>
        <b/>
        <sz val="10"/>
        <rFont val="Arial CE"/>
        <family val="2"/>
        <charset val="238"/>
      </rPr>
      <t>metodą Hellwiga</t>
    </r>
    <r>
      <rPr>
        <sz val="11"/>
        <color theme="1"/>
        <rFont val="Calibri"/>
        <family val="2"/>
        <charset val="238"/>
        <scheme val="minor"/>
      </rPr>
      <t>.</t>
    </r>
  </si>
  <si>
    <t>Optymalnym zbiorem zmiennych objaśniających jest kombinacja {X3 X4} która ma największą integralną pojemność nośników informacji.</t>
  </si>
  <si>
    <t>suma e4^2</t>
  </si>
  <si>
    <t>Reszty dodatnie</t>
  </si>
  <si>
    <t>Próba</t>
  </si>
  <si>
    <t>Test Goldfelda - Quanta</t>
  </si>
  <si>
    <r>
      <rPr>
        <sz val="11"/>
        <color theme="1"/>
        <rFont val="Calibri"/>
        <family val="2"/>
        <charset val="238"/>
      </rPr>
      <t>α</t>
    </r>
    <r>
      <rPr>
        <sz val="11"/>
        <color theme="1"/>
        <rFont val="Calibri"/>
        <family val="2"/>
        <charset val="238"/>
        <scheme val="minor"/>
      </rPr>
      <t xml:space="preserve"> </t>
    </r>
  </si>
  <si>
    <t>F &lt; wartosci krytycznej, zatem nie występuje heteroskedastyczność, która jest zjawiskiem pozytywnym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</si>
</sst>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zł&quot;_-;\-* #,##0.00\ &quot;zł&quot;_-;_-* &quot;-&quot;??\ &quot;zł&quot;_-;_-@_-"/>
    <numFmt numFmtId="164" formatCode="_-* #,##0.00\ _z_ł_-;\-* #,##0.00\ _z_ł_-;_-* &quot;-&quot;??\ _z_ł_-;_-@_-"/>
    <numFmt numFmtId="165" formatCode="#,##0.0"/>
    <numFmt numFmtId="166" formatCode="0.0%"/>
    <numFmt numFmtId="167" formatCode="0.0000"/>
    <numFmt numFmtId="168" formatCode="#,##0.00&quot; &quot;[$zł-415];[Red]&quot;-&quot;#,##0.00&quot; &quot;[$zł-415]"/>
  </numFmts>
  <fonts count="78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 Light"/>
      <family val="2"/>
      <charset val="238"/>
      <scheme val="major"/>
    </font>
    <font>
      <sz val="10"/>
      <color theme="1"/>
      <name val="Calibri Light"/>
      <family val="2"/>
      <charset val="238"/>
      <scheme val="major"/>
    </font>
    <font>
      <sz val="10"/>
      <color rgb="FF333333"/>
      <name val="Calibri Light"/>
      <family val="2"/>
      <charset val="238"/>
      <scheme val="major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Lato"/>
      <family val="2"/>
    </font>
    <font>
      <sz val="11"/>
      <color theme="1"/>
      <name val="Cambria Math"/>
      <family val="1"/>
      <charset val="238"/>
    </font>
    <font>
      <sz val="11"/>
      <color theme="1"/>
      <name val="Times New Roman"/>
      <family val="1"/>
      <charset val="238"/>
    </font>
    <font>
      <sz val="11"/>
      <color theme="1"/>
      <name val="Calibri"/>
      <family val="2"/>
      <charset val="238"/>
    </font>
    <font>
      <sz val="11"/>
      <color theme="1"/>
      <name val="Calibri"/>
      <family val="1"/>
      <charset val="238"/>
    </font>
    <font>
      <sz val="10"/>
      <name val="Arial CE"/>
      <charset val="238"/>
    </font>
    <font>
      <sz val="10"/>
      <color theme="1"/>
      <name val="Arial CE"/>
      <charset val="238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0"/>
      <name val="Arial CE"/>
      <family val="2"/>
      <charset val="238"/>
    </font>
    <font>
      <b/>
      <sz val="10"/>
      <color indexed="10"/>
      <name val="Arial CE"/>
      <family val="2"/>
      <charset val="238"/>
    </font>
    <font>
      <b/>
      <sz val="8"/>
      <color indexed="10"/>
      <name val="Arial CE"/>
      <family val="2"/>
      <charset val="238"/>
    </font>
    <font>
      <b/>
      <sz val="12"/>
      <name val="Symbol"/>
      <family val="1"/>
      <charset val="2"/>
    </font>
    <font>
      <b/>
      <sz val="12"/>
      <name val="Arial CE"/>
      <charset val="238"/>
    </font>
    <font>
      <b/>
      <sz val="12"/>
      <name val="Arial CE"/>
      <family val="2"/>
      <charset val="238"/>
    </font>
    <font>
      <b/>
      <i/>
      <sz val="12"/>
      <name val="Arial CE"/>
      <family val="2"/>
      <charset val="238"/>
    </font>
    <font>
      <b/>
      <vertAlign val="subscript"/>
      <sz val="12"/>
      <name val="Arial CE"/>
      <family val="2"/>
      <charset val="238"/>
    </font>
    <font>
      <b/>
      <sz val="12"/>
      <color indexed="10"/>
      <name val="Arial CE"/>
      <family val="2"/>
      <charset val="238"/>
    </font>
    <font>
      <sz val="8"/>
      <name val="Arial CE"/>
      <family val="2"/>
      <charset val="238"/>
    </font>
    <font>
      <sz val="9"/>
      <color indexed="10"/>
      <name val="Arial CE"/>
      <family val="2"/>
      <charset val="238"/>
    </font>
    <font>
      <sz val="12"/>
      <name val="Arial CE"/>
      <family val="2"/>
      <charset val="238"/>
    </font>
    <font>
      <b/>
      <sz val="10"/>
      <color rgb="FF00B050"/>
      <name val="Arial CE"/>
      <family val="2"/>
      <charset val="238"/>
    </font>
    <font>
      <sz val="11"/>
      <color rgb="FF00B05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vertAlign val="subscript"/>
      <sz val="16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b/>
      <sz val="11"/>
      <name val="Arial CE"/>
      <family val="2"/>
      <charset val="238"/>
    </font>
    <font>
      <sz val="11"/>
      <name val="Arial CE"/>
      <charset val="238"/>
    </font>
    <font>
      <sz val="11"/>
      <name val="Arial CE"/>
      <family val="2"/>
      <charset val="238"/>
    </font>
    <font>
      <b/>
      <sz val="11"/>
      <name val="Arial CE"/>
      <charset val="238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i/>
      <sz val="12"/>
      <name val="Arial"/>
      <family val="2"/>
      <charset val="238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Times New Roman CE"/>
      <family val="1"/>
      <charset val="238"/>
    </font>
    <font>
      <b/>
      <sz val="10"/>
      <name val="Times New Roman CE"/>
      <family val="1"/>
      <charset val="238"/>
    </font>
    <font>
      <b/>
      <vertAlign val="subscript"/>
      <sz val="10"/>
      <name val="Times New Roman CE"/>
      <family val="1"/>
      <charset val="238"/>
    </font>
    <font>
      <b/>
      <sz val="10"/>
      <name val="MS Sans Serif"/>
      <family val="2"/>
      <charset val="238"/>
    </font>
    <font>
      <sz val="10"/>
      <name val="Times New Roman CE"/>
      <family val="1"/>
      <charset val="238"/>
    </font>
    <font>
      <sz val="11"/>
      <color rgb="FF000000"/>
      <name val="Calibri"/>
      <family val="2"/>
      <charset val="238"/>
    </font>
    <font>
      <sz val="11"/>
      <color rgb="FFFFFFFF"/>
      <name val="Calibri"/>
      <family val="2"/>
      <charset val="238"/>
    </font>
    <font>
      <sz val="11"/>
      <color rgb="FF333399"/>
      <name val="Calibri"/>
      <family val="2"/>
      <charset val="238"/>
    </font>
    <font>
      <b/>
      <sz val="11"/>
      <color rgb="FF333333"/>
      <name val="Calibri"/>
      <family val="2"/>
      <charset val="238"/>
    </font>
    <font>
      <sz val="11"/>
      <color rgb="FF008000"/>
      <name val="Calibri"/>
      <family val="2"/>
      <charset val="238"/>
    </font>
    <font>
      <sz val="12"/>
      <name val="Arial CE"/>
    </font>
    <font>
      <b/>
      <i/>
      <sz val="16"/>
      <color rgb="FF000000"/>
      <name val="Calibri"/>
      <family val="2"/>
      <charset val="238"/>
    </font>
    <font>
      <sz val="11"/>
      <color rgb="FFFF9900"/>
      <name val="Calibri"/>
      <family val="2"/>
      <charset val="238"/>
    </font>
    <font>
      <b/>
      <sz val="11"/>
      <color rgb="FFFFFFFF"/>
      <name val="Calibri"/>
      <family val="2"/>
      <charset val="238"/>
    </font>
    <font>
      <b/>
      <sz val="15"/>
      <color rgb="FF666699"/>
      <name val="Calibri"/>
      <family val="2"/>
      <charset val="238"/>
    </font>
    <font>
      <b/>
      <sz val="13"/>
      <color rgb="FF666699"/>
      <name val="Calibri"/>
      <family val="2"/>
      <charset val="238"/>
    </font>
    <font>
      <b/>
      <sz val="11"/>
      <color rgb="FF666699"/>
      <name val="Calibri"/>
      <family val="2"/>
      <charset val="238"/>
    </font>
    <font>
      <sz val="11"/>
      <color rgb="FF993300"/>
      <name val="Calibri"/>
      <family val="2"/>
      <charset val="238"/>
    </font>
    <font>
      <sz val="11"/>
      <color rgb="FF000000"/>
      <name val="Calibri"/>
      <family val="2"/>
      <scheme val="minor"/>
    </font>
    <font>
      <sz val="11"/>
      <color theme="1"/>
      <name val="Czcionka tekstu podstawowego"/>
      <family val="2"/>
    </font>
    <font>
      <b/>
      <sz val="11"/>
      <color rgb="FFFF9900"/>
      <name val="Calibri"/>
      <family val="2"/>
      <charset val="238"/>
    </font>
    <font>
      <b/>
      <i/>
      <u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i/>
      <sz val="11"/>
      <color rgb="FF808080"/>
      <name val="Calibri"/>
      <family val="2"/>
      <charset val="238"/>
    </font>
    <font>
      <sz val="11"/>
      <color rgb="FFFF0000"/>
      <name val="Calibri"/>
      <family val="2"/>
      <charset val="238"/>
    </font>
    <font>
      <sz val="18"/>
      <color rgb="FF666699"/>
      <name val="Calibri Light"/>
      <family val="2"/>
      <charset val="238"/>
    </font>
    <font>
      <sz val="11"/>
      <color rgb="FF800080"/>
      <name val="Calibri"/>
      <family val="2"/>
      <charset val="238"/>
    </font>
  </fonts>
  <fills count="2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969696"/>
        <bgColor rgb="FF969696"/>
      </patternFill>
    </fill>
    <fill>
      <patternFill patternType="solid">
        <fgColor rgb="FFFFCC00"/>
        <bgColor rgb="FFFFCC00"/>
      </patternFill>
    </fill>
    <fill>
      <patternFill patternType="solid">
        <fgColor rgb="FF333399"/>
        <bgColor rgb="FF333399"/>
      </patternFill>
    </fill>
    <fill>
      <patternFill patternType="solid">
        <fgColor rgb="FFFF99CC"/>
        <bgColor rgb="FFFF99CC"/>
      </patternFill>
    </fill>
    <fill>
      <patternFill patternType="solid">
        <fgColor theme="7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double">
        <color rgb="FFFF99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99CCFF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38" fillId="0" borderId="0"/>
    <xf numFmtId="0" fontId="15" fillId="0" borderId="0"/>
    <xf numFmtId="0" fontId="15" fillId="0" borderId="0"/>
    <xf numFmtId="0" fontId="56" fillId="4" borderId="0"/>
    <xf numFmtId="0" fontId="56" fillId="5" borderId="0"/>
    <xf numFmtId="0" fontId="56" fillId="6" borderId="0"/>
    <xf numFmtId="0" fontId="56" fillId="7" borderId="0"/>
    <xf numFmtId="0" fontId="56" fillId="8" borderId="0"/>
    <xf numFmtId="0" fontId="56" fillId="9" borderId="0"/>
    <xf numFmtId="0" fontId="56" fillId="10" borderId="0"/>
    <xf numFmtId="0" fontId="56" fillId="5" borderId="0"/>
    <xf numFmtId="0" fontId="56" fillId="11" borderId="0"/>
    <xf numFmtId="0" fontId="56" fillId="12" borderId="0"/>
    <xf numFmtId="0" fontId="56" fillId="10" borderId="0"/>
    <xf numFmtId="0" fontId="56" fillId="12" borderId="0"/>
    <xf numFmtId="0" fontId="57" fillId="10" borderId="0"/>
    <xf numFmtId="0" fontId="57" fillId="5" borderId="0"/>
    <xf numFmtId="0" fontId="57" fillId="11" borderId="0"/>
    <xf numFmtId="0" fontId="57" fillId="12" borderId="0"/>
    <xf numFmtId="0" fontId="57" fillId="13" borderId="0"/>
    <xf numFmtId="0" fontId="57" fillId="14" borderId="0"/>
    <xf numFmtId="0" fontId="57" fillId="13" borderId="0"/>
    <xf numFmtId="0" fontId="57" fillId="15" borderId="0"/>
    <xf numFmtId="0" fontId="57" fillId="16" borderId="0"/>
    <xf numFmtId="0" fontId="57" fillId="17" borderId="0"/>
    <xf numFmtId="0" fontId="57" fillId="18" borderId="0"/>
    <xf numFmtId="0" fontId="57" fillId="14" borderId="0"/>
    <xf numFmtId="0" fontId="58" fillId="5" borderId="19"/>
    <xf numFmtId="0" fontId="59" fillId="11" borderId="20"/>
    <xf numFmtId="0" fontId="60" fillId="9" borderId="0"/>
    <xf numFmtId="164" fontId="61" fillId="0" borderId="0" applyFont="0" applyFill="0" applyBorder="0" applyAlignment="0" applyProtection="0"/>
    <xf numFmtId="9" fontId="56" fillId="0" borderId="0"/>
    <xf numFmtId="0" fontId="62" fillId="0" borderId="0">
      <alignment horizontal="center"/>
    </xf>
    <xf numFmtId="0" fontId="62" fillId="0" borderId="0">
      <alignment horizontal="center" textRotation="90"/>
    </xf>
    <xf numFmtId="0" fontId="63" fillId="0" borderId="21"/>
    <xf numFmtId="0" fontId="64" fillId="16" borderId="22"/>
    <xf numFmtId="0" fontId="65" fillId="0" borderId="23"/>
    <xf numFmtId="0" fontId="66" fillId="0" borderId="24"/>
    <xf numFmtId="0" fontId="67" fillId="0" borderId="24"/>
    <xf numFmtId="0" fontId="67" fillId="0" borderId="0"/>
    <xf numFmtId="0" fontId="68" fillId="12" borderId="0"/>
    <xf numFmtId="0" fontId="69" fillId="0" borderId="0"/>
    <xf numFmtId="0" fontId="15" fillId="0" borderId="0"/>
    <xf numFmtId="0" fontId="15" fillId="0" borderId="0"/>
    <xf numFmtId="0" fontId="2" fillId="0" borderId="0"/>
    <xf numFmtId="0" fontId="56" fillId="0" borderId="0"/>
    <xf numFmtId="0" fontId="43" fillId="0" borderId="0"/>
    <xf numFmtId="0" fontId="1" fillId="0" borderId="0"/>
    <xf numFmtId="0" fontId="70" fillId="0" borderId="0"/>
    <xf numFmtId="0" fontId="1" fillId="0" borderId="0"/>
    <xf numFmtId="0" fontId="15" fillId="0" borderId="0"/>
    <xf numFmtId="0" fontId="71" fillId="11" borderId="19"/>
    <xf numFmtId="9" fontId="2" fillId="0" borderId="0" applyFont="0" applyFill="0" applyBorder="0" applyAlignment="0" applyProtection="0"/>
    <xf numFmtId="0" fontId="72" fillId="0" borderId="0"/>
    <xf numFmtId="168" fontId="72" fillId="0" borderId="0"/>
    <xf numFmtId="0" fontId="73" fillId="0" borderId="25"/>
    <xf numFmtId="0" fontId="74" fillId="0" borderId="0"/>
    <xf numFmtId="0" fontId="75" fillId="0" borderId="0"/>
    <xf numFmtId="0" fontId="76" fillId="0" borderId="0"/>
    <xf numFmtId="0" fontId="56" fillId="7" borderId="26"/>
    <xf numFmtId="44" fontId="61" fillId="0" borderId="0" applyFont="0" applyFill="0" applyBorder="0" applyAlignment="0" applyProtection="0"/>
    <xf numFmtId="0" fontId="77" fillId="19" borderId="0"/>
  </cellStyleXfs>
  <cellXfs count="156">
    <xf numFmtId="0" fontId="0" fillId="0" borderId="0" xfId="0"/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2" borderId="0" xfId="0" applyFill="1"/>
    <xf numFmtId="2" fontId="0" fillId="0" borderId="0" xfId="0" applyNumberFormat="1"/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14" fillId="0" borderId="0" xfId="0" applyFont="1"/>
    <xf numFmtId="0" fontId="3" fillId="0" borderId="0" xfId="0" applyFont="1" applyAlignment="1">
      <alignment horizontal="left" vertical="center" wrapText="1"/>
    </xf>
    <xf numFmtId="0" fontId="9" fillId="0" borderId="0" xfId="0" applyFont="1"/>
    <xf numFmtId="165" fontId="15" fillId="0" borderId="5" xfId="2" applyNumberFormat="1" applyBorder="1" applyAlignment="1">
      <alignment horizontal="center" vertical="center"/>
    </xf>
    <xf numFmtId="165" fontId="16" fillId="0" borderId="5" xfId="2" applyNumberFormat="1" applyFont="1" applyBorder="1" applyAlignment="1">
      <alignment horizontal="center" vertical="center"/>
    </xf>
    <xf numFmtId="165" fontId="15" fillId="0" borderId="5" xfId="2" applyNumberForma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7" fillId="3" borderId="4" xfId="0" applyFont="1" applyFill="1" applyBorder="1" applyAlignment="1">
      <alignment horizontal="center" vertical="center" wrapText="1"/>
    </xf>
    <xf numFmtId="0" fontId="18" fillId="3" borderId="0" xfId="0" applyFont="1" applyFill="1" applyAlignment="1">
      <alignment horizontal="center"/>
    </xf>
    <xf numFmtId="165" fontId="15" fillId="0" borderId="10" xfId="2" applyNumberFormat="1" applyBorder="1" applyAlignment="1">
      <alignment horizontal="center" vertical="center"/>
    </xf>
    <xf numFmtId="0" fontId="15" fillId="3" borderId="5" xfId="2" applyFill="1" applyBorder="1" applyAlignment="1">
      <alignment horizontal="center" vertical="center"/>
    </xf>
    <xf numFmtId="9" fontId="0" fillId="0" borderId="5" xfId="1" applyFont="1" applyBorder="1" applyAlignment="1">
      <alignment horizontal="center"/>
    </xf>
    <xf numFmtId="166" fontId="0" fillId="0" borderId="5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23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0" fontId="24" fillId="0" borderId="0" xfId="0" applyFont="1"/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167" fontId="25" fillId="0" borderId="0" xfId="0" applyNumberFormat="1" applyFont="1" applyAlignment="1">
      <alignment horizontal="left"/>
    </xf>
    <xf numFmtId="0" fontId="25" fillId="0" borderId="0" xfId="0" applyFont="1"/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4" fontId="0" fillId="0" borderId="5" xfId="0" applyNumberFormat="1" applyBorder="1" applyAlignment="1">
      <alignment horizontal="center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5" fillId="0" borderId="2" xfId="0" applyFont="1" applyBorder="1"/>
    <xf numFmtId="0" fontId="36" fillId="0" borderId="0" xfId="0" applyFont="1"/>
    <xf numFmtId="4" fontId="0" fillId="0" borderId="5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6" fontId="0" fillId="0" borderId="0" xfId="1" applyNumberFormat="1" applyFont="1"/>
    <xf numFmtId="2" fontId="0" fillId="0" borderId="5" xfId="0" applyNumberForma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38" fillId="0" borderId="11" xfId="3" applyBorder="1"/>
    <xf numFmtId="0" fontId="38" fillId="0" borderId="0" xfId="3"/>
    <xf numFmtId="0" fontId="38" fillId="0" borderId="11" xfId="3" applyBorder="1" applyAlignment="1">
      <alignment horizontal="left"/>
    </xf>
    <xf numFmtId="0" fontId="39" fillId="0" borderId="11" xfId="3" applyFont="1" applyBorder="1" applyAlignment="1">
      <alignment horizontal="left"/>
    </xf>
    <xf numFmtId="0" fontId="40" fillId="0" borderId="11" xfId="3" applyFont="1" applyBorder="1" applyAlignment="1">
      <alignment horizontal="left"/>
    </xf>
    <xf numFmtId="0" fontId="38" fillId="0" borderId="12" xfId="3" applyBorder="1"/>
    <xf numFmtId="0" fontId="38" fillId="0" borderId="13" xfId="3" applyBorder="1" applyAlignment="1">
      <alignment horizontal="left"/>
    </xf>
    <xf numFmtId="0" fontId="38" fillId="0" borderId="14" xfId="3" applyBorder="1"/>
    <xf numFmtId="0" fontId="38" fillId="0" borderId="15" xfId="3" applyBorder="1"/>
    <xf numFmtId="0" fontId="43" fillId="0" borderId="11" xfId="3" applyFont="1" applyBorder="1"/>
    <xf numFmtId="2" fontId="44" fillId="0" borderId="5" xfId="3" applyNumberFormat="1" applyFont="1" applyBorder="1" applyAlignment="1">
      <alignment horizontal="center" vertical="center"/>
    </xf>
    <xf numFmtId="0" fontId="44" fillId="0" borderId="9" xfId="3" applyFont="1" applyBorder="1" applyAlignment="1">
      <alignment horizontal="center" vertical="center"/>
    </xf>
    <xf numFmtId="0" fontId="44" fillId="0" borderId="5" xfId="3" applyFont="1" applyBorder="1" applyAlignment="1">
      <alignment horizontal="center" vertical="center"/>
    </xf>
    <xf numFmtId="0" fontId="44" fillId="0" borderId="11" xfId="3" applyFont="1" applyBorder="1" applyAlignment="1">
      <alignment horizontal="center" vertical="center"/>
    </xf>
    <xf numFmtId="2" fontId="44" fillId="0" borderId="16" xfId="3" applyNumberFormat="1" applyFont="1" applyBorder="1" applyAlignment="1">
      <alignment horizontal="center" vertical="center"/>
    </xf>
    <xf numFmtId="0" fontId="45" fillId="0" borderId="5" xfId="3" applyFont="1" applyBorder="1" applyAlignment="1">
      <alignment horizontal="center" vertical="center"/>
    </xf>
    <xf numFmtId="0" fontId="46" fillId="0" borderId="11" xfId="3" applyFont="1" applyBorder="1" applyAlignment="1">
      <alignment horizontal="left"/>
    </xf>
    <xf numFmtId="0" fontId="46" fillId="0" borderId="11" xfId="3" applyFont="1" applyBorder="1"/>
    <xf numFmtId="0" fontId="40" fillId="0" borderId="11" xfId="3" applyFont="1" applyBorder="1"/>
    <xf numFmtId="0" fontId="39" fillId="0" borderId="11" xfId="3" applyFont="1" applyBorder="1" applyAlignment="1">
      <alignment horizontal="center"/>
    </xf>
    <xf numFmtId="0" fontId="47" fillId="0" borderId="11" xfId="3" applyFont="1" applyBorder="1"/>
    <xf numFmtId="0" fontId="45" fillId="0" borderId="0" xfId="4" applyFont="1"/>
    <xf numFmtId="0" fontId="49" fillId="0" borderId="11" xfId="5" applyFont="1" applyBorder="1" applyAlignment="1">
      <alignment horizontal="center" vertical="top"/>
    </xf>
    <xf numFmtId="0" fontId="49" fillId="0" borderId="18" xfId="5" applyFont="1" applyBorder="1" applyAlignment="1">
      <alignment horizontal="center" vertical="top"/>
    </xf>
    <xf numFmtId="0" fontId="50" fillId="0" borderId="18" xfId="5" applyFont="1" applyBorder="1" applyAlignment="1">
      <alignment horizontal="center" vertical="top"/>
    </xf>
    <xf numFmtId="0" fontId="52" fillId="0" borderId="5" xfId="5" applyFont="1" applyBorder="1" applyAlignment="1">
      <alignment horizontal="center"/>
    </xf>
    <xf numFmtId="0" fontId="52" fillId="0" borderId="8" xfId="5" applyFont="1" applyBorder="1" applyAlignment="1">
      <alignment horizontal="center"/>
    </xf>
    <xf numFmtId="0" fontId="55" fillId="0" borderId="0" xfId="5" applyFont="1" applyAlignment="1">
      <alignment horizontal="center"/>
    </xf>
    <xf numFmtId="0" fontId="52" fillId="0" borderId="0" xfId="5" applyFont="1" applyAlignment="1">
      <alignment horizontal="center"/>
    </xf>
    <xf numFmtId="0" fontId="55" fillId="0" borderId="0" xfId="5" applyFont="1"/>
    <xf numFmtId="0" fontId="55" fillId="0" borderId="5" xfId="5" applyFont="1" applyBorder="1" applyAlignment="1">
      <alignment horizontal="center"/>
    </xf>
    <xf numFmtId="0" fontId="38" fillId="0" borderId="0" xfId="3" applyAlignment="1">
      <alignment horizontal="center"/>
    </xf>
    <xf numFmtId="0" fontId="55" fillId="0" borderId="0" xfId="5" quotePrefix="1" applyFont="1" applyAlignment="1">
      <alignment horizontal="center"/>
    </xf>
    <xf numFmtId="0" fontId="55" fillId="0" borderId="0" xfId="5" applyFont="1" applyAlignment="1">
      <alignment horizontal="center" vertical="center"/>
    </xf>
    <xf numFmtId="0" fontId="38" fillId="0" borderId="0" xfId="3" applyAlignment="1">
      <alignment horizontal="center" vertical="center"/>
    </xf>
    <xf numFmtId="0" fontId="55" fillId="0" borderId="0" xfId="5" quotePrefix="1" applyFont="1" applyAlignment="1">
      <alignment horizontal="center" vertical="center"/>
    </xf>
    <xf numFmtId="0" fontId="0" fillId="20" borderId="5" xfId="0" applyFill="1" applyBorder="1" applyAlignment="1">
      <alignment horizontal="center" wrapText="1"/>
    </xf>
    <xf numFmtId="0" fontId="3" fillId="20" borderId="5" xfId="0" applyFont="1" applyFill="1" applyBorder="1" applyAlignment="1">
      <alignment horizontal="center" vertical="center" wrapText="1"/>
    </xf>
    <xf numFmtId="0" fontId="0" fillId="20" borderId="10" xfId="2" applyFont="1" applyFill="1" applyBorder="1" applyAlignment="1">
      <alignment horizontal="center" vertical="center" wrapText="1"/>
    </xf>
    <xf numFmtId="0" fontId="0" fillId="20" borderId="5" xfId="2" applyFont="1" applyFill="1" applyBorder="1" applyAlignment="1">
      <alignment horizontal="center" vertical="center" wrapText="1"/>
    </xf>
    <xf numFmtId="0" fontId="0" fillId="20" borderId="0" xfId="0" applyFill="1"/>
    <xf numFmtId="0" fontId="4" fillId="20" borderId="3" xfId="0" applyFont="1" applyFill="1" applyBorder="1" applyAlignment="1">
      <alignment horizontal="center"/>
    </xf>
    <xf numFmtId="9" fontId="0" fillId="20" borderId="5" xfId="1" applyFont="1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2" fontId="0" fillId="20" borderId="5" xfId="0" applyNumberFormat="1" applyFill="1" applyBorder="1" applyAlignment="1">
      <alignment horizontal="center"/>
    </xf>
    <xf numFmtId="0" fontId="9" fillId="20" borderId="5" xfId="0" applyFont="1" applyFill="1" applyBorder="1" applyAlignment="1">
      <alignment horizontal="center"/>
    </xf>
    <xf numFmtId="0" fontId="9" fillId="20" borderId="0" xfId="0" applyFont="1" applyFill="1"/>
    <xf numFmtId="0" fontId="42" fillId="20" borderId="5" xfId="3" applyFont="1" applyFill="1" applyBorder="1" applyAlignment="1">
      <alignment horizontal="center"/>
    </xf>
    <xf numFmtId="0" fontId="42" fillId="20" borderId="9" xfId="3" applyFont="1" applyFill="1" applyBorder="1" applyAlignment="1">
      <alignment horizontal="center"/>
    </xf>
    <xf numFmtId="0" fontId="43" fillId="20" borderId="5" xfId="3" applyFont="1" applyFill="1" applyBorder="1"/>
    <xf numFmtId="0" fontId="4" fillId="20" borderId="3" xfId="0" applyFont="1" applyFill="1" applyBorder="1" applyAlignment="1">
      <alignment horizontal="left"/>
    </xf>
    <xf numFmtId="0" fontId="0" fillId="20" borderId="0" xfId="0" applyFill="1" applyAlignment="1">
      <alignment horizontal="left"/>
    </xf>
    <xf numFmtId="0" fontId="0" fillId="20" borderId="2" xfId="0" applyFill="1" applyBorder="1" applyAlignment="1">
      <alignment horizontal="left"/>
    </xf>
    <xf numFmtId="0" fontId="0" fillId="20" borderId="2" xfId="0" applyFill="1" applyBorder="1"/>
    <xf numFmtId="0" fontId="51" fillId="20" borderId="12" xfId="5" applyFont="1" applyFill="1" applyBorder="1" applyAlignment="1">
      <alignment horizontal="center"/>
    </xf>
    <xf numFmtId="0" fontId="52" fillId="20" borderId="12" xfId="5" quotePrefix="1" applyFont="1" applyFill="1" applyBorder="1" applyAlignment="1">
      <alignment horizontal="center"/>
    </xf>
    <xf numFmtId="0" fontId="52" fillId="20" borderId="12" xfId="5" applyFont="1" applyFill="1" applyBorder="1" applyAlignment="1">
      <alignment horizontal="center"/>
    </xf>
    <xf numFmtId="0" fontId="38" fillId="20" borderId="0" xfId="3" applyFill="1"/>
    <xf numFmtId="0" fontId="54" fillId="20" borderId="12" xfId="5" applyFont="1" applyFill="1" applyBorder="1" applyAlignment="1">
      <alignment horizontal="center" vertical="top"/>
    </xf>
    <xf numFmtId="0" fontId="52" fillId="20" borderId="5" xfId="5" quotePrefix="1" applyFont="1" applyFill="1" applyBorder="1" applyAlignment="1">
      <alignment horizontal="center"/>
    </xf>
    <xf numFmtId="0" fontId="52" fillId="20" borderId="5" xfId="5" applyFont="1" applyFill="1" applyBorder="1" applyAlignment="1">
      <alignment horizontal="center"/>
    </xf>
    <xf numFmtId="0" fontId="54" fillId="20" borderId="13" xfId="5" applyFont="1" applyFill="1" applyBorder="1" applyAlignment="1">
      <alignment horizontal="center" vertical="top"/>
    </xf>
    <xf numFmtId="0" fontId="4" fillId="20" borderId="5" xfId="0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4" fillId="20" borderId="3" xfId="0" applyFont="1" applyFill="1" applyBorder="1" applyAlignment="1">
      <alignment horizontal="centerContinuous"/>
    </xf>
    <xf numFmtId="0" fontId="45" fillId="20" borderId="17" xfId="3" applyFont="1" applyFill="1" applyBorder="1" applyAlignment="1">
      <alignment horizontal="center" vertical="center"/>
    </xf>
    <xf numFmtId="0" fontId="20" fillId="20" borderId="0" xfId="0" applyFont="1" applyFill="1" applyAlignment="1">
      <alignment horizontal="center"/>
    </xf>
    <xf numFmtId="0" fontId="0" fillId="3" borderId="0" xfId="0" applyFill="1"/>
    <xf numFmtId="0" fontId="20" fillId="20" borderId="5" xfId="0" applyFont="1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20" borderId="6" xfId="2" applyFont="1" applyFill="1" applyBorder="1" applyAlignment="1">
      <alignment horizontal="center" vertical="center" wrapText="1"/>
    </xf>
    <xf numFmtId="0" fontId="0" fillId="20" borderId="8" xfId="2" applyFont="1" applyFill="1" applyBorder="1" applyAlignment="1">
      <alignment horizontal="center" vertical="center" wrapText="1"/>
    </xf>
    <xf numFmtId="0" fontId="32" fillId="0" borderId="0" xfId="0" applyFont="1" applyAlignment="1">
      <alignment horizontal="right"/>
    </xf>
    <xf numFmtId="0" fontId="3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 wrapText="1"/>
    </xf>
    <xf numFmtId="0" fontId="20" fillId="20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1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42" fillId="0" borderId="11" xfId="3" applyFont="1" applyBorder="1" applyAlignment="1">
      <alignment horizontal="left" vertical="center" wrapText="1"/>
    </xf>
    <xf numFmtId="0" fontId="42" fillId="0" borderId="16" xfId="3" applyFont="1" applyBorder="1" applyAlignment="1">
      <alignment horizontal="left" vertical="center" wrapText="1"/>
    </xf>
    <xf numFmtId="0" fontId="48" fillId="0" borderId="15" xfId="5" applyFont="1" applyBorder="1" applyAlignment="1">
      <alignment horizontal="left" vertical="top"/>
    </xf>
    <xf numFmtId="0" fontId="48" fillId="0" borderId="11" xfId="5" applyFont="1" applyBorder="1" applyAlignment="1">
      <alignment horizontal="left" vertical="top"/>
    </xf>
    <xf numFmtId="0" fontId="49" fillId="0" borderId="15" xfId="5" applyFont="1" applyBorder="1" applyAlignment="1">
      <alignment horizontal="left" vertical="top"/>
    </xf>
    <xf numFmtId="0" fontId="49" fillId="0" borderId="11" xfId="5" applyFont="1" applyBorder="1" applyAlignment="1">
      <alignment horizontal="left" vertical="top"/>
    </xf>
  </cellXfs>
  <cellStyles count="65">
    <cellStyle name="20% — akcent 1" xfId="6" xr:uid="{00000000-0005-0000-0000-000000000000}"/>
    <cellStyle name="20% — akcent 2" xfId="7" xr:uid="{00000000-0005-0000-0000-000001000000}"/>
    <cellStyle name="20% — akcent 3" xfId="8" xr:uid="{00000000-0005-0000-0000-000002000000}"/>
    <cellStyle name="20% — akcent 4" xfId="9" xr:uid="{00000000-0005-0000-0000-000003000000}"/>
    <cellStyle name="20% — akcent 5" xfId="10" xr:uid="{00000000-0005-0000-0000-000004000000}"/>
    <cellStyle name="20% — akcent 6" xfId="11" xr:uid="{00000000-0005-0000-0000-000005000000}"/>
    <cellStyle name="40% — akcent 1" xfId="12" xr:uid="{00000000-0005-0000-0000-000006000000}"/>
    <cellStyle name="40% — akcent 2" xfId="13" xr:uid="{00000000-0005-0000-0000-000007000000}"/>
    <cellStyle name="40% — akcent 3" xfId="14" xr:uid="{00000000-0005-0000-0000-000008000000}"/>
    <cellStyle name="40% — akcent 4" xfId="15" xr:uid="{00000000-0005-0000-0000-000009000000}"/>
    <cellStyle name="40% — akcent 5" xfId="16" xr:uid="{00000000-0005-0000-0000-00000A000000}"/>
    <cellStyle name="40% — akcent 6" xfId="17" xr:uid="{00000000-0005-0000-0000-00000B000000}"/>
    <cellStyle name="60% — akcent 1" xfId="18" xr:uid="{00000000-0005-0000-0000-00000C000000}"/>
    <cellStyle name="60% — akcent 2" xfId="19" xr:uid="{00000000-0005-0000-0000-00000D000000}"/>
    <cellStyle name="60% — akcent 3" xfId="20" xr:uid="{00000000-0005-0000-0000-00000E000000}"/>
    <cellStyle name="60% — akcent 4" xfId="21" xr:uid="{00000000-0005-0000-0000-00000F000000}"/>
    <cellStyle name="60% — akcent 5" xfId="22" xr:uid="{00000000-0005-0000-0000-000010000000}"/>
    <cellStyle name="60% — akcent 6" xfId="23" xr:uid="{00000000-0005-0000-0000-000011000000}"/>
    <cellStyle name="Akcent 1 2" xfId="24" xr:uid="{00000000-0005-0000-0000-000012000000}"/>
    <cellStyle name="Akcent 2 2" xfId="25" xr:uid="{00000000-0005-0000-0000-000013000000}"/>
    <cellStyle name="Akcent 3 2" xfId="26" xr:uid="{00000000-0005-0000-0000-000014000000}"/>
    <cellStyle name="Akcent 4 2" xfId="27" xr:uid="{00000000-0005-0000-0000-000015000000}"/>
    <cellStyle name="Akcent 5 2" xfId="28" xr:uid="{00000000-0005-0000-0000-000016000000}"/>
    <cellStyle name="Akcent 6 2" xfId="29" xr:uid="{00000000-0005-0000-0000-000017000000}"/>
    <cellStyle name="Dane wejściowe 2" xfId="30" xr:uid="{00000000-0005-0000-0000-000018000000}"/>
    <cellStyle name="Dane wyjściowe 2" xfId="31" xr:uid="{00000000-0005-0000-0000-000019000000}"/>
    <cellStyle name="Dobry" xfId="32" xr:uid="{00000000-0005-0000-0000-00001A000000}"/>
    <cellStyle name="Dziesiętny 2" xfId="33" xr:uid="{00000000-0005-0000-0000-00001B000000}"/>
    <cellStyle name="Excel_BuiltIn_Percent" xfId="34" xr:uid="{00000000-0005-0000-0000-00001C000000}"/>
    <cellStyle name="Heading" xfId="35" xr:uid="{00000000-0005-0000-0000-00001D000000}"/>
    <cellStyle name="Heading1" xfId="36" xr:uid="{00000000-0005-0000-0000-00001E000000}"/>
    <cellStyle name="Komórka połączona 2" xfId="37" xr:uid="{00000000-0005-0000-0000-00001F000000}"/>
    <cellStyle name="Komórka zaznaczona 2" xfId="38" xr:uid="{00000000-0005-0000-0000-000020000000}"/>
    <cellStyle name="Nagłówek 1 2" xfId="39" xr:uid="{00000000-0005-0000-0000-000021000000}"/>
    <cellStyle name="Nagłówek 2 2" xfId="40" xr:uid="{00000000-0005-0000-0000-000022000000}"/>
    <cellStyle name="Nagłówek 3 2" xfId="41" xr:uid="{00000000-0005-0000-0000-000023000000}"/>
    <cellStyle name="Nagłówek 4 2" xfId="42" xr:uid="{00000000-0005-0000-0000-000024000000}"/>
    <cellStyle name="Neutralny" xfId="43" xr:uid="{00000000-0005-0000-0000-000025000000}"/>
    <cellStyle name="Normal" xfId="44" xr:uid="{00000000-0005-0000-0000-000026000000}"/>
    <cellStyle name="Normalny" xfId="0" builtinId="0"/>
    <cellStyle name="Normalny 2" xfId="5" xr:uid="{00000000-0005-0000-0000-000028000000}"/>
    <cellStyle name="Normalny 2 2" xfId="45" xr:uid="{00000000-0005-0000-0000-000029000000}"/>
    <cellStyle name="Normalny 2 2 2" xfId="46" xr:uid="{00000000-0005-0000-0000-00002A000000}"/>
    <cellStyle name="Normalny 2 3" xfId="47" xr:uid="{00000000-0005-0000-0000-00002B000000}"/>
    <cellStyle name="Normalny 3" xfId="48" xr:uid="{00000000-0005-0000-0000-00002C000000}"/>
    <cellStyle name="Normalny 3 2" xfId="49" xr:uid="{00000000-0005-0000-0000-00002D000000}"/>
    <cellStyle name="Normalny 4" xfId="50" xr:uid="{00000000-0005-0000-0000-00002E000000}"/>
    <cellStyle name="Normalny 5" xfId="51" xr:uid="{00000000-0005-0000-0000-00002F000000}"/>
    <cellStyle name="Normalny 6" xfId="52" xr:uid="{00000000-0005-0000-0000-000030000000}"/>
    <cellStyle name="Normalny 9" xfId="53" xr:uid="{00000000-0005-0000-0000-000031000000}"/>
    <cellStyle name="Normalny_banki" xfId="2" xr:uid="{00000000-0005-0000-0000-000032000000}"/>
    <cellStyle name="Normalny_Barbara 2" xfId="3" xr:uid="{00000000-0005-0000-0000-000033000000}"/>
    <cellStyle name="Normalny_Spuła2" xfId="4" xr:uid="{00000000-0005-0000-0000-000034000000}"/>
    <cellStyle name="Obliczenia 2" xfId="54" xr:uid="{00000000-0005-0000-0000-000035000000}"/>
    <cellStyle name="Procentowy" xfId="1" builtinId="5"/>
    <cellStyle name="Procentowy 2" xfId="55" xr:uid="{00000000-0005-0000-0000-000037000000}"/>
    <cellStyle name="Result" xfId="56" xr:uid="{00000000-0005-0000-0000-000038000000}"/>
    <cellStyle name="Result2" xfId="57" xr:uid="{00000000-0005-0000-0000-000039000000}"/>
    <cellStyle name="Suma 2" xfId="58" xr:uid="{00000000-0005-0000-0000-00003A000000}"/>
    <cellStyle name="Tekst objaśnienia 2" xfId="59" xr:uid="{00000000-0005-0000-0000-00003B000000}"/>
    <cellStyle name="Tekst ostrzeżenia 2" xfId="60" xr:uid="{00000000-0005-0000-0000-00003C000000}"/>
    <cellStyle name="Tytuł 2" xfId="61" xr:uid="{00000000-0005-0000-0000-00003D000000}"/>
    <cellStyle name="Uwaga 2" xfId="62" xr:uid="{00000000-0005-0000-0000-00003E000000}"/>
    <cellStyle name="Walutowy 2" xfId="63" xr:uid="{00000000-0005-0000-0000-00003F000000}"/>
    <cellStyle name="Zły" xfId="64" xr:uid="{00000000-0005-0000-0000-000040000000}"/>
  </cellStyles>
  <dxfs count="9">
    <dxf>
      <font>
        <color rgb="FF006100"/>
      </font>
      <fill>
        <patternFill>
          <bgColor rgb="FFC6EFCE"/>
        </patternFill>
      </fill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składników resztowych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'Weryfikacja modelu'!$M$31:$M$40</c:f>
              <c:numCache>
                <c:formatCode>General</c:formatCode>
                <c:ptCount val="10"/>
                <c:pt idx="0">
                  <c:v>483.22697083433377</c:v>
                </c:pt>
                <c:pt idx="1">
                  <c:v>246.30516158346654</c:v>
                </c:pt>
                <c:pt idx="2">
                  <c:v>1441.5323578153439</c:v>
                </c:pt>
                <c:pt idx="3">
                  <c:v>-2409.9508990507993</c:v>
                </c:pt>
                <c:pt idx="4">
                  <c:v>-561.53162508419564</c:v>
                </c:pt>
                <c:pt idx="5">
                  <c:v>-1025.6565614707251</c:v>
                </c:pt>
                <c:pt idx="6">
                  <c:v>227.66325086329198</c:v>
                </c:pt>
                <c:pt idx="7">
                  <c:v>1006.1757655467241</c:v>
                </c:pt>
                <c:pt idx="8">
                  <c:v>659.68181724981241</c:v>
                </c:pt>
                <c:pt idx="9">
                  <c:v>-67.446238287271626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3-4EDC-95D3-77C3E38D3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92192"/>
        <c:axId val="221192768"/>
      </c:scatterChart>
      <c:valAx>
        <c:axId val="22119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192768"/>
        <c:crosses val="autoZero"/>
        <c:crossBetween val="midCat"/>
      </c:valAx>
      <c:valAx>
        <c:axId val="2211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19219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składników resztowych- posortowany rosnąco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'Weryfikacja modelu'!$L$44:$L$53</c:f>
              <c:numCache>
                <c:formatCode>General</c:formatCode>
                <c:ptCount val="10"/>
                <c:pt idx="0">
                  <c:v>-2409.9508990507993</c:v>
                </c:pt>
                <c:pt idx="1">
                  <c:v>-1025.6565614707251</c:v>
                </c:pt>
                <c:pt idx="2">
                  <c:v>-561.53162508419564</c:v>
                </c:pt>
                <c:pt idx="3">
                  <c:v>-67.446238287271626</c:v>
                </c:pt>
                <c:pt idx="4">
                  <c:v>227.66325086329198</c:v>
                </c:pt>
                <c:pt idx="5">
                  <c:v>246.30516158346654</c:v>
                </c:pt>
                <c:pt idx="6">
                  <c:v>483.22697083433377</c:v>
                </c:pt>
                <c:pt idx="7">
                  <c:v>659.68181724981241</c:v>
                </c:pt>
                <c:pt idx="8">
                  <c:v>1006.1757655467241</c:v>
                </c:pt>
                <c:pt idx="9">
                  <c:v>1441.5323578153439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08-412D-8EE1-D30777889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94496"/>
        <c:axId val="221195072"/>
      </c:scatterChart>
      <c:valAx>
        <c:axId val="2211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195072"/>
        <c:crosses val="autoZero"/>
        <c:crossBetween val="midCat"/>
      </c:valAx>
      <c:valAx>
        <c:axId val="2211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119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wmf"/><Relationship Id="rId2" Type="http://schemas.openxmlformats.org/officeDocument/2006/relationships/image" Target="../media/image10.wmf"/><Relationship Id="rId1" Type="http://schemas.openxmlformats.org/officeDocument/2006/relationships/image" Target="../media/image9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127001</xdr:rowOff>
    </xdr:from>
    <xdr:to>
      <xdr:col>9</xdr:col>
      <xdr:colOff>507999</xdr:colOff>
      <xdr:row>2</xdr:row>
      <xdr:rowOff>117929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440213" y="127001"/>
          <a:ext cx="5361215" cy="35378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/>
            <a:t>Przychody operacyjne otwartych funduszy emerytalnych</a:t>
          </a:r>
        </a:p>
      </xdr:txBody>
    </xdr:sp>
    <xdr:clientData/>
  </xdr:twoCellAnchor>
  <xdr:twoCellAnchor>
    <xdr:from>
      <xdr:col>0</xdr:col>
      <xdr:colOff>69273</xdr:colOff>
      <xdr:row>24</xdr:row>
      <xdr:rowOff>57728</xdr:rowOff>
    </xdr:from>
    <xdr:to>
      <xdr:col>11</xdr:col>
      <xdr:colOff>542637</xdr:colOff>
      <xdr:row>27</xdr:row>
      <xdr:rowOff>161636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9273" y="4306455"/>
          <a:ext cx="6834909" cy="65809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Współczynnik zmienności ustalamy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 20%. Wtedy do modelu mogą wejść tylko zmienne, których wspołczynnik zmienności jest &gt;= 20%. Tak więc do modelu wchodzą zmienne: x2, x3, x4, x8.</a:t>
          </a:r>
          <a:endParaRPr lang="pl-PL">
            <a:effectLst/>
          </a:endParaRPr>
        </a:p>
        <a:p>
          <a:pPr algn="ctr"/>
          <a:endParaRPr lang="pl-PL" sz="1100"/>
        </a:p>
      </xdr:txBody>
    </xdr:sp>
    <xdr:clientData/>
  </xdr:twoCellAnchor>
  <xdr:twoCellAnchor>
    <xdr:from>
      <xdr:col>0</xdr:col>
      <xdr:colOff>0</xdr:colOff>
      <xdr:row>49</xdr:row>
      <xdr:rowOff>92364</xdr:rowOff>
    </xdr:from>
    <xdr:to>
      <xdr:col>7</xdr:col>
      <xdr:colOff>323272</xdr:colOff>
      <xdr:row>52</xdr:row>
      <xdr:rowOff>103910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0" y="7296728"/>
              <a:ext cx="4237181" cy="565727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l-PL" sz="1100"/>
                <a:t>postać</a:t>
              </a:r>
              <a:r>
                <a:rPr lang="pl-PL" sz="1100" baseline="0"/>
                <a:t> modelu: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𝑌</m:t>
                    </m:r>
                    <m:r>
                      <a:rPr lang="pl-PL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</m:t>
                    </m:r>
                    <m:sSub>
                      <m:sSubPr>
                        <m:ctrlPr>
                          <a:rPr lang="pl-PL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∝</m:t>
                        </m:r>
                      </m:e>
                      <m:sub>
                        <m:r>
                          <a:rPr lang="pl-PL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pl-PL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+ </m:t>
                    </m:r>
                    <m:sSub>
                      <m:sSubPr>
                        <m:ctrlPr>
                          <a:rPr lang="pl-PL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∝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pl-PL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pl-PL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pl-PL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∝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l-PL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pl-PL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pl-PL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∝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pl-PL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r>
                      <a:rPr lang="pl-PL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pl-PL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∝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dk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pl-PL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pl-PL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sub>
                    </m:sSub>
                    <m:r>
                      <a:rPr lang="pl-PL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r>
                      <a:rPr lang="pl-PL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pl-PL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endParaRPr lang="pl-PL" sz="1100"/>
            </a:p>
          </xdr:txBody>
        </xdr:sp>
      </mc:Choice>
      <mc:Fallback xmlns=""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0" y="7296728"/>
              <a:ext cx="4237181" cy="565727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l-PL" sz="1100"/>
                <a:t>postać</a:t>
              </a:r>
              <a:r>
                <a:rPr lang="pl-PL" sz="1100" baseline="0"/>
                <a:t> modelu: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 = ∝_0  + ∝_</a:t>
              </a:r>
              <a:r>
                <a:rPr lang="pl-PL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1</a:t>
              </a:r>
              <a:r>
                <a:rPr lang="pl-PL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pl-PL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pl-PL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+∝_</a:t>
              </a:r>
              <a:r>
                <a:rPr lang="pl-PL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pl-PL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3</a:t>
              </a:r>
              <a:r>
                <a:rPr lang="pl-PL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+∝_</a:t>
              </a:r>
              <a:r>
                <a:rPr lang="pl-PL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3</a:t>
              </a:r>
              <a:r>
                <a:rPr lang="pl-PL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</a:t>
              </a:r>
              <a:r>
                <a:rPr lang="pl-PL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4</a:t>
              </a:r>
              <a:r>
                <a:rPr lang="pl-PL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∝_</a:t>
              </a:r>
              <a:r>
                <a:rPr lang="pl-PL" sz="1100" b="0" i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4</a:t>
              </a:r>
              <a:r>
                <a:rPr lang="pl-PL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𝑥_8+ 𝜀</a:t>
              </a:r>
              <a:endParaRPr lang="pl-PL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endParaRPr lang="pl-PL" sz="1100"/>
            </a:p>
          </xdr:txBody>
        </xdr:sp>
      </mc:Fallback>
    </mc:AlternateContent>
    <xdr:clientData/>
  </xdr:twoCellAnchor>
  <xdr:twoCellAnchor>
    <xdr:from>
      <xdr:col>0</xdr:col>
      <xdr:colOff>0</xdr:colOff>
      <xdr:row>55</xdr:row>
      <xdr:rowOff>1</xdr:rowOff>
    </xdr:from>
    <xdr:to>
      <xdr:col>7</xdr:col>
      <xdr:colOff>323272</xdr:colOff>
      <xdr:row>58</xdr:row>
      <xdr:rowOff>11546</xdr:rowOff>
    </xdr:to>
    <xdr:sp macro="" textlink="">
      <xdr:nvSpPr>
        <xdr:cNvPr id="7" name="pole tekstow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0" y="8312728"/>
          <a:ext cx="4237181" cy="56572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/>
            <a:t>METODA HELLWIGA</a:t>
          </a:r>
          <a:endParaRPr lang="pl-P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pl-PL" sz="1100"/>
        </a:p>
      </xdr:txBody>
    </xdr:sp>
    <xdr:clientData/>
  </xdr:twoCellAnchor>
  <xdr:twoCellAnchor>
    <xdr:from>
      <xdr:col>0</xdr:col>
      <xdr:colOff>920750</xdr:colOff>
      <xdr:row>316</xdr:row>
      <xdr:rowOff>142875</xdr:rowOff>
    </xdr:from>
    <xdr:to>
      <xdr:col>8</xdr:col>
      <xdr:colOff>95250</xdr:colOff>
      <xdr:row>319</xdr:row>
      <xdr:rowOff>79375</xdr:rowOff>
    </xdr:to>
    <xdr:sp macro="" textlink="">
      <xdr:nvSpPr>
        <xdr:cNvPr id="13" name="pole tekstow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920750" y="30257750"/>
          <a:ext cx="6540500" cy="55562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/>
            <a:t>Szacowanie</a:t>
          </a:r>
          <a:r>
            <a:rPr lang="pl-PL" sz="1100" baseline="0"/>
            <a:t> modelu KMNK na macierzach</a:t>
          </a:r>
        </a:p>
        <a:p>
          <a:pPr algn="ctr"/>
          <a:endParaRPr lang="pl-PL" sz="1100"/>
        </a:p>
      </xdr:txBody>
    </xdr:sp>
    <xdr:clientData/>
  </xdr:twoCellAnchor>
  <xdr:twoCellAnchor editAs="oneCell">
    <xdr:from>
      <xdr:col>8</xdr:col>
      <xdr:colOff>76200</xdr:colOff>
      <xdr:row>18</xdr:row>
      <xdr:rowOff>19050</xdr:rowOff>
    </xdr:from>
    <xdr:to>
      <xdr:col>8</xdr:col>
      <xdr:colOff>560011</xdr:colOff>
      <xdr:row>18</xdr:row>
      <xdr:rowOff>184765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3552825"/>
          <a:ext cx="476191" cy="16190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541020</xdr:colOff>
          <xdr:row>83</xdr:row>
          <xdr:rowOff>22860</xdr:rowOff>
        </xdr:from>
        <xdr:to>
          <xdr:col>2</xdr:col>
          <xdr:colOff>7620</xdr:colOff>
          <xdr:row>87</xdr:row>
          <xdr:rowOff>144780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981075</xdr:colOff>
      <xdr:row>75</xdr:row>
      <xdr:rowOff>133350</xdr:rowOff>
    </xdr:from>
    <xdr:to>
      <xdr:col>6</xdr:col>
      <xdr:colOff>180975</xdr:colOff>
      <xdr:row>80</xdr:row>
      <xdr:rowOff>66675</xdr:rowOff>
    </xdr:to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2552700" y="5800725"/>
          <a:ext cx="3409950" cy="742950"/>
        </a:xfrm>
        <a:prstGeom prst="bracketPair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523875</xdr:colOff>
      <xdr:row>75</xdr:row>
      <xdr:rowOff>133350</xdr:rowOff>
    </xdr:from>
    <xdr:to>
      <xdr:col>8</xdr:col>
      <xdr:colOff>133350</xdr:colOff>
      <xdr:row>80</xdr:row>
      <xdr:rowOff>85725</xdr:rowOff>
    </xdr:to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6305550" y="5800725"/>
          <a:ext cx="1000125" cy="762000"/>
        </a:xfrm>
        <a:prstGeom prst="bracketPair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68580</xdr:colOff>
          <xdr:row>107</xdr:row>
          <xdr:rowOff>144780</xdr:rowOff>
        </xdr:from>
        <xdr:to>
          <xdr:col>5</xdr:col>
          <xdr:colOff>487680</xdr:colOff>
          <xdr:row>108</xdr:row>
          <xdr:rowOff>144780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449580</xdr:colOff>
          <xdr:row>110</xdr:row>
          <xdr:rowOff>68580</xdr:rowOff>
        </xdr:from>
        <xdr:to>
          <xdr:col>8</xdr:col>
          <xdr:colOff>76200</xdr:colOff>
          <xdr:row>113</xdr:row>
          <xdr:rowOff>137160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693420</xdr:colOff>
          <xdr:row>114</xdr:row>
          <xdr:rowOff>121920</xdr:rowOff>
        </xdr:from>
        <xdr:to>
          <xdr:col>5</xdr:col>
          <xdr:colOff>350520</xdr:colOff>
          <xdr:row>116</xdr:row>
          <xdr:rowOff>152400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8</xdr:row>
          <xdr:rowOff>0</xdr:rowOff>
        </xdr:from>
        <xdr:to>
          <xdr:col>1</xdr:col>
          <xdr:colOff>152400</xdr:colOff>
          <xdr:row>8</xdr:row>
          <xdr:rowOff>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B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8</xdr:row>
          <xdr:rowOff>0</xdr:rowOff>
        </xdr:from>
        <xdr:to>
          <xdr:col>1</xdr:col>
          <xdr:colOff>121920</xdr:colOff>
          <xdr:row>8</xdr:row>
          <xdr:rowOff>0</xdr:rowOff>
        </xdr:to>
        <xdr:sp macro="" textlink="">
          <xdr:nvSpPr>
            <xdr:cNvPr id="14338" name="Object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B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8</xdr:row>
          <xdr:rowOff>0</xdr:rowOff>
        </xdr:from>
        <xdr:to>
          <xdr:col>1</xdr:col>
          <xdr:colOff>152400</xdr:colOff>
          <xdr:row>8</xdr:row>
          <xdr:rowOff>0</xdr:rowOff>
        </xdr:to>
        <xdr:sp macro="" textlink="">
          <xdr:nvSpPr>
            <xdr:cNvPr id="14339" name="Object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B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73313</xdr:colOff>
      <xdr:row>24</xdr:row>
      <xdr:rowOff>40120</xdr:rowOff>
    </xdr:from>
    <xdr:to>
      <xdr:col>2</xdr:col>
      <xdr:colOff>460825</xdr:colOff>
      <xdr:row>27</xdr:row>
      <xdr:rowOff>85588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13" y="4612120"/>
          <a:ext cx="3361217" cy="618873"/>
        </a:xfrm>
        <a:prstGeom prst="rect">
          <a:avLst/>
        </a:prstGeom>
      </xdr:spPr>
    </xdr:pic>
    <xdr:clientData/>
  </xdr:twoCellAnchor>
  <xdr:twoCellAnchor editAs="oneCell">
    <xdr:from>
      <xdr:col>3</xdr:col>
      <xdr:colOff>136525</xdr:colOff>
      <xdr:row>23</xdr:row>
      <xdr:rowOff>151534</xdr:rowOff>
    </xdr:from>
    <xdr:to>
      <xdr:col>7</xdr:col>
      <xdr:colOff>156287</xdr:colOff>
      <xdr:row>28</xdr:row>
      <xdr:rowOff>78221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7925" y="4533034"/>
          <a:ext cx="2639137" cy="8791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133350</xdr:rowOff>
    </xdr:from>
    <xdr:to>
      <xdr:col>2</xdr:col>
      <xdr:colOff>596900</xdr:colOff>
      <xdr:row>3</xdr:row>
      <xdr:rowOff>146050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85750" y="133350"/>
          <a:ext cx="1530350" cy="381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/>
            <a:t>TEST</a:t>
          </a:r>
        </a:p>
        <a:p>
          <a:pPr algn="ctr"/>
          <a:r>
            <a:rPr lang="pl-PL" sz="1100" baseline="0"/>
            <a:t> T-STUDENTA</a:t>
          </a:r>
          <a:endParaRPr lang="pl-PL" sz="1100"/>
        </a:p>
      </xdr:txBody>
    </xdr:sp>
    <xdr:clientData/>
  </xdr:twoCellAnchor>
  <xdr:twoCellAnchor>
    <xdr:from>
      <xdr:col>0</xdr:col>
      <xdr:colOff>7470</xdr:colOff>
      <xdr:row>12</xdr:row>
      <xdr:rowOff>35485</xdr:rowOff>
    </xdr:from>
    <xdr:to>
      <xdr:col>3</xdr:col>
      <xdr:colOff>26520</xdr:colOff>
      <xdr:row>15</xdr:row>
      <xdr:rowOff>10085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7470" y="2291603"/>
              <a:ext cx="4112932" cy="534894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l-PL" sz="1100"/>
                <a:t>H0 </a:t>
              </a:r>
              <a:r>
                <a:rPr lang="el-GR" sz="1100">
                  <a:latin typeface="Times New Roman" panose="02020603050405020304" pitchFamily="18" charset="0"/>
                  <a:cs typeface="Times New Roman" panose="02020603050405020304" pitchFamily="18" charset="0"/>
                </a:rPr>
                <a:t>α</a:t>
              </a:r>
              <a:r>
                <a:rPr lang="pl-PL" sz="1100">
                  <a:latin typeface="Times New Roman" panose="02020603050405020304" pitchFamily="18" charset="0"/>
                  <a:cs typeface="Times New Roman" panose="02020603050405020304" pitchFamily="18" charset="0"/>
                </a:rPr>
                <a:t> = 0 parametr stojący przy zmiennej jest</a:t>
              </a:r>
              <a:r>
                <a:rPr lang="pl-PL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nieistotny statystycznie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H1</a:t>
              </a:r>
              <a:r>
                <a:rPr lang="pl-PL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α</a:t>
              </a:r>
              <a:r>
                <a:rPr lang="pl-P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pl-PL" sz="110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≠</m:t>
                  </m:r>
                </m:oMath>
              </a14:m>
              <a:r>
                <a:rPr lang="pl-P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0 parametr stojący przy zmiennej jest</a:t>
              </a:r>
              <a:r>
                <a:rPr lang="pl-PL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istotny statystycznie</a:t>
              </a:r>
              <a:endParaRPr lang="pl-PL">
                <a:effectLst/>
              </a:endParaRPr>
            </a:p>
            <a:p>
              <a:pPr algn="ctr"/>
              <a:endParaRPr lang="pl-PL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7470" y="2291603"/>
              <a:ext cx="4112932" cy="534894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l-PL" sz="1100"/>
                <a:t>H0 </a:t>
              </a:r>
              <a:r>
                <a:rPr lang="el-GR" sz="1100">
                  <a:latin typeface="Times New Roman" panose="02020603050405020304" pitchFamily="18" charset="0"/>
                  <a:cs typeface="Times New Roman" panose="02020603050405020304" pitchFamily="18" charset="0"/>
                </a:rPr>
                <a:t>α</a:t>
              </a:r>
              <a:r>
                <a:rPr lang="pl-PL" sz="1100">
                  <a:latin typeface="Times New Roman" panose="02020603050405020304" pitchFamily="18" charset="0"/>
                  <a:cs typeface="Times New Roman" panose="02020603050405020304" pitchFamily="18" charset="0"/>
                </a:rPr>
                <a:t> = 0 parametr stojący przy zmiennej jest</a:t>
              </a:r>
              <a:r>
                <a:rPr lang="pl-PL" sz="1100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 nieistotny statystycznie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H1</a:t>
              </a:r>
              <a:r>
                <a:rPr lang="pl-PL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α</a:t>
              </a:r>
              <a:r>
                <a:rPr lang="pl-P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≠</a:t>
              </a:r>
              <a:r>
                <a:rPr lang="pl-PL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0 parametr stojący przy zmiennej jest</a:t>
              </a:r>
              <a:r>
                <a:rPr lang="pl-PL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istotny statystycznie</a:t>
              </a:r>
              <a:endParaRPr lang="pl-PL">
                <a:effectLst/>
              </a:endParaRPr>
            </a:p>
            <a:p>
              <a:pPr algn="ctr"/>
              <a:endParaRPr lang="pl-PL" sz="1100"/>
            </a:p>
          </xdr:txBody>
        </xdr:sp>
      </mc:Fallback>
    </mc:AlternateContent>
    <xdr:clientData/>
  </xdr:twoCellAnchor>
  <xdr:twoCellAnchor>
    <xdr:from>
      <xdr:col>0</xdr:col>
      <xdr:colOff>0</xdr:colOff>
      <xdr:row>16</xdr:row>
      <xdr:rowOff>10795</xdr:rowOff>
    </xdr:from>
    <xdr:to>
      <xdr:col>5</xdr:col>
      <xdr:colOff>108857</xdr:colOff>
      <xdr:row>22</xdr:row>
      <xdr:rowOff>99060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0" y="3145881"/>
          <a:ext cx="5758543" cy="126392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/>
            <a:t>Statystyki testowe </a:t>
          </a:r>
          <a:r>
            <a:rPr lang="pl-PL" sz="1100" baseline="0"/>
            <a:t> t1 t2 są większe od wartości krytycznej( względem wartości bezwzględnej). Zmienne objaśniające x2 i x2 w sposób istotny wpływają na zmienną objaśnianą.</a:t>
          </a:r>
          <a:endParaRPr lang="pl-P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11339</xdr:colOff>
      <xdr:row>22</xdr:row>
      <xdr:rowOff>149678</xdr:rowOff>
    </xdr:from>
    <xdr:ext cx="1584326" cy="584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2787196" y="4408714"/>
              <a:ext cx="1584326" cy="584200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𝑒𝑚𝑝</m:t>
                        </m:r>
                      </m:sub>
                    </m:sSub>
                    <m:f>
                      <m:f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</a:rPr>
                      <m:t>:</m:t>
                    </m:r>
                    <m:f>
                      <m:f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l-PL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2787196" y="4408714"/>
              <a:ext cx="1584326" cy="584200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𝐹_𝑒𝑚𝑝 </a:t>
              </a:r>
              <a:r>
                <a:rPr lang="pl-PL" sz="1100" i="0">
                  <a:latin typeface="Cambria Math" panose="02040503050406030204" pitchFamily="18" charset="0"/>
                </a:rPr>
                <a:t> </a:t>
              </a:r>
              <a:r>
                <a:rPr lang="pl-PL" sz="1100" b="0" i="0">
                  <a:latin typeface="Cambria Math" panose="02040503050406030204" pitchFamily="18" charset="0"/>
                </a:rPr>
                <a:t>𝑅^2/𝑘:</a:t>
              </a:r>
              <a:r>
                <a:rPr lang="pl-PL" sz="1100" i="0">
                  <a:latin typeface="Cambria Math" panose="02040503050406030204" pitchFamily="18" charset="0"/>
                </a:rPr>
                <a:t>〖</a:t>
              </a:r>
              <a:r>
                <a:rPr lang="pl-PL" sz="1100" b="0" i="0">
                  <a:latin typeface="Cambria Math" panose="02040503050406030204" pitchFamily="18" charset="0"/>
                </a:rPr>
                <a:t>1−𝑅〗^2/(𝑛−𝑘−1)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0</xdr:col>
      <xdr:colOff>89647</xdr:colOff>
      <xdr:row>22</xdr:row>
      <xdr:rowOff>156882</xdr:rowOff>
    </xdr:from>
    <xdr:ext cx="2525058" cy="584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pole tekstow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89647" y="4116294"/>
              <a:ext cx="2525058" cy="584200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algn="ctr"/>
              <a:r>
                <a:rPr lang="pl-PL" sz="1100"/>
                <a:t>Aby</a:t>
              </a:r>
              <a:r>
                <a:rPr lang="pl-PL" sz="1100" baseline="0"/>
                <a:t> uzyskać 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0,05,3,6</m:t>
                      </m:r>
                    </m:sub>
                  </m:sSub>
                </m:oMath>
              </a14:m>
              <a:r>
                <a:rPr lang="pl-PL" sz="1100"/>
                <a:t> korzystamy z polecenia </a:t>
              </a:r>
            </a:p>
            <a:p>
              <a:pPr algn="ctr"/>
              <a:r>
                <a:rPr lang="pl-PL" sz="1100"/>
                <a:t>ROZKŁ.F.ODWR </a:t>
              </a:r>
            </a:p>
          </xdr:txBody>
        </xdr:sp>
      </mc:Choice>
      <mc:Fallback xmlns="">
        <xdr:sp macro="" textlink="">
          <xdr:nvSpPr>
            <xdr:cNvPr id="5" name="pole tekstow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89647" y="4116294"/>
              <a:ext cx="2525058" cy="584200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algn="ctr"/>
              <a:r>
                <a:rPr lang="pl-PL" sz="1100"/>
                <a:t>Aby</a:t>
              </a:r>
              <a:r>
                <a:rPr lang="pl-PL" sz="1100" baseline="0"/>
                <a:t> uzyskać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0,05,3,6</a:t>
              </a:r>
              <a:r>
                <a:rPr lang="pl-PL" sz="1100"/>
                <a:t> korzystamy z polecenia </a:t>
              </a:r>
            </a:p>
            <a:p>
              <a:pPr algn="ctr"/>
              <a:r>
                <a:rPr lang="pl-PL" sz="1100"/>
                <a:t>ROZKŁ.F.ODWR </a:t>
              </a:r>
            </a:p>
          </xdr:txBody>
        </xdr:sp>
      </mc:Fallback>
    </mc:AlternateContent>
    <xdr:clientData/>
  </xdr:oneCellAnchor>
  <xdr:oneCellAnchor>
    <xdr:from>
      <xdr:col>6</xdr:col>
      <xdr:colOff>598981</xdr:colOff>
      <xdr:row>23</xdr:row>
      <xdr:rowOff>61097</xdr:rowOff>
    </xdr:from>
    <xdr:ext cx="1060824" cy="4258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5211802" y="4510633"/>
              <a:ext cx="1060824" cy="425824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0,05,</m:t>
                        </m:r>
                        <m:r>
                          <a:rPr lang="pl-PL" sz="1100" b="0" i="1">
                            <a:latin typeface="Cambria Math"/>
                          </a:rPr>
                          <m:t>2;7</m:t>
                        </m:r>
                      </m:sub>
                    </m:sSub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pl-PL" sz="1100"/>
            </a:p>
          </xdr:txBody>
        </xdr:sp>
      </mc:Choice>
      <mc:Fallback xmlns="">
        <xdr:sp macro="" textlink="">
          <xdr:nvSpPr>
            <xdr:cNvPr id="6" name="pole tekstowe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5211802" y="4510633"/>
              <a:ext cx="1060824" cy="425824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𝐹_(0,05,</a:t>
              </a:r>
              <a:r>
                <a:rPr lang="pl-PL" sz="1100" b="0" i="0">
                  <a:latin typeface="Cambria Math"/>
                </a:rPr>
                <a:t>2;7</a:t>
              </a:r>
              <a:r>
                <a:rPr lang="pl-PL" sz="1100" b="0" i="0">
                  <a:latin typeface="Cambria Math" panose="02040503050406030204" pitchFamily="18" charset="0"/>
                </a:rPr>
                <a:t>)= 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26</xdr:row>
      <xdr:rowOff>50479</xdr:rowOff>
    </xdr:from>
    <xdr:ext cx="5786717" cy="11101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pole tekstowe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0" y="5071515"/>
              <a:ext cx="5786717" cy="1110129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𝑒𝑚𝑝</m:t>
                      </m:r>
                    </m:sub>
                  </m:sSub>
                </m:oMath>
              </a14:m>
              <a:r>
                <a:rPr lang="pl-PL" sz="1100"/>
                <a:t> &gt;</a:t>
              </a:r>
              <a14:m>
                <m:oMath xmlns:m="http://schemas.openxmlformats.org/officeDocument/2006/math">
                  <m:sSub>
                    <m:sSub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𝑒𝑚𝑝</m:t>
                      </m:r>
                    </m:sub>
                  </m:sSub>
                </m:oMath>
              </a14:m>
              <a:r>
                <a:rPr lang="pl-PL" sz="1100"/>
                <a:t> co</a:t>
              </a:r>
              <a:r>
                <a:rPr lang="pl-PL" sz="1100" baseline="0"/>
                <a:t> oznacza że istnieją podstawy do odrzucenia hipotezy zerowej</a:t>
              </a:r>
            </a:p>
            <a:p>
              <a:pPr algn="ctr"/>
              <a:r>
                <a:rPr lang="pl-PL" sz="1100" baseline="0"/>
                <a:t>Oznacza to, że istnieją podstawy do odrzucenia hipotezy zerowej (przy poziomie istotności alfa 0,05)</a:t>
              </a:r>
            </a:p>
            <a:p>
              <a:pPr algn="ctr"/>
              <a:r>
                <a:rPr lang="pl-PL" sz="1100" baseline="0"/>
                <a:t>mówiącej że współczynnik </a:t>
              </a:r>
              <a14:m>
                <m:oMath xmlns:m="http://schemas.openxmlformats.org/officeDocument/2006/math">
                  <m:sSup>
                    <m:sSup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𝑅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 nieistotny-</a:t>
              </a:r>
              <a:r>
                <a:rPr lang="pl-PL" sz="1100" baseline="0"/>
                <a:t> regresja nie jest istotna statystycznie.</a:t>
              </a:r>
            </a:p>
            <a:p>
              <a:pPr algn="ctr"/>
              <a:r>
                <a:rPr lang="pl-PL" sz="1100" baseline="0"/>
                <a:t>Współczynnik </a:t>
              </a:r>
              <a14:m>
                <m:oMath xmlns:m="http://schemas.openxmlformats.org/officeDocument/2006/math">
                  <m:sSup>
                    <m:sSupPr>
                      <m:ctrlPr>
                        <a:rPr lang="pl-P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𝑅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 jest zatem istotny czyli regresja jest istotna statystycznie.</a:t>
              </a:r>
            </a:p>
          </xdr:txBody>
        </xdr:sp>
      </mc:Choice>
      <mc:Fallback xmlns="">
        <xdr:sp macro="" textlink="">
          <xdr:nvSpPr>
            <xdr:cNvPr id="7" name="pole tekstowe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0" y="5071515"/>
              <a:ext cx="5786717" cy="1110129"/>
            </a:xfrm>
            <a:prstGeom prst="rect">
              <a:avLst/>
            </a:prstGeom>
            <a:solidFill>
              <a:schemeClr val="accent4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 algn="ctr"/>
              <a:r>
                <a:rPr lang="pl-PL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𝑒𝑚𝑝</a:t>
              </a:r>
              <a:r>
                <a:rPr lang="pl-PL" sz="1100"/>
                <a:t> &gt;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𝐹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𝑒𝑚𝑝</a:t>
              </a:r>
              <a:r>
                <a:rPr lang="pl-PL" sz="1100"/>
                <a:t> co</a:t>
              </a:r>
              <a:r>
                <a:rPr lang="pl-PL" sz="1100" baseline="0"/>
                <a:t> oznacza że istnieją podstawy do odrzucenia hipotezy zerowej</a:t>
              </a:r>
            </a:p>
            <a:p>
              <a:pPr algn="ctr"/>
              <a:r>
                <a:rPr lang="pl-PL" sz="1100" baseline="0"/>
                <a:t>Oznacza to, że istnieją podstawy do odrzucenia hipotezy zerowej (przy poziomie istotności alfa 0,05)</a:t>
              </a:r>
            </a:p>
            <a:p>
              <a:pPr algn="ctr"/>
              <a:r>
                <a:rPr lang="pl-PL" sz="1100" baseline="0"/>
                <a:t>mówiącej że współczynnik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pl-PL" sz="1100"/>
                <a:t> nieistotny-</a:t>
              </a:r>
              <a:r>
                <a:rPr lang="pl-PL" sz="1100" baseline="0"/>
                <a:t> regresja nie jest istotna statystycznie.</a:t>
              </a:r>
            </a:p>
            <a:p>
              <a:pPr algn="ctr"/>
              <a:r>
                <a:rPr lang="pl-PL" sz="1100" baseline="0"/>
                <a:t>Współczynnik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</a:t>
              </a:r>
              <a:r>
                <a:rPr lang="pl-PL" sz="1100"/>
                <a:t> jest zatem istotny czyli regresja jest istotna statystycznie.</a:t>
              </a:r>
            </a:p>
          </xdr:txBody>
        </xdr:sp>
      </mc:Fallback>
    </mc:AlternateContent>
    <xdr:clientData/>
  </xdr:oneCellAnchor>
  <xdr:oneCellAnchor>
    <xdr:from>
      <xdr:col>0</xdr:col>
      <xdr:colOff>92365</xdr:colOff>
      <xdr:row>0</xdr:row>
      <xdr:rowOff>92363</xdr:rowOff>
    </xdr:from>
    <xdr:ext cx="2159000" cy="565726"/>
    <xdr:sp macro="" textlink="">
      <xdr:nvSpPr>
        <xdr:cNvPr id="9" name="pole tekstow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92365" y="92363"/>
          <a:ext cx="2159000" cy="565726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pl-PL" sz="1100"/>
            <a:t>ISTOTNOŚĆ</a:t>
          </a:r>
          <a:r>
            <a:rPr lang="pl-PL" sz="1100" baseline="0"/>
            <a:t> STATYSTYCZNA F</a:t>
          </a:r>
          <a:endParaRPr lang="pl-PL" sz="1100"/>
        </a:p>
      </xdr:txBody>
    </xdr:sp>
    <xdr:clientData/>
  </xdr:oneCellAnchor>
  <xdr:twoCellAnchor>
    <xdr:from>
      <xdr:col>2</xdr:col>
      <xdr:colOff>152400</xdr:colOff>
      <xdr:row>11</xdr:row>
      <xdr:rowOff>30480</xdr:rowOff>
    </xdr:from>
    <xdr:to>
      <xdr:col>12</xdr:col>
      <xdr:colOff>160020</xdr:colOff>
      <xdr:row>18</xdr:row>
      <xdr:rowOff>76200</xdr:rowOff>
    </xdr:to>
    <xdr:cxnSp macro="">
      <xdr:nvCxnSpPr>
        <xdr:cNvPr id="10" name="Łącznik prosty ze strzałką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2314575" y="2152650"/>
          <a:ext cx="6105525" cy="1409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0</xdr:row>
      <xdr:rowOff>76200</xdr:rowOff>
    </xdr:from>
    <xdr:to>
      <xdr:col>5</xdr:col>
      <xdr:colOff>374650</xdr:colOff>
      <xdr:row>2</xdr:row>
      <xdr:rowOff>133350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58750" y="76200"/>
          <a:ext cx="3263900" cy="4254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/>
            <a:t>WERYFIKACJA</a:t>
          </a:r>
          <a:r>
            <a:rPr lang="pl-PL" sz="1100" baseline="0"/>
            <a:t> MODELU</a:t>
          </a:r>
          <a:endParaRPr lang="pl-PL" sz="1100"/>
        </a:p>
      </xdr:txBody>
    </xdr:sp>
    <xdr:clientData/>
  </xdr:twoCellAnchor>
  <xdr:oneCellAnchor>
    <xdr:from>
      <xdr:col>5</xdr:col>
      <xdr:colOff>201705</xdr:colOff>
      <xdr:row>5</xdr:row>
      <xdr:rowOff>0</xdr:rowOff>
    </xdr:from>
    <xdr:ext cx="11618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3877234" y="933824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pl-PL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e>
                    </m:acc>
                  </m:oMath>
                </m:oMathPara>
              </a14:m>
              <a:endParaRPr lang="pl-PL" sz="1100" b="1"/>
            </a:p>
          </xdr:txBody>
        </xdr:sp>
      </mc:Choice>
      <mc:Fallback xmlns="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FA74A829-3638-4FE5-9340-89737F86E68B}"/>
                </a:ext>
              </a:extLst>
            </xdr:cNvPr>
            <xdr:cNvSpPr txBox="1"/>
          </xdr:nvSpPr>
          <xdr:spPr>
            <a:xfrm>
              <a:off x="3877234" y="933824"/>
              <a:ext cx="11618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1" i="0">
                  <a:latin typeface="Cambria Math" panose="02040503050406030204" pitchFamily="18" charset="0"/>
                </a:rPr>
                <a:t>𝒚 ̂</a:t>
              </a:r>
              <a:endParaRPr lang="pl-PL" sz="1100" b="1"/>
            </a:p>
          </xdr:txBody>
        </xdr:sp>
      </mc:Fallback>
    </mc:AlternateContent>
    <xdr:clientData/>
  </xdr:oneCellAnchor>
  <xdr:twoCellAnchor>
    <xdr:from>
      <xdr:col>0</xdr:col>
      <xdr:colOff>6598</xdr:colOff>
      <xdr:row>21</xdr:row>
      <xdr:rowOff>70922</xdr:rowOff>
    </xdr:from>
    <xdr:to>
      <xdr:col>1</xdr:col>
      <xdr:colOff>609436</xdr:colOff>
      <xdr:row>24</xdr:row>
      <xdr:rowOff>16493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6598" y="4007922"/>
          <a:ext cx="1214747" cy="511298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1100"/>
            <a:t>wyrazistość modelu</a:t>
          </a:r>
        </a:p>
      </xdr:txBody>
    </xdr:sp>
    <xdr:clientData/>
  </xdr:twoCellAnchor>
  <xdr:twoCellAnchor>
    <xdr:from>
      <xdr:col>13</xdr:col>
      <xdr:colOff>496454</xdr:colOff>
      <xdr:row>25</xdr:row>
      <xdr:rowOff>54264</xdr:rowOff>
    </xdr:from>
    <xdr:to>
      <xdr:col>20</xdr:col>
      <xdr:colOff>34636</xdr:colOff>
      <xdr:row>40</xdr:row>
      <xdr:rowOff>20782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340590</xdr:colOff>
      <xdr:row>41</xdr:row>
      <xdr:rowOff>11546</xdr:rowOff>
    </xdr:from>
    <xdr:to>
      <xdr:col>20</xdr:col>
      <xdr:colOff>427181</xdr:colOff>
      <xdr:row>57</xdr:row>
      <xdr:rowOff>132773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0</xdr:row>
      <xdr:rowOff>146050</xdr:rowOff>
    </xdr:from>
    <xdr:to>
      <xdr:col>4</xdr:col>
      <xdr:colOff>323850</xdr:colOff>
      <xdr:row>3</xdr:row>
      <xdr:rowOff>158750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158750" y="146050"/>
          <a:ext cx="2457450" cy="5651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l-PL" sz="1100"/>
        </a:p>
        <a:p>
          <a:pPr algn="ctr"/>
          <a:r>
            <a:rPr lang="pl-PL" sz="1100"/>
            <a:t>Badanie</a:t>
          </a:r>
          <a:r>
            <a:rPr lang="pl-PL" sz="1100" baseline="0"/>
            <a:t> symetryczności</a:t>
          </a:r>
          <a:endParaRPr lang="pl-PL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30</xdr:row>
      <xdr:rowOff>88900</xdr:rowOff>
    </xdr:from>
    <xdr:to>
      <xdr:col>2</xdr:col>
      <xdr:colOff>688270</xdr:colOff>
      <xdr:row>33</xdr:row>
      <xdr:rowOff>179824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5803900"/>
          <a:ext cx="1821745" cy="662424"/>
        </a:xfrm>
        <a:prstGeom prst="rect">
          <a:avLst/>
        </a:prstGeom>
      </xdr:spPr>
    </xdr:pic>
    <xdr:clientData/>
  </xdr:twoCellAnchor>
  <xdr:twoCellAnchor editAs="oneCell">
    <xdr:from>
      <xdr:col>0</xdr:col>
      <xdr:colOff>158750</xdr:colOff>
      <xdr:row>34</xdr:row>
      <xdr:rowOff>187325</xdr:rowOff>
    </xdr:from>
    <xdr:to>
      <xdr:col>4</xdr:col>
      <xdr:colOff>274558</xdr:colOff>
      <xdr:row>39</xdr:row>
      <xdr:rowOff>39911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" y="6664325"/>
          <a:ext cx="3068558" cy="80508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17</xdr:row>
      <xdr:rowOff>12699</xdr:rowOff>
    </xdr:from>
    <xdr:to>
      <xdr:col>9</xdr:col>
      <xdr:colOff>142875</xdr:colOff>
      <xdr:row>21</xdr:row>
      <xdr:rowOff>123824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2952750" y="3251199"/>
          <a:ext cx="3371850" cy="87312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Nie ma podstaw do odrzucenie hipotezy zerowej, więc</a:t>
          </a:r>
          <a:r>
            <a:rPr lang="pl-PL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składniki losowe modelu mają rozkład normalny).</a:t>
          </a:r>
          <a:endParaRPr lang="pl-PL">
            <a:effectLst/>
          </a:endParaRPr>
        </a:p>
        <a:p>
          <a:endParaRPr lang="pl-PL" sz="1100"/>
        </a:p>
      </xdr:txBody>
    </xdr:sp>
    <xdr:clientData/>
  </xdr:twoCellAnchor>
  <xdr:twoCellAnchor>
    <xdr:from>
      <xdr:col>2</xdr:col>
      <xdr:colOff>342900</xdr:colOff>
      <xdr:row>25</xdr:row>
      <xdr:rowOff>76200</xdr:rowOff>
    </xdr:from>
    <xdr:to>
      <xdr:col>8</xdr:col>
      <xdr:colOff>25400</xdr:colOff>
      <xdr:row>30</xdr:row>
      <xdr:rowOff>12700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1562100" y="4679950"/>
          <a:ext cx="3962400" cy="857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Jeżeli statystyka JB jest mniejsza lub równa wartości krytycznej odczytanej z tablic dla 2 stopni swobody i poziomu istotności 0,05 wynoszacej 5,99, nie mamy podstaw do odrzucenia hipotezy zerowej – odchylenia losowe w modelu mają rozkład normalny. </a:t>
          </a:r>
          <a:endParaRPr lang="pl-PL">
            <a:effectLst/>
          </a:endParaRPr>
        </a:p>
        <a:p>
          <a:endParaRPr lang="pl-PL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511463</xdr:colOff>
      <xdr:row>2</xdr:row>
      <xdr:rowOff>87746</xdr:rowOff>
    </xdr:from>
    <xdr:to>
      <xdr:col>11</xdr:col>
      <xdr:colOff>898</xdr:colOff>
      <xdr:row>36</xdr:row>
      <xdr:rowOff>165610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4736" y="457201"/>
          <a:ext cx="4384707" cy="6358591"/>
        </a:xfrm>
        <a:prstGeom prst="rect">
          <a:avLst/>
        </a:prstGeom>
      </xdr:spPr>
    </xdr:pic>
    <xdr:clientData/>
  </xdr:twoCellAnchor>
  <xdr:twoCellAnchor>
    <xdr:from>
      <xdr:col>0</xdr:col>
      <xdr:colOff>164522</xdr:colOff>
      <xdr:row>26</xdr:row>
      <xdr:rowOff>12700</xdr:rowOff>
    </xdr:from>
    <xdr:to>
      <xdr:col>2</xdr:col>
      <xdr:colOff>533399</xdr:colOff>
      <xdr:row>32</xdr:row>
      <xdr:rowOff>171450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164522" y="4965700"/>
          <a:ext cx="2502477" cy="13017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Ponieważ</a:t>
          </a:r>
          <a:r>
            <a:rPr lang="pl-PL" sz="1100" baseline="0"/>
            <a:t> </a:t>
          </a:r>
          <a:r>
            <a:rPr lang="pl-PL" sz="1100"/>
            <a:t>statystka zawiera się w obszarze Dg&lt;DW&lt;4-Dg</a:t>
          </a:r>
          <a:r>
            <a:rPr lang="pl-PL" sz="1100" baseline="0"/>
            <a:t> stwierdzamy brak autokorelacji składnika losowego  co jest zjawiskiem pozytywnym.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0</xdr:row>
      <xdr:rowOff>76200</xdr:rowOff>
    </xdr:from>
    <xdr:to>
      <xdr:col>4</xdr:col>
      <xdr:colOff>552450</xdr:colOff>
      <xdr:row>3</xdr:row>
      <xdr:rowOff>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88900" y="76200"/>
          <a:ext cx="2901950" cy="4762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Badanie</a:t>
          </a:r>
          <a:r>
            <a:rPr lang="pl-PL" sz="1100" baseline="0"/>
            <a:t> merytorycznej oceny sensowności ocen parametrów strukturalnych modelu</a:t>
          </a:r>
          <a:endParaRPr lang="pl-PL" sz="1100"/>
        </a:p>
      </xdr:txBody>
    </xdr:sp>
    <xdr:clientData/>
  </xdr:twoCellAnchor>
  <xdr:twoCellAnchor>
    <xdr:from>
      <xdr:col>0</xdr:col>
      <xdr:colOff>300512</xdr:colOff>
      <xdr:row>17</xdr:row>
      <xdr:rowOff>42403</xdr:rowOff>
    </xdr:from>
    <xdr:to>
      <xdr:col>3</xdr:col>
      <xdr:colOff>337457</xdr:colOff>
      <xdr:row>29</xdr:row>
      <xdr:rowOff>1904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300512" y="3373432"/>
          <a:ext cx="1865745" cy="231081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1100"/>
            <a:t>Znak dla x3 badanie</a:t>
          </a:r>
          <a:r>
            <a:rPr lang="pl-PL" sz="1100" baseline="0"/>
            <a:t> koincydencji się</a:t>
          </a:r>
          <a:r>
            <a:rPr lang="pl-PL" sz="1100"/>
            <a:t> zgadza więc uzyskany szacunek  parametru modelu wskazuje kierunek zależności między zmienną objaśnianą  Y z zmienną objaśniającą x3  zgodnie z zależnością wynikającą z danych empirycznych.</a:t>
          </a:r>
        </a:p>
        <a:p>
          <a:pPr algn="ctr"/>
          <a:endParaRPr lang="pl-PL" sz="1100"/>
        </a:p>
        <a:p>
          <a:pPr algn="ctr"/>
          <a:r>
            <a:rPr lang="pl-PL" sz="1100"/>
            <a:t>dla x2 nie zachodzi taka zależność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0</xdr:row>
      <xdr:rowOff>95250</xdr:rowOff>
    </xdr:from>
    <xdr:to>
      <xdr:col>5</xdr:col>
      <xdr:colOff>0</xdr:colOff>
      <xdr:row>3</xdr:row>
      <xdr:rowOff>133350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15900" y="95250"/>
          <a:ext cx="2743200" cy="5905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Test Shapiro-Wilka</a:t>
          </a:r>
          <a:endParaRPr lang="pl-PL">
            <a:effectLst/>
          </a:endParaRPr>
        </a:p>
        <a:p>
          <a:pPr algn="ctr"/>
          <a:endParaRPr lang="pl-PL" sz="1100"/>
        </a:p>
      </xdr:txBody>
    </xdr:sp>
    <xdr:clientData/>
  </xdr:twoCellAnchor>
  <xdr:twoCellAnchor>
    <xdr:from>
      <xdr:col>0</xdr:col>
      <xdr:colOff>111242</xdr:colOff>
      <xdr:row>24</xdr:row>
      <xdr:rowOff>66964</xdr:rowOff>
    </xdr:from>
    <xdr:to>
      <xdr:col>8</xdr:col>
      <xdr:colOff>197775</xdr:colOff>
      <xdr:row>29</xdr:row>
      <xdr:rowOff>126596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111242" y="4722091"/>
          <a:ext cx="5185006" cy="10294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l-PL" sz="1100"/>
            <a:t>W &gt; W* - brak podstaw do odrzucenia hipotezy o normalności rozkładu składnika losowego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U&#379;A\mac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a&#380;ny\UWAGA\Metoda%20regresji%20SUP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 refreshError="1"/>
      <sheetData sheetId="1">
        <row r="6">
          <cell r="B6">
            <v>0.61</v>
          </cell>
          <cell r="C6">
            <v>1.4</v>
          </cell>
        </row>
        <row r="7">
          <cell r="B7">
            <v>0.7</v>
          </cell>
          <cell r="C7">
            <v>1.3560000000000001</v>
          </cell>
        </row>
        <row r="8">
          <cell r="B8">
            <v>0.73</v>
          </cell>
          <cell r="C8">
            <v>1.3320000000000001</v>
          </cell>
        </row>
        <row r="9">
          <cell r="B9">
            <v>0.82399999999999995</v>
          </cell>
          <cell r="C9">
            <v>1.32</v>
          </cell>
        </row>
        <row r="10">
          <cell r="B10">
            <v>0.879</v>
          </cell>
          <cell r="C10">
            <v>1.32</v>
          </cell>
        </row>
        <row r="11">
          <cell r="B11">
            <v>0.92700000000000005</v>
          </cell>
          <cell r="C11">
            <v>1.32</v>
          </cell>
        </row>
        <row r="12">
          <cell r="B12">
            <v>0.97099999999999997</v>
          </cell>
          <cell r="C12">
            <v>1.331</v>
          </cell>
        </row>
        <row r="13">
          <cell r="B13">
            <v>1.01</v>
          </cell>
          <cell r="C13">
            <v>1.34</v>
          </cell>
        </row>
        <row r="14">
          <cell r="B14">
            <v>1.0449999999999999</v>
          </cell>
          <cell r="C14">
            <v>1.35</v>
          </cell>
        </row>
        <row r="15">
          <cell r="B15">
            <v>1.077</v>
          </cell>
          <cell r="C15">
            <v>1.36</v>
          </cell>
        </row>
        <row r="16">
          <cell r="B16">
            <v>1.1000000000000001</v>
          </cell>
          <cell r="C16">
            <v>1.37</v>
          </cell>
        </row>
        <row r="17">
          <cell r="B17">
            <v>1.1299999999999999</v>
          </cell>
          <cell r="C17">
            <v>1.38</v>
          </cell>
        </row>
        <row r="18">
          <cell r="B18">
            <v>1.1599999999999999</v>
          </cell>
          <cell r="C18">
            <v>1.39</v>
          </cell>
        </row>
        <row r="19">
          <cell r="B19">
            <v>1.18</v>
          </cell>
          <cell r="C19">
            <v>1.4</v>
          </cell>
        </row>
        <row r="20">
          <cell r="B20">
            <v>1.2</v>
          </cell>
          <cell r="C20">
            <v>1.41</v>
          </cell>
        </row>
        <row r="21">
          <cell r="B21">
            <v>1.22</v>
          </cell>
          <cell r="C21">
            <v>1.42</v>
          </cell>
        </row>
        <row r="22">
          <cell r="B22">
            <v>1.24</v>
          </cell>
          <cell r="C22">
            <v>1.43</v>
          </cell>
        </row>
        <row r="23">
          <cell r="B23">
            <v>1.26</v>
          </cell>
          <cell r="C23">
            <v>1.44</v>
          </cell>
        </row>
        <row r="24">
          <cell r="B24">
            <v>1.27</v>
          </cell>
          <cell r="C24">
            <v>1.45</v>
          </cell>
        </row>
        <row r="25">
          <cell r="B25">
            <v>1.29</v>
          </cell>
          <cell r="C25">
            <v>1.45</v>
          </cell>
        </row>
        <row r="26">
          <cell r="B26">
            <v>1.3</v>
          </cell>
          <cell r="C26">
            <v>1.46</v>
          </cell>
        </row>
        <row r="27">
          <cell r="B27">
            <v>1.32</v>
          </cell>
          <cell r="C27">
            <v>1.47</v>
          </cell>
        </row>
        <row r="28">
          <cell r="B28">
            <v>1.33</v>
          </cell>
          <cell r="C28">
            <v>1.48</v>
          </cell>
        </row>
        <row r="29">
          <cell r="B29">
            <v>1.34</v>
          </cell>
          <cell r="C29">
            <v>1.48</v>
          </cell>
        </row>
        <row r="30">
          <cell r="B30">
            <v>1.35</v>
          </cell>
          <cell r="C30">
            <v>1.49</v>
          </cell>
        </row>
        <row r="31">
          <cell r="B31">
            <v>1.36</v>
          </cell>
          <cell r="C31">
            <v>1.5</v>
          </cell>
        </row>
        <row r="32">
          <cell r="B32">
            <v>1.37</v>
          </cell>
          <cell r="C32">
            <v>1.5</v>
          </cell>
        </row>
        <row r="33">
          <cell r="B33">
            <v>1.38</v>
          </cell>
          <cell r="C33">
            <v>1.51</v>
          </cell>
        </row>
        <row r="34">
          <cell r="B34">
            <v>1.39</v>
          </cell>
          <cell r="C34">
            <v>1.51</v>
          </cell>
        </row>
        <row r="35">
          <cell r="B35">
            <v>1.4</v>
          </cell>
          <cell r="C35">
            <v>1.52</v>
          </cell>
        </row>
        <row r="36">
          <cell r="B36">
            <v>1.41</v>
          </cell>
          <cell r="C36">
            <v>1.52</v>
          </cell>
        </row>
        <row r="37">
          <cell r="B37">
            <v>1.42</v>
          </cell>
          <cell r="C37">
            <v>1.53</v>
          </cell>
        </row>
        <row r="38">
          <cell r="B38">
            <v>1.43</v>
          </cell>
          <cell r="C38">
            <v>1.54</v>
          </cell>
        </row>
        <row r="39">
          <cell r="B39">
            <v>1.43</v>
          </cell>
          <cell r="C39">
            <v>1.54</v>
          </cell>
        </row>
        <row r="40">
          <cell r="B40">
            <v>1.44</v>
          </cell>
          <cell r="C40">
            <v>1.54</v>
          </cell>
        </row>
        <row r="47">
          <cell r="B47">
            <v>2</v>
          </cell>
          <cell r="C47">
            <v>2</v>
          </cell>
          <cell r="D47">
            <v>2</v>
          </cell>
          <cell r="E47">
            <v>2</v>
          </cell>
          <cell r="F47">
            <v>2</v>
          </cell>
          <cell r="G47">
            <v>2</v>
          </cell>
          <cell r="H47">
            <v>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</row>
        <row r="48">
          <cell r="B48">
            <v>2</v>
          </cell>
          <cell r="C48">
            <v>2</v>
          </cell>
          <cell r="D48">
            <v>2</v>
          </cell>
          <cell r="E48">
            <v>2</v>
          </cell>
          <cell r="F48">
            <v>2</v>
          </cell>
          <cell r="G48">
            <v>2</v>
          </cell>
          <cell r="H48">
            <v>2</v>
          </cell>
          <cell r="I48">
            <v>2</v>
          </cell>
          <cell r="J48">
            <v>3</v>
          </cell>
          <cell r="K48">
            <v>3</v>
          </cell>
          <cell r="L48">
            <v>3</v>
          </cell>
          <cell r="M48">
            <v>3</v>
          </cell>
          <cell r="N48">
            <v>3</v>
          </cell>
          <cell r="O48">
            <v>3</v>
          </cell>
          <cell r="P48">
            <v>3</v>
          </cell>
          <cell r="Q48">
            <v>3</v>
          </cell>
          <cell r="R48">
            <v>3</v>
          </cell>
          <cell r="S48">
            <v>3</v>
          </cell>
          <cell r="T48">
            <v>3</v>
          </cell>
        </row>
        <row r="49">
          <cell r="B49">
            <v>2</v>
          </cell>
          <cell r="C49">
            <v>2</v>
          </cell>
          <cell r="D49">
            <v>2</v>
          </cell>
          <cell r="E49">
            <v>2</v>
          </cell>
          <cell r="F49">
            <v>3</v>
          </cell>
          <cell r="G49">
            <v>3</v>
          </cell>
          <cell r="H49">
            <v>3</v>
          </cell>
          <cell r="I49">
            <v>3</v>
          </cell>
          <cell r="J49">
            <v>3</v>
          </cell>
          <cell r="K49">
            <v>3</v>
          </cell>
          <cell r="L49">
            <v>4</v>
          </cell>
          <cell r="M49">
            <v>4</v>
          </cell>
          <cell r="N49">
            <v>4</v>
          </cell>
          <cell r="O49">
            <v>4</v>
          </cell>
          <cell r="P49">
            <v>4</v>
          </cell>
          <cell r="Q49">
            <v>4</v>
          </cell>
          <cell r="R49">
            <v>4</v>
          </cell>
          <cell r="S49">
            <v>4</v>
          </cell>
          <cell r="T49">
            <v>4</v>
          </cell>
        </row>
        <row r="50">
          <cell r="B50">
            <v>2</v>
          </cell>
          <cell r="C50">
            <v>2</v>
          </cell>
          <cell r="D50">
            <v>2</v>
          </cell>
          <cell r="E50">
            <v>3</v>
          </cell>
          <cell r="F50">
            <v>3</v>
          </cell>
          <cell r="G50">
            <v>3</v>
          </cell>
          <cell r="H50">
            <v>3</v>
          </cell>
          <cell r="I50">
            <v>4</v>
          </cell>
          <cell r="J50">
            <v>4</v>
          </cell>
          <cell r="K50">
            <v>4</v>
          </cell>
          <cell r="L50">
            <v>4</v>
          </cell>
          <cell r="M50">
            <v>4</v>
          </cell>
          <cell r="N50">
            <v>5</v>
          </cell>
          <cell r="O50">
            <v>5</v>
          </cell>
          <cell r="P50">
            <v>5</v>
          </cell>
          <cell r="Q50">
            <v>5</v>
          </cell>
          <cell r="R50">
            <v>5</v>
          </cell>
          <cell r="S50">
            <v>5</v>
          </cell>
          <cell r="T50">
            <v>5</v>
          </cell>
        </row>
        <row r="51">
          <cell r="B51">
            <v>2</v>
          </cell>
          <cell r="C51">
            <v>2</v>
          </cell>
          <cell r="D51">
            <v>3</v>
          </cell>
          <cell r="E51">
            <v>3</v>
          </cell>
          <cell r="F51">
            <v>3</v>
          </cell>
          <cell r="G51">
            <v>4</v>
          </cell>
          <cell r="H51">
            <v>4</v>
          </cell>
          <cell r="I51">
            <v>4</v>
          </cell>
          <cell r="J51">
            <v>5</v>
          </cell>
          <cell r="K51">
            <v>5</v>
          </cell>
          <cell r="L51">
            <v>5</v>
          </cell>
          <cell r="M51">
            <v>5</v>
          </cell>
          <cell r="N51">
            <v>5</v>
          </cell>
          <cell r="O51">
            <v>6</v>
          </cell>
          <cell r="P51">
            <v>6</v>
          </cell>
          <cell r="Q51">
            <v>6</v>
          </cell>
          <cell r="R51">
            <v>6</v>
          </cell>
          <cell r="S51">
            <v>6</v>
          </cell>
          <cell r="T51">
            <v>6</v>
          </cell>
        </row>
        <row r="52">
          <cell r="B52">
            <v>2</v>
          </cell>
          <cell r="C52">
            <v>2</v>
          </cell>
          <cell r="D52">
            <v>3</v>
          </cell>
          <cell r="E52">
            <v>3</v>
          </cell>
          <cell r="F52">
            <v>4</v>
          </cell>
          <cell r="G52">
            <v>4</v>
          </cell>
          <cell r="H52">
            <v>4</v>
          </cell>
          <cell r="I52">
            <v>5</v>
          </cell>
          <cell r="J52">
            <v>5</v>
          </cell>
          <cell r="K52">
            <v>5</v>
          </cell>
          <cell r="L52">
            <v>6</v>
          </cell>
          <cell r="M52">
            <v>6</v>
          </cell>
          <cell r="N52">
            <v>6</v>
          </cell>
          <cell r="O52">
            <v>6</v>
          </cell>
          <cell r="P52">
            <v>6</v>
          </cell>
          <cell r="Q52">
            <v>6</v>
          </cell>
          <cell r="R52">
            <v>7</v>
          </cell>
          <cell r="S52">
            <v>7</v>
          </cell>
          <cell r="T52">
            <v>7</v>
          </cell>
        </row>
        <row r="53">
          <cell r="B53">
            <v>2</v>
          </cell>
          <cell r="C53">
            <v>2</v>
          </cell>
          <cell r="D53">
            <v>3</v>
          </cell>
          <cell r="E53">
            <v>3</v>
          </cell>
          <cell r="F53">
            <v>4</v>
          </cell>
          <cell r="G53">
            <v>4</v>
          </cell>
          <cell r="H53">
            <v>5</v>
          </cell>
          <cell r="I53">
            <v>5</v>
          </cell>
          <cell r="J53">
            <v>6</v>
          </cell>
          <cell r="K53">
            <v>6</v>
          </cell>
          <cell r="L53">
            <v>6</v>
          </cell>
          <cell r="M53">
            <v>6</v>
          </cell>
          <cell r="N53">
            <v>7</v>
          </cell>
          <cell r="O53">
            <v>7</v>
          </cell>
          <cell r="P53">
            <v>7</v>
          </cell>
          <cell r="Q53">
            <v>7</v>
          </cell>
          <cell r="R53">
            <v>8</v>
          </cell>
          <cell r="S53">
            <v>8</v>
          </cell>
          <cell r="T53">
            <v>8</v>
          </cell>
        </row>
        <row r="54">
          <cell r="B54">
            <v>2</v>
          </cell>
          <cell r="C54">
            <v>2</v>
          </cell>
          <cell r="D54">
            <v>3</v>
          </cell>
          <cell r="E54">
            <v>4</v>
          </cell>
          <cell r="F54">
            <v>4</v>
          </cell>
          <cell r="G54">
            <v>5</v>
          </cell>
          <cell r="H54">
            <v>5</v>
          </cell>
          <cell r="I54">
            <v>6</v>
          </cell>
          <cell r="J54">
            <v>6</v>
          </cell>
          <cell r="K54">
            <v>6</v>
          </cell>
          <cell r="L54">
            <v>7</v>
          </cell>
          <cell r="M54">
            <v>7</v>
          </cell>
          <cell r="N54">
            <v>7</v>
          </cell>
          <cell r="O54">
            <v>8</v>
          </cell>
          <cell r="P54">
            <v>8</v>
          </cell>
          <cell r="Q54">
            <v>8</v>
          </cell>
          <cell r="R54">
            <v>8</v>
          </cell>
          <cell r="S54">
            <v>8</v>
          </cell>
          <cell r="T54">
            <v>9</v>
          </cell>
        </row>
        <row r="55">
          <cell r="B55">
            <v>2</v>
          </cell>
          <cell r="C55">
            <v>3</v>
          </cell>
          <cell r="D55">
            <v>3</v>
          </cell>
          <cell r="E55">
            <v>4</v>
          </cell>
          <cell r="F55">
            <v>5</v>
          </cell>
          <cell r="G55">
            <v>5</v>
          </cell>
          <cell r="H55">
            <v>6</v>
          </cell>
          <cell r="I55">
            <v>6</v>
          </cell>
          <cell r="J55">
            <v>6</v>
          </cell>
          <cell r="K55">
            <v>7</v>
          </cell>
          <cell r="L55">
            <v>7</v>
          </cell>
          <cell r="M55">
            <v>8</v>
          </cell>
          <cell r="N55">
            <v>8</v>
          </cell>
          <cell r="O55">
            <v>8</v>
          </cell>
          <cell r="P55">
            <v>8</v>
          </cell>
          <cell r="Q55">
            <v>8</v>
          </cell>
          <cell r="R55">
            <v>9</v>
          </cell>
          <cell r="S55">
            <v>9</v>
          </cell>
          <cell r="T55">
            <v>9</v>
          </cell>
        </row>
        <row r="56">
          <cell r="B56">
            <v>2</v>
          </cell>
          <cell r="C56">
            <v>3</v>
          </cell>
          <cell r="D56">
            <v>3</v>
          </cell>
          <cell r="E56">
            <v>4</v>
          </cell>
          <cell r="F56">
            <v>5</v>
          </cell>
          <cell r="G56">
            <v>5</v>
          </cell>
          <cell r="H56">
            <v>6</v>
          </cell>
          <cell r="I56">
            <v>6</v>
          </cell>
          <cell r="J56">
            <v>7</v>
          </cell>
          <cell r="K56">
            <v>7</v>
          </cell>
          <cell r="L56">
            <v>8</v>
          </cell>
          <cell r="M56">
            <v>8</v>
          </cell>
          <cell r="N56">
            <v>8</v>
          </cell>
          <cell r="O56">
            <v>9</v>
          </cell>
          <cell r="P56">
            <v>9</v>
          </cell>
          <cell r="Q56">
            <v>9</v>
          </cell>
          <cell r="R56">
            <v>10</v>
          </cell>
          <cell r="S56">
            <v>10</v>
          </cell>
          <cell r="T56">
            <v>10</v>
          </cell>
        </row>
        <row r="57">
          <cell r="B57">
            <v>2</v>
          </cell>
          <cell r="C57">
            <v>3</v>
          </cell>
          <cell r="D57">
            <v>4</v>
          </cell>
          <cell r="E57">
            <v>4</v>
          </cell>
          <cell r="F57">
            <v>5</v>
          </cell>
          <cell r="G57">
            <v>6</v>
          </cell>
          <cell r="H57">
            <v>6</v>
          </cell>
          <cell r="I57">
            <v>7</v>
          </cell>
          <cell r="J57">
            <v>7</v>
          </cell>
          <cell r="K57">
            <v>8</v>
          </cell>
          <cell r="L57">
            <v>8</v>
          </cell>
          <cell r="M57">
            <v>9</v>
          </cell>
          <cell r="N57">
            <v>9</v>
          </cell>
          <cell r="O57">
            <v>9</v>
          </cell>
          <cell r="P57">
            <v>9</v>
          </cell>
          <cell r="Q57">
            <v>10</v>
          </cell>
          <cell r="R57">
            <v>10</v>
          </cell>
          <cell r="S57">
            <v>10</v>
          </cell>
          <cell r="T57">
            <v>11</v>
          </cell>
        </row>
        <row r="58">
          <cell r="B58">
            <v>2</v>
          </cell>
          <cell r="C58">
            <v>3</v>
          </cell>
          <cell r="D58">
            <v>4</v>
          </cell>
          <cell r="E58">
            <v>4</v>
          </cell>
          <cell r="F58">
            <v>5</v>
          </cell>
          <cell r="G58">
            <v>6</v>
          </cell>
          <cell r="H58">
            <v>6</v>
          </cell>
          <cell r="I58">
            <v>7</v>
          </cell>
          <cell r="J58">
            <v>8</v>
          </cell>
          <cell r="K58">
            <v>8</v>
          </cell>
          <cell r="L58">
            <v>9</v>
          </cell>
          <cell r="M58">
            <v>9</v>
          </cell>
          <cell r="N58">
            <v>9</v>
          </cell>
          <cell r="O58">
            <v>10</v>
          </cell>
          <cell r="P58">
            <v>10</v>
          </cell>
          <cell r="Q58">
            <v>10</v>
          </cell>
          <cell r="R58">
            <v>11</v>
          </cell>
          <cell r="S58">
            <v>11</v>
          </cell>
          <cell r="T58">
            <v>11</v>
          </cell>
        </row>
        <row r="59">
          <cell r="B59">
            <v>2</v>
          </cell>
          <cell r="C59">
            <v>3</v>
          </cell>
          <cell r="D59">
            <v>4</v>
          </cell>
          <cell r="E59">
            <v>5</v>
          </cell>
          <cell r="F59">
            <v>5</v>
          </cell>
          <cell r="G59">
            <v>6</v>
          </cell>
          <cell r="H59">
            <v>7</v>
          </cell>
          <cell r="I59">
            <v>7</v>
          </cell>
          <cell r="J59">
            <v>8</v>
          </cell>
          <cell r="K59">
            <v>8</v>
          </cell>
          <cell r="L59">
            <v>9</v>
          </cell>
          <cell r="M59">
            <v>9</v>
          </cell>
          <cell r="N59">
            <v>10</v>
          </cell>
          <cell r="O59">
            <v>10</v>
          </cell>
          <cell r="P59">
            <v>10</v>
          </cell>
          <cell r="Q59">
            <v>11</v>
          </cell>
          <cell r="R59">
            <v>11</v>
          </cell>
          <cell r="S59">
            <v>12</v>
          </cell>
          <cell r="T59">
            <v>12</v>
          </cell>
        </row>
        <row r="60">
          <cell r="B60">
            <v>2</v>
          </cell>
          <cell r="C60">
            <v>3</v>
          </cell>
          <cell r="D60">
            <v>4</v>
          </cell>
          <cell r="E60">
            <v>5</v>
          </cell>
          <cell r="F60">
            <v>6</v>
          </cell>
          <cell r="G60">
            <v>6</v>
          </cell>
          <cell r="H60">
            <v>7</v>
          </cell>
          <cell r="I60">
            <v>8</v>
          </cell>
          <cell r="J60">
            <v>8</v>
          </cell>
          <cell r="K60">
            <v>9</v>
          </cell>
          <cell r="L60">
            <v>9</v>
          </cell>
          <cell r="M60">
            <v>10</v>
          </cell>
          <cell r="N60">
            <v>10</v>
          </cell>
          <cell r="O60">
            <v>11</v>
          </cell>
          <cell r="P60">
            <v>11</v>
          </cell>
          <cell r="Q60">
            <v>11</v>
          </cell>
          <cell r="R60">
            <v>12</v>
          </cell>
          <cell r="S60">
            <v>12</v>
          </cell>
          <cell r="T60">
            <v>12</v>
          </cell>
        </row>
        <row r="61">
          <cell r="B61">
            <v>2</v>
          </cell>
          <cell r="C61">
            <v>3</v>
          </cell>
          <cell r="D61">
            <v>4</v>
          </cell>
          <cell r="E61">
            <v>5</v>
          </cell>
          <cell r="F61">
            <v>6</v>
          </cell>
          <cell r="G61">
            <v>6</v>
          </cell>
          <cell r="H61">
            <v>7</v>
          </cell>
          <cell r="I61">
            <v>8</v>
          </cell>
          <cell r="J61">
            <v>8</v>
          </cell>
          <cell r="K61">
            <v>9</v>
          </cell>
          <cell r="L61">
            <v>10</v>
          </cell>
          <cell r="M61">
            <v>10</v>
          </cell>
          <cell r="N61">
            <v>11</v>
          </cell>
          <cell r="O61">
            <v>11</v>
          </cell>
          <cell r="P61">
            <v>11</v>
          </cell>
          <cell r="Q61">
            <v>12</v>
          </cell>
          <cell r="R61">
            <v>12</v>
          </cell>
          <cell r="S61">
            <v>13</v>
          </cell>
          <cell r="T61">
            <v>13</v>
          </cell>
        </row>
        <row r="62">
          <cell r="B62">
            <v>2</v>
          </cell>
          <cell r="C62">
            <v>3</v>
          </cell>
          <cell r="D62">
            <v>4</v>
          </cell>
          <cell r="E62">
            <v>5</v>
          </cell>
          <cell r="F62">
            <v>6</v>
          </cell>
          <cell r="G62">
            <v>7</v>
          </cell>
          <cell r="H62">
            <v>7</v>
          </cell>
          <cell r="I62">
            <v>8</v>
          </cell>
          <cell r="J62">
            <v>9</v>
          </cell>
          <cell r="K62">
            <v>9</v>
          </cell>
          <cell r="L62">
            <v>10</v>
          </cell>
          <cell r="M62">
            <v>10</v>
          </cell>
          <cell r="N62">
            <v>11</v>
          </cell>
          <cell r="O62">
            <v>11</v>
          </cell>
          <cell r="P62">
            <v>12</v>
          </cell>
          <cell r="Q62">
            <v>12</v>
          </cell>
          <cell r="R62">
            <v>13</v>
          </cell>
          <cell r="S62">
            <v>13</v>
          </cell>
          <cell r="T62">
            <v>13</v>
          </cell>
        </row>
        <row r="63">
          <cell r="B63">
            <v>2</v>
          </cell>
          <cell r="C63">
            <v>3</v>
          </cell>
          <cell r="D63">
            <v>4</v>
          </cell>
          <cell r="E63">
            <v>5</v>
          </cell>
          <cell r="F63">
            <v>6</v>
          </cell>
          <cell r="G63">
            <v>7</v>
          </cell>
          <cell r="H63">
            <v>8</v>
          </cell>
          <cell r="I63">
            <v>8</v>
          </cell>
          <cell r="J63">
            <v>9</v>
          </cell>
          <cell r="K63">
            <v>10</v>
          </cell>
          <cell r="L63">
            <v>10</v>
          </cell>
          <cell r="M63">
            <v>11</v>
          </cell>
          <cell r="N63">
            <v>11</v>
          </cell>
          <cell r="O63">
            <v>12</v>
          </cell>
          <cell r="P63">
            <v>12</v>
          </cell>
          <cell r="Q63">
            <v>13</v>
          </cell>
          <cell r="R63">
            <v>13</v>
          </cell>
          <cell r="S63">
            <v>14</v>
          </cell>
          <cell r="T63">
            <v>14</v>
          </cell>
        </row>
        <row r="64">
          <cell r="B64">
            <v>2</v>
          </cell>
          <cell r="C64">
            <v>3</v>
          </cell>
          <cell r="D64">
            <v>4</v>
          </cell>
          <cell r="E64">
            <v>5</v>
          </cell>
          <cell r="F64">
            <v>6</v>
          </cell>
          <cell r="G64">
            <v>7</v>
          </cell>
          <cell r="H64">
            <v>8</v>
          </cell>
          <cell r="I64">
            <v>8</v>
          </cell>
          <cell r="J64">
            <v>9</v>
          </cell>
          <cell r="K64">
            <v>10</v>
          </cell>
          <cell r="L64">
            <v>10</v>
          </cell>
          <cell r="M64">
            <v>11</v>
          </cell>
          <cell r="N64">
            <v>12</v>
          </cell>
          <cell r="O64">
            <v>12</v>
          </cell>
          <cell r="P64">
            <v>13</v>
          </cell>
          <cell r="Q64">
            <v>13</v>
          </cell>
          <cell r="R64">
            <v>14</v>
          </cell>
          <cell r="S64">
            <v>14</v>
          </cell>
          <cell r="T64">
            <v>14</v>
          </cell>
        </row>
        <row r="65"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9</v>
          </cell>
          <cell r="K65">
            <v>10</v>
          </cell>
          <cell r="L65">
            <v>11</v>
          </cell>
          <cell r="M65">
            <v>11</v>
          </cell>
          <cell r="N65">
            <v>12</v>
          </cell>
          <cell r="O65">
            <v>12</v>
          </cell>
          <cell r="P65">
            <v>13</v>
          </cell>
          <cell r="Q65">
            <v>13</v>
          </cell>
          <cell r="R65">
            <v>14</v>
          </cell>
          <cell r="S65">
            <v>14</v>
          </cell>
          <cell r="T65">
            <v>15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Normalność"/>
      <sheetName val="Durbina Watsona"/>
      <sheetName val="Losowość"/>
      <sheetName val="Stałość wariancji"/>
      <sheetName val="Symetria"/>
      <sheetName val="Losowość dla dużych prób"/>
      <sheetName val="tablice_D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B5">
            <v>0.61017999999999994</v>
          </cell>
          <cell r="C5">
            <v>1.40015</v>
          </cell>
        </row>
        <row r="6">
          <cell r="B6">
            <v>0.69955000000000001</v>
          </cell>
          <cell r="C6">
            <v>1.3563499999999999</v>
          </cell>
          <cell r="D6">
            <v>0.46722999999999998</v>
          </cell>
          <cell r="E6">
            <v>1.89636</v>
          </cell>
        </row>
        <row r="7">
          <cell r="B7">
            <v>0.76290000000000002</v>
          </cell>
          <cell r="C7">
            <v>1.3323799999999999</v>
          </cell>
          <cell r="D7">
            <v>0.55906999999999996</v>
          </cell>
          <cell r="E7">
            <v>1.77711</v>
          </cell>
          <cell r="F7">
            <v>0.36743999999999999</v>
          </cell>
          <cell r="G7">
            <v>2.2866399999999998</v>
          </cell>
        </row>
        <row r="8">
          <cell r="B8">
            <v>0.82428000000000001</v>
          </cell>
          <cell r="C8">
            <v>1.3198799999999999</v>
          </cell>
          <cell r="D8">
            <v>0.62909999999999999</v>
          </cell>
          <cell r="E8">
            <v>1.69926</v>
          </cell>
          <cell r="F8">
            <v>0.45476</v>
          </cell>
          <cell r="G8">
            <v>2.1281599999999998</v>
          </cell>
          <cell r="H8">
            <v>0.29570999999999997</v>
          </cell>
          <cell r="I8">
            <v>2.5880999999999998</v>
          </cell>
        </row>
        <row r="9">
          <cell r="B9">
            <v>0.87912999999999997</v>
          </cell>
          <cell r="C9">
            <v>1.3197099999999999</v>
          </cell>
          <cell r="D9">
            <v>0.69715000000000005</v>
          </cell>
          <cell r="E9">
            <v>1.64134</v>
          </cell>
          <cell r="F9">
            <v>0.52534000000000003</v>
          </cell>
          <cell r="G9">
            <v>2.0163199999999999</v>
          </cell>
          <cell r="H9">
            <v>0.37602000000000002</v>
          </cell>
          <cell r="I9">
            <v>2.4136500000000001</v>
          </cell>
          <cell r="J9">
            <v>0.24268999999999999</v>
          </cell>
          <cell r="K9">
            <v>2.82165</v>
          </cell>
        </row>
        <row r="10">
          <cell r="B10">
            <v>0.92732999999999999</v>
          </cell>
          <cell r="C10">
            <v>1.32409</v>
          </cell>
          <cell r="D10">
            <v>0.75797999999999999</v>
          </cell>
          <cell r="E10">
            <v>1.60439</v>
          </cell>
          <cell r="F10">
            <v>0.59477000000000002</v>
          </cell>
          <cell r="G10">
            <v>1.9280200000000001</v>
          </cell>
          <cell r="H10">
            <v>0.44406000000000001</v>
          </cell>
          <cell r="I10">
            <v>2.2832699999999999</v>
          </cell>
          <cell r="J10">
            <v>0.31548999999999999</v>
          </cell>
          <cell r="K10">
            <v>2.6445599999999998</v>
          </cell>
          <cell r="L10">
            <v>0.20252999999999999</v>
          </cell>
          <cell r="M10">
            <v>3.00447</v>
          </cell>
        </row>
        <row r="11">
          <cell r="B11">
            <v>0.97075999999999996</v>
          </cell>
          <cell r="C11">
            <v>1.3313699999999999</v>
          </cell>
          <cell r="D11">
            <v>0.81220999999999999</v>
          </cell>
          <cell r="E11">
            <v>1.57935</v>
          </cell>
          <cell r="F11">
            <v>0.65764999999999996</v>
          </cell>
          <cell r="G11">
            <v>1.8639699999999999</v>
          </cell>
          <cell r="H11">
            <v>0.51197999999999999</v>
          </cell>
          <cell r="I11">
            <v>2.1766200000000002</v>
          </cell>
          <cell r="J11">
            <v>0.37956000000000001</v>
          </cell>
          <cell r="K11">
            <v>2.5060899999999999</v>
          </cell>
          <cell r="L11">
            <v>0.26812999999999998</v>
          </cell>
          <cell r="M11">
            <v>2.83196</v>
          </cell>
          <cell r="N11">
            <v>0.17144000000000001</v>
          </cell>
          <cell r="O11">
            <v>3.1494</v>
          </cell>
        </row>
        <row r="12">
          <cell r="B12">
            <v>1.00973</v>
          </cell>
          <cell r="C12">
            <v>1.3404</v>
          </cell>
          <cell r="D12">
            <v>0.86124000000000001</v>
          </cell>
          <cell r="E12">
            <v>1.56212</v>
          </cell>
          <cell r="F12">
            <v>0.71465000000000001</v>
          </cell>
          <cell r="G12">
            <v>1.81593</v>
          </cell>
          <cell r="H12">
            <v>0.57445999999999997</v>
          </cell>
          <cell r="I12">
            <v>2.0942799999999999</v>
          </cell>
          <cell r="J12">
            <v>0.44447999999999999</v>
          </cell>
          <cell r="K12">
            <v>2.3896700000000002</v>
          </cell>
          <cell r="L12">
            <v>0.32774999999999999</v>
          </cell>
          <cell r="M12">
            <v>2.69204</v>
          </cell>
          <cell r="N12">
            <v>0.23049</v>
          </cell>
          <cell r="O12">
            <v>2.9850599999999998</v>
          </cell>
          <cell r="P12">
            <v>0.14693000000000001</v>
          </cell>
          <cell r="Q12">
            <v>3.2657699999999998</v>
          </cell>
        </row>
        <row r="13">
          <cell r="B13">
            <v>1.04495</v>
          </cell>
          <cell r="C13">
            <v>1.3502700000000001</v>
          </cell>
          <cell r="D13">
            <v>0.90544000000000002</v>
          </cell>
          <cell r="E13">
            <v>1.5506599999999999</v>
          </cell>
          <cell r="F13">
            <v>0.76666000000000001</v>
          </cell>
          <cell r="G13">
            <v>1.7788200000000001</v>
          </cell>
          <cell r="H13">
            <v>0.63205999999999996</v>
          </cell>
          <cell r="I13">
            <v>2.02955</v>
          </cell>
          <cell r="J13">
            <v>0.50516000000000005</v>
          </cell>
          <cell r="K13">
            <v>2.2959299999999998</v>
          </cell>
          <cell r="L13">
            <v>0.38896999999999998</v>
          </cell>
          <cell r="M13">
            <v>2.57158</v>
          </cell>
          <cell r="N13">
            <v>0.28559000000000001</v>
          </cell>
          <cell r="O13">
            <v>2.8476900000000001</v>
          </cell>
          <cell r="P13">
            <v>0.20013</v>
          </cell>
          <cell r="Q13">
            <v>3.1112099999999998</v>
          </cell>
          <cell r="R13">
            <v>0.12726000000000001</v>
          </cell>
          <cell r="S13">
            <v>3.3603800000000001</v>
          </cell>
        </row>
        <row r="14">
          <cell r="B14">
            <v>1.07697</v>
          </cell>
          <cell r="C14">
            <v>1.3605400000000001</v>
          </cell>
          <cell r="D14">
            <v>0.94554000000000005</v>
          </cell>
          <cell r="E14">
            <v>1.54318</v>
          </cell>
          <cell r="F14">
            <v>0.81396000000000002</v>
          </cell>
          <cell r="G14">
            <v>1.75014</v>
          </cell>
          <cell r="H14">
            <v>0.68518999999999997</v>
          </cell>
          <cell r="I14">
            <v>1.9773499999999999</v>
          </cell>
          <cell r="J14">
            <v>0.56196999999999997</v>
          </cell>
          <cell r="K14">
            <v>2.2198099999999998</v>
          </cell>
          <cell r="L14">
            <v>0.44707000000000002</v>
          </cell>
          <cell r="M14">
            <v>2.4714800000000001</v>
          </cell>
          <cell r="N14">
            <v>0.34289999999999998</v>
          </cell>
          <cell r="O14">
            <v>2.7269800000000002</v>
          </cell>
          <cell r="P14">
            <v>0.25090000000000001</v>
          </cell>
          <cell r="Q14">
            <v>2.9786600000000001</v>
          </cell>
          <cell r="R14">
            <v>0.17530999999999999</v>
          </cell>
          <cell r="S14">
            <v>3.21604</v>
          </cell>
          <cell r="T14">
            <v>0.11126999999999999</v>
          </cell>
          <cell r="U14">
            <v>3.4381900000000001</v>
          </cell>
        </row>
        <row r="15">
          <cell r="B15">
            <v>1.1061700000000001</v>
          </cell>
          <cell r="C15">
            <v>1.3709199999999999</v>
          </cell>
          <cell r="D15">
            <v>0.98204000000000002</v>
          </cell>
          <cell r="E15">
            <v>1.5386</v>
          </cell>
          <cell r="F15">
            <v>0.85718000000000005</v>
          </cell>
          <cell r="G15">
            <v>1.72773</v>
          </cell>
          <cell r="H15">
            <v>0.73399999999999999</v>
          </cell>
          <cell r="I15">
            <v>1.93506</v>
          </cell>
          <cell r="J15">
            <v>0.61495</v>
          </cell>
          <cell r="K15">
            <v>2.15672</v>
          </cell>
          <cell r="L15">
            <v>0.50222999999999995</v>
          </cell>
          <cell r="M15">
            <v>2.3881299999999999</v>
          </cell>
          <cell r="N15">
            <v>0.39805000000000001</v>
          </cell>
          <cell r="O15">
            <v>2.6240899999999998</v>
          </cell>
          <cell r="P15">
            <v>0.30432999999999999</v>
          </cell>
          <cell r="Q15">
            <v>2.86009</v>
          </cell>
          <cell r="R15">
            <v>0.22206000000000001</v>
          </cell>
          <cell r="S15">
            <v>3.08954</v>
          </cell>
          <cell r="T15">
            <v>0.15479000000000001</v>
          </cell>
          <cell r="U15">
            <v>3.3039100000000001</v>
          </cell>
          <cell r="V15">
            <v>9.8089999999999997E-2</v>
          </cell>
          <cell r="W15">
            <v>3.5028700000000002</v>
          </cell>
        </row>
        <row r="16">
          <cell r="B16">
            <v>1.1329499999999999</v>
          </cell>
          <cell r="C16">
            <v>1.3812199999999999</v>
          </cell>
          <cell r="D16">
            <v>1.0154300000000001</v>
          </cell>
          <cell r="E16">
            <v>1.5361400000000001</v>
          </cell>
          <cell r="F16">
            <v>0.89675000000000005</v>
          </cell>
          <cell r="G16">
            <v>1.7100900000000001</v>
          </cell>
          <cell r="H16">
            <v>0.77898000000000001</v>
          </cell>
          <cell r="I16">
            <v>1.9004700000000001</v>
          </cell>
          <cell r="J16">
            <v>0.66413999999999995</v>
          </cell>
          <cell r="K16">
            <v>2.1041400000000001</v>
          </cell>
          <cell r="L16">
            <v>0.55423</v>
          </cell>
          <cell r="M16">
            <v>2.3175500000000002</v>
          </cell>
          <cell r="N16">
            <v>0.45107000000000003</v>
          </cell>
          <cell r="O16">
            <v>2.5366</v>
          </cell>
          <cell r="P16">
            <v>0.35638999999999998</v>
          </cell>
          <cell r="Q16">
            <v>2.7568800000000002</v>
          </cell>
          <cell r="R16">
            <v>0.27177000000000001</v>
          </cell>
          <cell r="S16">
            <v>2.9745499999999998</v>
          </cell>
          <cell r="T16">
            <v>0.19783999999999999</v>
          </cell>
          <cell r="U16">
            <v>3.1840000000000002</v>
          </cell>
          <cell r="V16">
            <v>0.13763</v>
          </cell>
          <cell r="W16">
            <v>3.3781699999999999</v>
          </cell>
          <cell r="X16">
            <v>8.7110000000000007E-2</v>
          </cell>
          <cell r="Y16">
            <v>3.5571600000000001</v>
          </cell>
        </row>
        <row r="17">
          <cell r="B17">
            <v>1.1575899999999999</v>
          </cell>
          <cell r="C17">
            <v>1.39133</v>
          </cell>
          <cell r="D17">
            <v>1.0460700000000001</v>
          </cell>
          <cell r="E17">
            <v>1.53525</v>
          </cell>
          <cell r="F17">
            <v>0.93310000000000004</v>
          </cell>
          <cell r="G17">
            <v>1.69614</v>
          </cell>
          <cell r="H17">
            <v>0.82043999999999995</v>
          </cell>
          <cell r="I17">
            <v>1.8718900000000001</v>
          </cell>
          <cell r="J17">
            <v>0.70984000000000003</v>
          </cell>
          <cell r="K17">
            <v>2.06</v>
          </cell>
          <cell r="L17">
            <v>0.60301000000000005</v>
          </cell>
          <cell r="M17">
            <v>2.2574999999999998</v>
          </cell>
          <cell r="N17">
            <v>0.50158000000000003</v>
          </cell>
          <cell r="O17">
            <v>2.46122</v>
          </cell>
          <cell r="P17">
            <v>0.40701999999999999</v>
          </cell>
          <cell r="Q17">
            <v>2.6675300000000002</v>
          </cell>
          <cell r="R17">
            <v>0.32075999999999999</v>
          </cell>
          <cell r="S17">
            <v>2.8726799999999999</v>
          </cell>
          <cell r="T17">
            <v>0.24404999999999999</v>
          </cell>
          <cell r="U17">
            <v>3.0734499999999998</v>
          </cell>
          <cell r="V17">
            <v>0.17732000000000001</v>
          </cell>
          <cell r="W17">
            <v>3.2649699999999999</v>
          </cell>
          <cell r="X17">
            <v>0.12315</v>
          </cell>
          <cell r="Y17">
            <v>3.4414099999999999</v>
          </cell>
          <cell r="Z17">
            <v>7.7859999999999999E-2</v>
          </cell>
          <cell r="AA17">
            <v>3.6031499999999999</v>
          </cell>
        </row>
        <row r="18">
          <cell r="B18">
            <v>1.1803699999999999</v>
          </cell>
          <cell r="C18">
            <v>1.4011800000000001</v>
          </cell>
          <cell r="D18">
            <v>1.0743</v>
          </cell>
          <cell r="E18">
            <v>1.5355300000000001</v>
          </cell>
          <cell r="F18">
            <v>0.96658999999999995</v>
          </cell>
          <cell r="G18">
            <v>1.68509</v>
          </cell>
          <cell r="H18">
            <v>0.85875999999999997</v>
          </cell>
          <cell r="I18">
            <v>1.84815</v>
          </cell>
          <cell r="J18">
            <v>0.75231000000000003</v>
          </cell>
          <cell r="K18">
            <v>2.0226199999999999</v>
          </cell>
          <cell r="L18">
            <v>0.64870000000000005</v>
          </cell>
          <cell r="M18">
            <v>2.20614</v>
          </cell>
          <cell r="N18">
            <v>0.54937999999999998</v>
          </cell>
          <cell r="O18">
            <v>2.39602</v>
          </cell>
          <cell r="P18">
            <v>0.45571</v>
          </cell>
          <cell r="Q18">
            <v>2.5893899999999999</v>
          </cell>
          <cell r="R18">
            <v>0.36889</v>
          </cell>
          <cell r="S18">
            <v>2.7831199999999998</v>
          </cell>
          <cell r="T18">
            <v>0.29008</v>
          </cell>
          <cell r="U18">
            <v>2.9739900000000001</v>
          </cell>
          <cell r="V18">
            <v>0.22029000000000001</v>
          </cell>
          <cell r="W18">
            <v>3.1593</v>
          </cell>
          <cell r="X18">
            <v>0.15978999999999999</v>
          </cell>
          <cell r="Y18">
            <v>3.3348100000000001</v>
          </cell>
          <cell r="Z18">
            <v>0.11082</v>
          </cell>
          <cell r="AA18">
            <v>3.49566</v>
          </cell>
          <cell r="AB18">
            <v>7.0010000000000003E-2</v>
          </cell>
          <cell r="AC18">
            <v>3.6424099999999999</v>
          </cell>
        </row>
        <row r="19">
          <cell r="B19">
            <v>1.2014899999999999</v>
          </cell>
          <cell r="C19">
            <v>1.41073</v>
          </cell>
          <cell r="D19">
            <v>1.1004</v>
          </cell>
          <cell r="E19">
            <v>1.53668</v>
          </cell>
          <cell r="F19">
            <v>0.99755000000000005</v>
          </cell>
          <cell r="G19">
            <v>1.6763399999999999</v>
          </cell>
          <cell r="H19">
            <v>0.89424999999999999</v>
          </cell>
          <cell r="I19">
            <v>1.8282799999999999</v>
          </cell>
          <cell r="J19">
            <v>0.79178999999999999</v>
          </cell>
          <cell r="K19">
            <v>1.9907900000000001</v>
          </cell>
          <cell r="L19">
            <v>0.69145999999999996</v>
          </cell>
          <cell r="M19">
            <v>2.1618900000000001</v>
          </cell>
          <cell r="N19">
            <v>0.59453999999999996</v>
          </cell>
          <cell r="O19">
            <v>2.3393700000000002</v>
          </cell>
          <cell r="P19">
            <v>0.50219999999999998</v>
          </cell>
          <cell r="Q19">
            <v>2.5208200000000001</v>
          </cell>
          <cell r="R19">
            <v>0.41559000000000001</v>
          </cell>
          <cell r="S19">
            <v>2.7037399999999998</v>
          </cell>
          <cell r="T19">
            <v>0.33571000000000001</v>
          </cell>
          <cell r="U19">
            <v>2.8853499999999999</v>
          </cell>
          <cell r="V19">
            <v>0.26349</v>
          </cell>
          <cell r="W19">
            <v>3.0629200000000001</v>
          </cell>
          <cell r="X19">
            <v>0.19978000000000001</v>
          </cell>
          <cell r="Y19">
            <v>3.2341700000000002</v>
          </cell>
          <cell r="Z19">
            <v>0.14471999999999999</v>
          </cell>
          <cell r="AA19">
            <v>3.3954</v>
          </cell>
          <cell r="AB19">
            <v>0.10024</v>
          </cell>
          <cell r="AC19">
            <v>3.5425</v>
          </cell>
          <cell r="AD19">
            <v>6.3270000000000007E-2</v>
          </cell>
          <cell r="AE19">
            <v>3.6761900000000001</v>
          </cell>
        </row>
        <row r="20">
          <cell r="B20">
            <v>1.22115</v>
          </cell>
          <cell r="C20">
            <v>1.41997</v>
          </cell>
          <cell r="D20">
            <v>1.1246100000000001</v>
          </cell>
          <cell r="E20">
            <v>1.5384899999999999</v>
          </cell>
          <cell r="F20">
            <v>1.02624</v>
          </cell>
          <cell r="G20">
            <v>1.6694199999999999</v>
          </cell>
          <cell r="H20">
            <v>0.92718999999999996</v>
          </cell>
          <cell r="I20">
            <v>1.8115699999999999</v>
          </cell>
          <cell r="J20">
            <v>0.82855999999999996</v>
          </cell>
          <cell r="K20">
            <v>1.9635</v>
          </cell>
          <cell r="L20">
            <v>0.73148999999999997</v>
          </cell>
          <cell r="M20">
            <v>2.1235499999999998</v>
          </cell>
          <cell r="N20">
            <v>0.6371</v>
          </cell>
          <cell r="O20">
            <v>2.2898800000000001</v>
          </cell>
          <cell r="P20">
            <v>0.54644999999999999</v>
          </cell>
          <cell r="Q20">
            <v>2.4605100000000002</v>
          </cell>
          <cell r="R20">
            <v>0.46055000000000001</v>
          </cell>
          <cell r="S20">
            <v>2.6332399999999998</v>
          </cell>
          <cell r="T20">
            <v>0.38035000000000002</v>
          </cell>
          <cell r="U20">
            <v>2.8058800000000002</v>
          </cell>
          <cell r="V20">
            <v>0.30669000000000002</v>
          </cell>
          <cell r="W20">
            <v>2.976</v>
          </cell>
          <cell r="X20">
            <v>0.24032999999999999</v>
          </cell>
          <cell r="Y20">
            <v>3.1412900000000001</v>
          </cell>
          <cell r="Z20">
            <v>0.18198</v>
          </cell>
          <cell r="AA20">
            <v>3.2997899999999998</v>
          </cell>
          <cell r="AB20">
            <v>0.13166</v>
          </cell>
          <cell r="AC20">
            <v>3.4482699999999999</v>
          </cell>
          <cell r="AD20">
            <v>9.1109999999999997E-2</v>
          </cell>
          <cell r="AE20">
            <v>3.5832199999999998</v>
          </cell>
          <cell r="AF20">
            <v>5.747E-2</v>
          </cell>
          <cell r="AG20">
            <v>3.7054399999999998</v>
          </cell>
        </row>
        <row r="21">
          <cell r="B21">
            <v>1.23949</v>
          </cell>
          <cell r="C21">
            <v>1.4288799999999999</v>
          </cell>
          <cell r="D21">
            <v>1.14713</v>
          </cell>
          <cell r="E21">
            <v>1.5407900000000001</v>
          </cell>
          <cell r="F21">
            <v>1.0529200000000001</v>
          </cell>
          <cell r="G21">
            <v>1.66398</v>
          </cell>
          <cell r="H21">
            <v>0.95782999999999996</v>
          </cell>
          <cell r="I21">
            <v>1.7974399999999999</v>
          </cell>
          <cell r="J21">
            <v>0.86285000000000001</v>
          </cell>
          <cell r="K21">
            <v>1.9399599999999999</v>
          </cell>
          <cell r="L21">
            <v>0.76898</v>
          </cell>
          <cell r="M21">
            <v>2.09015</v>
          </cell>
          <cell r="N21">
            <v>0.67718999999999996</v>
          </cell>
          <cell r="O21">
            <v>2.2464599999999999</v>
          </cell>
          <cell r="P21">
            <v>0.58843000000000001</v>
          </cell>
          <cell r="Q21">
            <v>2.4071799999999999</v>
          </cell>
          <cell r="R21">
            <v>0.50363000000000002</v>
          </cell>
          <cell r="S21">
            <v>2.5705100000000001</v>
          </cell>
          <cell r="T21">
            <v>0.42363000000000001</v>
          </cell>
          <cell r="U21">
            <v>2.7345199999999998</v>
          </cell>
          <cell r="V21">
            <v>0.34926000000000001</v>
          </cell>
          <cell r="W21">
            <v>2.8972600000000002</v>
          </cell>
          <cell r="X21">
            <v>0.28119</v>
          </cell>
          <cell r="Y21">
            <v>3.0566200000000001</v>
          </cell>
          <cell r="Z21">
            <v>0.22003</v>
          </cell>
          <cell r="AA21">
            <v>3.21061</v>
          </cell>
          <cell r="AB21">
            <v>0.16642000000000001</v>
          </cell>
          <cell r="AC21">
            <v>3.3575599999999999</v>
          </cell>
          <cell r="AD21">
            <v>0.12028</v>
          </cell>
          <cell r="AE21">
            <v>3.4946299999999999</v>
          </cell>
          <cell r="AF21">
            <v>8.3150000000000002E-2</v>
          </cell>
          <cell r="AG21">
            <v>3.6187999999999998</v>
          </cell>
          <cell r="AH21">
            <v>5.2420000000000001E-2</v>
          </cell>
          <cell r="AI21">
            <v>3.7309199999999998</v>
          </cell>
        </row>
        <row r="22">
          <cell r="B22">
            <v>1.25665</v>
          </cell>
          <cell r="C22">
            <v>1.43747</v>
          </cell>
          <cell r="D22">
            <v>1.16815</v>
          </cell>
          <cell r="E22">
            <v>1.5434600000000001</v>
          </cell>
          <cell r="F22">
            <v>1.07778</v>
          </cell>
          <cell r="G22">
            <v>1.65974</v>
          </cell>
          <cell r="H22">
            <v>0.98638999999999999</v>
          </cell>
          <cell r="I22">
            <v>1.78546</v>
          </cell>
          <cell r="J22">
            <v>0.89488000000000001</v>
          </cell>
          <cell r="K22">
            <v>1.9195800000000001</v>
          </cell>
          <cell r="L22">
            <v>0.80410000000000004</v>
          </cell>
          <cell r="M22">
            <v>2.0609299999999999</v>
          </cell>
          <cell r="N22">
            <v>0.71492999999999995</v>
          </cell>
          <cell r="O22">
            <v>2.2081599999999999</v>
          </cell>
          <cell r="P22">
            <v>0.62821000000000005</v>
          </cell>
          <cell r="Q22">
            <v>2.35988</v>
          </cell>
          <cell r="R22">
            <v>0.54478000000000004</v>
          </cell>
          <cell r="S22">
            <v>2.5144899999999999</v>
          </cell>
          <cell r="T22">
            <v>0.46540999999999999</v>
          </cell>
          <cell r="U22">
            <v>2.6703800000000002</v>
          </cell>
          <cell r="V22">
            <v>0.39083000000000001</v>
          </cell>
          <cell r="W22">
            <v>2.82585</v>
          </cell>
          <cell r="X22">
            <v>0.32172000000000001</v>
          </cell>
          <cell r="Y22">
            <v>2.97919</v>
          </cell>
          <cell r="Z22">
            <v>0.25866</v>
          </cell>
          <cell r="AA22">
            <v>3.12852</v>
          </cell>
          <cell r="AB22">
            <v>0.20216000000000001</v>
          </cell>
          <cell r="AC22">
            <v>3.27216</v>
          </cell>
          <cell r="AD22">
            <v>0.15273999999999999</v>
          </cell>
          <cell r="AE22">
            <v>3.4086500000000002</v>
          </cell>
          <cell r="AF22">
            <v>0.11029</v>
          </cell>
          <cell r="AG22">
            <v>3.5354899999999998</v>
          </cell>
          <cell r="AH22">
            <v>7.6189999999999994E-2</v>
          </cell>
          <cell r="AI22">
            <v>3.6500699999999999</v>
          </cell>
          <cell r="AJ22">
            <v>4.8009999999999997E-2</v>
          </cell>
          <cell r="AK22">
            <v>3.7532700000000001</v>
          </cell>
        </row>
        <row r="23">
          <cell r="B23">
            <v>1.2727599999999999</v>
          </cell>
          <cell r="C23">
            <v>1.4457500000000001</v>
          </cell>
          <cell r="D23">
            <v>1.18781</v>
          </cell>
          <cell r="E23">
            <v>1.5463899999999999</v>
          </cell>
          <cell r="F23">
            <v>1.101</v>
          </cell>
          <cell r="G23">
            <v>1.65649</v>
          </cell>
          <cell r="H23">
            <v>1.01309</v>
          </cell>
          <cell r="I23">
            <v>1.7752600000000001</v>
          </cell>
          <cell r="J23">
            <v>0.92486000000000002</v>
          </cell>
          <cell r="K23">
            <v>1.90184</v>
          </cell>
          <cell r="L23">
            <v>0.83706000000000003</v>
          </cell>
          <cell r="M23">
            <v>2.0352199999999998</v>
          </cell>
          <cell r="N23">
            <v>0.75048000000000004</v>
          </cell>
          <cell r="O23">
            <v>2.1742699999999999</v>
          </cell>
          <cell r="P23">
            <v>0.66588999999999998</v>
          </cell>
          <cell r="Q23">
            <v>2.3177400000000001</v>
          </cell>
          <cell r="R23">
            <v>0.58399999999999996</v>
          </cell>
          <cell r="S23">
            <v>2.4643099999999998</v>
          </cell>
          <cell r="T23">
            <v>0.50553999999999999</v>
          </cell>
          <cell r="U23">
            <v>2.6126</v>
          </cell>
          <cell r="V23">
            <v>0.43119000000000002</v>
          </cell>
          <cell r="W23">
            <v>2.76111</v>
          </cell>
          <cell r="X23">
            <v>0.36155999999999999</v>
          </cell>
          <cell r="Y23">
            <v>2.90835</v>
          </cell>
          <cell r="Z23">
            <v>0.29722999999999999</v>
          </cell>
          <cell r="AA23">
            <v>3.0528200000000001</v>
          </cell>
          <cell r="AB23">
            <v>0.23869000000000001</v>
          </cell>
          <cell r="AC23">
            <v>3.19285</v>
          </cell>
          <cell r="AD23">
            <v>0.18634999999999999</v>
          </cell>
          <cell r="AE23">
            <v>3.327</v>
          </cell>
          <cell r="AF23">
            <v>0.14066000000000001</v>
          </cell>
          <cell r="AG23">
            <v>3.4540199999999999</v>
          </cell>
          <cell r="AH23">
            <v>0.10150000000000001</v>
          </cell>
          <cell r="AI23">
            <v>3.5716700000000001</v>
          </cell>
          <cell r="AJ23">
            <v>7.0059999999999997E-2</v>
          </cell>
          <cell r="AK23">
            <v>3.6776900000000001</v>
          </cell>
          <cell r="AL23">
            <v>4.4130000000000003E-2</v>
          </cell>
          <cell r="AM23">
            <v>3.7729699999999999</v>
          </cell>
        </row>
        <row r="24">
          <cell r="B24">
            <v>1.2879100000000001</v>
          </cell>
          <cell r="C24">
            <v>1.4537100000000001</v>
          </cell>
          <cell r="D24">
            <v>1.20625</v>
          </cell>
          <cell r="E24">
            <v>1.5495399999999999</v>
          </cell>
          <cell r="F24">
            <v>1.12276</v>
          </cell>
          <cell r="G24">
            <v>1.6540299999999999</v>
          </cell>
          <cell r="H24">
            <v>1.0381100000000001</v>
          </cell>
          <cell r="I24">
            <v>1.7665500000000001</v>
          </cell>
          <cell r="J24">
            <v>0.95296999999999998</v>
          </cell>
          <cell r="K24">
            <v>1.8863399999999999</v>
          </cell>
          <cell r="L24">
            <v>0.86802999999999997</v>
          </cell>
          <cell r="M24">
            <v>2.0125199999999999</v>
          </cell>
          <cell r="N24">
            <v>0.78400000000000003</v>
          </cell>
          <cell r="O24">
            <v>2.14412</v>
          </cell>
          <cell r="P24">
            <v>0.70154000000000005</v>
          </cell>
          <cell r="Q24">
            <v>2.2800699999999998</v>
          </cell>
          <cell r="R24">
            <v>0.62133000000000005</v>
          </cell>
          <cell r="S24">
            <v>2.4192399999999998</v>
          </cell>
          <cell r="T24">
            <v>0.54400999999999999</v>
          </cell>
          <cell r="U24">
            <v>2.5604100000000001</v>
          </cell>
          <cell r="V24">
            <v>0.47019</v>
          </cell>
          <cell r="W24">
            <v>2.7022900000000001</v>
          </cell>
          <cell r="X24">
            <v>0.40045999999999998</v>
          </cell>
          <cell r="Y24">
            <v>2.8435999999999999</v>
          </cell>
          <cell r="Z24">
            <v>0.33535999999999999</v>
          </cell>
          <cell r="AA24">
            <v>2.9830000000000001</v>
          </cell>
          <cell r="AB24">
            <v>0.27535999999999999</v>
          </cell>
          <cell r="AC24">
            <v>3.1191300000000002</v>
          </cell>
          <cell r="AD24">
            <v>0.22090000000000001</v>
          </cell>
          <cell r="AE24">
            <v>3.2505799999999998</v>
          </cell>
          <cell r="AF24">
            <v>0.17230999999999999</v>
          </cell>
          <cell r="AG24">
            <v>3.3760400000000002</v>
          </cell>
          <cell r="AH24">
            <v>0.12995000000000001</v>
          </cell>
          <cell r="AI24">
            <v>3.4944700000000002</v>
          </cell>
          <cell r="AJ24">
            <v>9.3710000000000002E-2</v>
          </cell>
          <cell r="AK24">
            <v>3.6038399999999999</v>
          </cell>
          <cell r="AL24">
            <v>6.4649999999999999E-2</v>
          </cell>
          <cell r="AM24">
            <v>3.7021999999999999</v>
          </cell>
          <cell r="AN24">
            <v>4.07E-2</v>
          </cell>
          <cell r="AO24">
            <v>3.7904100000000001</v>
          </cell>
        </row>
        <row r="25">
          <cell r="B25">
            <v>1.30219</v>
          </cell>
          <cell r="C25">
            <v>1.46139</v>
          </cell>
          <cell r="D25">
            <v>1.2235799999999999</v>
          </cell>
          <cell r="E25">
            <v>1.55281</v>
          </cell>
          <cell r="F25">
            <v>1.1431899999999999</v>
          </cell>
          <cell r="G25">
            <v>1.65225</v>
          </cell>
          <cell r="H25">
            <v>1.06158</v>
          </cell>
          <cell r="I25">
            <v>1.75911</v>
          </cell>
          <cell r="J25">
            <v>0.97936999999999996</v>
          </cell>
          <cell r="K25">
            <v>1.8727400000000001</v>
          </cell>
          <cell r="L25">
            <v>0.89717000000000002</v>
          </cell>
          <cell r="M25">
            <v>1.9923999999999999</v>
          </cell>
          <cell r="N25">
            <v>0.81560999999999995</v>
          </cell>
          <cell r="O25">
            <v>2.1172200000000001</v>
          </cell>
          <cell r="P25">
            <v>0.73529</v>
          </cell>
          <cell r="Q25">
            <v>2.2462900000000001</v>
          </cell>
          <cell r="R25">
            <v>0.65683000000000002</v>
          </cell>
          <cell r="S25">
            <v>2.3786200000000002</v>
          </cell>
          <cell r="T25">
            <v>0.58079000000000003</v>
          </cell>
          <cell r="U25">
            <v>2.51315</v>
          </cell>
          <cell r="V25">
            <v>0.50775000000000003</v>
          </cell>
          <cell r="W25">
            <v>2.6487699999999998</v>
          </cell>
          <cell r="X25">
            <v>0.43824999999999997</v>
          </cell>
          <cell r="Y25">
            <v>2.7843599999999999</v>
          </cell>
          <cell r="Z25">
            <v>0.37279000000000001</v>
          </cell>
          <cell r="AA25">
            <v>2.91872</v>
          </cell>
          <cell r="AB25">
            <v>0.31181999999999999</v>
          </cell>
          <cell r="AC25">
            <v>3.0506700000000002</v>
          </cell>
          <cell r="AD25">
            <v>0.25578000000000001</v>
          </cell>
          <cell r="AE25">
            <v>3.1790400000000001</v>
          </cell>
          <cell r="AF25">
            <v>0.20499000000000001</v>
          </cell>
          <cell r="AG25">
            <v>3.30253</v>
          </cell>
          <cell r="AH25">
            <v>0.15977</v>
          </cell>
          <cell r="AI25">
            <v>3.4200599999999999</v>
          </cell>
          <cell r="AJ25">
            <v>0.12041</v>
          </cell>
          <cell r="AK25">
            <v>3.5306700000000002</v>
          </cell>
          <cell r="AL25">
            <v>8.677E-2</v>
          </cell>
          <cell r="AM25">
            <v>3.6325699999999999</v>
          </cell>
          <cell r="AN25">
            <v>5.9830000000000001E-2</v>
          </cell>
          <cell r="AO25">
            <v>3.72404</v>
          </cell>
        </row>
        <row r="26">
          <cell r="B26">
            <v>1.31568</v>
          </cell>
          <cell r="C26">
            <v>1.46878</v>
          </cell>
          <cell r="D26">
            <v>1.2399100000000001</v>
          </cell>
          <cell r="E26">
            <v>1.5562</v>
          </cell>
          <cell r="F26">
            <v>1.16239</v>
          </cell>
          <cell r="G26">
            <v>1.6510100000000001</v>
          </cell>
          <cell r="H26">
            <v>1.0836399999999999</v>
          </cell>
          <cell r="I26">
            <v>1.75274</v>
          </cell>
          <cell r="J26">
            <v>1.00421</v>
          </cell>
          <cell r="K26">
            <v>1.8607899999999999</v>
          </cell>
          <cell r="L26">
            <v>0.92462999999999995</v>
          </cell>
          <cell r="M26">
            <v>1.9744900000000001</v>
          </cell>
          <cell r="N26">
            <v>0.84545999999999999</v>
          </cell>
          <cell r="O26">
            <v>2.0931299999999999</v>
          </cell>
          <cell r="P26">
            <v>0.76726000000000005</v>
          </cell>
          <cell r="Q26">
            <v>2.2158799999999998</v>
          </cell>
          <cell r="R26">
            <v>0.69057000000000002</v>
          </cell>
          <cell r="S26">
            <v>2.3418999999999999</v>
          </cell>
          <cell r="T26">
            <v>0.61592999999999998</v>
          </cell>
          <cell r="U26">
            <v>2.4702600000000001</v>
          </cell>
          <cell r="V26">
            <v>0.54384999999999994</v>
          </cell>
          <cell r="W26">
            <v>2.5999699999999999</v>
          </cell>
          <cell r="X26">
            <v>0.47482000000000002</v>
          </cell>
          <cell r="Y26">
            <v>2.73007</v>
          </cell>
          <cell r="Z26">
            <v>0.40933000000000003</v>
          </cell>
          <cell r="AA26">
            <v>2.8595000000000002</v>
          </cell>
          <cell r="AB26">
            <v>0.3478</v>
          </cell>
          <cell r="AC26">
            <v>2.9872100000000001</v>
          </cell>
          <cell r="AD26">
            <v>0.29061999999999999</v>
          </cell>
          <cell r="AE26">
            <v>3.1121500000000002</v>
          </cell>
          <cell r="AF26">
            <v>0.23816000000000001</v>
          </cell>
          <cell r="AG26">
            <v>3.2332700000000001</v>
          </cell>
          <cell r="AH26">
            <v>0.19072</v>
          </cell>
          <cell r="AI26">
            <v>3.34944</v>
          </cell>
          <cell r="AJ26">
            <v>0.14853</v>
          </cell>
          <cell r="AK26">
            <v>3.45967</v>
          </cell>
          <cell r="AL26">
            <v>0.11187999999999999</v>
          </cell>
          <cell r="AM26">
            <v>3.56318</v>
          </cell>
          <cell r="AN26">
            <v>8.0570000000000003E-2</v>
          </cell>
          <cell r="AO26">
            <v>3.6583299999999999</v>
          </cell>
        </row>
        <row r="27">
          <cell r="B27">
            <v>1.3284400000000001</v>
          </cell>
          <cell r="C27">
            <v>1.4758899999999999</v>
          </cell>
          <cell r="D27">
            <v>1.2553399999999999</v>
          </cell>
          <cell r="E27">
            <v>1.5596399999999999</v>
          </cell>
          <cell r="F27">
            <v>1.1805099999999999</v>
          </cell>
          <cell r="G27">
            <v>1.65025</v>
          </cell>
          <cell r="H27">
            <v>1.1044400000000001</v>
          </cell>
          <cell r="I27">
            <v>1.7472799999999999</v>
          </cell>
          <cell r="J27">
            <v>1.02762</v>
          </cell>
          <cell r="K27">
            <v>1.85022</v>
          </cell>
          <cell r="L27">
            <v>0.95052000000000003</v>
          </cell>
          <cell r="M27">
            <v>1.95851</v>
          </cell>
          <cell r="N27">
            <v>0.87365999999999999</v>
          </cell>
          <cell r="O27">
            <v>2.0714800000000002</v>
          </cell>
          <cell r="P27">
            <v>0.79754000000000003</v>
          </cell>
          <cell r="Q27">
            <v>2.1884399999999999</v>
          </cell>
          <cell r="R27">
            <v>0.72265000000000001</v>
          </cell>
          <cell r="S27">
            <v>2.3086199999999999</v>
          </cell>
          <cell r="T27">
            <v>0.64946999999999999</v>
          </cell>
          <cell r="U27">
            <v>2.4312200000000002</v>
          </cell>
          <cell r="V27">
            <v>0.57847999999999999</v>
          </cell>
          <cell r="W27">
            <v>2.5554000000000001</v>
          </cell>
          <cell r="X27">
            <v>0.51012999999999997</v>
          </cell>
          <cell r="Y27">
            <v>2.68025</v>
          </cell>
          <cell r="Z27">
            <v>0.44485999999999998</v>
          </cell>
          <cell r="AA27">
            <v>2.8048899999999999</v>
          </cell>
          <cell r="AB27">
            <v>0.38307999999999998</v>
          </cell>
          <cell r="AC27">
            <v>2.9283800000000002</v>
          </cell>
          <cell r="AD27">
            <v>0.32517000000000001</v>
          </cell>
          <cell r="AE27">
            <v>3.04976</v>
          </cell>
          <cell r="AF27">
            <v>0.27145999999999998</v>
          </cell>
          <cell r="AG27">
            <v>3.16812</v>
          </cell>
          <cell r="AH27">
            <v>0.22228000000000001</v>
          </cell>
          <cell r="AI27">
            <v>3.2824900000000001</v>
          </cell>
          <cell r="AJ27">
            <v>0.17787</v>
          </cell>
          <cell r="AK27">
            <v>3.3918900000000001</v>
          </cell>
          <cell r="AL27">
            <v>0.13843</v>
          </cell>
          <cell r="AM27">
            <v>3.49546</v>
          </cell>
          <cell r="AN27">
            <v>0.10421</v>
          </cell>
          <cell r="AO27">
            <v>3.5924800000000001</v>
          </cell>
        </row>
        <row r="28">
          <cell r="B28">
            <v>1.3405400000000001</v>
          </cell>
          <cell r="C28">
            <v>1.48275</v>
          </cell>
          <cell r="D28">
            <v>1.2699199999999999</v>
          </cell>
          <cell r="E28">
            <v>1.5631200000000001</v>
          </cell>
          <cell r="F28">
            <v>1.1976199999999999</v>
          </cell>
          <cell r="G28">
            <v>1.6498699999999999</v>
          </cell>
          <cell r="H28">
            <v>1.1240699999999999</v>
          </cell>
          <cell r="I28">
            <v>1.7425999999999999</v>
          </cell>
          <cell r="J28">
            <v>1.0497099999999999</v>
          </cell>
          <cell r="K28">
            <v>1.8408800000000001</v>
          </cell>
          <cell r="L28">
            <v>0.97499000000000002</v>
          </cell>
          <cell r="M28">
            <v>1.9441999999999999</v>
          </cell>
          <cell r="N28">
            <v>0.90036000000000005</v>
          </cell>
          <cell r="O28">
            <v>2.0519599999999998</v>
          </cell>
          <cell r="P28">
            <v>0.82625999999999999</v>
          </cell>
          <cell r="Q28">
            <v>2.1635800000000001</v>
          </cell>
          <cell r="R28">
            <v>0.75316000000000005</v>
          </cell>
          <cell r="S28">
            <v>2.2783699999999998</v>
          </cell>
          <cell r="T28">
            <v>0.68147999999999997</v>
          </cell>
          <cell r="U28">
            <v>2.3956200000000001</v>
          </cell>
          <cell r="V28">
            <v>0.61165999999999998</v>
          </cell>
          <cell r="W28">
            <v>2.5145900000000001</v>
          </cell>
          <cell r="X28">
            <v>0.54413</v>
          </cell>
          <cell r="Y28">
            <v>2.6344699999999999</v>
          </cell>
          <cell r="Z28">
            <v>0.47928999999999999</v>
          </cell>
          <cell r="AA28">
            <v>2.7544900000000001</v>
          </cell>
          <cell r="AB28">
            <v>0.41753000000000001</v>
          </cell>
          <cell r="AC28">
            <v>2.8738100000000002</v>
          </cell>
          <cell r="AD28">
            <v>0.35918</v>
          </cell>
          <cell r="AE28">
            <v>2.9916</v>
          </cell>
          <cell r="AF28">
            <v>0.30460999999999999</v>
          </cell>
          <cell r="AG28">
            <v>3.1070000000000002</v>
          </cell>
          <cell r="AH28">
            <v>0.25408999999999998</v>
          </cell>
          <cell r="AI28">
            <v>3.2191700000000001</v>
          </cell>
          <cell r="AJ28">
            <v>0.2079</v>
          </cell>
          <cell r="AK28">
            <v>3.32728</v>
          </cell>
          <cell r="AL28">
            <v>0.16625000000000001</v>
          </cell>
          <cell r="AM28">
            <v>3.4304199999999998</v>
          </cell>
          <cell r="AN28">
            <v>0.12931000000000001</v>
          </cell>
          <cell r="AO28">
            <v>3.52786</v>
          </cell>
        </row>
        <row r="29">
          <cell r="B29">
            <v>1.3520399999999999</v>
          </cell>
          <cell r="C29">
            <v>1.48936</v>
          </cell>
          <cell r="D29">
            <v>1.28373</v>
          </cell>
          <cell r="E29">
            <v>1.5666100000000001</v>
          </cell>
          <cell r="F29">
            <v>1.2138</v>
          </cell>
          <cell r="G29">
            <v>1.64981</v>
          </cell>
          <cell r="H29">
            <v>1.14262</v>
          </cell>
          <cell r="I29">
            <v>1.7385999999999999</v>
          </cell>
          <cell r="J29">
            <v>1.0706</v>
          </cell>
          <cell r="K29">
            <v>1.8325899999999999</v>
          </cell>
          <cell r="L29">
            <v>0.99814999999999998</v>
          </cell>
          <cell r="M29">
            <v>1.93133</v>
          </cell>
          <cell r="N29">
            <v>0.92564000000000002</v>
          </cell>
          <cell r="O29">
            <v>2.0343200000000001</v>
          </cell>
          <cell r="P29">
            <v>0.85350999999999999</v>
          </cell>
          <cell r="Q29">
            <v>2.1410200000000001</v>
          </cell>
          <cell r="R29">
            <v>0.78217000000000003</v>
          </cell>
          <cell r="S29">
            <v>2.2507999999999999</v>
          </cell>
          <cell r="T29">
            <v>0.71201999999999999</v>
          </cell>
          <cell r="U29">
            <v>2.36307</v>
          </cell>
          <cell r="V29">
            <v>0.64344999999999997</v>
          </cell>
          <cell r="W29">
            <v>2.4771399999999999</v>
          </cell>
          <cell r="X29">
            <v>0.57684999999999997</v>
          </cell>
          <cell r="Y29">
            <v>2.59233</v>
          </cell>
          <cell r="Z29">
            <v>0.51258999999999999</v>
          </cell>
          <cell r="AA29">
            <v>2.7079300000000002</v>
          </cell>
          <cell r="AB29">
            <v>0.45105000000000001</v>
          </cell>
          <cell r="AC29">
            <v>2.8231899999999999</v>
          </cell>
          <cell r="AD29">
            <v>0.39255000000000001</v>
          </cell>
          <cell r="AE29">
            <v>2.9373800000000001</v>
          </cell>
          <cell r="AF29">
            <v>0.33739999999999998</v>
          </cell>
          <cell r="AG29">
            <v>3.0497100000000001</v>
          </cell>
          <cell r="AH29">
            <v>0.28589999999999999</v>
          </cell>
          <cell r="AI29">
            <v>3.1594600000000002</v>
          </cell>
          <cell r="AJ29">
            <v>0.23830000000000001</v>
          </cell>
          <cell r="AK29">
            <v>3.2658399999999999</v>
          </cell>
          <cell r="AL29">
            <v>0.19485</v>
          </cell>
          <cell r="AM29">
            <v>3.3681100000000002</v>
          </cell>
          <cell r="AN29">
            <v>0.15572</v>
          </cell>
          <cell r="AO29">
            <v>3.46549</v>
          </cell>
        </row>
        <row r="30">
          <cell r="B30">
            <v>1.3629800000000001</v>
          </cell>
          <cell r="C30">
            <v>1.4957400000000001</v>
          </cell>
          <cell r="D30">
            <v>1.2968500000000001</v>
          </cell>
          <cell r="E30">
            <v>1.5701099999999999</v>
          </cell>
          <cell r="F30">
            <v>1.22915</v>
          </cell>
          <cell r="G30">
            <v>1.65002</v>
          </cell>
          <cell r="H30">
            <v>1.16021</v>
          </cell>
          <cell r="I30">
            <v>1.7351799999999999</v>
          </cell>
          <cell r="J30">
            <v>1.0904</v>
          </cell>
          <cell r="K30">
            <v>1.8252200000000001</v>
          </cell>
          <cell r="L30">
            <v>1.0200800000000001</v>
          </cell>
          <cell r="M30">
            <v>1.9197599999999999</v>
          </cell>
          <cell r="N30">
            <v>0.94962000000000002</v>
          </cell>
          <cell r="O30">
            <v>2.0183399999999998</v>
          </cell>
          <cell r="P30">
            <v>0.87939999999999996</v>
          </cell>
          <cell r="Q30">
            <v>2.12046</v>
          </cell>
          <cell r="R30">
            <v>0.80979000000000001</v>
          </cell>
          <cell r="S30">
            <v>2.2256200000000002</v>
          </cell>
          <cell r="T30">
            <v>0.74114999999999998</v>
          </cell>
          <cell r="U30">
            <v>2.3332299999999999</v>
          </cell>
          <cell r="V30">
            <v>0.67386999999999997</v>
          </cell>
          <cell r="W30">
            <v>2.4427300000000001</v>
          </cell>
          <cell r="X30">
            <v>0.60828000000000004</v>
          </cell>
          <cell r="Y30">
            <v>2.5534699999999999</v>
          </cell>
          <cell r="Z30">
            <v>0.54474</v>
          </cell>
          <cell r="AA30">
            <v>2.6648399999999999</v>
          </cell>
          <cell r="AB30">
            <v>0.48358000000000001</v>
          </cell>
          <cell r="AC30">
            <v>2.7761800000000001</v>
          </cell>
          <cell r="AD30">
            <v>0.42513000000000001</v>
          </cell>
          <cell r="AE30">
            <v>2.8868</v>
          </cell>
          <cell r="AF30">
            <v>0.36965999999999999</v>
          </cell>
          <cell r="AG30">
            <v>2.9960399999999998</v>
          </cell>
          <cell r="AH30">
            <v>0.31747999999999998</v>
          </cell>
          <cell r="AI30">
            <v>3.1032199999999999</v>
          </cell>
          <cell r="AJ30">
            <v>0.26882</v>
          </cell>
          <cell r="AK30">
            <v>3.2076199999999999</v>
          </cell>
          <cell r="AL30">
            <v>0.22392000000000001</v>
          </cell>
          <cell r="AM30">
            <v>3.3085900000000001</v>
          </cell>
          <cell r="AN30">
            <v>0.18298</v>
          </cell>
          <cell r="AO30">
            <v>3.4054500000000001</v>
          </cell>
        </row>
        <row r="31">
          <cell r="B31">
            <v>1.3734</v>
          </cell>
          <cell r="C31">
            <v>1.5019</v>
          </cell>
          <cell r="D31">
            <v>1.30932</v>
          </cell>
          <cell r="E31">
            <v>1.57358</v>
          </cell>
          <cell r="F31">
            <v>1.2437100000000001</v>
          </cell>
          <cell r="G31">
            <v>1.65046</v>
          </cell>
          <cell r="H31">
            <v>1.1768799999999999</v>
          </cell>
          <cell r="I31">
            <v>1.7322599999999999</v>
          </cell>
          <cell r="J31">
            <v>1.1091599999999999</v>
          </cell>
          <cell r="K31">
            <v>1.81867</v>
          </cell>
          <cell r="L31">
            <v>1.04088</v>
          </cell>
          <cell r="M31">
            <v>1.9093100000000001</v>
          </cell>
          <cell r="N31">
            <v>0.97238999999999998</v>
          </cell>
          <cell r="O31">
            <v>2.0038100000000001</v>
          </cell>
          <cell r="P31">
            <v>0.90400999999999998</v>
          </cell>
          <cell r="Q31">
            <v>2.1017100000000002</v>
          </cell>
          <cell r="R31">
            <v>0.83609</v>
          </cell>
          <cell r="S31">
            <v>2.20255</v>
          </cell>
          <cell r="T31">
            <v>0.76897000000000004</v>
          </cell>
          <cell r="U31">
            <v>2.3058299999999998</v>
          </cell>
          <cell r="V31">
            <v>0.70299</v>
          </cell>
          <cell r="W31">
            <v>2.4110200000000002</v>
          </cell>
          <cell r="X31">
            <v>0.63846999999999998</v>
          </cell>
          <cell r="Y31">
            <v>2.5175800000000002</v>
          </cell>
          <cell r="Z31">
            <v>0.57572999999999996</v>
          </cell>
          <cell r="AA31">
            <v>2.62493</v>
          </cell>
          <cell r="AB31">
            <v>0.5151</v>
          </cell>
          <cell r="AC31">
            <v>2.7324799999999998</v>
          </cell>
          <cell r="AD31">
            <v>0.45684999999999998</v>
          </cell>
          <cell r="AE31">
            <v>2.8396300000000001</v>
          </cell>
          <cell r="AF31">
            <v>0.40128999999999998</v>
          </cell>
          <cell r="AG31">
            <v>2.9457599999999999</v>
          </cell>
          <cell r="AH31">
            <v>0.34866000000000003</v>
          </cell>
          <cell r="AI31">
            <v>3.0502799999999999</v>
          </cell>
          <cell r="AJ31">
            <v>0.29923</v>
          </cell>
          <cell r="AK31">
            <v>3.1525300000000001</v>
          </cell>
          <cell r="AL31">
            <v>0.25319000000000003</v>
          </cell>
          <cell r="AM31">
            <v>3.2519300000000002</v>
          </cell>
          <cell r="AN31">
            <v>0.21078</v>
          </cell>
          <cell r="AO31">
            <v>3.3478400000000001</v>
          </cell>
        </row>
        <row r="32">
          <cell r="B32">
            <v>1.3833500000000001</v>
          </cell>
          <cell r="C32">
            <v>1.5078400000000001</v>
          </cell>
          <cell r="D32">
            <v>1.3211900000000001</v>
          </cell>
          <cell r="E32">
            <v>1.5770299999999999</v>
          </cell>
          <cell r="F32">
            <v>1.25756</v>
          </cell>
          <cell r="G32">
            <v>1.6511</v>
          </cell>
          <cell r="H32">
            <v>1.19272</v>
          </cell>
          <cell r="I32">
            <v>1.7297800000000001</v>
          </cell>
          <cell r="J32">
            <v>1.1269800000000001</v>
          </cell>
          <cell r="K32">
            <v>1.8128200000000001</v>
          </cell>
          <cell r="L32">
            <v>1.0606500000000001</v>
          </cell>
          <cell r="M32">
            <v>1.8998600000000001</v>
          </cell>
          <cell r="N32">
            <v>0.99402000000000001</v>
          </cell>
          <cell r="O32">
            <v>1.99057</v>
          </cell>
          <cell r="P32">
            <v>0.92742999999999998</v>
          </cell>
          <cell r="Q32">
            <v>2.0845500000000001</v>
          </cell>
          <cell r="R32">
            <v>0.86114999999999997</v>
          </cell>
          <cell r="S32">
            <v>2.1813699999999998</v>
          </cell>
          <cell r="T32">
            <v>0.79554000000000002</v>
          </cell>
          <cell r="U32">
            <v>2.2806099999999998</v>
          </cell>
          <cell r="V32">
            <v>0.73085999999999995</v>
          </cell>
          <cell r="W32">
            <v>2.3817699999999999</v>
          </cell>
          <cell r="X32">
            <v>0.66744999999999999</v>
          </cell>
          <cell r="Y32">
            <v>2.4843700000000002</v>
          </cell>
          <cell r="Z32">
            <v>0.60558999999999996</v>
          </cell>
          <cell r="AA32">
            <v>2.5878899999999998</v>
          </cell>
          <cell r="AB32">
            <v>0.54557999999999995</v>
          </cell>
          <cell r="AC32">
            <v>2.6918099999999998</v>
          </cell>
          <cell r="AD32">
            <v>0.48769000000000001</v>
          </cell>
          <cell r="AE32">
            <v>2.7955800000000002</v>
          </cell>
          <cell r="AF32">
            <v>0.43219000000000002</v>
          </cell>
          <cell r="AG32">
            <v>2.8986499999999999</v>
          </cell>
          <cell r="AH32">
            <v>0.37933</v>
          </cell>
          <cell r="AI32">
            <v>3.0004599999999999</v>
          </cell>
          <cell r="AJ32">
            <v>0.32934999999999998</v>
          </cell>
          <cell r="AK32">
            <v>3.10046</v>
          </cell>
          <cell r="AL32">
            <v>0.28245999999999999</v>
          </cell>
          <cell r="AM32">
            <v>3.19808</v>
          </cell>
          <cell r="AN32">
            <v>0.23887</v>
          </cell>
          <cell r="AO32">
            <v>3.2927499999999998</v>
          </cell>
        </row>
        <row r="33">
          <cell r="B33">
            <v>1.3928499999999999</v>
          </cell>
          <cell r="C33">
            <v>1.5135799999999999</v>
          </cell>
          <cell r="D33">
            <v>1.3325100000000001</v>
          </cell>
          <cell r="E33">
            <v>1.5804499999999999</v>
          </cell>
          <cell r="F33">
            <v>1.27074</v>
          </cell>
          <cell r="G33">
            <v>1.6518900000000001</v>
          </cell>
          <cell r="H33">
            <v>1.2077899999999999</v>
          </cell>
          <cell r="I33">
            <v>1.7277</v>
          </cell>
          <cell r="J33">
            <v>1.1439299999999999</v>
          </cell>
          <cell r="K33">
            <v>1.80758</v>
          </cell>
          <cell r="L33">
            <v>1.07944</v>
          </cell>
          <cell r="M33">
            <v>1.8912899999999999</v>
          </cell>
          <cell r="N33">
            <v>1.0146200000000001</v>
          </cell>
          <cell r="O33">
            <v>1.9784900000000001</v>
          </cell>
          <cell r="P33">
            <v>0.94972999999999996</v>
          </cell>
          <cell r="Q33">
            <v>2.0688200000000001</v>
          </cell>
          <cell r="R33">
            <v>0.88505999999999996</v>
          </cell>
          <cell r="S33">
            <v>2.1619000000000002</v>
          </cell>
          <cell r="T33">
            <v>0.82091000000000003</v>
          </cell>
          <cell r="U33">
            <v>2.2573500000000002</v>
          </cell>
          <cell r="V33">
            <v>0.75754999999999995</v>
          </cell>
          <cell r="W33">
            <v>2.35473</v>
          </cell>
          <cell r="X33">
            <v>0.69527000000000005</v>
          </cell>
          <cell r="Y33">
            <v>2.4535900000000002</v>
          </cell>
          <cell r="Z33">
            <v>0.63432999999999995</v>
          </cell>
          <cell r="AA33">
            <v>2.55348</v>
          </cell>
          <cell r="AB33">
            <v>0.57503000000000004</v>
          </cell>
          <cell r="AC33">
            <v>2.6539199999999998</v>
          </cell>
          <cell r="AD33">
            <v>0.51759999999999995</v>
          </cell>
          <cell r="AE33">
            <v>2.7544200000000001</v>
          </cell>
          <cell r="AF33">
            <v>0.46231</v>
          </cell>
          <cell r="AG33">
            <v>2.8544900000000002</v>
          </cell>
          <cell r="AH33">
            <v>0.40938999999999998</v>
          </cell>
          <cell r="AI33">
            <v>2.9536099999999998</v>
          </cell>
          <cell r="AJ33">
            <v>0.35907</v>
          </cell>
          <cell r="AK33">
            <v>3.0512700000000001</v>
          </cell>
          <cell r="AL33">
            <v>0.31154999999999999</v>
          </cell>
          <cell r="AM33">
            <v>3.14697</v>
          </cell>
          <cell r="AN33">
            <v>0.26704</v>
          </cell>
          <cell r="AO33">
            <v>3.2402000000000002</v>
          </cell>
        </row>
        <row r="34">
          <cell r="B34">
            <v>1.40194</v>
          </cell>
          <cell r="C34">
            <v>1.5191399999999999</v>
          </cell>
          <cell r="D34">
            <v>1.3433200000000001</v>
          </cell>
          <cell r="E34">
            <v>1.58382</v>
          </cell>
          <cell r="F34">
            <v>1.2833000000000001</v>
          </cell>
          <cell r="G34">
            <v>1.65282</v>
          </cell>
          <cell r="H34">
            <v>1.22214</v>
          </cell>
          <cell r="I34">
            <v>1.72593</v>
          </cell>
          <cell r="J34">
            <v>1.1600699999999999</v>
          </cell>
          <cell r="K34">
            <v>1.8029200000000001</v>
          </cell>
          <cell r="L34">
            <v>1.09735</v>
          </cell>
          <cell r="M34">
            <v>1.88351</v>
          </cell>
          <cell r="N34">
            <v>1.03424</v>
          </cell>
          <cell r="O34">
            <v>1.96743</v>
          </cell>
          <cell r="P34">
            <v>0.97099000000000002</v>
          </cell>
          <cell r="Q34">
            <v>2.05436</v>
          </cell>
          <cell r="R34">
            <v>0.90788000000000002</v>
          </cell>
          <cell r="S34">
            <v>2.1439499999999998</v>
          </cell>
          <cell r="T34">
            <v>0.84516000000000002</v>
          </cell>
          <cell r="U34">
            <v>2.2358500000000001</v>
          </cell>
          <cell r="V34">
            <v>0.78310999999999997</v>
          </cell>
          <cell r="W34">
            <v>2.3296600000000001</v>
          </cell>
          <cell r="X34">
            <v>0.72197</v>
          </cell>
          <cell r="Y34">
            <v>2.4250099999999999</v>
          </cell>
          <cell r="Z34">
            <v>0.66200000000000003</v>
          </cell>
          <cell r="AA34">
            <v>2.5214599999999998</v>
          </cell>
          <cell r="AB34">
            <v>0.60346</v>
          </cell>
          <cell r="AC34">
            <v>2.6185800000000001</v>
          </cell>
          <cell r="AD34">
            <v>0.54659000000000002</v>
          </cell>
          <cell r="AE34">
            <v>2.7159300000000002</v>
          </cell>
          <cell r="AF34">
            <v>0.49162</v>
          </cell>
          <cell r="AG34">
            <v>2.8130600000000001</v>
          </cell>
          <cell r="AH34">
            <v>0.43878</v>
          </cell>
          <cell r="AI34">
            <v>2.90951</v>
          </cell>
          <cell r="AJ34">
            <v>0.38829000000000002</v>
          </cell>
          <cell r="AK34">
            <v>3.00481</v>
          </cell>
          <cell r="AL34">
            <v>0.34033999999999998</v>
          </cell>
          <cell r="AM34">
            <v>3.0985100000000001</v>
          </cell>
          <cell r="AN34">
            <v>0.29513</v>
          </cell>
          <cell r="AO34">
            <v>3.1901299999999999</v>
          </cell>
        </row>
        <row r="35">
          <cell r="B35">
            <v>1.41065</v>
          </cell>
          <cell r="C35">
            <v>1.52451</v>
          </cell>
          <cell r="D35">
            <v>1.35365</v>
          </cell>
          <cell r="E35">
            <v>1.5871599999999999</v>
          </cell>
          <cell r="F35">
            <v>1.2952999999999999</v>
          </cell>
          <cell r="G35">
            <v>1.65387</v>
          </cell>
          <cell r="H35">
            <v>1.23583</v>
          </cell>
          <cell r="I35">
            <v>1.7244699999999999</v>
          </cell>
          <cell r="J35">
            <v>1.1754500000000001</v>
          </cell>
          <cell r="K35">
            <v>1.7987299999999999</v>
          </cell>
          <cell r="L35">
            <v>1.1144099999999999</v>
          </cell>
          <cell r="M35">
            <v>1.87643</v>
          </cell>
          <cell r="N35">
            <v>1.05294</v>
          </cell>
          <cell r="O35">
            <v>1.9573</v>
          </cell>
          <cell r="P35">
            <v>0.99128000000000005</v>
          </cell>
          <cell r="Q35">
            <v>2.0410400000000002</v>
          </cell>
          <cell r="R35">
            <v>0.92967</v>
          </cell>
          <cell r="S35">
            <v>2.12737</v>
          </cell>
          <cell r="T35">
            <v>0.86836000000000002</v>
          </cell>
          <cell r="U35">
            <v>2.2159399999999998</v>
          </cell>
          <cell r="V35">
            <v>0.80759000000000003</v>
          </cell>
          <cell r="W35">
            <v>2.3064200000000001</v>
          </cell>
          <cell r="X35">
            <v>0.74758999999999998</v>
          </cell>
          <cell r="Y35">
            <v>2.3984399999999999</v>
          </cell>
          <cell r="Z35">
            <v>0.68861000000000006</v>
          </cell>
          <cell r="AA35">
            <v>2.4916200000000002</v>
          </cell>
          <cell r="AB35">
            <v>0.63088999999999995</v>
          </cell>
          <cell r="AC35">
            <v>2.5855700000000001</v>
          </cell>
          <cell r="AD35">
            <v>0.57462999999999997</v>
          </cell>
          <cell r="AE35">
            <v>2.6798999999999999</v>
          </cell>
          <cell r="AF35">
            <v>0.52007999999999999</v>
          </cell>
          <cell r="AG35">
            <v>2.7741799999999999</v>
          </cell>
          <cell r="AH35">
            <v>0.46744999999999998</v>
          </cell>
          <cell r="AI35">
            <v>2.8679999999999999</v>
          </cell>
          <cell r="AJ35">
            <v>0.41692000000000001</v>
          </cell>
          <cell r="AK35">
            <v>2.96095</v>
          </cell>
          <cell r="AL35">
            <v>0.36870999999999998</v>
          </cell>
          <cell r="AM35">
            <v>3.0525899999999999</v>
          </cell>
          <cell r="AN35">
            <v>0.32299</v>
          </cell>
          <cell r="AO35">
            <v>3.14249</v>
          </cell>
        </row>
        <row r="36">
          <cell r="B36">
            <v>1.419</v>
          </cell>
          <cell r="C36">
            <v>1.5297099999999999</v>
          </cell>
          <cell r="D36">
            <v>1.36354</v>
          </cell>
          <cell r="E36">
            <v>1.5904400000000001</v>
          </cell>
          <cell r="F36">
            <v>1.3067800000000001</v>
          </cell>
          <cell r="G36">
            <v>1.6550100000000001</v>
          </cell>
          <cell r="H36">
            <v>1.24891</v>
          </cell>
          <cell r="I36">
            <v>1.7232700000000001</v>
          </cell>
          <cell r="J36">
            <v>1.19014</v>
          </cell>
          <cell r="K36">
            <v>1.7949900000000001</v>
          </cell>
          <cell r="L36">
            <v>1.1307100000000001</v>
          </cell>
          <cell r="M36">
            <v>1.86998</v>
          </cell>
          <cell r="N36">
            <v>1.07081</v>
          </cell>
          <cell r="O36">
            <v>1.9479900000000001</v>
          </cell>
          <cell r="P36">
            <v>1.0106599999999999</v>
          </cell>
          <cell r="Q36">
            <v>2.0287600000000001</v>
          </cell>
          <cell r="R36">
            <v>0.95050999999999997</v>
          </cell>
          <cell r="S36">
            <v>2.1120299999999999</v>
          </cell>
          <cell r="T36">
            <v>0.89056999999999997</v>
          </cell>
          <cell r="U36">
            <v>2.1974900000000002</v>
          </cell>
          <cell r="V36">
            <v>0.83104999999999996</v>
          </cell>
          <cell r="W36">
            <v>2.2848099999999998</v>
          </cell>
          <cell r="X36">
            <v>0.77219000000000004</v>
          </cell>
          <cell r="Y36">
            <v>2.3736899999999999</v>
          </cell>
          <cell r="Z36">
            <v>0.71421000000000001</v>
          </cell>
          <cell r="AA36">
            <v>2.4637799999999999</v>
          </cell>
          <cell r="AB36">
            <v>0.65734000000000004</v>
          </cell>
          <cell r="AC36">
            <v>2.55471</v>
          </cell>
          <cell r="AD36">
            <v>0.60177000000000003</v>
          </cell>
          <cell r="AE36">
            <v>2.6461299999999999</v>
          </cell>
          <cell r="AF36">
            <v>0.54771000000000003</v>
          </cell>
          <cell r="AG36">
            <v>2.7376499999999999</v>
          </cell>
          <cell r="AH36">
            <v>0.49536999999999998</v>
          </cell>
          <cell r="AI36">
            <v>2.82891</v>
          </cell>
          <cell r="AJ36">
            <v>0.44494</v>
          </cell>
          <cell r="AK36">
            <v>2.9195099999999998</v>
          </cell>
          <cell r="AL36">
            <v>0.39661000000000002</v>
          </cell>
          <cell r="AM36">
            <v>3.0090699999999999</v>
          </cell>
          <cell r="AN36">
            <v>0.35054000000000002</v>
          </cell>
          <cell r="AO36">
            <v>3.0971899999999999</v>
          </cell>
        </row>
        <row r="37">
          <cell r="B37">
            <v>1.42702</v>
          </cell>
          <cell r="C37">
            <v>1.5347500000000001</v>
          </cell>
          <cell r="D37">
            <v>1.3730100000000001</v>
          </cell>
          <cell r="E37">
            <v>1.59368</v>
          </cell>
          <cell r="F37">
            <v>1.3177399999999999</v>
          </cell>
          <cell r="G37">
            <v>1.65625</v>
          </cell>
          <cell r="H37">
            <v>1.2614000000000001</v>
          </cell>
          <cell r="I37">
            <v>1.7222900000000001</v>
          </cell>
          <cell r="J37">
            <v>1.20418</v>
          </cell>
          <cell r="K37">
            <v>1.7916399999999999</v>
          </cell>
          <cell r="L37">
            <v>1.1462699999999999</v>
          </cell>
          <cell r="M37">
            <v>1.86409</v>
          </cell>
          <cell r="N37">
            <v>1.0878699999999999</v>
          </cell>
          <cell r="O37">
            <v>1.9394199999999999</v>
          </cell>
          <cell r="P37">
            <v>1.02919</v>
          </cell>
          <cell r="Q37">
            <v>2.01742</v>
          </cell>
          <cell r="R37">
            <v>0.97045000000000003</v>
          </cell>
          <cell r="S37">
            <v>2.09782</v>
          </cell>
          <cell r="T37">
            <v>0.91183000000000003</v>
          </cell>
          <cell r="U37">
            <v>2.1803300000000001</v>
          </cell>
          <cell r="V37">
            <v>0.85355999999999999</v>
          </cell>
          <cell r="W37">
            <v>2.2646999999999999</v>
          </cell>
          <cell r="X37">
            <v>0.79583000000000004</v>
          </cell>
          <cell r="Y37">
            <v>2.3506100000000001</v>
          </cell>
          <cell r="Z37">
            <v>0.73885999999999996</v>
          </cell>
          <cell r="AA37">
            <v>2.4377499999999999</v>
          </cell>
          <cell r="AB37">
            <v>0.68284</v>
          </cell>
          <cell r="AC37">
            <v>2.5258099999999999</v>
          </cell>
          <cell r="AD37">
            <v>0.62799000000000005</v>
          </cell>
          <cell r="AE37">
            <v>2.6144400000000001</v>
          </cell>
          <cell r="AF37">
            <v>0.57447999999999999</v>
          </cell>
          <cell r="AG37">
            <v>2.7033200000000002</v>
          </cell>
          <cell r="AH37">
            <v>0.52253000000000005</v>
          </cell>
          <cell r="AI37">
            <v>2.7920699999999998</v>
          </cell>
          <cell r="AJ37">
            <v>0.47228999999999999</v>
          </cell>
          <cell r="AK37">
            <v>2.88036</v>
          </cell>
          <cell r="AL37">
            <v>0.42396</v>
          </cell>
          <cell r="AM37">
            <v>2.9678399999999998</v>
          </cell>
          <cell r="AN37">
            <v>0.37769000000000003</v>
          </cell>
          <cell r="AO37">
            <v>3.0541200000000002</v>
          </cell>
        </row>
        <row r="38">
          <cell r="B38">
            <v>1.4347300000000001</v>
          </cell>
          <cell r="C38">
            <v>1.5396300000000001</v>
          </cell>
          <cell r="D38">
            <v>1.3821000000000001</v>
          </cell>
          <cell r="E38">
            <v>1.5968599999999999</v>
          </cell>
          <cell r="F38">
            <v>1.3282700000000001</v>
          </cell>
          <cell r="G38">
            <v>1.65754</v>
          </cell>
          <cell r="H38">
            <v>1.27338</v>
          </cell>
          <cell r="I38">
            <v>1.7215199999999999</v>
          </cell>
          <cell r="J38">
            <v>1.2176100000000001</v>
          </cell>
          <cell r="K38">
            <v>1.7886299999999999</v>
          </cell>
          <cell r="L38">
            <v>1.16116</v>
          </cell>
          <cell r="M38">
            <v>1.8587</v>
          </cell>
          <cell r="N38">
            <v>1.10419</v>
          </cell>
          <cell r="O38">
            <v>1.93153</v>
          </cell>
          <cell r="P38">
            <v>1.0469200000000001</v>
          </cell>
          <cell r="Q38">
            <v>2.00692</v>
          </cell>
          <cell r="R38">
            <v>0.98953000000000002</v>
          </cell>
          <cell r="S38">
            <v>2.0846</v>
          </cell>
          <cell r="T38">
            <v>0.93220000000000003</v>
          </cell>
          <cell r="U38">
            <v>2.1643699999999999</v>
          </cell>
          <cell r="V38">
            <v>0.87514000000000003</v>
          </cell>
          <cell r="W38">
            <v>2.24594</v>
          </cell>
          <cell r="X38">
            <v>0.81852999999999998</v>
          </cell>
          <cell r="Y38">
            <v>2.32904</v>
          </cell>
          <cell r="Z38">
            <v>0.76256999999999997</v>
          </cell>
          <cell r="AA38">
            <v>2.4134000000000002</v>
          </cell>
          <cell r="AB38">
            <v>0.70743</v>
          </cell>
          <cell r="AC38">
            <v>2.4987200000000001</v>
          </cell>
          <cell r="AD38">
            <v>0.65332999999999997</v>
          </cell>
          <cell r="AE38">
            <v>2.5846900000000002</v>
          </cell>
          <cell r="AF38">
            <v>0.60043999999999997</v>
          </cell>
          <cell r="AG38">
            <v>2.6709999999999998</v>
          </cell>
          <cell r="AH38">
            <v>0.54891000000000001</v>
          </cell>
          <cell r="AI38">
            <v>2.7573300000000001</v>
          </cell>
          <cell r="AJ38">
            <v>0.49896000000000001</v>
          </cell>
          <cell r="AK38">
            <v>2.8433600000000001</v>
          </cell>
          <cell r="AL38">
            <v>0.45072000000000001</v>
          </cell>
          <cell r="AM38">
            <v>2.92876</v>
          </cell>
          <cell r="AN38">
            <v>0.40437000000000001</v>
          </cell>
          <cell r="AO38">
            <v>3.0131999999999999</v>
          </cell>
        </row>
        <row r="39">
          <cell r="B39">
            <v>1.44214</v>
          </cell>
          <cell r="C39">
            <v>1.54436</v>
          </cell>
          <cell r="D39">
            <v>1.39083</v>
          </cell>
          <cell r="E39">
            <v>1.59999</v>
          </cell>
          <cell r="F39">
            <v>1.3383499999999999</v>
          </cell>
          <cell r="G39">
            <v>1.65889</v>
          </cell>
          <cell r="H39">
            <v>1.28484</v>
          </cell>
          <cell r="I39">
            <v>1.72092</v>
          </cell>
          <cell r="J39">
            <v>1.23047</v>
          </cell>
          <cell r="K39">
            <v>1.7859400000000001</v>
          </cell>
          <cell r="L39">
            <v>1.1754100000000001</v>
          </cell>
          <cell r="M39">
            <v>1.85378</v>
          </cell>
          <cell r="N39">
            <v>1.1198300000000001</v>
          </cell>
          <cell r="O39">
            <v>1.9242600000000001</v>
          </cell>
          <cell r="P39">
            <v>1.0639099999999999</v>
          </cell>
          <cell r="Q39">
            <v>1.9971699999999999</v>
          </cell>
          <cell r="R39">
            <v>1.0078199999999999</v>
          </cell>
          <cell r="S39">
            <v>2.07233</v>
          </cell>
          <cell r="T39">
            <v>0.95174000000000003</v>
          </cell>
          <cell r="U39">
            <v>2.1495000000000002</v>
          </cell>
          <cell r="V39">
            <v>0.89585000000000004</v>
          </cell>
          <cell r="W39">
            <v>2.2284299999999999</v>
          </cell>
          <cell r="X39">
            <v>0.84035000000000004</v>
          </cell>
          <cell r="Y39">
            <v>2.3088799999999998</v>
          </cell>
          <cell r="Z39">
            <v>0.78539000000000003</v>
          </cell>
          <cell r="AA39">
            <v>2.3906000000000001</v>
          </cell>
          <cell r="AB39">
            <v>0.73114999999999997</v>
          </cell>
          <cell r="AC39">
            <v>2.4733000000000001</v>
          </cell>
          <cell r="AD39">
            <v>0.67781999999999998</v>
          </cell>
          <cell r="AE39">
            <v>2.5567199999999999</v>
          </cell>
          <cell r="AF39">
            <v>0.62556</v>
          </cell>
          <cell r="AG39">
            <v>2.6405599999999998</v>
          </cell>
          <cell r="AH39">
            <v>0.57454000000000005</v>
          </cell>
          <cell r="AI39">
            <v>2.7245499999999998</v>
          </cell>
          <cell r="AJ39">
            <v>0.52492000000000005</v>
          </cell>
          <cell r="AK39">
            <v>2.80836</v>
          </cell>
          <cell r="AL39">
            <v>0.47687000000000002</v>
          </cell>
          <cell r="AM39">
            <v>2.8917199999999998</v>
          </cell>
          <cell r="AN39">
            <v>0.43053999999999998</v>
          </cell>
          <cell r="AO39">
            <v>2.97431</v>
          </cell>
        </row>
        <row r="40">
          <cell r="B40">
            <v>1.4492700000000001</v>
          </cell>
          <cell r="C40">
            <v>1.54895</v>
          </cell>
          <cell r="D40">
            <v>1.3992199999999999</v>
          </cell>
          <cell r="E40">
            <v>1.60307</v>
          </cell>
          <cell r="F40">
            <v>1.3480300000000001</v>
          </cell>
          <cell r="G40">
            <v>1.66028</v>
          </cell>
          <cell r="H40">
            <v>1.2958400000000001</v>
          </cell>
          <cell r="I40">
            <v>1.72048</v>
          </cell>
          <cell r="J40">
            <v>1.2427999999999999</v>
          </cell>
          <cell r="K40">
            <v>1.7835300000000001</v>
          </cell>
          <cell r="L40">
            <v>1.1890700000000001</v>
          </cell>
          <cell r="M40">
            <v>1.8492599999999999</v>
          </cell>
          <cell r="N40">
            <v>1.1348100000000001</v>
          </cell>
          <cell r="O40">
            <v>1.91753</v>
          </cell>
          <cell r="P40">
            <v>1.08019</v>
          </cell>
          <cell r="Q40">
            <v>1.98813</v>
          </cell>
          <cell r="R40">
            <v>1.02536</v>
          </cell>
          <cell r="S40">
            <v>2.0608900000000001</v>
          </cell>
          <cell r="T40">
            <v>0.97050000000000003</v>
          </cell>
          <cell r="U40">
            <v>2.1356099999999998</v>
          </cell>
          <cell r="V40">
            <v>0.91576000000000002</v>
          </cell>
          <cell r="W40">
            <v>2.21204</v>
          </cell>
          <cell r="X40">
            <v>0.86131999999999997</v>
          </cell>
          <cell r="Y40">
            <v>2.2899799999999999</v>
          </cell>
          <cell r="Z40">
            <v>0.80735999999999997</v>
          </cell>
          <cell r="AA40">
            <v>2.3691900000000001</v>
          </cell>
          <cell r="AB40">
            <v>0.75402000000000002</v>
          </cell>
          <cell r="AC40">
            <v>2.4494099999999999</v>
          </cell>
          <cell r="AD40">
            <v>0.70145999999999997</v>
          </cell>
          <cell r="AE40">
            <v>2.5303900000000001</v>
          </cell>
          <cell r="AF40">
            <v>0.64986999999999995</v>
          </cell>
          <cell r="AG40">
            <v>2.6118700000000001</v>
          </cell>
          <cell r="AH40">
            <v>0.59940000000000004</v>
          </cell>
          <cell r="AI40">
            <v>2.6935799999999999</v>
          </cell>
          <cell r="AJ40">
            <v>0.55018</v>
          </cell>
          <cell r="AK40">
            <v>2.7752500000000002</v>
          </cell>
          <cell r="AL40">
            <v>0.50238000000000005</v>
          </cell>
          <cell r="AM40">
            <v>2.8565999999999998</v>
          </cell>
          <cell r="AN40">
            <v>0.45615</v>
          </cell>
          <cell r="AO40">
            <v>2.9373399999999998</v>
          </cell>
        </row>
        <row r="41">
          <cell r="B41">
            <v>1.4561500000000001</v>
          </cell>
          <cell r="C41">
            <v>1.5533999999999999</v>
          </cell>
          <cell r="D41">
            <v>1.4073</v>
          </cell>
          <cell r="E41">
            <v>1.60608</v>
          </cell>
          <cell r="F41">
            <v>1.3573299999999999</v>
          </cell>
          <cell r="G41">
            <v>1.6617200000000001</v>
          </cell>
          <cell r="H41">
            <v>1.3064</v>
          </cell>
          <cell r="I41">
            <v>1.7201900000000001</v>
          </cell>
          <cell r="J41">
            <v>1.2546299999999999</v>
          </cell>
          <cell r="K41">
            <v>1.7813699999999999</v>
          </cell>
          <cell r="L41">
            <v>1.20218</v>
          </cell>
          <cell r="M41">
            <v>1.8451200000000001</v>
          </cell>
          <cell r="N41">
            <v>1.1491800000000001</v>
          </cell>
          <cell r="O41">
            <v>1.9113</v>
          </cell>
          <cell r="P41">
            <v>1.09581</v>
          </cell>
          <cell r="Q41">
            <v>1.9797199999999999</v>
          </cell>
          <cell r="R41">
            <v>1.0421899999999999</v>
          </cell>
          <cell r="S41">
            <v>2.05023</v>
          </cell>
          <cell r="T41">
            <v>0.98851</v>
          </cell>
          <cell r="U41">
            <v>2.12262</v>
          </cell>
          <cell r="V41">
            <v>0.93489</v>
          </cell>
          <cell r="W41">
            <v>2.1966999999999999</v>
          </cell>
          <cell r="X41">
            <v>0.88151000000000002</v>
          </cell>
          <cell r="Y41">
            <v>2.2722699999999998</v>
          </cell>
          <cell r="Z41">
            <v>0.82852000000000003</v>
          </cell>
          <cell r="AA41">
            <v>2.3490899999999999</v>
          </cell>
          <cell r="AB41">
            <v>0.77607000000000004</v>
          </cell>
          <cell r="AC41">
            <v>2.4269400000000001</v>
          </cell>
          <cell r="AD41">
            <v>0.72431000000000001</v>
          </cell>
          <cell r="AE41">
            <v>2.5055800000000001</v>
          </cell>
          <cell r="AF41">
            <v>0.67340999999999995</v>
          </cell>
          <cell r="AG41">
            <v>2.5848</v>
          </cell>
          <cell r="AH41">
            <v>0.62350000000000005</v>
          </cell>
          <cell r="AI41">
            <v>2.66432</v>
          </cell>
          <cell r="AJ41">
            <v>0.57474000000000003</v>
          </cell>
          <cell r="AK41">
            <v>2.7438899999999999</v>
          </cell>
          <cell r="AL41">
            <v>0.52725999999999995</v>
          </cell>
          <cell r="AM41">
            <v>2.82328</v>
          </cell>
          <cell r="AN41">
            <v>0.48121000000000003</v>
          </cell>
          <cell r="AO41">
            <v>2.9022000000000001</v>
          </cell>
        </row>
        <row r="42">
          <cell r="B42">
            <v>1.46278</v>
          </cell>
          <cell r="C42">
            <v>1.5577300000000001</v>
          </cell>
          <cell r="D42">
            <v>1.4150700000000001</v>
          </cell>
          <cell r="E42">
            <v>1.6090500000000001</v>
          </cell>
          <cell r="F42">
            <v>1.36629</v>
          </cell>
          <cell r="G42">
            <v>1.6631899999999999</v>
          </cell>
          <cell r="H42">
            <v>1.3165500000000001</v>
          </cell>
          <cell r="I42">
            <v>1.7200200000000001</v>
          </cell>
          <cell r="J42">
            <v>1.266</v>
          </cell>
          <cell r="K42">
            <v>1.7794399999999999</v>
          </cell>
          <cell r="L42">
            <v>1.2147600000000001</v>
          </cell>
          <cell r="M42">
            <v>1.8413200000000001</v>
          </cell>
          <cell r="N42">
            <v>1.1629799999999999</v>
          </cell>
          <cell r="O42">
            <v>1.9055200000000001</v>
          </cell>
          <cell r="P42">
            <v>1.1108</v>
          </cell>
          <cell r="Q42">
            <v>1.9718899999999999</v>
          </cell>
          <cell r="R42">
            <v>1.05837</v>
          </cell>
          <cell r="S42">
            <v>2.04027</v>
          </cell>
          <cell r="T42">
            <v>1.0058100000000001</v>
          </cell>
          <cell r="U42">
            <v>2.1104699999999998</v>
          </cell>
          <cell r="V42">
            <v>0.95328000000000002</v>
          </cell>
          <cell r="W42">
            <v>2.1823100000000002</v>
          </cell>
          <cell r="X42">
            <v>0.90093000000000001</v>
          </cell>
          <cell r="Y42">
            <v>2.25562</v>
          </cell>
          <cell r="Z42">
            <v>0.84891000000000005</v>
          </cell>
          <cell r="AA42">
            <v>2.3301699999999999</v>
          </cell>
          <cell r="AB42">
            <v>0.79734000000000005</v>
          </cell>
          <cell r="AC42">
            <v>2.40577</v>
          </cell>
          <cell r="AD42">
            <v>0.74639</v>
          </cell>
          <cell r="AE42">
            <v>2.4822000000000002</v>
          </cell>
          <cell r="AF42">
            <v>0.69618999999999998</v>
          </cell>
          <cell r="AG42">
            <v>2.5592199999999998</v>
          </cell>
          <cell r="AH42">
            <v>0.64688000000000001</v>
          </cell>
          <cell r="AI42">
            <v>2.6366399999999999</v>
          </cell>
          <cell r="AJ42">
            <v>0.59860000000000002</v>
          </cell>
          <cell r="AK42">
            <v>2.7141899999999999</v>
          </cell>
          <cell r="AL42">
            <v>0.55149000000000004</v>
          </cell>
          <cell r="AM42">
            <v>2.7916400000000001</v>
          </cell>
          <cell r="AN42">
            <v>0.50568000000000002</v>
          </cell>
          <cell r="AO42">
            <v>2.8687800000000001</v>
          </cell>
        </row>
        <row r="43">
          <cell r="B43">
            <v>1.4692000000000001</v>
          </cell>
          <cell r="C43">
            <v>1.56193</v>
          </cell>
          <cell r="D43">
            <v>1.4225699999999999</v>
          </cell>
          <cell r="E43">
            <v>1.6119600000000001</v>
          </cell>
          <cell r="F43">
            <v>1.3749</v>
          </cell>
          <cell r="G43">
            <v>1.6646700000000001</v>
          </cell>
          <cell r="H43">
            <v>1.3263100000000001</v>
          </cell>
          <cell r="I43">
            <v>1.7199599999999999</v>
          </cell>
          <cell r="J43">
            <v>1.2769200000000001</v>
          </cell>
          <cell r="K43">
            <v>1.77772</v>
          </cell>
          <cell r="L43">
            <v>1.22685</v>
          </cell>
          <cell r="M43">
            <v>1.8378399999999999</v>
          </cell>
          <cell r="N43">
            <v>1.17624</v>
          </cell>
          <cell r="O43">
            <v>1.9001699999999999</v>
          </cell>
          <cell r="P43">
            <v>1.1252200000000001</v>
          </cell>
          <cell r="Q43">
            <v>1.9645999999999999</v>
          </cell>
          <cell r="R43">
            <v>1.0739000000000001</v>
          </cell>
          <cell r="S43">
            <v>2.0309499999999998</v>
          </cell>
          <cell r="T43">
            <v>1.0224500000000001</v>
          </cell>
          <cell r="U43">
            <v>2.0990700000000002</v>
          </cell>
          <cell r="V43">
            <v>0.97099000000000002</v>
          </cell>
          <cell r="W43">
            <v>2.1688100000000001</v>
          </cell>
          <cell r="X43">
            <v>0.91964000000000001</v>
          </cell>
          <cell r="Y43">
            <v>2.23997</v>
          </cell>
          <cell r="Z43">
            <v>0.86856</v>
          </cell>
          <cell r="AA43">
            <v>2.31237</v>
          </cell>
          <cell r="AB43">
            <v>0.81786999999999999</v>
          </cell>
          <cell r="AC43">
            <v>2.3858100000000002</v>
          </cell>
          <cell r="AD43">
            <v>0.76771</v>
          </cell>
          <cell r="AE43">
            <v>2.4601099999999998</v>
          </cell>
          <cell r="AF43">
            <v>0.71821999999999997</v>
          </cell>
          <cell r="AG43">
            <v>2.53505</v>
          </cell>
          <cell r="AH43">
            <v>0.66952999999999996</v>
          </cell>
          <cell r="AI43">
            <v>2.61043</v>
          </cell>
          <cell r="AJ43">
            <v>0.62177000000000004</v>
          </cell>
          <cell r="AK43">
            <v>2.68601</v>
          </cell>
          <cell r="AL43">
            <v>0.57506999999999997</v>
          </cell>
          <cell r="AM43">
            <v>2.7616100000000001</v>
          </cell>
          <cell r="AN43">
            <v>0.52954000000000001</v>
          </cell>
          <cell r="AO43">
            <v>2.8369800000000001</v>
          </cell>
        </row>
        <row r="44">
          <cell r="B44">
            <v>1.4753799999999999</v>
          </cell>
          <cell r="C44">
            <v>1.56602</v>
          </cell>
          <cell r="D44">
            <v>1.4298</v>
          </cell>
          <cell r="E44">
            <v>1.6148199999999999</v>
          </cell>
          <cell r="F44">
            <v>1.3832</v>
          </cell>
          <cell r="G44">
            <v>1.66618</v>
          </cell>
          <cell r="H44">
            <v>1.33571</v>
          </cell>
          <cell r="I44">
            <v>1.7199899999999999</v>
          </cell>
          <cell r="J44">
            <v>1.2874399999999999</v>
          </cell>
          <cell r="K44">
            <v>1.7761800000000001</v>
          </cell>
          <cell r="L44">
            <v>1.2384900000000001</v>
          </cell>
          <cell r="M44">
            <v>1.8346199999999999</v>
          </cell>
          <cell r="N44">
            <v>1.18899</v>
          </cell>
          <cell r="O44">
            <v>1.8952</v>
          </cell>
          <cell r="P44">
            <v>1.13907</v>
          </cell>
          <cell r="Q44">
            <v>1.9577800000000001</v>
          </cell>
          <cell r="R44">
            <v>1.0888599999999999</v>
          </cell>
          <cell r="S44">
            <v>2.0222199999999999</v>
          </cell>
          <cell r="T44">
            <v>1.0384599999999999</v>
          </cell>
          <cell r="U44">
            <v>2.08839</v>
          </cell>
          <cell r="V44">
            <v>0.98802000000000001</v>
          </cell>
          <cell r="W44">
            <v>2.15611</v>
          </cell>
          <cell r="X44">
            <v>0.93764999999999998</v>
          </cell>
          <cell r="Y44">
            <v>2.2252399999999999</v>
          </cell>
          <cell r="Z44">
            <v>0.88749999999999996</v>
          </cell>
          <cell r="AA44">
            <v>2.2955800000000002</v>
          </cell>
          <cell r="AB44">
            <v>0.83769000000000005</v>
          </cell>
          <cell r="AC44">
            <v>2.3669799999999999</v>
          </cell>
          <cell r="AD44">
            <v>0.78832999999999998</v>
          </cell>
          <cell r="AE44">
            <v>2.4392399999999999</v>
          </cell>
          <cell r="AF44">
            <v>0.73955000000000004</v>
          </cell>
          <cell r="AG44">
            <v>2.5121799999999999</v>
          </cell>
          <cell r="AH44">
            <v>0.69149000000000005</v>
          </cell>
          <cell r="AI44">
            <v>2.5855899999999998</v>
          </cell>
          <cell r="AJ44">
            <v>0.64427000000000001</v>
          </cell>
          <cell r="AK44">
            <v>2.6592899999999999</v>
          </cell>
          <cell r="AL44">
            <v>0.59801000000000004</v>
          </cell>
          <cell r="AM44">
            <v>2.73306</v>
          </cell>
          <cell r="AN44">
            <v>0.55281999999999998</v>
          </cell>
          <cell r="AO44">
            <v>2.8067199999999999</v>
          </cell>
        </row>
        <row r="45">
          <cell r="B45">
            <v>1.48136</v>
          </cell>
          <cell r="C45">
            <v>1.56999</v>
          </cell>
          <cell r="D45">
            <v>1.4367700000000001</v>
          </cell>
          <cell r="E45">
            <v>1.6176299999999999</v>
          </cell>
          <cell r="F45">
            <v>1.3912100000000001</v>
          </cell>
          <cell r="G45">
            <v>1.6676899999999999</v>
          </cell>
          <cell r="H45">
            <v>1.34477</v>
          </cell>
          <cell r="I45">
            <v>1.7201200000000001</v>
          </cell>
          <cell r="J45">
            <v>1.29756</v>
          </cell>
          <cell r="K45">
            <v>1.7748200000000001</v>
          </cell>
          <cell r="L45">
            <v>1.24969</v>
          </cell>
          <cell r="M45">
            <v>1.8316699999999999</v>
          </cell>
          <cell r="N45">
            <v>1.2012700000000001</v>
          </cell>
          <cell r="O45">
            <v>1.8905799999999999</v>
          </cell>
          <cell r="P45">
            <v>1.15242</v>
          </cell>
          <cell r="Q45">
            <v>1.9514100000000001</v>
          </cell>
          <cell r="R45">
            <v>1.1032500000000001</v>
          </cell>
          <cell r="S45">
            <v>2.0140400000000001</v>
          </cell>
          <cell r="T45">
            <v>1.0538799999999999</v>
          </cell>
          <cell r="U45">
            <v>2.0783399999999999</v>
          </cell>
          <cell r="V45">
            <v>1.0044299999999999</v>
          </cell>
          <cell r="W45">
            <v>2.1441599999999998</v>
          </cell>
          <cell r="X45">
            <v>0.95503000000000005</v>
          </cell>
          <cell r="Y45">
            <v>2.2113399999999999</v>
          </cell>
          <cell r="Z45">
            <v>0.90578000000000003</v>
          </cell>
          <cell r="AA45">
            <v>2.2797399999999999</v>
          </cell>
          <cell r="AB45">
            <v>0.85680999999999996</v>
          </cell>
          <cell r="AC45">
            <v>2.34918</v>
          </cell>
          <cell r="AD45">
            <v>0.80825000000000002</v>
          </cell>
          <cell r="AE45">
            <v>2.4195000000000002</v>
          </cell>
          <cell r="AF45">
            <v>0.76019999999999999</v>
          </cell>
          <cell r="AG45">
            <v>2.49051</v>
          </cell>
          <cell r="AH45">
            <v>0.71277999999999997</v>
          </cell>
          <cell r="AI45">
            <v>2.5620500000000002</v>
          </cell>
          <cell r="AJ45">
            <v>0.66610999999999998</v>
          </cell>
          <cell r="AK45">
            <v>2.6339100000000002</v>
          </cell>
          <cell r="AL45">
            <v>0.62031999999999998</v>
          </cell>
          <cell r="AM45">
            <v>2.7059299999999999</v>
          </cell>
          <cell r="AN45">
            <v>0.57550000000000001</v>
          </cell>
          <cell r="AO45">
            <v>2.7778999999999998</v>
          </cell>
        </row>
        <row r="46">
          <cell r="B46">
            <v>1.48715</v>
          </cell>
          <cell r="C46">
            <v>1.57386</v>
          </cell>
          <cell r="D46">
            <v>1.4435199999999999</v>
          </cell>
          <cell r="E46">
            <v>1.6203799999999999</v>
          </cell>
          <cell r="F46">
            <v>1.3989400000000001</v>
          </cell>
          <cell r="G46">
            <v>1.66923</v>
          </cell>
          <cell r="H46">
            <v>1.3534999999999999</v>
          </cell>
          <cell r="I46">
            <v>1.7203299999999999</v>
          </cell>
          <cell r="J46">
            <v>1.30731</v>
          </cell>
          <cell r="K46">
            <v>1.7736099999999999</v>
          </cell>
          <cell r="L46">
            <v>1.26047</v>
          </cell>
          <cell r="M46">
            <v>1.8289500000000001</v>
          </cell>
          <cell r="N46">
            <v>1.21309</v>
          </cell>
          <cell r="O46">
            <v>1.8862699999999999</v>
          </cell>
          <cell r="P46">
            <v>1.16526</v>
          </cell>
          <cell r="Q46">
            <v>1.9454499999999999</v>
          </cell>
          <cell r="R46">
            <v>1.1171</v>
          </cell>
          <cell r="S46">
            <v>2.0063599999999999</v>
          </cell>
          <cell r="T46">
            <v>1.06873</v>
          </cell>
          <cell r="U46">
            <v>2.0688900000000001</v>
          </cell>
          <cell r="V46">
            <v>1.0202599999999999</v>
          </cell>
          <cell r="W46">
            <v>2.1328999999999998</v>
          </cell>
          <cell r="X46">
            <v>0.97177999999999998</v>
          </cell>
          <cell r="Y46">
            <v>2.1982400000000002</v>
          </cell>
          <cell r="Z46">
            <v>0.92342000000000002</v>
          </cell>
          <cell r="AA46">
            <v>2.26478</v>
          </cell>
          <cell r="AB46">
            <v>0.87529000000000001</v>
          </cell>
          <cell r="AC46">
            <v>2.3323499999999999</v>
          </cell>
          <cell r="AD46">
            <v>0.82750999999999997</v>
          </cell>
          <cell r="AE46">
            <v>2.4007999999999998</v>
          </cell>
          <cell r="AF46">
            <v>0.78017999999999998</v>
          </cell>
          <cell r="AG46">
            <v>2.4699800000000001</v>
          </cell>
          <cell r="AH46">
            <v>0.73341000000000001</v>
          </cell>
          <cell r="AI46">
            <v>2.5396999999999998</v>
          </cell>
          <cell r="AJ46">
            <v>0.68732000000000004</v>
          </cell>
          <cell r="AK46">
            <v>2.6097999999999999</v>
          </cell>
          <cell r="AL46">
            <v>0.64200000000000002</v>
          </cell>
          <cell r="AM46">
            <v>2.68011</v>
          </cell>
          <cell r="AN46">
            <v>0.59758999999999995</v>
          </cell>
          <cell r="AO46">
            <v>2.7504400000000002</v>
          </cell>
        </row>
        <row r="47">
          <cell r="B47">
            <v>1.49275</v>
          </cell>
          <cell r="C47">
            <v>1.57762</v>
          </cell>
          <cell r="D47">
            <v>1.45004</v>
          </cell>
          <cell r="E47">
            <v>1.6230800000000001</v>
          </cell>
          <cell r="F47">
            <v>1.4064000000000001</v>
          </cell>
          <cell r="G47">
            <v>1.67076</v>
          </cell>
          <cell r="H47">
            <v>1.36192</v>
          </cell>
          <cell r="I47">
            <v>1.72061</v>
          </cell>
          <cell r="J47">
            <v>1.3167199999999999</v>
          </cell>
          <cell r="K47">
            <v>1.7725299999999999</v>
          </cell>
          <cell r="L47">
            <v>1.2708699999999999</v>
          </cell>
          <cell r="M47">
            <v>1.8264499999999999</v>
          </cell>
          <cell r="N47">
            <v>1.2244699999999999</v>
          </cell>
          <cell r="O47">
            <v>1.88226</v>
          </cell>
          <cell r="P47">
            <v>1.17764</v>
          </cell>
          <cell r="Q47">
            <v>1.93987</v>
          </cell>
          <cell r="R47">
            <v>1.13046</v>
          </cell>
          <cell r="S47">
            <v>1.99915</v>
          </cell>
          <cell r="T47">
            <v>1.0830599999999999</v>
          </cell>
          <cell r="U47">
            <v>2.05999</v>
          </cell>
          <cell r="V47">
            <v>1.03552</v>
          </cell>
          <cell r="W47">
            <v>2.1222699999999999</v>
          </cell>
          <cell r="X47">
            <v>0.98794000000000004</v>
          </cell>
          <cell r="Y47">
            <v>2.1858599999999999</v>
          </cell>
          <cell r="Z47">
            <v>0.94045000000000001</v>
          </cell>
          <cell r="AA47">
            <v>2.2506200000000001</v>
          </cell>
          <cell r="AB47">
            <v>0.89314000000000004</v>
          </cell>
          <cell r="AC47">
            <v>2.3164099999999999</v>
          </cell>
          <cell r="AD47">
            <v>0.84614</v>
          </cell>
          <cell r="AE47">
            <v>2.3830900000000002</v>
          </cell>
          <cell r="AF47">
            <v>0.79951000000000005</v>
          </cell>
          <cell r="AG47">
            <v>2.4504899999999998</v>
          </cell>
          <cell r="AH47">
            <v>0.75339999999999996</v>
          </cell>
          <cell r="AI47">
            <v>2.5184700000000002</v>
          </cell>
          <cell r="AJ47">
            <v>0.70789000000000002</v>
          </cell>
          <cell r="AK47">
            <v>2.5868699999999998</v>
          </cell>
          <cell r="AL47">
            <v>0.66308999999999996</v>
          </cell>
          <cell r="AM47">
            <v>2.6555200000000001</v>
          </cell>
          <cell r="AN47">
            <v>0.61909000000000003</v>
          </cell>
          <cell r="AO47">
            <v>2.7242700000000002</v>
          </cell>
        </row>
        <row r="48">
          <cell r="B48">
            <v>1.4981899999999999</v>
          </cell>
          <cell r="C48">
            <v>1.5812900000000001</v>
          </cell>
          <cell r="D48">
            <v>1.45635</v>
          </cell>
          <cell r="E48">
            <v>1.6257299999999999</v>
          </cell>
          <cell r="F48">
            <v>1.4136200000000001</v>
          </cell>
          <cell r="G48">
            <v>1.6722999999999999</v>
          </cell>
          <cell r="H48">
            <v>1.3700699999999999</v>
          </cell>
          <cell r="I48">
            <v>1.72095</v>
          </cell>
          <cell r="J48">
            <v>1.3258000000000001</v>
          </cell>
          <cell r="K48">
            <v>1.77159</v>
          </cell>
          <cell r="L48">
            <v>1.2808999999999999</v>
          </cell>
          <cell r="M48">
            <v>1.8241499999999999</v>
          </cell>
          <cell r="N48">
            <v>1.23546</v>
          </cell>
          <cell r="O48">
            <v>1.87852</v>
          </cell>
          <cell r="P48">
            <v>1.1895800000000001</v>
          </cell>
          <cell r="Q48">
            <v>1.9346300000000001</v>
          </cell>
          <cell r="R48">
            <v>1.1433599999999999</v>
          </cell>
          <cell r="S48">
            <v>1.9923599999999999</v>
          </cell>
          <cell r="T48">
            <v>1.09687</v>
          </cell>
          <cell r="U48">
            <v>2.0516000000000001</v>
          </cell>
          <cell r="V48">
            <v>1.0502400000000001</v>
          </cell>
          <cell r="W48">
            <v>2.1122399999999999</v>
          </cell>
          <cell r="X48">
            <v>1.0035400000000001</v>
          </cell>
          <cell r="Y48">
            <v>2.17415</v>
          </cell>
          <cell r="Z48">
            <v>0.95689999999999997</v>
          </cell>
          <cell r="AA48">
            <v>2.2372299999999998</v>
          </cell>
          <cell r="AB48">
            <v>0.91039999999999999</v>
          </cell>
          <cell r="AC48">
            <v>2.30131</v>
          </cell>
          <cell r="AD48">
            <v>0.86414999999999997</v>
          </cell>
          <cell r="AE48">
            <v>2.3662800000000002</v>
          </cell>
          <cell r="AF48">
            <v>0.81823999999999997</v>
          </cell>
          <cell r="AG48">
            <v>2.4319899999999999</v>
          </cell>
          <cell r="AH48">
            <v>0.77278000000000002</v>
          </cell>
          <cell r="AI48">
            <v>2.4982899999999999</v>
          </cell>
          <cell r="AJ48">
            <v>0.72785999999999995</v>
          </cell>
          <cell r="AK48">
            <v>2.5650499999999998</v>
          </cell>
          <cell r="AL48">
            <v>0.68357999999999997</v>
          </cell>
          <cell r="AM48">
            <v>2.6321099999999999</v>
          </cell>
          <cell r="AN48">
            <v>0.64002999999999999</v>
          </cell>
          <cell r="AO48">
            <v>2.6993</v>
          </cell>
        </row>
        <row r="49">
          <cell r="B49">
            <v>1.50345</v>
          </cell>
          <cell r="C49">
            <v>1.5848599999999999</v>
          </cell>
          <cell r="D49">
            <v>1.4624600000000001</v>
          </cell>
          <cell r="E49">
            <v>1.6283300000000001</v>
          </cell>
          <cell r="F49">
            <v>1.42059</v>
          </cell>
          <cell r="G49">
            <v>1.6738500000000001</v>
          </cell>
          <cell r="H49">
            <v>1.3779300000000001</v>
          </cell>
          <cell r="I49">
            <v>1.7213499999999999</v>
          </cell>
          <cell r="J49">
            <v>1.33457</v>
          </cell>
          <cell r="K49">
            <v>1.77077</v>
          </cell>
          <cell r="L49">
            <v>1.2905899999999999</v>
          </cell>
          <cell r="M49">
            <v>1.82203</v>
          </cell>
          <cell r="N49">
            <v>1.24607</v>
          </cell>
          <cell r="O49">
            <v>1.87504</v>
          </cell>
          <cell r="P49">
            <v>1.2011000000000001</v>
          </cell>
          <cell r="Q49">
            <v>1.9297200000000001</v>
          </cell>
          <cell r="R49">
            <v>1.1557900000000001</v>
          </cell>
          <cell r="S49">
            <v>1.98597</v>
          </cell>
          <cell r="T49">
            <v>1.1102099999999999</v>
          </cell>
          <cell r="U49">
            <v>2.0436800000000002</v>
          </cell>
          <cell r="V49">
            <v>1.0644499999999999</v>
          </cell>
          <cell r="W49">
            <v>2.10276</v>
          </cell>
          <cell r="X49">
            <v>1.0186200000000001</v>
          </cell>
          <cell r="Y49">
            <v>2.1630699999999998</v>
          </cell>
          <cell r="Z49">
            <v>0.9728</v>
          </cell>
          <cell r="AA49">
            <v>2.2245200000000001</v>
          </cell>
          <cell r="AB49">
            <v>0.92708999999999997</v>
          </cell>
          <cell r="AC49">
            <v>2.2869799999999998</v>
          </cell>
          <cell r="AD49">
            <v>0.88158999999999998</v>
          </cell>
          <cell r="AE49">
            <v>2.35032</v>
          </cell>
          <cell r="AF49">
            <v>0.83638000000000001</v>
          </cell>
          <cell r="AG49">
            <v>2.4144000000000001</v>
          </cell>
          <cell r="AH49">
            <v>0.79156000000000004</v>
          </cell>
          <cell r="AI49">
            <v>2.4790999999999999</v>
          </cell>
          <cell r="AJ49">
            <v>0.74722999999999995</v>
          </cell>
          <cell r="AK49">
            <v>2.5442800000000001</v>
          </cell>
          <cell r="AL49">
            <v>0.70347999999999999</v>
          </cell>
          <cell r="AM49">
            <v>2.6097800000000002</v>
          </cell>
          <cell r="AN49">
            <v>0.66039999999999999</v>
          </cell>
          <cell r="AO49">
            <v>2.6754799999999999</v>
          </cell>
        </row>
        <row r="50">
          <cell r="B50">
            <v>1.5085599999999999</v>
          </cell>
          <cell r="C50">
            <v>1.5883499999999999</v>
          </cell>
          <cell r="D50">
            <v>1.46838</v>
          </cell>
          <cell r="E50">
            <v>1.6308800000000001</v>
          </cell>
          <cell r="F50">
            <v>1.4273400000000001</v>
          </cell>
          <cell r="G50">
            <v>1.6753800000000001</v>
          </cell>
          <cell r="H50">
            <v>1.38554</v>
          </cell>
          <cell r="I50">
            <v>1.7217899999999999</v>
          </cell>
          <cell r="J50">
            <v>1.3430500000000001</v>
          </cell>
          <cell r="K50">
            <v>1.7700499999999999</v>
          </cell>
          <cell r="L50">
            <v>1.2999499999999999</v>
          </cell>
          <cell r="M50">
            <v>1.8200700000000001</v>
          </cell>
          <cell r="N50">
            <v>1.2563200000000001</v>
          </cell>
          <cell r="O50">
            <v>1.87178</v>
          </cell>
          <cell r="P50">
            <v>1.21224</v>
          </cell>
          <cell r="Q50">
            <v>1.9251</v>
          </cell>
          <cell r="R50">
            <v>1.1677999999999999</v>
          </cell>
          <cell r="S50">
            <v>1.97994</v>
          </cell>
          <cell r="T50">
            <v>1.1230800000000001</v>
          </cell>
          <cell r="U50">
            <v>2.0362</v>
          </cell>
          <cell r="V50">
            <v>1.0781799999999999</v>
          </cell>
          <cell r="W50">
            <v>2.0937800000000002</v>
          </cell>
          <cell r="X50">
            <v>1.0331900000000001</v>
          </cell>
          <cell r="Y50">
            <v>2.1525799999999999</v>
          </cell>
          <cell r="Z50">
            <v>0.98816999999999999</v>
          </cell>
          <cell r="AA50">
            <v>2.2124899999999998</v>
          </cell>
          <cell r="AB50">
            <v>0.94323999999999997</v>
          </cell>
          <cell r="AC50">
            <v>2.27338</v>
          </cell>
          <cell r="AD50">
            <v>0.89846999999999999</v>
          </cell>
          <cell r="AE50">
            <v>2.3351500000000001</v>
          </cell>
          <cell r="AF50">
            <v>0.85396000000000005</v>
          </cell>
          <cell r="AG50">
            <v>2.3976700000000002</v>
          </cell>
          <cell r="AH50">
            <v>0.80978000000000006</v>
          </cell>
          <cell r="AI50">
            <v>2.4608300000000001</v>
          </cell>
          <cell r="AJ50">
            <v>0.76604000000000005</v>
          </cell>
          <cell r="AK50">
            <v>2.5244800000000001</v>
          </cell>
          <cell r="AL50">
            <v>0.72282000000000002</v>
          </cell>
          <cell r="AM50">
            <v>2.5884800000000001</v>
          </cell>
          <cell r="AN50">
            <v>0.68020999999999998</v>
          </cell>
          <cell r="AO50">
            <v>2.65272</v>
          </cell>
        </row>
        <row r="51">
          <cell r="B51">
            <v>1.51352</v>
          </cell>
          <cell r="C51">
            <v>1.5917399999999999</v>
          </cell>
          <cell r="D51">
            <v>1.4741</v>
          </cell>
          <cell r="E51">
            <v>1.6333899999999999</v>
          </cell>
          <cell r="F51">
            <v>1.43388</v>
          </cell>
          <cell r="G51">
            <v>1.67692</v>
          </cell>
          <cell r="H51">
            <v>1.3929</v>
          </cell>
          <cell r="I51">
            <v>1.72228</v>
          </cell>
          <cell r="J51">
            <v>1.35124</v>
          </cell>
          <cell r="K51">
            <v>1.76942</v>
          </cell>
          <cell r="L51">
            <v>1.3089900000000001</v>
          </cell>
          <cell r="M51">
            <v>1.8182700000000001</v>
          </cell>
          <cell r="N51">
            <v>1.2662199999999999</v>
          </cell>
          <cell r="O51">
            <v>1.8687400000000001</v>
          </cell>
          <cell r="P51">
            <v>1.22299</v>
          </cell>
          <cell r="Q51">
            <v>1.92076</v>
          </cell>
          <cell r="R51">
            <v>1.1794100000000001</v>
          </cell>
          <cell r="S51">
            <v>1.9742599999999999</v>
          </cell>
          <cell r="T51">
            <v>1.1355299999999999</v>
          </cell>
          <cell r="U51">
            <v>2.0291299999999999</v>
          </cell>
          <cell r="V51">
            <v>1.0914600000000001</v>
          </cell>
          <cell r="W51">
            <v>2.08528</v>
          </cell>
          <cell r="X51">
            <v>1.0472699999999999</v>
          </cell>
          <cell r="Y51">
            <v>2.14263</v>
          </cell>
          <cell r="Z51">
            <v>1.0030399999999999</v>
          </cell>
          <cell r="AA51">
            <v>2.20106</v>
          </cell>
          <cell r="AB51">
            <v>0.95887</v>
          </cell>
          <cell r="AC51">
            <v>2.2604600000000001</v>
          </cell>
          <cell r="AD51">
            <v>0.91481000000000001</v>
          </cell>
          <cell r="AE51">
            <v>2.3207399999999998</v>
          </cell>
          <cell r="AF51">
            <v>0.87099000000000004</v>
          </cell>
          <cell r="AG51">
            <v>2.3817599999999999</v>
          </cell>
          <cell r="AH51">
            <v>0.82745000000000002</v>
          </cell>
          <cell r="AI51">
            <v>2.4434100000000001</v>
          </cell>
          <cell r="AJ51">
            <v>0.78430999999999995</v>
          </cell>
          <cell r="AK51">
            <v>2.5055900000000002</v>
          </cell>
          <cell r="AL51">
            <v>0.74163000000000001</v>
          </cell>
          <cell r="AM51">
            <v>2.5681600000000002</v>
          </cell>
          <cell r="AN51">
            <v>0.69948999999999995</v>
          </cell>
          <cell r="AO51">
            <v>2.6309900000000002</v>
          </cell>
        </row>
        <row r="52">
          <cell r="B52">
            <v>1.51833</v>
          </cell>
          <cell r="C52">
            <v>1.5950500000000001</v>
          </cell>
          <cell r="D52">
            <v>1.47967</v>
          </cell>
          <cell r="E52">
            <v>1.63585</v>
          </cell>
          <cell r="F52">
            <v>1.4402200000000001</v>
          </cell>
          <cell r="G52">
            <v>1.67845</v>
          </cell>
          <cell r="H52">
            <v>1.40002</v>
          </cell>
          <cell r="I52">
            <v>1.72282</v>
          </cell>
          <cell r="J52">
            <v>1.3591800000000001</v>
          </cell>
          <cell r="K52">
            <v>1.7688999999999999</v>
          </cell>
          <cell r="L52">
            <v>1.3177399999999999</v>
          </cell>
          <cell r="M52">
            <v>1.8166100000000001</v>
          </cell>
          <cell r="N52">
            <v>1.27579</v>
          </cell>
          <cell r="O52">
            <v>1.8658999999999999</v>
          </cell>
          <cell r="P52">
            <v>1.2334000000000001</v>
          </cell>
          <cell r="Q52">
            <v>1.9166799999999999</v>
          </cell>
          <cell r="R52">
            <v>1.1906300000000001</v>
          </cell>
          <cell r="S52">
            <v>1.96889</v>
          </cell>
          <cell r="T52">
            <v>1.14757</v>
          </cell>
          <cell r="U52">
            <v>2.02244</v>
          </cell>
          <cell r="V52">
            <v>1.1043000000000001</v>
          </cell>
          <cell r="W52">
            <v>2.0772300000000001</v>
          </cell>
          <cell r="X52">
            <v>1.0609</v>
          </cell>
          <cell r="Y52">
            <v>2.1331799999999999</v>
          </cell>
          <cell r="Z52">
            <v>1.0174300000000001</v>
          </cell>
          <cell r="AA52">
            <v>2.1901899999999999</v>
          </cell>
          <cell r="AB52">
            <v>0.97399000000000002</v>
          </cell>
          <cell r="AC52">
            <v>2.24817</v>
          </cell>
          <cell r="AD52">
            <v>0.93064999999999998</v>
          </cell>
          <cell r="AE52">
            <v>2.3069999999999999</v>
          </cell>
          <cell r="AF52">
            <v>0.88749</v>
          </cell>
          <cell r="AG52">
            <v>2.36659</v>
          </cell>
          <cell r="AH52">
            <v>0.84458999999999995</v>
          </cell>
          <cell r="AI52">
            <v>2.4268200000000002</v>
          </cell>
          <cell r="AJ52">
            <v>0.80203999999999998</v>
          </cell>
          <cell r="AK52">
            <v>2.4875699999999998</v>
          </cell>
          <cell r="AL52">
            <v>0.75990000000000002</v>
          </cell>
          <cell r="AM52">
            <v>2.54874</v>
          </cell>
          <cell r="AN52">
            <v>0.71826000000000001</v>
          </cell>
          <cell r="AO52">
            <v>2.6102099999999999</v>
          </cell>
        </row>
        <row r="53">
          <cell r="B53">
            <v>1.5229999999999999</v>
          </cell>
          <cell r="C53">
            <v>1.59829</v>
          </cell>
          <cell r="D53">
            <v>1.48506</v>
          </cell>
          <cell r="E53">
            <v>1.63825</v>
          </cell>
          <cell r="F53">
            <v>1.4463600000000001</v>
          </cell>
          <cell r="G53">
            <v>1.67998</v>
          </cell>
          <cell r="H53">
            <v>1.40693</v>
          </cell>
          <cell r="I53">
            <v>1.72339</v>
          </cell>
          <cell r="J53">
            <v>1.36687</v>
          </cell>
          <cell r="K53">
            <v>1.76844</v>
          </cell>
          <cell r="L53">
            <v>1.32622</v>
          </cell>
          <cell r="M53">
            <v>1.81508</v>
          </cell>
          <cell r="N53">
            <v>1.2850600000000001</v>
          </cell>
          <cell r="O53">
            <v>1.86324</v>
          </cell>
          <cell r="P53">
            <v>1.2434499999999999</v>
          </cell>
          <cell r="Q53">
            <v>1.91283</v>
          </cell>
          <cell r="R53">
            <v>1.2014899999999999</v>
          </cell>
          <cell r="S53">
            <v>1.9638100000000001</v>
          </cell>
          <cell r="T53">
            <v>1.1592100000000001</v>
          </cell>
          <cell r="U53">
            <v>2.0160900000000002</v>
          </cell>
          <cell r="V53">
            <v>1.1167199999999999</v>
          </cell>
          <cell r="W53">
            <v>2.0695899999999998</v>
          </cell>
          <cell r="X53">
            <v>1.0740799999999999</v>
          </cell>
          <cell r="Y53">
            <v>2.1242000000000001</v>
          </cell>
          <cell r="Z53">
            <v>1.0313600000000001</v>
          </cell>
          <cell r="AA53">
            <v>2.1798700000000002</v>
          </cell>
          <cell r="AB53">
            <v>0.98863999999999996</v>
          </cell>
          <cell r="AC53">
            <v>2.2364700000000002</v>
          </cell>
          <cell r="AD53">
            <v>0.94599999999999995</v>
          </cell>
          <cell r="AE53">
            <v>2.29392</v>
          </cell>
          <cell r="AF53">
            <v>0.90349000000000002</v>
          </cell>
          <cell r="AG53">
            <v>2.3521299999999998</v>
          </cell>
          <cell r="AH53">
            <v>0.86121999999999999</v>
          </cell>
          <cell r="AI53">
            <v>2.4109699999999998</v>
          </cell>
          <cell r="AJ53">
            <v>0.81925000000000003</v>
          </cell>
          <cell r="AK53">
            <v>2.4703599999999999</v>
          </cell>
          <cell r="AL53">
            <v>0.77766000000000002</v>
          </cell>
          <cell r="AM53">
            <v>2.5301900000000002</v>
          </cell>
          <cell r="AN53">
            <v>0.73651</v>
          </cell>
          <cell r="AO53">
            <v>2.5903299999999998</v>
          </cell>
        </row>
        <row r="54">
          <cell r="B54">
            <v>1.52755</v>
          </cell>
          <cell r="C54">
            <v>1.60144</v>
          </cell>
          <cell r="D54">
            <v>1.49031</v>
          </cell>
          <cell r="E54">
            <v>1.64062</v>
          </cell>
          <cell r="F54">
            <v>1.4523200000000001</v>
          </cell>
          <cell r="G54">
            <v>1.6814899999999999</v>
          </cell>
          <cell r="H54">
            <v>1.4136200000000001</v>
          </cell>
          <cell r="I54">
            <v>1.7239899999999999</v>
          </cell>
          <cell r="J54">
            <v>1.3743099999999999</v>
          </cell>
          <cell r="K54">
            <v>1.76807</v>
          </cell>
          <cell r="L54">
            <v>1.3344199999999999</v>
          </cell>
          <cell r="M54">
            <v>1.81368</v>
          </cell>
          <cell r="N54">
            <v>1.29403</v>
          </cell>
          <cell r="O54">
            <v>1.8607400000000001</v>
          </cell>
          <cell r="P54">
            <v>1.25319</v>
          </cell>
          <cell r="Q54">
            <v>1.9092100000000001</v>
          </cell>
          <cell r="R54">
            <v>1.2119899999999999</v>
          </cell>
          <cell r="S54">
            <v>1.95902</v>
          </cell>
          <cell r="T54">
            <v>1.17049</v>
          </cell>
          <cell r="U54">
            <v>2.0100799999999999</v>
          </cell>
          <cell r="V54">
            <v>1.1287499999999999</v>
          </cell>
          <cell r="W54">
            <v>2.0623300000000002</v>
          </cell>
          <cell r="X54">
            <v>1.0868500000000001</v>
          </cell>
          <cell r="Y54">
            <v>2.1156799999999998</v>
          </cell>
          <cell r="Z54">
            <v>1.0448500000000001</v>
          </cell>
          <cell r="AA54">
            <v>2.1700300000000001</v>
          </cell>
          <cell r="AB54">
            <v>1.00284</v>
          </cell>
          <cell r="AC54">
            <v>2.22532</v>
          </cell>
          <cell r="AD54">
            <v>0.96087</v>
          </cell>
          <cell r="AE54">
            <v>2.28146</v>
          </cell>
          <cell r="AF54">
            <v>0.91901999999999995</v>
          </cell>
          <cell r="AG54">
            <v>2.33833</v>
          </cell>
          <cell r="AH54">
            <v>0.87736000000000003</v>
          </cell>
          <cell r="AI54">
            <v>2.3958499999999998</v>
          </cell>
          <cell r="AJ54">
            <v>0.83596999999999999</v>
          </cell>
          <cell r="AK54">
            <v>2.4539200000000001</v>
          </cell>
          <cell r="AL54">
            <v>0.79491999999999996</v>
          </cell>
          <cell r="AM54">
            <v>2.5124399999999998</v>
          </cell>
          <cell r="AN54">
            <v>0.75427</v>
          </cell>
          <cell r="AO54">
            <v>2.57131</v>
          </cell>
        </row>
        <row r="55">
          <cell r="B55">
            <v>1.5319700000000001</v>
          </cell>
          <cell r="C55">
            <v>1.6045199999999999</v>
          </cell>
          <cell r="D55">
            <v>1.4954099999999999</v>
          </cell>
          <cell r="E55">
            <v>1.6429499999999999</v>
          </cell>
          <cell r="F55">
            <v>1.4581</v>
          </cell>
          <cell r="G55">
            <v>1.6830000000000001</v>
          </cell>
          <cell r="H55">
            <v>1.42012</v>
          </cell>
          <cell r="I55">
            <v>1.72461</v>
          </cell>
          <cell r="J55">
            <v>1.3815200000000001</v>
          </cell>
          <cell r="K55">
            <v>1.76776</v>
          </cell>
          <cell r="L55">
            <v>1.3423700000000001</v>
          </cell>
          <cell r="M55">
            <v>1.8123800000000001</v>
          </cell>
          <cell r="N55">
            <v>1.30271</v>
          </cell>
          <cell r="O55">
            <v>1.8584099999999999</v>
          </cell>
          <cell r="P55">
            <v>1.2626299999999999</v>
          </cell>
          <cell r="Q55">
            <v>1.9057900000000001</v>
          </cell>
          <cell r="R55">
            <v>1.22217</v>
          </cell>
          <cell r="S55">
            <v>1.95448</v>
          </cell>
          <cell r="T55">
            <v>1.1814100000000001</v>
          </cell>
          <cell r="U55">
            <v>2.0043799999999998</v>
          </cell>
          <cell r="V55">
            <v>1.1404000000000001</v>
          </cell>
          <cell r="W55">
            <v>2.0554199999999998</v>
          </cell>
          <cell r="X55">
            <v>1.0992200000000001</v>
          </cell>
          <cell r="Y55">
            <v>2.1075499999999998</v>
          </cell>
          <cell r="Z55">
            <v>1.05793</v>
          </cell>
          <cell r="AA55">
            <v>2.1606700000000001</v>
          </cell>
          <cell r="AB55">
            <v>1.0165900000000001</v>
          </cell>
          <cell r="AC55">
            <v>2.2147000000000001</v>
          </cell>
          <cell r="AD55">
            <v>0.97529999999999994</v>
          </cell>
          <cell r="AE55">
            <v>2.2695599999999998</v>
          </cell>
          <cell r="AF55">
            <v>0.93408000000000002</v>
          </cell>
          <cell r="AG55">
            <v>2.3251499999999998</v>
          </cell>
          <cell r="AH55">
            <v>0.89303999999999994</v>
          </cell>
          <cell r="AI55">
            <v>2.3814000000000002</v>
          </cell>
          <cell r="AJ55">
            <v>0.85221999999999998</v>
          </cell>
          <cell r="AK55">
            <v>2.4382000000000001</v>
          </cell>
          <cell r="AL55">
            <v>0.81169999999999998</v>
          </cell>
          <cell r="AM55">
            <v>2.49546</v>
          </cell>
          <cell r="AN55">
            <v>0.77154999999999996</v>
          </cell>
          <cell r="AO55">
            <v>2.5530900000000001</v>
          </cell>
        </row>
        <row r="56">
          <cell r="B56">
            <v>1.5362800000000001</v>
          </cell>
          <cell r="C56">
            <v>1.60754</v>
          </cell>
          <cell r="D56">
            <v>1.5003599999999999</v>
          </cell>
          <cell r="E56">
            <v>1.64524</v>
          </cell>
          <cell r="F56">
            <v>1.4637199999999999</v>
          </cell>
          <cell r="G56">
            <v>1.68449</v>
          </cell>
          <cell r="H56">
            <v>1.42642</v>
          </cell>
          <cell r="I56">
            <v>1.72526</v>
          </cell>
          <cell r="J56">
            <v>1.38852</v>
          </cell>
          <cell r="K56">
            <v>1.7675099999999999</v>
          </cell>
          <cell r="L56">
            <v>1.3500799999999999</v>
          </cell>
          <cell r="M56">
            <v>1.8111900000000001</v>
          </cell>
          <cell r="N56">
            <v>1.31114</v>
          </cell>
          <cell r="O56">
            <v>1.85622</v>
          </cell>
          <cell r="P56">
            <v>1.2717700000000001</v>
          </cell>
          <cell r="Q56">
            <v>1.9025700000000001</v>
          </cell>
          <cell r="R56">
            <v>1.23203</v>
          </cell>
          <cell r="S56">
            <v>1.95018</v>
          </cell>
          <cell r="T56">
            <v>1.19198</v>
          </cell>
          <cell r="U56">
            <v>1.9989600000000001</v>
          </cell>
          <cell r="V56">
            <v>1.15168</v>
          </cell>
          <cell r="W56">
            <v>2.04887</v>
          </cell>
          <cell r="X56">
            <v>1.11121</v>
          </cell>
          <cell r="Y56">
            <v>2.0998199999999998</v>
          </cell>
          <cell r="Z56">
            <v>1.0706</v>
          </cell>
          <cell r="AA56">
            <v>2.1517499999999998</v>
          </cell>
          <cell r="AB56">
            <v>1.0299400000000001</v>
          </cell>
          <cell r="AC56">
            <v>2.2045599999999999</v>
          </cell>
          <cell r="AD56">
            <v>0.98929</v>
          </cell>
          <cell r="AE56">
            <v>2.2582</v>
          </cell>
          <cell r="AF56">
            <v>0.94871000000000005</v>
          </cell>
          <cell r="AG56">
            <v>2.31257</v>
          </cell>
          <cell r="AH56">
            <v>0.90825</v>
          </cell>
          <cell r="AI56">
            <v>2.3675799999999998</v>
          </cell>
          <cell r="AJ56">
            <v>0.86799999999999999</v>
          </cell>
          <cell r="AK56">
            <v>2.4231600000000002</v>
          </cell>
          <cell r="AL56">
            <v>0.82801999999999998</v>
          </cell>
          <cell r="AM56">
            <v>2.4792000000000001</v>
          </cell>
          <cell r="AN56">
            <v>0.78835999999999995</v>
          </cell>
          <cell r="AO56">
            <v>2.5356299999999998</v>
          </cell>
        </row>
        <row r="57">
          <cell r="B57">
            <v>1.54047</v>
          </cell>
          <cell r="C57">
            <v>1.6104799999999999</v>
          </cell>
          <cell r="D57">
            <v>1.5051699999999999</v>
          </cell>
          <cell r="E57">
            <v>1.64747</v>
          </cell>
          <cell r="F57">
            <v>1.4691799999999999</v>
          </cell>
          <cell r="G57">
            <v>1.68598</v>
          </cell>
          <cell r="H57">
            <v>1.4325399999999999</v>
          </cell>
          <cell r="I57">
            <v>1.72594</v>
          </cell>
          <cell r="J57">
            <v>1.3953199999999999</v>
          </cell>
          <cell r="K57">
            <v>1.7673300000000001</v>
          </cell>
          <cell r="L57">
            <v>1.35755</v>
          </cell>
          <cell r="M57">
            <v>1.81009</v>
          </cell>
          <cell r="N57">
            <v>1.31931</v>
          </cell>
          <cell r="O57">
            <v>1.8541799999999999</v>
          </cell>
          <cell r="P57">
            <v>1.2806299999999999</v>
          </cell>
          <cell r="Q57">
            <v>1.89954</v>
          </cell>
          <cell r="R57">
            <v>1.24159</v>
          </cell>
          <cell r="S57">
            <v>1.9460999999999999</v>
          </cell>
          <cell r="T57">
            <v>1.20224</v>
          </cell>
          <cell r="U57">
            <v>1.9938199999999999</v>
          </cell>
          <cell r="V57">
            <v>1.1626300000000001</v>
          </cell>
          <cell r="W57">
            <v>2.0426199999999999</v>
          </cell>
          <cell r="X57">
            <v>1.12283</v>
          </cell>
          <cell r="Y57">
            <v>2.0924499999999999</v>
          </cell>
          <cell r="Z57">
            <v>1.0828899999999999</v>
          </cell>
          <cell r="AA57">
            <v>2.14323</v>
          </cell>
          <cell r="AB57">
            <v>1.04288</v>
          </cell>
          <cell r="AC57">
            <v>2.19489</v>
          </cell>
          <cell r="AD57">
            <v>1.0028699999999999</v>
          </cell>
          <cell r="AE57">
            <v>2.24735</v>
          </cell>
          <cell r="AF57">
            <v>0.96289000000000002</v>
          </cell>
          <cell r="AG57">
            <v>2.3005399999999998</v>
          </cell>
          <cell r="AH57">
            <v>0.92303999999999997</v>
          </cell>
          <cell r="AI57">
            <v>2.3543599999999998</v>
          </cell>
          <cell r="AJ57">
            <v>0.88334999999999997</v>
          </cell>
          <cell r="AK57">
            <v>2.4087499999999999</v>
          </cell>
          <cell r="AL57">
            <v>0.84389000000000003</v>
          </cell>
          <cell r="AM57">
            <v>2.4636200000000001</v>
          </cell>
          <cell r="AN57">
            <v>0.80472999999999995</v>
          </cell>
          <cell r="AO57">
            <v>2.5188899999999999</v>
          </cell>
        </row>
        <row r="58">
          <cell r="B58">
            <v>1.5445500000000001</v>
          </cell>
          <cell r="C58">
            <v>1.6133599999999999</v>
          </cell>
          <cell r="D58">
            <v>1.5098499999999999</v>
          </cell>
          <cell r="E58">
            <v>1.64967</v>
          </cell>
          <cell r="F58">
            <v>1.47448</v>
          </cell>
          <cell r="G58">
            <v>1.6874499999999999</v>
          </cell>
          <cell r="H58">
            <v>1.43848</v>
          </cell>
          <cell r="I58">
            <v>1.7266300000000001</v>
          </cell>
          <cell r="J58">
            <v>1.40191</v>
          </cell>
          <cell r="K58">
            <v>1.7672000000000001</v>
          </cell>
          <cell r="L58">
            <v>1.3648100000000001</v>
          </cell>
          <cell r="M58">
            <v>1.80908</v>
          </cell>
          <cell r="N58">
            <v>1.3272299999999999</v>
          </cell>
          <cell r="O58">
            <v>1.85226</v>
          </cell>
          <cell r="P58">
            <v>1.2892300000000001</v>
          </cell>
          <cell r="Q58">
            <v>1.8966499999999999</v>
          </cell>
          <cell r="R58">
            <v>1.2508600000000001</v>
          </cell>
          <cell r="S58">
            <v>1.9422299999999999</v>
          </cell>
          <cell r="T58">
            <v>1.21218</v>
          </cell>
          <cell r="U58">
            <v>1.9889300000000001</v>
          </cell>
          <cell r="V58">
            <v>1.1732499999999999</v>
          </cell>
          <cell r="W58">
            <v>2.03668</v>
          </cell>
          <cell r="X58">
            <v>1.1341000000000001</v>
          </cell>
          <cell r="Y58">
            <v>2.0854300000000001</v>
          </cell>
          <cell r="Z58">
            <v>1.0948199999999999</v>
          </cell>
          <cell r="AA58">
            <v>2.1351</v>
          </cell>
          <cell r="AB58">
            <v>1.05545</v>
          </cell>
          <cell r="AC58">
            <v>2.1856399999999998</v>
          </cell>
          <cell r="AD58">
            <v>1.0160499999999999</v>
          </cell>
          <cell r="AE58">
            <v>2.23698</v>
          </cell>
          <cell r="AF58">
            <v>0.97667999999999999</v>
          </cell>
          <cell r="AG58">
            <v>2.2890199999999998</v>
          </cell>
          <cell r="AH58">
            <v>0.93738999999999995</v>
          </cell>
          <cell r="AI58">
            <v>2.34171</v>
          </cell>
          <cell r="AJ58">
            <v>0.89825999999999995</v>
          </cell>
          <cell r="AK58">
            <v>2.3949500000000001</v>
          </cell>
          <cell r="AL58">
            <v>0.85931999999999997</v>
          </cell>
          <cell r="AM58">
            <v>2.44869</v>
          </cell>
          <cell r="AN58">
            <v>0.82064999999999999</v>
          </cell>
          <cell r="AO58">
            <v>2.5028299999999999</v>
          </cell>
        </row>
        <row r="59">
          <cell r="B59">
            <v>1.54853</v>
          </cell>
          <cell r="C59">
            <v>1.6161700000000001</v>
          </cell>
          <cell r="D59">
            <v>1.5144200000000001</v>
          </cell>
          <cell r="E59">
            <v>1.65184</v>
          </cell>
          <cell r="F59">
            <v>1.4796499999999999</v>
          </cell>
          <cell r="G59">
            <v>1.6889099999999999</v>
          </cell>
          <cell r="H59">
            <v>1.4442699999999999</v>
          </cell>
          <cell r="I59">
            <v>1.7273499999999999</v>
          </cell>
          <cell r="J59">
            <v>1.40832</v>
          </cell>
          <cell r="K59">
            <v>1.76711</v>
          </cell>
          <cell r="L59">
            <v>1.3718600000000001</v>
          </cell>
          <cell r="M59">
            <v>1.8081700000000001</v>
          </cell>
          <cell r="N59">
            <v>1.3349299999999999</v>
          </cell>
          <cell r="O59">
            <v>1.8504499999999999</v>
          </cell>
          <cell r="P59">
            <v>1.29758</v>
          </cell>
          <cell r="Q59">
            <v>1.8939299999999999</v>
          </cell>
          <cell r="R59">
            <v>1.25987</v>
          </cell>
          <cell r="S59">
            <v>1.9385600000000001</v>
          </cell>
          <cell r="T59">
            <v>1.22183</v>
          </cell>
          <cell r="U59">
            <v>1.98427</v>
          </cell>
          <cell r="V59">
            <v>1.18354</v>
          </cell>
          <cell r="W59">
            <v>2.0310100000000002</v>
          </cell>
          <cell r="X59">
            <v>1.1450499999999999</v>
          </cell>
          <cell r="Y59">
            <v>2.0787300000000002</v>
          </cell>
          <cell r="Z59">
            <v>1.1064000000000001</v>
          </cell>
          <cell r="AA59">
            <v>2.1273399999999998</v>
          </cell>
          <cell r="AB59">
            <v>1.0676399999999999</v>
          </cell>
          <cell r="AC59">
            <v>2.1768100000000001</v>
          </cell>
          <cell r="AD59">
            <v>1.02885</v>
          </cell>
          <cell r="AE59">
            <v>2.2270500000000002</v>
          </cell>
          <cell r="AF59">
            <v>0.99007000000000001</v>
          </cell>
          <cell r="AG59">
            <v>2.278</v>
          </cell>
          <cell r="AH59">
            <v>0.95135000000000003</v>
          </cell>
          <cell r="AI59">
            <v>2.32958</v>
          </cell>
          <cell r="AJ59">
            <v>0.91276000000000002</v>
          </cell>
          <cell r="AK59">
            <v>2.3817300000000001</v>
          </cell>
          <cell r="AL59">
            <v>0.87434999999999996</v>
          </cell>
          <cell r="AM59">
            <v>2.4343699999999999</v>
          </cell>
          <cell r="AN59">
            <v>0.83616000000000001</v>
          </cell>
          <cell r="AO59">
            <v>2.4874200000000002</v>
          </cell>
        </row>
        <row r="60">
          <cell r="B60">
            <v>1.5524</v>
          </cell>
          <cell r="C60">
            <v>1.6189199999999999</v>
          </cell>
          <cell r="D60">
            <v>1.5188600000000001</v>
          </cell>
          <cell r="E60">
            <v>1.6539600000000001</v>
          </cell>
          <cell r="F60">
            <v>1.48468</v>
          </cell>
          <cell r="G60">
            <v>1.69035</v>
          </cell>
          <cell r="H60">
            <v>1.4498899999999999</v>
          </cell>
          <cell r="I60">
            <v>1.7280800000000001</v>
          </cell>
          <cell r="J60">
            <v>1.41455</v>
          </cell>
          <cell r="K60">
            <v>1.76708</v>
          </cell>
          <cell r="L60">
            <v>1.3787100000000001</v>
          </cell>
          <cell r="M60">
            <v>1.80732</v>
          </cell>
          <cell r="N60">
            <v>1.3424</v>
          </cell>
          <cell r="O60">
            <v>1.84876</v>
          </cell>
          <cell r="P60">
            <v>1.30568</v>
          </cell>
          <cell r="Q60">
            <v>1.89137</v>
          </cell>
          <cell r="R60">
            <v>1.2685999999999999</v>
          </cell>
          <cell r="S60">
            <v>1.9350700000000001</v>
          </cell>
          <cell r="T60">
            <v>1.2312000000000001</v>
          </cell>
          <cell r="U60">
            <v>1.97984</v>
          </cell>
          <cell r="V60">
            <v>1.1935500000000001</v>
          </cell>
          <cell r="W60">
            <v>2.0255999999999998</v>
          </cell>
          <cell r="X60">
            <v>1.15567</v>
          </cell>
          <cell r="Y60">
            <v>2.0723199999999999</v>
          </cell>
          <cell r="Z60">
            <v>1.1176299999999999</v>
          </cell>
          <cell r="AA60">
            <v>2.11992</v>
          </cell>
          <cell r="AB60">
            <v>1.0794999999999999</v>
          </cell>
          <cell r="AC60">
            <v>2.1683500000000002</v>
          </cell>
          <cell r="AD60">
            <v>1.04129</v>
          </cell>
          <cell r="AE60">
            <v>2.2175500000000001</v>
          </cell>
          <cell r="AF60">
            <v>1.00309</v>
          </cell>
          <cell r="AG60">
            <v>2.2674400000000001</v>
          </cell>
          <cell r="AH60">
            <v>0.96492</v>
          </cell>
          <cell r="AI60">
            <v>2.3179599999999998</v>
          </cell>
          <cell r="AJ60">
            <v>0.92686000000000002</v>
          </cell>
          <cell r="AK60">
            <v>2.36904</v>
          </cell>
          <cell r="AL60">
            <v>0.88895999999999997</v>
          </cell>
          <cell r="AM60">
            <v>2.42062</v>
          </cell>
          <cell r="AN60">
            <v>0.85126000000000002</v>
          </cell>
          <cell r="AO60">
            <v>2.47262</v>
          </cell>
        </row>
        <row r="61">
          <cell r="B61">
            <v>1.55619</v>
          </cell>
          <cell r="C61">
            <v>1.62161</v>
          </cell>
          <cell r="D61">
            <v>1.52318</v>
          </cell>
          <cell r="E61">
            <v>1.65605</v>
          </cell>
          <cell r="F61">
            <v>1.4895700000000001</v>
          </cell>
          <cell r="G61">
            <v>1.6918</v>
          </cell>
          <cell r="H61">
            <v>1.45536</v>
          </cell>
          <cell r="I61">
            <v>1.72881</v>
          </cell>
          <cell r="J61">
            <v>1.4206099999999999</v>
          </cell>
          <cell r="K61">
            <v>1.76708</v>
          </cell>
          <cell r="L61">
            <v>1.3853599999999999</v>
          </cell>
          <cell r="M61">
            <v>1.8065500000000001</v>
          </cell>
          <cell r="N61">
            <v>1.3496699999999999</v>
          </cell>
          <cell r="O61">
            <v>1.84718</v>
          </cell>
          <cell r="P61">
            <v>1.3135600000000001</v>
          </cell>
          <cell r="Q61">
            <v>1.88893</v>
          </cell>
          <cell r="R61">
            <v>1.2770900000000001</v>
          </cell>
          <cell r="S61">
            <v>1.9317599999999999</v>
          </cell>
          <cell r="T61">
            <v>1.24031</v>
          </cell>
          <cell r="U61">
            <v>1.9756100000000001</v>
          </cell>
          <cell r="V61">
            <v>1.20326</v>
          </cell>
          <cell r="W61">
            <v>2.0204399999999998</v>
          </cell>
          <cell r="X61">
            <v>1.1659900000000001</v>
          </cell>
          <cell r="Y61">
            <v>2.0661999999999998</v>
          </cell>
          <cell r="Z61">
            <v>1.12856</v>
          </cell>
          <cell r="AA61">
            <v>2.1128200000000001</v>
          </cell>
          <cell r="AB61">
            <v>1.091</v>
          </cell>
          <cell r="AC61">
            <v>2.1602600000000001</v>
          </cell>
          <cell r="AD61">
            <v>1.05338</v>
          </cell>
          <cell r="AE61">
            <v>2.20844</v>
          </cell>
          <cell r="AF61">
            <v>1.01573</v>
          </cell>
          <cell r="AG61">
            <v>2.25732</v>
          </cell>
          <cell r="AH61">
            <v>0.97811999999999999</v>
          </cell>
          <cell r="AI61">
            <v>2.30681</v>
          </cell>
          <cell r="AJ61">
            <v>0.94057999999999997</v>
          </cell>
          <cell r="AK61">
            <v>2.3568699999999998</v>
          </cell>
          <cell r="AL61">
            <v>0.90319000000000005</v>
          </cell>
          <cell r="AM61">
            <v>2.4074200000000001</v>
          </cell>
          <cell r="AN61">
            <v>0.86597000000000002</v>
          </cell>
          <cell r="AO61">
            <v>2.4584000000000001</v>
          </cell>
        </row>
        <row r="62">
          <cell r="B62">
            <v>1.5598700000000001</v>
          </cell>
          <cell r="C62">
            <v>1.62425</v>
          </cell>
          <cell r="D62">
            <v>1.5274099999999999</v>
          </cell>
          <cell r="E62">
            <v>1.6580999999999999</v>
          </cell>
          <cell r="F62">
            <v>1.4943299999999999</v>
          </cell>
          <cell r="G62">
            <v>1.6932100000000001</v>
          </cell>
          <cell r="H62">
            <v>1.46068</v>
          </cell>
          <cell r="I62">
            <v>1.7295700000000001</v>
          </cell>
          <cell r="J62">
            <v>1.4265000000000001</v>
          </cell>
          <cell r="K62">
            <v>1.76712</v>
          </cell>
          <cell r="L62">
            <v>1.3918299999999999</v>
          </cell>
          <cell r="M62">
            <v>1.8058399999999999</v>
          </cell>
          <cell r="N62">
            <v>1.3567199999999999</v>
          </cell>
          <cell r="O62">
            <v>1.8456900000000001</v>
          </cell>
          <cell r="P62">
            <v>1.32121</v>
          </cell>
          <cell r="Q62">
            <v>1.88663</v>
          </cell>
          <cell r="R62">
            <v>1.2853399999999999</v>
          </cell>
          <cell r="S62">
            <v>1.9286000000000001</v>
          </cell>
          <cell r="T62">
            <v>1.24915</v>
          </cell>
          <cell r="U62">
            <v>1.97159</v>
          </cell>
          <cell r="V62">
            <v>1.21269</v>
          </cell>
          <cell r="W62">
            <v>2.01552</v>
          </cell>
          <cell r="X62">
            <v>1.1760200000000001</v>
          </cell>
          <cell r="Y62">
            <v>2.0603500000000001</v>
          </cell>
          <cell r="Z62">
            <v>1.13917</v>
          </cell>
          <cell r="AA62">
            <v>2.1060300000000001</v>
          </cell>
          <cell r="AB62">
            <v>1.10219</v>
          </cell>
          <cell r="AC62">
            <v>2.1524999999999999</v>
          </cell>
          <cell r="AD62">
            <v>1.0651200000000001</v>
          </cell>
          <cell r="AE62">
            <v>2.1997100000000001</v>
          </cell>
          <cell r="AF62">
            <v>1.02803</v>
          </cell>
          <cell r="AG62">
            <v>2.2476099999999999</v>
          </cell>
          <cell r="AH62">
            <v>0.99095999999999995</v>
          </cell>
          <cell r="AI62">
            <v>2.2961200000000002</v>
          </cell>
          <cell r="AJ62">
            <v>0.95394000000000001</v>
          </cell>
          <cell r="AK62">
            <v>2.34518</v>
          </cell>
          <cell r="AL62">
            <v>0.91703000000000001</v>
          </cell>
          <cell r="AM62">
            <v>2.3947400000000001</v>
          </cell>
          <cell r="AN62">
            <v>0.88029000000000002</v>
          </cell>
          <cell r="AO62">
            <v>2.4447299999999998</v>
          </cell>
        </row>
        <row r="63">
          <cell r="B63">
            <v>1.56348</v>
          </cell>
          <cell r="C63">
            <v>1.62683</v>
          </cell>
          <cell r="D63">
            <v>1.53152</v>
          </cell>
          <cell r="E63">
            <v>1.66011</v>
          </cell>
          <cell r="F63">
            <v>1.4989699999999999</v>
          </cell>
          <cell r="G63">
            <v>1.6946300000000001</v>
          </cell>
          <cell r="H63">
            <v>1.46587</v>
          </cell>
          <cell r="I63">
            <v>1.7303299999999999</v>
          </cell>
          <cell r="J63">
            <v>1.4322299999999999</v>
          </cell>
          <cell r="K63">
            <v>1.7672000000000001</v>
          </cell>
          <cell r="L63">
            <v>1.3981300000000001</v>
          </cell>
          <cell r="M63">
            <v>1.8051999999999999</v>
          </cell>
          <cell r="N63">
            <v>1.3635900000000001</v>
          </cell>
          <cell r="O63">
            <v>1.84429</v>
          </cell>
          <cell r="P63">
            <v>1.3286500000000001</v>
          </cell>
          <cell r="Q63">
            <v>1.8844399999999999</v>
          </cell>
          <cell r="R63">
            <v>1.2933600000000001</v>
          </cell>
          <cell r="S63">
            <v>1.92561</v>
          </cell>
          <cell r="T63">
            <v>1.2577499999999999</v>
          </cell>
          <cell r="U63">
            <v>1.9677500000000001</v>
          </cell>
          <cell r="V63">
            <v>1.2218800000000001</v>
          </cell>
          <cell r="W63">
            <v>2.0108100000000002</v>
          </cell>
          <cell r="X63">
            <v>1.1857599999999999</v>
          </cell>
          <cell r="Y63">
            <v>2.0547499999999999</v>
          </cell>
          <cell r="Z63">
            <v>1.1494899999999999</v>
          </cell>
          <cell r="AA63">
            <v>2.0995200000000001</v>
          </cell>
          <cell r="AB63">
            <v>1.1130599999999999</v>
          </cell>
          <cell r="AC63">
            <v>2.14507</v>
          </cell>
          <cell r="AD63">
            <v>1.0765499999999999</v>
          </cell>
          <cell r="AE63">
            <v>2.1913399999999998</v>
          </cell>
          <cell r="AF63">
            <v>1.04</v>
          </cell>
          <cell r="AG63">
            <v>2.2382900000000001</v>
          </cell>
          <cell r="AH63">
            <v>1.00345</v>
          </cell>
          <cell r="AI63">
            <v>2.2858399999999999</v>
          </cell>
          <cell r="AJ63">
            <v>0.96694000000000002</v>
          </cell>
          <cell r="AK63">
            <v>2.3339500000000002</v>
          </cell>
          <cell r="AL63">
            <v>0.93052999999999997</v>
          </cell>
          <cell r="AM63">
            <v>2.3825500000000002</v>
          </cell>
          <cell r="AN63">
            <v>0.89424999999999999</v>
          </cell>
          <cell r="AO63">
            <v>2.4315899999999999</v>
          </cell>
        </row>
        <row r="64">
          <cell r="B64">
            <v>1.5669900000000001</v>
          </cell>
          <cell r="C64">
            <v>1.6293599999999999</v>
          </cell>
          <cell r="D64">
            <v>1.5355300000000001</v>
          </cell>
          <cell r="E64">
            <v>1.6620999999999999</v>
          </cell>
          <cell r="F64">
            <v>1.50349</v>
          </cell>
          <cell r="G64">
            <v>1.6960200000000001</v>
          </cell>
          <cell r="H64">
            <v>1.47092</v>
          </cell>
          <cell r="I64">
            <v>1.7311000000000001</v>
          </cell>
          <cell r="J64">
            <v>1.4378200000000001</v>
          </cell>
          <cell r="K64">
            <v>1.7673099999999999</v>
          </cell>
          <cell r="L64">
            <v>1.4042600000000001</v>
          </cell>
          <cell r="M64">
            <v>1.8046199999999999</v>
          </cell>
          <cell r="N64">
            <v>1.3702700000000001</v>
          </cell>
          <cell r="O64">
            <v>1.8429800000000001</v>
          </cell>
          <cell r="P64">
            <v>1.33589</v>
          </cell>
          <cell r="Q64">
            <v>1.8823799999999999</v>
          </cell>
          <cell r="R64">
            <v>1.30115</v>
          </cell>
          <cell r="S64">
            <v>1.92276</v>
          </cell>
          <cell r="T64">
            <v>1.2661100000000001</v>
          </cell>
          <cell r="U64">
            <v>1.96408</v>
          </cell>
          <cell r="V64">
            <v>1.2307999999999999</v>
          </cell>
          <cell r="W64">
            <v>2.00631</v>
          </cell>
          <cell r="X64">
            <v>1.1952499999999999</v>
          </cell>
          <cell r="Y64">
            <v>2.0493899999999998</v>
          </cell>
          <cell r="Z64">
            <v>1.1595200000000001</v>
          </cell>
          <cell r="AA64">
            <v>2.0932900000000001</v>
          </cell>
          <cell r="AB64">
            <v>1.12364</v>
          </cell>
          <cell r="AC64">
            <v>2.13795</v>
          </cell>
          <cell r="AD64">
            <v>1.0876699999999999</v>
          </cell>
          <cell r="AE64">
            <v>2.1833100000000001</v>
          </cell>
          <cell r="AF64">
            <v>1.05165</v>
          </cell>
          <cell r="AG64">
            <v>2.2293400000000001</v>
          </cell>
          <cell r="AH64">
            <v>1.0156000000000001</v>
          </cell>
          <cell r="AI64">
            <v>2.27597</v>
          </cell>
          <cell r="AJ64">
            <v>0.97960000000000003</v>
          </cell>
          <cell r="AK64">
            <v>2.32315</v>
          </cell>
          <cell r="AL64">
            <v>0.94367000000000001</v>
          </cell>
          <cell r="AM64">
            <v>2.3708300000000002</v>
          </cell>
          <cell r="AN64">
            <v>0.90785000000000005</v>
          </cell>
          <cell r="AO64">
            <v>2.4189400000000001</v>
          </cell>
        </row>
        <row r="65">
          <cell r="B65">
            <v>1.57043</v>
          </cell>
          <cell r="C65">
            <v>1.63184</v>
          </cell>
          <cell r="D65">
            <v>1.53945</v>
          </cell>
          <cell r="E65">
            <v>1.66404</v>
          </cell>
          <cell r="F65">
            <v>1.5079</v>
          </cell>
          <cell r="G65">
            <v>1.6974</v>
          </cell>
          <cell r="H65">
            <v>1.47583</v>
          </cell>
          <cell r="I65">
            <v>1.7318800000000001</v>
          </cell>
          <cell r="J65">
            <v>1.44326</v>
          </cell>
          <cell r="K65">
            <v>1.76745</v>
          </cell>
          <cell r="L65">
            <v>1.4102300000000001</v>
          </cell>
          <cell r="M65">
            <v>1.80409</v>
          </cell>
          <cell r="N65">
            <v>1.37677</v>
          </cell>
          <cell r="O65">
            <v>1.84175</v>
          </cell>
          <cell r="P65">
            <v>1.34293</v>
          </cell>
          <cell r="Q65">
            <v>1.8804099999999999</v>
          </cell>
          <cell r="R65">
            <v>1.30874</v>
          </cell>
          <cell r="S65">
            <v>1.92004</v>
          </cell>
          <cell r="T65">
            <v>1.27424</v>
          </cell>
          <cell r="U65">
            <v>1.96058</v>
          </cell>
          <cell r="V65">
            <v>1.2394700000000001</v>
          </cell>
          <cell r="W65">
            <v>2.0019999999999998</v>
          </cell>
          <cell r="X65">
            <v>1.2044699999999999</v>
          </cell>
          <cell r="Y65">
            <v>2.04426</v>
          </cell>
          <cell r="Z65">
            <v>1.1692800000000001</v>
          </cell>
          <cell r="AA65">
            <v>2.08731</v>
          </cell>
          <cell r="AB65">
            <v>1.1339399999999999</v>
          </cell>
          <cell r="AC65">
            <v>2.1311</v>
          </cell>
          <cell r="AD65">
            <v>1.0985</v>
          </cell>
          <cell r="AE65">
            <v>2.1755900000000001</v>
          </cell>
          <cell r="AF65">
            <v>1.06298</v>
          </cell>
          <cell r="AG65">
            <v>2.2207400000000002</v>
          </cell>
          <cell r="AH65">
            <v>1.0274399999999999</v>
          </cell>
          <cell r="AI65">
            <v>2.2664800000000001</v>
          </cell>
          <cell r="AJ65">
            <v>0.99192000000000002</v>
          </cell>
          <cell r="AK65">
            <v>2.31277</v>
          </cell>
          <cell r="AL65">
            <v>0.95645999999999998</v>
          </cell>
          <cell r="AM65">
            <v>2.35954</v>
          </cell>
          <cell r="AN65">
            <v>0.92110999999999998</v>
          </cell>
          <cell r="AO65">
            <v>2.4067599999999998</v>
          </cell>
        </row>
        <row r="66">
          <cell r="B66">
            <v>1.57378</v>
          </cell>
          <cell r="C66">
            <v>1.6342699999999999</v>
          </cell>
          <cell r="D66">
            <v>1.54328</v>
          </cell>
          <cell r="E66">
            <v>1.6659600000000001</v>
          </cell>
          <cell r="F66">
            <v>1.5122100000000001</v>
          </cell>
          <cell r="G66">
            <v>1.6987699999999999</v>
          </cell>
          <cell r="H66">
            <v>1.4806299999999999</v>
          </cell>
          <cell r="I66">
            <v>1.7326699999999999</v>
          </cell>
          <cell r="J66">
            <v>1.4485600000000001</v>
          </cell>
          <cell r="K66">
            <v>1.76762</v>
          </cell>
          <cell r="L66">
            <v>1.41604</v>
          </cell>
          <cell r="M66">
            <v>1.8036000000000001</v>
          </cell>
          <cell r="N66">
            <v>1.3831100000000001</v>
          </cell>
          <cell r="O66">
            <v>1.8406</v>
          </cell>
          <cell r="P66">
            <v>1.34979</v>
          </cell>
          <cell r="Q66">
            <v>1.87856</v>
          </cell>
          <cell r="R66">
            <v>1.31613</v>
          </cell>
          <cell r="S66">
            <v>1.91744</v>
          </cell>
          <cell r="T66">
            <v>1.28216</v>
          </cell>
          <cell r="U66">
            <v>1.95723</v>
          </cell>
          <cell r="V66">
            <v>1.2479199999999999</v>
          </cell>
          <cell r="W66">
            <v>1.99787</v>
          </cell>
          <cell r="X66">
            <v>1.2134499999999999</v>
          </cell>
          <cell r="Y66">
            <v>2.0393400000000002</v>
          </cell>
          <cell r="Z66">
            <v>1.1787799999999999</v>
          </cell>
          <cell r="AA66">
            <v>2.0815800000000002</v>
          </cell>
          <cell r="AB66">
            <v>1.1439600000000001</v>
          </cell>
          <cell r="AC66">
            <v>2.12453</v>
          </cell>
          <cell r="AD66">
            <v>1.10903</v>
          </cell>
          <cell r="AE66">
            <v>2.1681900000000001</v>
          </cell>
          <cell r="AF66">
            <v>1.0740099999999999</v>
          </cell>
          <cell r="AG66">
            <v>2.2124799999999998</v>
          </cell>
          <cell r="AH66">
            <v>1.0389699999999999</v>
          </cell>
          <cell r="AI66">
            <v>2.2573500000000002</v>
          </cell>
          <cell r="AJ66">
            <v>1.0039400000000001</v>
          </cell>
          <cell r="AK66">
            <v>2.3027700000000002</v>
          </cell>
          <cell r="AL66">
            <v>0.96894000000000002</v>
          </cell>
          <cell r="AM66">
            <v>2.3486799999999999</v>
          </cell>
          <cell r="AN66">
            <v>0.93401999999999996</v>
          </cell>
          <cell r="AO66">
            <v>2.3950300000000002</v>
          </cell>
        </row>
        <row r="67">
          <cell r="B67">
            <v>1.5770599999999999</v>
          </cell>
          <cell r="C67">
            <v>1.6366499999999999</v>
          </cell>
          <cell r="D67">
            <v>1.54701</v>
          </cell>
          <cell r="E67">
            <v>1.66784</v>
          </cell>
          <cell r="F67">
            <v>1.5164200000000001</v>
          </cell>
          <cell r="G67">
            <v>1.70011</v>
          </cell>
          <cell r="H67">
            <v>1.4853099999999999</v>
          </cell>
          <cell r="I67">
            <v>1.7334499999999999</v>
          </cell>
          <cell r="J67">
            <v>1.45373</v>
          </cell>
          <cell r="K67">
            <v>1.7678100000000001</v>
          </cell>
          <cell r="L67">
            <v>1.42171</v>
          </cell>
          <cell r="M67">
            <v>1.80318</v>
          </cell>
          <cell r="N67">
            <v>1.3892800000000001</v>
          </cell>
          <cell r="O67">
            <v>1.83952</v>
          </cell>
          <cell r="P67">
            <v>1.3564700000000001</v>
          </cell>
          <cell r="Q67">
            <v>1.87679</v>
          </cell>
          <cell r="R67">
            <v>1.3233200000000001</v>
          </cell>
          <cell r="S67">
            <v>1.9149700000000001</v>
          </cell>
          <cell r="T67">
            <v>1.2898700000000001</v>
          </cell>
          <cell r="U67">
            <v>1.9540299999999999</v>
          </cell>
          <cell r="V67">
            <v>1.25614</v>
          </cell>
          <cell r="W67">
            <v>1.99393</v>
          </cell>
          <cell r="X67">
            <v>1.22218</v>
          </cell>
          <cell r="Y67">
            <v>2.0346199999999999</v>
          </cell>
          <cell r="Z67">
            <v>1.1880299999999999</v>
          </cell>
          <cell r="AA67">
            <v>2.07606</v>
          </cell>
          <cell r="AB67">
            <v>1.1537200000000001</v>
          </cell>
          <cell r="AC67">
            <v>2.1182300000000001</v>
          </cell>
          <cell r="AD67">
            <v>1.1192899999999999</v>
          </cell>
          <cell r="AE67">
            <v>2.16106</v>
          </cell>
          <cell r="AF67">
            <v>1.08477</v>
          </cell>
          <cell r="AG67">
            <v>2.2045300000000001</v>
          </cell>
          <cell r="AH67">
            <v>1.0502100000000001</v>
          </cell>
          <cell r="AI67">
            <v>2.24857</v>
          </cell>
          <cell r="AJ67">
            <v>1.01563</v>
          </cell>
          <cell r="AK67">
            <v>2.2931499999999998</v>
          </cell>
          <cell r="AL67">
            <v>0.98109000000000002</v>
          </cell>
          <cell r="AM67">
            <v>2.3382200000000002</v>
          </cell>
          <cell r="AN67">
            <v>0.94662999999999997</v>
          </cell>
          <cell r="AO67">
            <v>2.3837100000000002</v>
          </cell>
        </row>
        <row r="68">
          <cell r="B68">
            <v>1.5802700000000001</v>
          </cell>
          <cell r="C68">
            <v>1.6389800000000001</v>
          </cell>
          <cell r="D68">
            <v>1.5506599999999999</v>
          </cell>
          <cell r="E68">
            <v>1.6697</v>
          </cell>
          <cell r="F68">
            <v>1.5205200000000001</v>
          </cell>
          <cell r="G68">
            <v>1.70146</v>
          </cell>
          <cell r="H68">
            <v>1.4898800000000001</v>
          </cell>
          <cell r="I68">
            <v>1.7342500000000001</v>
          </cell>
          <cell r="J68">
            <v>1.4587699999999999</v>
          </cell>
          <cell r="K68">
            <v>1.76803</v>
          </cell>
          <cell r="L68">
            <v>1.42723</v>
          </cell>
          <cell r="M68">
            <v>1.8027899999999999</v>
          </cell>
          <cell r="N68">
            <v>1.3952899999999999</v>
          </cell>
          <cell r="O68">
            <v>1.83849</v>
          </cell>
          <cell r="P68">
            <v>1.3629800000000001</v>
          </cell>
          <cell r="Q68">
            <v>1.8751199999999999</v>
          </cell>
          <cell r="R68">
            <v>1.3303199999999999</v>
          </cell>
          <cell r="S68">
            <v>1.91262</v>
          </cell>
          <cell r="T68">
            <v>1.2973699999999999</v>
          </cell>
          <cell r="U68">
            <v>1.9509799999999999</v>
          </cell>
          <cell r="V68">
            <v>1.2641500000000001</v>
          </cell>
          <cell r="W68">
            <v>1.99014</v>
          </cell>
          <cell r="X68">
            <v>1.2306900000000001</v>
          </cell>
          <cell r="Y68">
            <v>2.03009</v>
          </cell>
          <cell r="Z68">
            <v>1.1970400000000001</v>
          </cell>
          <cell r="AA68">
            <v>2.0707800000000001</v>
          </cell>
          <cell r="AB68">
            <v>1.1632199999999999</v>
          </cell>
          <cell r="AC68">
            <v>2.1121599999999998</v>
          </cell>
          <cell r="AD68">
            <v>1.1292800000000001</v>
          </cell>
          <cell r="AE68">
            <v>2.15421</v>
          </cell>
          <cell r="AF68">
            <v>1.09524</v>
          </cell>
          <cell r="AG68">
            <v>2.1968800000000002</v>
          </cell>
          <cell r="AH68">
            <v>1.06115</v>
          </cell>
          <cell r="AI68">
            <v>2.2401200000000001</v>
          </cell>
          <cell r="AJ68">
            <v>1.02704</v>
          </cell>
          <cell r="AK68">
            <v>2.2838799999999999</v>
          </cell>
          <cell r="AL68">
            <v>0.99295</v>
          </cell>
          <cell r="AM68">
            <v>2.3281299999999998</v>
          </cell>
          <cell r="AN68">
            <v>0.95891999999999999</v>
          </cell>
          <cell r="AO68">
            <v>2.3728099999999999</v>
          </cell>
        </row>
        <row r="69">
          <cell r="B69">
            <v>1.58341</v>
          </cell>
          <cell r="C69">
            <v>1.64127</v>
          </cell>
          <cell r="D69">
            <v>1.5542199999999999</v>
          </cell>
          <cell r="E69">
            <v>1.6715199999999999</v>
          </cell>
          <cell r="F69">
            <v>1.5245200000000001</v>
          </cell>
          <cell r="G69">
            <v>1.70278</v>
          </cell>
          <cell r="H69">
            <v>1.49434</v>
          </cell>
          <cell r="I69">
            <v>1.73505</v>
          </cell>
          <cell r="J69">
            <v>1.4636899999999999</v>
          </cell>
          <cell r="K69">
            <v>1.76827</v>
          </cell>
          <cell r="L69">
            <v>1.43262</v>
          </cell>
          <cell r="M69">
            <v>1.8024500000000001</v>
          </cell>
          <cell r="N69">
            <v>1.4011499999999999</v>
          </cell>
          <cell r="O69">
            <v>1.83754</v>
          </cell>
          <cell r="P69">
            <v>1.3693200000000001</v>
          </cell>
          <cell r="Q69">
            <v>1.8735299999999999</v>
          </cell>
          <cell r="R69">
            <v>1.3371599999999999</v>
          </cell>
          <cell r="S69">
            <v>1.9103699999999999</v>
          </cell>
          <cell r="T69">
            <v>1.3046899999999999</v>
          </cell>
          <cell r="U69">
            <v>1.9480500000000001</v>
          </cell>
          <cell r="V69">
            <v>1.27196</v>
          </cell>
          <cell r="W69">
            <v>1.9865200000000001</v>
          </cell>
          <cell r="X69">
            <v>1.23899</v>
          </cell>
          <cell r="Y69">
            <v>2.0257399999999999</v>
          </cell>
          <cell r="Z69">
            <v>1.2058199999999999</v>
          </cell>
          <cell r="AA69">
            <v>2.06569</v>
          </cell>
          <cell r="AB69">
            <v>1.17249</v>
          </cell>
          <cell r="AC69">
            <v>2.1063399999999999</v>
          </cell>
          <cell r="AD69">
            <v>1.1390199999999999</v>
          </cell>
          <cell r="AE69">
            <v>2.1476199999999999</v>
          </cell>
          <cell r="AF69">
            <v>1.10544</v>
          </cell>
          <cell r="AG69">
            <v>2.1895099999999998</v>
          </cell>
          <cell r="AH69">
            <v>1.07182</v>
          </cell>
          <cell r="AI69">
            <v>2.23197</v>
          </cell>
          <cell r="AJ69">
            <v>1.03816</v>
          </cell>
          <cell r="AK69">
            <v>2.27495</v>
          </cell>
          <cell r="AL69">
            <v>1.00451</v>
          </cell>
          <cell r="AM69">
            <v>2.3184</v>
          </cell>
          <cell r="AN69">
            <v>0.97091000000000005</v>
          </cell>
          <cell r="AO69">
            <v>2.3622999999999998</v>
          </cell>
        </row>
        <row r="70">
          <cell r="B70">
            <v>1.5864799999999999</v>
          </cell>
          <cell r="C70">
            <v>1.6435200000000001</v>
          </cell>
          <cell r="D70">
            <v>1.5577099999999999</v>
          </cell>
          <cell r="E70">
            <v>1.6733100000000001</v>
          </cell>
          <cell r="F70">
            <v>1.52844</v>
          </cell>
          <cell r="G70">
            <v>1.7040900000000001</v>
          </cell>
          <cell r="H70">
            <v>1.49868</v>
          </cell>
          <cell r="I70">
            <v>1.73584</v>
          </cell>
          <cell r="J70">
            <v>1.4684900000000001</v>
          </cell>
          <cell r="K70">
            <v>1.76854</v>
          </cell>
          <cell r="L70">
            <v>1.43787</v>
          </cell>
          <cell r="M70">
            <v>1.8021400000000001</v>
          </cell>
          <cell r="N70">
            <v>1.40686</v>
          </cell>
          <cell r="O70">
            <v>1.8366400000000001</v>
          </cell>
          <cell r="P70">
            <v>1.37551</v>
          </cell>
          <cell r="Q70">
            <v>1.87202</v>
          </cell>
          <cell r="R70">
            <v>1.3438099999999999</v>
          </cell>
          <cell r="S70">
            <v>1.9082300000000001</v>
          </cell>
          <cell r="T70">
            <v>1.31182</v>
          </cell>
          <cell r="U70">
            <v>1.9452400000000001</v>
          </cell>
          <cell r="V70">
            <v>1.2795700000000001</v>
          </cell>
          <cell r="W70">
            <v>1.9830399999999999</v>
          </cell>
          <cell r="X70">
            <v>1.2470699999999999</v>
          </cell>
          <cell r="Y70">
            <v>2.0215700000000001</v>
          </cell>
          <cell r="Z70">
            <v>1.2143699999999999</v>
          </cell>
          <cell r="AA70">
            <v>2.06081</v>
          </cell>
          <cell r="AB70">
            <v>1.1815</v>
          </cell>
          <cell r="AC70">
            <v>2.10073</v>
          </cell>
          <cell r="AD70">
            <v>1.1485099999999999</v>
          </cell>
          <cell r="AE70">
            <v>2.1412800000000001</v>
          </cell>
          <cell r="AF70">
            <v>1.1153900000000001</v>
          </cell>
          <cell r="AG70">
            <v>2.18242</v>
          </cell>
          <cell r="AH70">
            <v>1.08222</v>
          </cell>
          <cell r="AI70">
            <v>2.2241200000000001</v>
          </cell>
          <cell r="AJ70">
            <v>1.0489999999999999</v>
          </cell>
          <cell r="AK70">
            <v>2.26634</v>
          </cell>
          <cell r="AL70">
            <v>1.01579</v>
          </cell>
          <cell r="AM70">
            <v>2.3090299999999999</v>
          </cell>
          <cell r="AN70">
            <v>0.98260999999999998</v>
          </cell>
          <cell r="AO70">
            <v>2.35215</v>
          </cell>
        </row>
        <row r="71">
          <cell r="B71">
            <v>1.5894900000000001</v>
          </cell>
          <cell r="C71">
            <v>1.64571</v>
          </cell>
          <cell r="D71">
            <v>1.5611200000000001</v>
          </cell>
          <cell r="E71">
            <v>1.6750700000000001</v>
          </cell>
          <cell r="F71">
            <v>1.53226</v>
          </cell>
          <cell r="G71">
            <v>1.70539</v>
          </cell>
          <cell r="H71">
            <v>1.5029300000000001</v>
          </cell>
          <cell r="I71">
            <v>1.73664</v>
          </cell>
          <cell r="J71">
            <v>1.4731700000000001</v>
          </cell>
          <cell r="K71">
            <v>1.76881</v>
          </cell>
          <cell r="L71">
            <v>1.4430000000000001</v>
          </cell>
          <cell r="M71">
            <v>1.8018700000000001</v>
          </cell>
          <cell r="N71">
            <v>1.41245</v>
          </cell>
          <cell r="O71">
            <v>1.8358099999999999</v>
          </cell>
          <cell r="P71">
            <v>1.38154</v>
          </cell>
          <cell r="Q71">
            <v>1.87059</v>
          </cell>
          <cell r="R71">
            <v>1.3503000000000001</v>
          </cell>
          <cell r="S71">
            <v>1.90618</v>
          </cell>
          <cell r="T71">
            <v>1.31877</v>
          </cell>
          <cell r="U71">
            <v>1.9425600000000001</v>
          </cell>
          <cell r="V71">
            <v>1.28698</v>
          </cell>
          <cell r="W71">
            <v>1.9797</v>
          </cell>
          <cell r="X71">
            <v>1.25495</v>
          </cell>
          <cell r="Y71">
            <v>2.01756</v>
          </cell>
          <cell r="Z71">
            <v>1.22272</v>
          </cell>
          <cell r="AA71">
            <v>2.0561099999999999</v>
          </cell>
          <cell r="AB71">
            <v>1.19031</v>
          </cell>
          <cell r="AC71">
            <v>2.0953200000000001</v>
          </cell>
          <cell r="AD71">
            <v>1.1577599999999999</v>
          </cell>
          <cell r="AE71">
            <v>2.1351599999999999</v>
          </cell>
          <cell r="AF71">
            <v>1.1251</v>
          </cell>
          <cell r="AG71">
            <v>2.1755800000000001</v>
          </cell>
          <cell r="AH71">
            <v>1.0923700000000001</v>
          </cell>
          <cell r="AI71">
            <v>2.2165499999999998</v>
          </cell>
          <cell r="AJ71">
            <v>1.05959</v>
          </cell>
          <cell r="AK71">
            <v>2.2580300000000002</v>
          </cell>
          <cell r="AL71">
            <v>1.0267999999999999</v>
          </cell>
          <cell r="AM71">
            <v>2.2999700000000001</v>
          </cell>
          <cell r="AN71">
            <v>0.99402999999999997</v>
          </cell>
          <cell r="AO71">
            <v>2.3423600000000002</v>
          </cell>
        </row>
        <row r="72">
          <cell r="B72">
            <v>1.59243</v>
          </cell>
          <cell r="C72">
            <v>1.64788</v>
          </cell>
          <cell r="D72">
            <v>1.56446</v>
          </cell>
          <cell r="E72">
            <v>1.6768099999999999</v>
          </cell>
          <cell r="F72">
            <v>1.53599</v>
          </cell>
          <cell r="G72">
            <v>1.7066699999999999</v>
          </cell>
          <cell r="H72">
            <v>1.50709</v>
          </cell>
          <cell r="I72">
            <v>1.7374499999999999</v>
          </cell>
          <cell r="J72">
            <v>1.4777499999999999</v>
          </cell>
          <cell r="K72">
            <v>1.76911</v>
          </cell>
          <cell r="L72">
            <v>1.44801</v>
          </cell>
          <cell r="M72">
            <v>1.8016399999999999</v>
          </cell>
          <cell r="N72">
            <v>1.4178900000000001</v>
          </cell>
          <cell r="O72">
            <v>1.8350200000000001</v>
          </cell>
          <cell r="P72">
            <v>1.3874299999999999</v>
          </cell>
          <cell r="Q72">
            <v>1.8692299999999999</v>
          </cell>
          <cell r="R72">
            <v>1.35663</v>
          </cell>
          <cell r="S72">
            <v>1.90422</v>
          </cell>
          <cell r="T72">
            <v>1.3255600000000001</v>
          </cell>
          <cell r="U72">
            <v>1.9399900000000001</v>
          </cell>
          <cell r="V72">
            <v>1.2942100000000001</v>
          </cell>
          <cell r="W72">
            <v>1.9764900000000001</v>
          </cell>
          <cell r="X72">
            <v>1.2626200000000001</v>
          </cell>
          <cell r="Y72">
            <v>2.0137</v>
          </cell>
          <cell r="Z72">
            <v>1.2308399999999999</v>
          </cell>
          <cell r="AA72">
            <v>2.05159</v>
          </cell>
          <cell r="AB72">
            <v>1.19889</v>
          </cell>
          <cell r="AC72">
            <v>2.0901299999999998</v>
          </cell>
          <cell r="AD72">
            <v>1.1667799999999999</v>
          </cell>
          <cell r="AE72">
            <v>2.12927</v>
          </cell>
          <cell r="AF72">
            <v>1.13456</v>
          </cell>
          <cell r="AG72">
            <v>2.16899</v>
          </cell>
          <cell r="AH72">
            <v>1.10226</v>
          </cell>
          <cell r="AI72">
            <v>2.2092499999999999</v>
          </cell>
          <cell r="AJ72">
            <v>1.0699099999999999</v>
          </cell>
          <cell r="AK72">
            <v>2.2500100000000001</v>
          </cell>
          <cell r="AL72">
            <v>1.0375300000000001</v>
          </cell>
          <cell r="AM72">
            <v>2.2912400000000002</v>
          </cell>
          <cell r="AN72">
            <v>1.0051699999999999</v>
          </cell>
          <cell r="AO72">
            <v>2.3329</v>
          </cell>
        </row>
        <row r="73">
          <cell r="B73">
            <v>1.5952999999999999</v>
          </cell>
          <cell r="C73">
            <v>1.65001</v>
          </cell>
          <cell r="D73">
            <v>1.56772</v>
          </cell>
          <cell r="E73">
            <v>1.67852</v>
          </cell>
          <cell r="F73">
            <v>1.53966</v>
          </cell>
          <cell r="G73">
            <v>1.7079299999999999</v>
          </cell>
          <cell r="H73">
            <v>1.51115</v>
          </cell>
          <cell r="I73">
            <v>1.7382500000000001</v>
          </cell>
          <cell r="J73">
            <v>1.4822200000000001</v>
          </cell>
          <cell r="K73">
            <v>1.7694300000000001</v>
          </cell>
          <cell r="L73">
            <v>1.45289</v>
          </cell>
          <cell r="M73">
            <v>1.8014399999999999</v>
          </cell>
          <cell r="N73">
            <v>1.4232100000000001</v>
          </cell>
          <cell r="O73">
            <v>1.83429</v>
          </cell>
          <cell r="P73">
            <v>1.39316</v>
          </cell>
          <cell r="Q73">
            <v>1.8679300000000001</v>
          </cell>
          <cell r="R73">
            <v>1.3628100000000001</v>
          </cell>
          <cell r="S73">
            <v>1.90235</v>
          </cell>
          <cell r="T73">
            <v>1.3321700000000001</v>
          </cell>
          <cell r="U73">
            <v>1.9375199999999999</v>
          </cell>
          <cell r="V73">
            <v>1.3012699999999999</v>
          </cell>
          <cell r="W73">
            <v>1.9734100000000001</v>
          </cell>
          <cell r="X73">
            <v>1.27013</v>
          </cell>
          <cell r="Y73">
            <v>2.0099999999999998</v>
          </cell>
          <cell r="Z73">
            <v>1.23878</v>
          </cell>
          <cell r="AA73">
            <v>2.0472399999999999</v>
          </cell>
          <cell r="AB73">
            <v>1.2072499999999999</v>
          </cell>
          <cell r="AC73">
            <v>2.0851099999999998</v>
          </cell>
          <cell r="AD73">
            <v>1.1755899999999999</v>
          </cell>
          <cell r="AE73">
            <v>2.1235900000000001</v>
          </cell>
          <cell r="AF73">
            <v>1.1437900000000001</v>
          </cell>
          <cell r="AG73">
            <v>2.1626300000000001</v>
          </cell>
          <cell r="AH73">
            <v>1.11192</v>
          </cell>
          <cell r="AI73">
            <v>2.2021999999999999</v>
          </cell>
          <cell r="AJ73">
            <v>1.0799799999999999</v>
          </cell>
          <cell r="AK73">
            <v>2.24227</v>
          </cell>
          <cell r="AL73">
            <v>1.0480100000000001</v>
          </cell>
          <cell r="AM73">
            <v>2.2827999999999999</v>
          </cell>
          <cell r="AN73">
            <v>1.0160499999999999</v>
          </cell>
          <cell r="AO73">
            <v>2.32375</v>
          </cell>
        </row>
        <row r="74">
          <cell r="B74">
            <v>1.5981300000000001</v>
          </cell>
          <cell r="C74">
            <v>1.6520900000000001</v>
          </cell>
          <cell r="D74">
            <v>1.57091</v>
          </cell>
          <cell r="E74">
            <v>1.6801999999999999</v>
          </cell>
          <cell r="F74">
            <v>1.5432300000000001</v>
          </cell>
          <cell r="G74">
            <v>1.7092000000000001</v>
          </cell>
          <cell r="H74">
            <v>1.51511</v>
          </cell>
          <cell r="I74">
            <v>1.7390399999999999</v>
          </cell>
          <cell r="J74">
            <v>1.4865900000000001</v>
          </cell>
          <cell r="K74">
            <v>1.7697499999999999</v>
          </cell>
          <cell r="L74">
            <v>1.45767</v>
          </cell>
          <cell r="M74">
            <v>1.8012699999999999</v>
          </cell>
          <cell r="N74">
            <v>1.4283999999999999</v>
          </cell>
          <cell r="O74">
            <v>1.8335999999999999</v>
          </cell>
          <cell r="P74">
            <v>1.3987700000000001</v>
          </cell>
          <cell r="Q74">
            <v>1.8667</v>
          </cell>
          <cell r="R74">
            <v>1.3688400000000001</v>
          </cell>
          <cell r="S74">
            <v>1.9005700000000001</v>
          </cell>
          <cell r="T74">
            <v>1.33863</v>
          </cell>
          <cell r="U74">
            <v>1.93516</v>
          </cell>
          <cell r="V74">
            <v>1.3081499999999999</v>
          </cell>
          <cell r="W74">
            <v>1.9704600000000001</v>
          </cell>
          <cell r="X74">
            <v>1.2774399999999999</v>
          </cell>
          <cell r="Y74">
            <v>2.0064299999999999</v>
          </cell>
          <cell r="Z74">
            <v>1.2465200000000001</v>
          </cell>
          <cell r="AA74">
            <v>2.04304</v>
          </cell>
          <cell r="AB74">
            <v>1.2154199999999999</v>
          </cell>
          <cell r="AC74">
            <v>2.0802800000000001</v>
          </cell>
          <cell r="AD74">
            <v>1.18418</v>
          </cell>
          <cell r="AE74">
            <v>2.1181100000000002</v>
          </cell>
          <cell r="AF74">
            <v>1.1528099999999999</v>
          </cell>
          <cell r="AG74">
            <v>2.1564899999999998</v>
          </cell>
          <cell r="AH74">
            <v>1.1213500000000001</v>
          </cell>
          <cell r="AI74">
            <v>2.1953999999999998</v>
          </cell>
          <cell r="AJ74">
            <v>1.08982</v>
          </cell>
          <cell r="AK74">
            <v>2.2347999999999999</v>
          </cell>
          <cell r="AL74">
            <v>1.0582499999999999</v>
          </cell>
          <cell r="AM74">
            <v>2.2746499999999998</v>
          </cell>
          <cell r="AN74">
            <v>1.02668</v>
          </cell>
          <cell r="AO74">
            <v>2.3149199999999999</v>
          </cell>
        </row>
        <row r="75">
          <cell r="B75">
            <v>1.6009</v>
          </cell>
          <cell r="C75">
            <v>1.6541300000000001</v>
          </cell>
          <cell r="D75">
            <v>1.5740400000000001</v>
          </cell>
          <cell r="E75">
            <v>1.6818500000000001</v>
          </cell>
          <cell r="F75">
            <v>1.5467299999999999</v>
          </cell>
          <cell r="G75">
            <v>1.7104299999999999</v>
          </cell>
          <cell r="H75">
            <v>1.5189999999999999</v>
          </cell>
          <cell r="I75">
            <v>1.7398499999999999</v>
          </cell>
          <cell r="J75">
            <v>1.4908600000000001</v>
          </cell>
          <cell r="K75">
            <v>1.7700899999999999</v>
          </cell>
          <cell r="L75">
            <v>1.4623299999999999</v>
          </cell>
          <cell r="M75">
            <v>1.8011299999999999</v>
          </cell>
          <cell r="N75">
            <v>1.43346</v>
          </cell>
          <cell r="O75">
            <v>1.8329500000000001</v>
          </cell>
          <cell r="P75">
            <v>1.40425</v>
          </cell>
          <cell r="Q75">
            <v>1.8655299999999999</v>
          </cell>
          <cell r="R75">
            <v>1.37473</v>
          </cell>
          <cell r="S75">
            <v>1.89886</v>
          </cell>
          <cell r="T75">
            <v>1.34493</v>
          </cell>
          <cell r="U75">
            <v>1.9328799999999999</v>
          </cell>
          <cell r="V75">
            <v>1.31488</v>
          </cell>
          <cell r="W75">
            <v>1.9676100000000001</v>
          </cell>
          <cell r="X75">
            <v>1.2845800000000001</v>
          </cell>
          <cell r="Y75">
            <v>2.00299</v>
          </cell>
          <cell r="Z75">
            <v>1.2540800000000001</v>
          </cell>
          <cell r="AA75">
            <v>2.0390000000000001</v>
          </cell>
          <cell r="AB75">
            <v>1.2234</v>
          </cell>
          <cell r="AC75">
            <v>2.0756299999999999</v>
          </cell>
          <cell r="AD75">
            <v>1.1925699999999999</v>
          </cell>
          <cell r="AE75">
            <v>2.1128300000000002</v>
          </cell>
          <cell r="AF75">
            <v>1.16161</v>
          </cell>
          <cell r="AG75">
            <v>2.1505700000000001</v>
          </cell>
          <cell r="AH75">
            <v>1.13056</v>
          </cell>
          <cell r="AI75">
            <v>2.1888299999999998</v>
          </cell>
          <cell r="AJ75">
            <v>1.0994200000000001</v>
          </cell>
          <cell r="AK75">
            <v>2.2275700000000001</v>
          </cell>
          <cell r="AL75">
            <v>1.0682499999999999</v>
          </cell>
          <cell r="AM75">
            <v>2.2667600000000001</v>
          </cell>
          <cell r="AN75">
            <v>1.0370600000000001</v>
          </cell>
          <cell r="AO75">
            <v>2.3063799999999999</v>
          </cell>
        </row>
        <row r="76">
          <cell r="B76">
            <v>1.60361</v>
          </cell>
          <cell r="C76">
            <v>1.6561399999999999</v>
          </cell>
          <cell r="D76">
            <v>1.5770999999999999</v>
          </cell>
          <cell r="E76">
            <v>1.6834800000000001</v>
          </cell>
          <cell r="F76">
            <v>1.5501499999999999</v>
          </cell>
          <cell r="G76">
            <v>1.71166</v>
          </cell>
          <cell r="H76">
            <v>1.5227900000000001</v>
          </cell>
          <cell r="I76">
            <v>1.74065</v>
          </cell>
          <cell r="J76">
            <v>1.4950300000000001</v>
          </cell>
          <cell r="K76">
            <v>1.77044</v>
          </cell>
          <cell r="L76">
            <v>1.4669000000000001</v>
          </cell>
          <cell r="M76">
            <v>1.8010200000000001</v>
          </cell>
          <cell r="N76">
            <v>1.43842</v>
          </cell>
          <cell r="O76">
            <v>1.8323499999999999</v>
          </cell>
          <cell r="P76">
            <v>1.40961</v>
          </cell>
          <cell r="Q76">
            <v>1.86443</v>
          </cell>
          <cell r="R76">
            <v>1.3804799999999999</v>
          </cell>
          <cell r="S76">
            <v>1.8972199999999999</v>
          </cell>
          <cell r="T76">
            <v>1.3510800000000001</v>
          </cell>
          <cell r="U76">
            <v>1.9307099999999999</v>
          </cell>
          <cell r="V76">
            <v>1.3214300000000001</v>
          </cell>
          <cell r="W76">
            <v>1.9648699999999999</v>
          </cell>
          <cell r="X76">
            <v>1.29155</v>
          </cell>
          <cell r="Y76">
            <v>1.99969</v>
          </cell>
          <cell r="Z76">
            <v>1.26146</v>
          </cell>
          <cell r="AA76">
            <v>2.03511</v>
          </cell>
          <cell r="AB76">
            <v>1.23119</v>
          </cell>
          <cell r="AC76">
            <v>2.0711300000000001</v>
          </cell>
          <cell r="AD76">
            <v>1.20076</v>
          </cell>
          <cell r="AE76">
            <v>2.10772</v>
          </cell>
          <cell r="AF76">
            <v>1.1701999999999999</v>
          </cell>
          <cell r="AG76">
            <v>2.1448499999999999</v>
          </cell>
          <cell r="AH76">
            <v>1.13954</v>
          </cell>
          <cell r="AI76">
            <v>2.18248</v>
          </cell>
          <cell r="AJ76">
            <v>1.1088100000000001</v>
          </cell>
          <cell r="AK76">
            <v>2.2205900000000001</v>
          </cell>
          <cell r="AL76">
            <v>1.0780099999999999</v>
          </cell>
          <cell r="AM76">
            <v>2.2591399999999999</v>
          </cell>
          <cell r="AN76">
            <v>1.04721</v>
          </cell>
          <cell r="AO76">
            <v>2.2981099999999999</v>
          </cell>
        </row>
        <row r="77">
          <cell r="B77">
            <v>1.60626</v>
          </cell>
          <cell r="C77">
            <v>1.65812</v>
          </cell>
          <cell r="D77">
            <v>1.5801000000000001</v>
          </cell>
          <cell r="E77">
            <v>1.68509</v>
          </cell>
          <cell r="F77">
            <v>1.5535099999999999</v>
          </cell>
          <cell r="G77">
            <v>1.7128699999999999</v>
          </cell>
          <cell r="H77">
            <v>1.52651</v>
          </cell>
          <cell r="I77">
            <v>1.7414499999999999</v>
          </cell>
          <cell r="J77">
            <v>1.49912</v>
          </cell>
          <cell r="K77">
            <v>1.77081</v>
          </cell>
          <cell r="L77">
            <v>1.47136</v>
          </cell>
          <cell r="M77">
            <v>1.8009299999999999</v>
          </cell>
          <cell r="N77">
            <v>1.4432499999999999</v>
          </cell>
          <cell r="O77">
            <v>1.83178</v>
          </cell>
          <cell r="P77">
            <v>1.41483</v>
          </cell>
          <cell r="Q77">
            <v>1.86337</v>
          </cell>
          <cell r="R77">
            <v>1.3861000000000001</v>
          </cell>
          <cell r="S77">
            <v>1.8956500000000001</v>
          </cell>
          <cell r="T77">
            <v>1.35711</v>
          </cell>
          <cell r="U77">
            <v>1.92862</v>
          </cell>
          <cell r="V77">
            <v>1.32785</v>
          </cell>
          <cell r="W77">
            <v>1.96224</v>
          </cell>
          <cell r="X77">
            <v>1.29836</v>
          </cell>
          <cell r="Y77">
            <v>1.9964999999999999</v>
          </cell>
          <cell r="Z77">
            <v>1.26867</v>
          </cell>
          <cell r="AA77">
            <v>2.0313599999999998</v>
          </cell>
          <cell r="AB77">
            <v>1.2387900000000001</v>
          </cell>
          <cell r="AC77">
            <v>2.0668000000000002</v>
          </cell>
          <cell r="AD77">
            <v>1.2087600000000001</v>
          </cell>
          <cell r="AE77">
            <v>2.1027900000000002</v>
          </cell>
          <cell r="AF77">
            <v>1.1786000000000001</v>
          </cell>
          <cell r="AG77">
            <v>2.1393200000000001</v>
          </cell>
          <cell r="AH77">
            <v>1.14832</v>
          </cell>
          <cell r="AI77">
            <v>2.1763400000000002</v>
          </cell>
          <cell r="AJ77">
            <v>1.1179699999999999</v>
          </cell>
          <cell r="AK77">
            <v>2.2138399999999998</v>
          </cell>
          <cell r="AL77">
            <v>1.0875600000000001</v>
          </cell>
          <cell r="AM77">
            <v>2.25177</v>
          </cell>
          <cell r="AN77">
            <v>1.0571200000000001</v>
          </cell>
          <cell r="AO77">
            <v>2.2901099999999999</v>
          </cell>
        </row>
        <row r="78">
          <cell r="B78">
            <v>1.60887</v>
          </cell>
          <cell r="C78">
            <v>1.6600600000000001</v>
          </cell>
          <cell r="D78">
            <v>1.58304</v>
          </cell>
          <cell r="E78">
            <v>1.6866699999999999</v>
          </cell>
          <cell r="F78">
            <v>1.5567899999999999</v>
          </cell>
          <cell r="G78">
            <v>1.71407</v>
          </cell>
          <cell r="H78">
            <v>1.5301499999999999</v>
          </cell>
          <cell r="I78">
            <v>1.7422500000000001</v>
          </cell>
          <cell r="J78">
            <v>1.50312</v>
          </cell>
          <cell r="K78">
            <v>1.77118</v>
          </cell>
          <cell r="L78">
            <v>1.4757199999999999</v>
          </cell>
          <cell r="M78">
            <v>1.8008599999999999</v>
          </cell>
          <cell r="N78">
            <v>1.448</v>
          </cell>
          <cell r="O78">
            <v>1.8312600000000001</v>
          </cell>
          <cell r="P78">
            <v>1.41994</v>
          </cell>
          <cell r="Q78">
            <v>1.8623700000000001</v>
          </cell>
          <cell r="R78">
            <v>1.3915999999999999</v>
          </cell>
          <cell r="S78">
            <v>1.8941600000000001</v>
          </cell>
          <cell r="T78">
            <v>1.3629899999999999</v>
          </cell>
          <cell r="U78">
            <v>1.9266099999999999</v>
          </cell>
          <cell r="V78">
            <v>1.3341099999999999</v>
          </cell>
          <cell r="W78">
            <v>1.9597</v>
          </cell>
          <cell r="X78">
            <v>1.30501</v>
          </cell>
          <cell r="Y78">
            <v>1.99342</v>
          </cell>
          <cell r="Z78">
            <v>1.2757099999999999</v>
          </cell>
          <cell r="AA78">
            <v>2.02773</v>
          </cell>
          <cell r="AB78">
            <v>1.2462200000000001</v>
          </cell>
          <cell r="AC78">
            <v>2.0626099999999998</v>
          </cell>
          <cell r="AD78">
            <v>1.21658</v>
          </cell>
          <cell r="AE78">
            <v>2.0980400000000001</v>
          </cell>
          <cell r="AF78">
            <v>1.18679</v>
          </cell>
          <cell r="AG78">
            <v>2.1339800000000002</v>
          </cell>
          <cell r="AH78">
            <v>1.1569</v>
          </cell>
          <cell r="AI78">
            <v>2.17041</v>
          </cell>
          <cell r="AJ78">
            <v>1.12693</v>
          </cell>
          <cell r="AK78">
            <v>2.2073</v>
          </cell>
          <cell r="AL78">
            <v>1.0968899999999999</v>
          </cell>
          <cell r="AM78">
            <v>2.24464</v>
          </cell>
          <cell r="AN78">
            <v>1.0668</v>
          </cell>
          <cell r="AO78">
            <v>2.2823699999999998</v>
          </cell>
        </row>
        <row r="79">
          <cell r="B79">
            <v>1.6114299999999999</v>
          </cell>
          <cell r="C79">
            <v>1.6619699999999999</v>
          </cell>
          <cell r="D79">
            <v>1.58592</v>
          </cell>
          <cell r="E79">
            <v>1.6882299999999999</v>
          </cell>
          <cell r="F79">
            <v>1.5600099999999999</v>
          </cell>
          <cell r="G79">
            <v>1.71526</v>
          </cell>
          <cell r="H79">
            <v>1.5337000000000001</v>
          </cell>
          <cell r="I79">
            <v>1.7430399999999999</v>
          </cell>
          <cell r="J79">
            <v>1.5070300000000001</v>
          </cell>
          <cell r="K79">
            <v>1.77156</v>
          </cell>
          <cell r="L79">
            <v>1.4799899999999999</v>
          </cell>
          <cell r="M79">
            <v>1.80081</v>
          </cell>
          <cell r="N79">
            <v>1.45262</v>
          </cell>
          <cell r="O79">
            <v>1.83077</v>
          </cell>
          <cell r="P79">
            <v>1.4249499999999999</v>
          </cell>
          <cell r="Q79">
            <v>1.8614200000000001</v>
          </cell>
          <cell r="R79">
            <v>1.3969800000000001</v>
          </cell>
          <cell r="S79">
            <v>1.89272</v>
          </cell>
          <cell r="T79">
            <v>1.36873</v>
          </cell>
          <cell r="U79">
            <v>1.92469</v>
          </cell>
          <cell r="V79">
            <v>1.3402400000000001</v>
          </cell>
          <cell r="W79">
            <v>1.9572700000000001</v>
          </cell>
          <cell r="X79">
            <v>1.31151</v>
          </cell>
          <cell r="Y79">
            <v>1.9904599999999999</v>
          </cell>
          <cell r="Z79">
            <v>1.2825899999999999</v>
          </cell>
          <cell r="AA79">
            <v>2.0242300000000002</v>
          </cell>
          <cell r="AB79">
            <v>1.2534799999999999</v>
          </cell>
          <cell r="AC79">
            <v>2.05857</v>
          </cell>
          <cell r="AD79">
            <v>1.2242200000000001</v>
          </cell>
          <cell r="AE79">
            <v>2.0934300000000001</v>
          </cell>
          <cell r="AF79">
            <v>1.1948099999999999</v>
          </cell>
          <cell r="AG79">
            <v>2.1288100000000001</v>
          </cell>
          <cell r="AH79">
            <v>1.1652899999999999</v>
          </cell>
          <cell r="AI79">
            <v>2.1646700000000001</v>
          </cell>
          <cell r="AJ79">
            <v>1.13568</v>
          </cell>
          <cell r="AK79">
            <v>2.20099</v>
          </cell>
          <cell r="AL79">
            <v>1.1060000000000001</v>
          </cell>
          <cell r="AM79">
            <v>2.2377199999999999</v>
          </cell>
          <cell r="AN79">
            <v>1.0762799999999999</v>
          </cell>
          <cell r="AO79">
            <v>2.2748699999999999</v>
          </cell>
        </row>
        <row r="80">
          <cell r="B80">
            <v>1.6139300000000001</v>
          </cell>
          <cell r="C80">
            <v>1.6638500000000001</v>
          </cell>
          <cell r="D80">
            <v>1.5887500000000001</v>
          </cell>
          <cell r="E80">
            <v>1.6897599999999999</v>
          </cell>
          <cell r="F80">
            <v>1.5631600000000001</v>
          </cell>
          <cell r="G80">
            <v>1.7164299999999999</v>
          </cell>
          <cell r="H80">
            <v>1.5371900000000001</v>
          </cell>
          <cell r="I80">
            <v>1.7438400000000001</v>
          </cell>
          <cell r="J80">
            <v>1.51085</v>
          </cell>
          <cell r="K80">
            <v>1.77196</v>
          </cell>
          <cell r="L80">
            <v>1.48417</v>
          </cell>
          <cell r="M80">
            <v>1.8007899999999999</v>
          </cell>
          <cell r="N80">
            <v>1.4571499999999999</v>
          </cell>
          <cell r="O80">
            <v>1.8303100000000001</v>
          </cell>
          <cell r="P80">
            <v>1.42984</v>
          </cell>
          <cell r="Q80">
            <v>1.8605100000000001</v>
          </cell>
          <cell r="R80">
            <v>1.4022300000000001</v>
          </cell>
          <cell r="S80">
            <v>1.8913500000000001</v>
          </cell>
          <cell r="T80">
            <v>1.3743399999999999</v>
          </cell>
          <cell r="U80">
            <v>1.92282</v>
          </cell>
          <cell r="V80">
            <v>1.34622</v>
          </cell>
          <cell r="W80">
            <v>1.95492</v>
          </cell>
          <cell r="X80">
            <v>1.3178700000000001</v>
          </cell>
          <cell r="Y80">
            <v>1.9876</v>
          </cell>
          <cell r="Z80">
            <v>1.28931</v>
          </cell>
          <cell r="AA80">
            <v>2.0208499999999998</v>
          </cell>
          <cell r="AB80">
            <v>1.26058</v>
          </cell>
          <cell r="AC80">
            <v>2.0546600000000002</v>
          </cell>
          <cell r="AD80">
            <v>1.2316800000000001</v>
          </cell>
          <cell r="AE80">
            <v>2.0889799999999998</v>
          </cell>
          <cell r="AF80">
            <v>1.2026399999999999</v>
          </cell>
          <cell r="AG80">
            <v>2.1238100000000002</v>
          </cell>
          <cell r="AH80">
            <v>1.1734800000000001</v>
          </cell>
          <cell r="AI80">
            <v>2.1591100000000001</v>
          </cell>
          <cell r="AJ80">
            <v>1.1442399999999999</v>
          </cell>
          <cell r="AK80">
            <v>2.1948599999999998</v>
          </cell>
          <cell r="AL80">
            <v>1.1149100000000001</v>
          </cell>
          <cell r="AM80">
            <v>2.2310300000000001</v>
          </cell>
          <cell r="AN80">
            <v>1.08555</v>
          </cell>
          <cell r="AO80">
            <v>2.2675999999999998</v>
          </cell>
        </row>
        <row r="81">
          <cell r="B81">
            <v>1.61639</v>
          </cell>
          <cell r="C81">
            <v>1.6656899999999999</v>
          </cell>
          <cell r="D81">
            <v>1.59152</v>
          </cell>
          <cell r="E81">
            <v>1.6912799999999999</v>
          </cell>
          <cell r="F81">
            <v>1.5662499999999999</v>
          </cell>
          <cell r="G81">
            <v>1.71759</v>
          </cell>
          <cell r="H81">
            <v>1.5406</v>
          </cell>
          <cell r="I81">
            <v>1.7446200000000001</v>
          </cell>
          <cell r="J81">
            <v>1.51461</v>
          </cell>
          <cell r="K81">
            <v>1.77237</v>
          </cell>
          <cell r="L81">
            <v>1.4882599999999999</v>
          </cell>
          <cell r="M81">
            <v>1.8007899999999999</v>
          </cell>
          <cell r="N81">
            <v>1.4615899999999999</v>
          </cell>
          <cell r="O81">
            <v>1.82989</v>
          </cell>
          <cell r="P81">
            <v>1.43462</v>
          </cell>
          <cell r="Q81">
            <v>1.85964</v>
          </cell>
          <cell r="R81">
            <v>1.4073599999999999</v>
          </cell>
          <cell r="S81">
            <v>1.8900300000000001</v>
          </cell>
          <cell r="T81">
            <v>1.37984</v>
          </cell>
          <cell r="U81">
            <v>1.9210499999999999</v>
          </cell>
          <cell r="V81">
            <v>1.3520700000000001</v>
          </cell>
          <cell r="W81">
            <v>1.95265</v>
          </cell>
          <cell r="X81">
            <v>1.3240799999999999</v>
          </cell>
          <cell r="Y81">
            <v>1.98485</v>
          </cell>
          <cell r="Z81">
            <v>1.2959000000000001</v>
          </cell>
          <cell r="AA81">
            <v>2.0175999999999998</v>
          </cell>
          <cell r="AB81">
            <v>1.26752</v>
          </cell>
          <cell r="AC81">
            <v>2.0508799999999998</v>
          </cell>
          <cell r="AD81">
            <v>1.23898</v>
          </cell>
          <cell r="AE81">
            <v>2.0846900000000002</v>
          </cell>
          <cell r="AF81">
            <v>1.2102999999999999</v>
          </cell>
          <cell r="AG81">
            <v>2.11897</v>
          </cell>
          <cell r="AH81">
            <v>1.1815</v>
          </cell>
          <cell r="AI81">
            <v>2.1537299999999999</v>
          </cell>
          <cell r="AJ81">
            <v>1.1526000000000001</v>
          </cell>
          <cell r="AK81">
            <v>2.1889400000000001</v>
          </cell>
          <cell r="AL81">
            <v>1.12364</v>
          </cell>
          <cell r="AM81">
            <v>2.2245499999999998</v>
          </cell>
          <cell r="AN81">
            <v>1.0946100000000001</v>
          </cell>
          <cell r="AO81">
            <v>2.2605599999999999</v>
          </cell>
        </row>
        <row r="82">
          <cell r="B82">
            <v>1.6188</v>
          </cell>
          <cell r="C82">
            <v>1.66751</v>
          </cell>
          <cell r="D82">
            <v>1.59423</v>
          </cell>
          <cell r="E82">
            <v>1.69276</v>
          </cell>
          <cell r="F82">
            <v>1.56928</v>
          </cell>
          <cell r="G82">
            <v>1.7187399999999999</v>
          </cell>
          <cell r="H82">
            <v>1.5439499999999999</v>
          </cell>
          <cell r="I82">
            <v>1.7454099999999999</v>
          </cell>
          <cell r="J82">
            <v>1.5182800000000001</v>
          </cell>
          <cell r="K82">
            <v>1.77278</v>
          </cell>
          <cell r="L82">
            <v>1.4922599999999999</v>
          </cell>
          <cell r="M82">
            <v>1.8008</v>
          </cell>
          <cell r="N82">
            <v>1.46593</v>
          </cell>
          <cell r="O82">
            <v>1.8294999999999999</v>
          </cell>
          <cell r="P82">
            <v>1.4393</v>
          </cell>
          <cell r="Q82">
            <v>1.8588199999999999</v>
          </cell>
          <cell r="R82">
            <v>1.41239</v>
          </cell>
          <cell r="S82">
            <v>1.8887700000000001</v>
          </cell>
          <cell r="T82">
            <v>1.3852199999999999</v>
          </cell>
          <cell r="U82">
            <v>1.91933</v>
          </cell>
          <cell r="V82">
            <v>1.3577999999999999</v>
          </cell>
          <cell r="W82">
            <v>1.95048</v>
          </cell>
          <cell r="X82">
            <v>1.3301700000000001</v>
          </cell>
          <cell r="Y82">
            <v>1.9821899999999999</v>
          </cell>
          <cell r="Z82">
            <v>1.30233</v>
          </cell>
          <cell r="AA82">
            <v>2.01444</v>
          </cell>
          <cell r="AB82">
            <v>1.2743</v>
          </cell>
          <cell r="AC82">
            <v>2.0472299999999999</v>
          </cell>
          <cell r="AD82">
            <v>1.2461199999999999</v>
          </cell>
          <cell r="AE82">
            <v>2.0805199999999999</v>
          </cell>
          <cell r="AF82">
            <v>1.2177899999999999</v>
          </cell>
          <cell r="AG82">
            <v>2.11429</v>
          </cell>
          <cell r="AH82">
            <v>1.1893400000000001</v>
          </cell>
          <cell r="AI82">
            <v>2.1485300000000001</v>
          </cell>
          <cell r="AJ82">
            <v>1.1608000000000001</v>
          </cell>
          <cell r="AK82">
            <v>2.1831999999999998</v>
          </cell>
          <cell r="AL82">
            <v>1.1321699999999999</v>
          </cell>
          <cell r="AM82">
            <v>2.21827</v>
          </cell>
          <cell r="AN82">
            <v>1.1034900000000001</v>
          </cell>
          <cell r="AO82">
            <v>2.25373</v>
          </cell>
        </row>
        <row r="83">
          <cell r="B83">
            <v>1.6211800000000001</v>
          </cell>
          <cell r="C83">
            <v>1.6692899999999999</v>
          </cell>
          <cell r="D83">
            <v>1.5969100000000001</v>
          </cell>
          <cell r="E83">
            <v>1.69424</v>
          </cell>
          <cell r="F83">
            <v>1.5722499999999999</v>
          </cell>
          <cell r="G83">
            <v>1.71987</v>
          </cell>
          <cell r="H83">
            <v>1.5472300000000001</v>
          </cell>
          <cell r="I83">
            <v>1.7461899999999999</v>
          </cell>
          <cell r="J83">
            <v>1.5218799999999999</v>
          </cell>
          <cell r="K83">
            <v>1.77318</v>
          </cell>
          <cell r="L83">
            <v>1.4961800000000001</v>
          </cell>
          <cell r="M83">
            <v>1.80084</v>
          </cell>
          <cell r="N83">
            <v>1.47018</v>
          </cell>
          <cell r="O83">
            <v>1.8291200000000001</v>
          </cell>
          <cell r="P83">
            <v>1.4438800000000001</v>
          </cell>
          <cell r="Q83">
            <v>1.8580399999999999</v>
          </cell>
          <cell r="R83">
            <v>1.4173100000000001</v>
          </cell>
          <cell r="S83">
            <v>1.8875599999999999</v>
          </cell>
          <cell r="T83">
            <v>1.3904799999999999</v>
          </cell>
          <cell r="U83">
            <v>1.9176800000000001</v>
          </cell>
          <cell r="V83">
            <v>1.3633999999999999</v>
          </cell>
          <cell r="W83">
            <v>1.9483699999999999</v>
          </cell>
          <cell r="X83">
            <v>1.3361099999999999</v>
          </cell>
          <cell r="Y83">
            <v>1.9796199999999999</v>
          </cell>
          <cell r="Z83">
            <v>1.3086199999999999</v>
          </cell>
          <cell r="AA83">
            <v>2.0114000000000001</v>
          </cell>
          <cell r="AB83">
            <v>1.28094</v>
          </cell>
          <cell r="AC83">
            <v>2.0436999999999999</v>
          </cell>
          <cell r="AD83">
            <v>1.2531000000000001</v>
          </cell>
          <cell r="AE83">
            <v>2.0764900000000002</v>
          </cell>
          <cell r="AF83">
            <v>1.22512</v>
          </cell>
          <cell r="AG83">
            <v>2.1097600000000001</v>
          </cell>
          <cell r="AH83">
            <v>1.1970099999999999</v>
          </cell>
          <cell r="AI83">
            <v>2.1434799999999998</v>
          </cell>
          <cell r="AJ83">
            <v>1.1688000000000001</v>
          </cell>
          <cell r="AK83">
            <v>2.1776200000000001</v>
          </cell>
          <cell r="AL83">
            <v>1.1405099999999999</v>
          </cell>
          <cell r="AM83">
            <v>2.21218</v>
          </cell>
          <cell r="AN83">
            <v>1.11215</v>
          </cell>
          <cell r="AO83">
            <v>2.2471199999999998</v>
          </cell>
        </row>
        <row r="84">
          <cell r="B84">
            <v>1.6234999999999999</v>
          </cell>
          <cell r="C84">
            <v>1.6710499999999999</v>
          </cell>
          <cell r="D84">
            <v>1.5995200000000001</v>
          </cell>
          <cell r="E84">
            <v>1.6956800000000001</v>
          </cell>
          <cell r="F84">
            <v>1.5751599999999999</v>
          </cell>
          <cell r="G84">
            <v>1.7210000000000001</v>
          </cell>
          <cell r="H84">
            <v>1.5504500000000001</v>
          </cell>
          <cell r="I84">
            <v>1.7469699999999999</v>
          </cell>
          <cell r="J84">
            <v>1.5254000000000001</v>
          </cell>
          <cell r="K84">
            <v>1.7736099999999999</v>
          </cell>
          <cell r="L84">
            <v>1.50003</v>
          </cell>
          <cell r="M84">
            <v>1.8008900000000001</v>
          </cell>
          <cell r="N84">
            <v>1.47434</v>
          </cell>
          <cell r="O84">
            <v>1.8287899999999999</v>
          </cell>
          <cell r="P84">
            <v>1.4483699999999999</v>
          </cell>
          <cell r="Q84">
            <v>1.8573</v>
          </cell>
          <cell r="R84">
            <v>1.4221200000000001</v>
          </cell>
          <cell r="S84">
            <v>1.8864099999999999</v>
          </cell>
          <cell r="T84">
            <v>1.3956200000000001</v>
          </cell>
          <cell r="U84">
            <v>1.9160999999999999</v>
          </cell>
          <cell r="V84">
            <v>1.3688899999999999</v>
          </cell>
          <cell r="W84">
            <v>1.94635</v>
          </cell>
          <cell r="X84">
            <v>1.3419399999999999</v>
          </cell>
          <cell r="Y84">
            <v>1.9771399999999999</v>
          </cell>
          <cell r="Z84">
            <v>1.31477</v>
          </cell>
          <cell r="AA84">
            <v>2.0084499999999998</v>
          </cell>
          <cell r="AB84">
            <v>1.2874399999999999</v>
          </cell>
          <cell r="AC84">
            <v>2.0402800000000001</v>
          </cell>
          <cell r="AD84">
            <v>1.25993</v>
          </cell>
          <cell r="AE84">
            <v>2.0725899999999999</v>
          </cell>
          <cell r="AF84">
            <v>1.2322900000000001</v>
          </cell>
          <cell r="AG84">
            <v>2.1053600000000001</v>
          </cell>
          <cell r="AH84">
            <v>1.20451</v>
          </cell>
          <cell r="AI84">
            <v>2.1385800000000001</v>
          </cell>
          <cell r="AJ84">
            <v>1.1766399999999999</v>
          </cell>
          <cell r="AK84">
            <v>2.1722299999999999</v>
          </cell>
          <cell r="AL84">
            <v>1.1486799999999999</v>
          </cell>
          <cell r="AM84">
            <v>2.20627</v>
          </cell>
          <cell r="AN84">
            <v>1.1206400000000001</v>
          </cell>
          <cell r="AO84">
            <v>2.2406999999999999</v>
          </cell>
        </row>
        <row r="85">
          <cell r="B85">
            <v>1.6257900000000001</v>
          </cell>
          <cell r="C85">
            <v>1.6727700000000001</v>
          </cell>
          <cell r="D85">
            <v>1.60209</v>
          </cell>
          <cell r="E85">
            <v>1.6971099999999999</v>
          </cell>
          <cell r="F85">
            <v>1.57802</v>
          </cell>
          <cell r="G85">
            <v>1.7221</v>
          </cell>
          <cell r="H85">
            <v>1.5536000000000001</v>
          </cell>
          <cell r="I85">
            <v>1.7477499999999999</v>
          </cell>
          <cell r="J85">
            <v>1.52885</v>
          </cell>
          <cell r="K85">
            <v>1.7740400000000001</v>
          </cell>
          <cell r="L85">
            <v>1.5037799999999999</v>
          </cell>
          <cell r="M85">
            <v>1.8009500000000001</v>
          </cell>
          <cell r="N85">
            <v>1.4784200000000001</v>
          </cell>
          <cell r="O85">
            <v>1.8284800000000001</v>
          </cell>
          <cell r="P85">
            <v>1.4527699999999999</v>
          </cell>
          <cell r="Q85">
            <v>1.85659</v>
          </cell>
          <cell r="R85">
            <v>1.4268400000000001</v>
          </cell>
          <cell r="S85">
            <v>1.8853</v>
          </cell>
          <cell r="T85">
            <v>1.40066</v>
          </cell>
          <cell r="U85">
            <v>1.9145700000000001</v>
          </cell>
          <cell r="V85">
            <v>1.37426</v>
          </cell>
          <cell r="W85">
            <v>1.9443900000000001</v>
          </cell>
          <cell r="X85">
            <v>1.34762</v>
          </cell>
          <cell r="Y85">
            <v>1.9747399999999999</v>
          </cell>
          <cell r="Z85">
            <v>1.32081</v>
          </cell>
          <cell r="AA85">
            <v>2.0056099999999999</v>
          </cell>
          <cell r="AB85">
            <v>1.29379</v>
          </cell>
          <cell r="AC85">
            <v>2.0369700000000002</v>
          </cell>
          <cell r="AD85">
            <v>1.2666200000000001</v>
          </cell>
          <cell r="AE85">
            <v>2.06881</v>
          </cell>
          <cell r="AF85">
            <v>1.2393099999999999</v>
          </cell>
          <cell r="AG85">
            <v>2.1011099999999998</v>
          </cell>
          <cell r="AH85">
            <v>1.21187</v>
          </cell>
          <cell r="AI85">
            <v>2.1338400000000002</v>
          </cell>
          <cell r="AJ85">
            <v>1.18432</v>
          </cell>
          <cell r="AK85">
            <v>2.1669999999999998</v>
          </cell>
          <cell r="AL85">
            <v>1.1566700000000001</v>
          </cell>
          <cell r="AM85">
            <v>2.2005400000000002</v>
          </cell>
          <cell r="AN85">
            <v>1.12896</v>
          </cell>
          <cell r="AO85">
            <v>2.2344599999999999</v>
          </cell>
        </row>
        <row r="86">
          <cell r="B86">
            <v>1.6280399999999999</v>
          </cell>
          <cell r="C86">
            <v>1.67448</v>
          </cell>
          <cell r="D86">
            <v>1.6046100000000001</v>
          </cell>
          <cell r="E86">
            <v>1.69851</v>
          </cell>
          <cell r="F86">
            <v>1.58083</v>
          </cell>
          <cell r="G86">
            <v>1.7232000000000001</v>
          </cell>
          <cell r="H86">
            <v>1.5567</v>
          </cell>
          <cell r="I86">
            <v>1.7485200000000001</v>
          </cell>
          <cell r="J86">
            <v>1.53224</v>
          </cell>
          <cell r="K86">
            <v>1.7744800000000001</v>
          </cell>
          <cell r="L86">
            <v>1.5074799999999999</v>
          </cell>
          <cell r="M86">
            <v>1.8010299999999999</v>
          </cell>
          <cell r="N86">
            <v>1.4824200000000001</v>
          </cell>
          <cell r="O86">
            <v>1.82819</v>
          </cell>
          <cell r="P86">
            <v>1.4570700000000001</v>
          </cell>
          <cell r="Q86">
            <v>1.85592</v>
          </cell>
          <cell r="R86">
            <v>1.43146</v>
          </cell>
          <cell r="S86">
            <v>1.8842300000000001</v>
          </cell>
          <cell r="T86">
            <v>1.40561</v>
          </cell>
          <cell r="U86">
            <v>1.9131</v>
          </cell>
          <cell r="V86">
            <v>1.37951</v>
          </cell>
          <cell r="W86">
            <v>1.9424999999999999</v>
          </cell>
          <cell r="X86">
            <v>1.3532</v>
          </cell>
          <cell r="Y86">
            <v>1.9724299999999999</v>
          </cell>
          <cell r="Z86">
            <v>1.3267100000000001</v>
          </cell>
          <cell r="AA86">
            <v>2.00285</v>
          </cell>
          <cell r="AB86">
            <v>1.30002</v>
          </cell>
          <cell r="AC86">
            <v>2.0337700000000001</v>
          </cell>
          <cell r="AD86">
            <v>1.2731699999999999</v>
          </cell>
          <cell r="AE86">
            <v>2.06515</v>
          </cell>
          <cell r="AF86">
            <v>1.24617</v>
          </cell>
          <cell r="AG86">
            <v>2.0969899999999999</v>
          </cell>
          <cell r="AH86">
            <v>1.21906</v>
          </cell>
          <cell r="AI86">
            <v>2.1292499999999999</v>
          </cell>
          <cell r="AJ86">
            <v>1.1918299999999999</v>
          </cell>
          <cell r="AK86">
            <v>2.1619199999999998</v>
          </cell>
          <cell r="AL86">
            <v>1.1645000000000001</v>
          </cell>
          <cell r="AM86">
            <v>2.1949800000000002</v>
          </cell>
          <cell r="AN86">
            <v>1.1371</v>
          </cell>
          <cell r="AO86">
            <v>2.2284099999999998</v>
          </cell>
        </row>
        <row r="87">
          <cell r="B87">
            <v>1.6302399999999999</v>
          </cell>
          <cell r="C87">
            <v>1.67615</v>
          </cell>
          <cell r="D87">
            <v>1.6070899999999999</v>
          </cell>
          <cell r="E87">
            <v>1.6999</v>
          </cell>
          <cell r="F87">
            <v>1.58358</v>
          </cell>
          <cell r="G87">
            <v>1.7242900000000001</v>
          </cell>
          <cell r="H87">
            <v>1.5597399999999999</v>
          </cell>
          <cell r="I87">
            <v>1.74929</v>
          </cell>
          <cell r="J87">
            <v>1.5355700000000001</v>
          </cell>
          <cell r="K87">
            <v>1.77491</v>
          </cell>
          <cell r="L87">
            <v>1.51109</v>
          </cell>
          <cell r="M87">
            <v>1.8011200000000001</v>
          </cell>
          <cell r="N87">
            <v>1.4863299999999999</v>
          </cell>
          <cell r="O87">
            <v>1.82792</v>
          </cell>
          <cell r="P87">
            <v>1.46129</v>
          </cell>
          <cell r="Q87">
            <v>1.8552900000000001</v>
          </cell>
          <cell r="R87">
            <v>1.4359900000000001</v>
          </cell>
          <cell r="S87">
            <v>1.8832100000000001</v>
          </cell>
          <cell r="T87">
            <v>1.4104399999999999</v>
          </cell>
          <cell r="U87">
            <v>1.91168</v>
          </cell>
          <cell r="V87">
            <v>1.38466</v>
          </cell>
          <cell r="W87">
            <v>1.94068</v>
          </cell>
          <cell r="X87">
            <v>1.35867</v>
          </cell>
          <cell r="Y87">
            <v>1.9701900000000001</v>
          </cell>
          <cell r="Z87">
            <v>1.3324800000000001</v>
          </cell>
          <cell r="AA87">
            <v>2.0001799999999998</v>
          </cell>
          <cell r="AB87">
            <v>1.3061100000000001</v>
          </cell>
          <cell r="AC87">
            <v>2.0306700000000002</v>
          </cell>
          <cell r="AD87">
            <v>1.2795799999999999</v>
          </cell>
          <cell r="AE87">
            <v>2.0615999999999999</v>
          </cell>
          <cell r="AF87">
            <v>1.2528999999999999</v>
          </cell>
          <cell r="AG87">
            <v>2.0929799999999998</v>
          </cell>
          <cell r="AH87">
            <v>1.2260899999999999</v>
          </cell>
          <cell r="AI87">
            <v>2.1247799999999999</v>
          </cell>
          <cell r="AJ87">
            <v>1.1991799999999999</v>
          </cell>
          <cell r="AK87">
            <v>2.15699</v>
          </cell>
          <cell r="AL87">
            <v>1.1721699999999999</v>
          </cell>
          <cell r="AM87">
            <v>2.1895899999999999</v>
          </cell>
          <cell r="AN87">
            <v>1.14507</v>
          </cell>
          <cell r="AO87">
            <v>2.22254</v>
          </cell>
        </row>
        <row r="88">
          <cell r="B88">
            <v>1.63242</v>
          </cell>
          <cell r="C88">
            <v>1.6778</v>
          </cell>
          <cell r="D88">
            <v>1.60951</v>
          </cell>
          <cell r="E88">
            <v>1.7012700000000001</v>
          </cell>
          <cell r="F88">
            <v>1.5862799999999999</v>
          </cell>
          <cell r="G88">
            <v>1.72536</v>
          </cell>
          <cell r="H88">
            <v>1.56271</v>
          </cell>
          <cell r="I88">
            <v>1.7500599999999999</v>
          </cell>
          <cell r="J88">
            <v>1.5388299999999999</v>
          </cell>
          <cell r="K88">
            <v>1.77535</v>
          </cell>
          <cell r="L88">
            <v>1.5146500000000001</v>
          </cell>
          <cell r="M88">
            <v>1.8012300000000001</v>
          </cell>
          <cell r="N88">
            <v>1.49017</v>
          </cell>
          <cell r="O88">
            <v>1.82768</v>
          </cell>
          <cell r="P88">
            <v>1.4654199999999999</v>
          </cell>
          <cell r="Q88">
            <v>1.8546899999999999</v>
          </cell>
          <cell r="R88">
            <v>1.44042</v>
          </cell>
          <cell r="S88">
            <v>1.8822300000000001</v>
          </cell>
          <cell r="T88">
            <v>1.4151800000000001</v>
          </cell>
          <cell r="U88">
            <v>1.91032</v>
          </cell>
          <cell r="V88">
            <v>1.3896999999999999</v>
          </cell>
          <cell r="W88">
            <v>1.93892</v>
          </cell>
          <cell r="X88">
            <v>1.36402</v>
          </cell>
          <cell r="Y88">
            <v>1.9680200000000001</v>
          </cell>
          <cell r="Z88">
            <v>1.3381400000000001</v>
          </cell>
          <cell r="AA88">
            <v>1.9976</v>
          </cell>
          <cell r="AB88">
            <v>1.3120799999999999</v>
          </cell>
          <cell r="AC88">
            <v>2.02766</v>
          </cell>
          <cell r="AD88">
            <v>1.2858499999999999</v>
          </cell>
          <cell r="AE88">
            <v>2.05816</v>
          </cell>
          <cell r="AF88">
            <v>1.25949</v>
          </cell>
          <cell r="AG88">
            <v>2.0891000000000002</v>
          </cell>
          <cell r="AH88">
            <v>1.23299</v>
          </cell>
          <cell r="AI88">
            <v>2.12046</v>
          </cell>
          <cell r="AJ88">
            <v>1.20638</v>
          </cell>
          <cell r="AK88">
            <v>2.1522100000000002</v>
          </cell>
          <cell r="AL88">
            <v>1.17967</v>
          </cell>
          <cell r="AM88">
            <v>2.1843400000000002</v>
          </cell>
          <cell r="AN88">
            <v>1.15289</v>
          </cell>
          <cell r="AO88">
            <v>2.2168299999999999</v>
          </cell>
        </row>
        <row r="89">
          <cell r="B89">
            <v>1.6345400000000001</v>
          </cell>
          <cell r="C89">
            <v>1.6794199999999999</v>
          </cell>
          <cell r="D89">
            <v>1.6119000000000001</v>
          </cell>
          <cell r="E89">
            <v>1.70262</v>
          </cell>
          <cell r="F89">
            <v>1.58893</v>
          </cell>
          <cell r="G89">
            <v>1.7264200000000001</v>
          </cell>
          <cell r="H89">
            <v>1.5656399999999999</v>
          </cell>
          <cell r="I89">
            <v>1.75082</v>
          </cell>
          <cell r="J89">
            <v>1.5420199999999999</v>
          </cell>
          <cell r="K89">
            <v>1.7758</v>
          </cell>
          <cell r="L89">
            <v>1.5181199999999999</v>
          </cell>
          <cell r="M89">
            <v>1.80135</v>
          </cell>
          <cell r="N89">
            <v>1.49393</v>
          </cell>
          <cell r="O89">
            <v>1.82745</v>
          </cell>
          <cell r="P89">
            <v>1.4694700000000001</v>
          </cell>
          <cell r="Q89">
            <v>1.8541099999999999</v>
          </cell>
          <cell r="R89">
            <v>1.44476</v>
          </cell>
          <cell r="S89">
            <v>1.8812899999999999</v>
          </cell>
          <cell r="T89">
            <v>1.4198200000000001</v>
          </cell>
          <cell r="U89">
            <v>1.909</v>
          </cell>
          <cell r="V89">
            <v>1.3946400000000001</v>
          </cell>
          <cell r="W89">
            <v>1.9372100000000001</v>
          </cell>
          <cell r="X89">
            <v>1.3692599999999999</v>
          </cell>
          <cell r="Y89">
            <v>1.9659199999999999</v>
          </cell>
          <cell r="Z89">
            <v>1.34368</v>
          </cell>
          <cell r="AA89">
            <v>1.9951000000000001</v>
          </cell>
          <cell r="AB89">
            <v>1.31792</v>
          </cell>
          <cell r="AC89">
            <v>2.02474</v>
          </cell>
          <cell r="AD89">
            <v>1.292</v>
          </cell>
          <cell r="AE89">
            <v>2.0548299999999999</v>
          </cell>
          <cell r="AF89">
            <v>1.2659400000000001</v>
          </cell>
          <cell r="AG89">
            <v>2.0853299999999999</v>
          </cell>
          <cell r="AH89">
            <v>1.2397400000000001</v>
          </cell>
          <cell r="AI89">
            <v>2.11626</v>
          </cell>
          <cell r="AJ89">
            <v>1.2134400000000001</v>
          </cell>
          <cell r="AK89">
            <v>2.1475599999999999</v>
          </cell>
          <cell r="AL89">
            <v>1.18703</v>
          </cell>
          <cell r="AM89">
            <v>2.1792500000000001</v>
          </cell>
          <cell r="AN89">
            <v>1.1605300000000001</v>
          </cell>
          <cell r="AO89">
            <v>2.21129</v>
          </cell>
        </row>
        <row r="90">
          <cell r="B90">
            <v>1.6366400000000001</v>
          </cell>
          <cell r="C90">
            <v>1.68102</v>
          </cell>
          <cell r="D90">
            <v>1.61425</v>
          </cell>
          <cell r="E90">
            <v>1.7039500000000001</v>
          </cell>
          <cell r="F90">
            <v>1.59154</v>
          </cell>
          <cell r="G90">
            <v>1.7274700000000001</v>
          </cell>
          <cell r="H90">
            <v>1.5685</v>
          </cell>
          <cell r="I90">
            <v>1.7515700000000001</v>
          </cell>
          <cell r="J90">
            <v>1.5451600000000001</v>
          </cell>
          <cell r="K90">
            <v>1.7762500000000001</v>
          </cell>
          <cell r="L90">
            <v>1.5215399999999999</v>
          </cell>
          <cell r="M90">
            <v>1.8014699999999999</v>
          </cell>
          <cell r="N90">
            <v>1.49763</v>
          </cell>
          <cell r="O90">
            <v>1.82725</v>
          </cell>
          <cell r="P90">
            <v>1.4734499999999999</v>
          </cell>
          <cell r="Q90">
            <v>1.8535600000000001</v>
          </cell>
          <cell r="R90">
            <v>1.44903</v>
          </cell>
          <cell r="S90">
            <v>1.8804000000000001</v>
          </cell>
          <cell r="T90">
            <v>1.4243699999999999</v>
          </cell>
          <cell r="U90">
            <v>1.90774</v>
          </cell>
          <cell r="V90">
            <v>1.3994800000000001</v>
          </cell>
          <cell r="W90">
            <v>1.93557</v>
          </cell>
          <cell r="X90">
            <v>1.3744000000000001</v>
          </cell>
          <cell r="Y90">
            <v>1.9638899999999999</v>
          </cell>
          <cell r="Z90">
            <v>1.34911</v>
          </cell>
          <cell r="AA90">
            <v>1.99268</v>
          </cell>
          <cell r="AB90">
            <v>1.32365</v>
          </cell>
          <cell r="AC90">
            <v>2.0219200000000002</v>
          </cell>
          <cell r="AD90">
            <v>1.29803</v>
          </cell>
          <cell r="AE90">
            <v>2.05159</v>
          </cell>
          <cell r="AF90">
            <v>1.2722599999999999</v>
          </cell>
          <cell r="AG90">
            <v>2.08168</v>
          </cell>
          <cell r="AH90">
            <v>1.24637</v>
          </cell>
          <cell r="AI90">
            <v>2.1121699999999999</v>
          </cell>
          <cell r="AJ90">
            <v>1.22035</v>
          </cell>
          <cell r="AK90">
            <v>2.1430500000000001</v>
          </cell>
          <cell r="AL90">
            <v>1.19424</v>
          </cell>
          <cell r="AM90">
            <v>2.1743000000000001</v>
          </cell>
          <cell r="AN90">
            <v>1.1680299999999999</v>
          </cell>
          <cell r="AO90">
            <v>2.2059000000000002</v>
          </cell>
        </row>
        <row r="91">
          <cell r="B91">
            <v>1.6387</v>
          </cell>
          <cell r="C91">
            <v>1.68259</v>
          </cell>
          <cell r="D91">
            <v>1.61656</v>
          </cell>
          <cell r="E91">
            <v>1.70526</v>
          </cell>
          <cell r="F91">
            <v>1.5941000000000001</v>
          </cell>
          <cell r="G91">
            <v>1.72851</v>
          </cell>
          <cell r="H91">
            <v>1.5713200000000001</v>
          </cell>
          <cell r="I91">
            <v>1.7523200000000001</v>
          </cell>
          <cell r="J91">
            <v>1.5482400000000001</v>
          </cell>
          <cell r="K91">
            <v>1.7766999999999999</v>
          </cell>
          <cell r="L91">
            <v>1.52488</v>
          </cell>
          <cell r="M91">
            <v>1.8016099999999999</v>
          </cell>
          <cell r="N91">
            <v>1.50125</v>
          </cell>
          <cell r="O91">
            <v>1.82707</v>
          </cell>
          <cell r="P91">
            <v>1.47736</v>
          </cell>
          <cell r="Q91">
            <v>1.85304</v>
          </cell>
          <cell r="R91">
            <v>1.4532099999999999</v>
          </cell>
          <cell r="S91">
            <v>1.8795299999999999</v>
          </cell>
          <cell r="T91">
            <v>1.42883</v>
          </cell>
          <cell r="U91">
            <v>1.90652</v>
          </cell>
          <cell r="V91">
            <v>1.4042300000000001</v>
          </cell>
          <cell r="W91">
            <v>1.9339900000000001</v>
          </cell>
          <cell r="X91">
            <v>1.3794299999999999</v>
          </cell>
          <cell r="Y91">
            <v>1.96194</v>
          </cell>
          <cell r="Z91">
            <v>1.3544400000000001</v>
          </cell>
          <cell r="AA91">
            <v>1.9903299999999999</v>
          </cell>
          <cell r="AB91">
            <v>1.32927</v>
          </cell>
          <cell r="AC91">
            <v>2.01918</v>
          </cell>
          <cell r="AD91">
            <v>1.30393</v>
          </cell>
          <cell r="AE91">
            <v>2.0484499999999999</v>
          </cell>
          <cell r="AF91">
            <v>1.2784599999999999</v>
          </cell>
          <cell r="AG91">
            <v>2.0781299999999998</v>
          </cell>
          <cell r="AH91">
            <v>1.25285</v>
          </cell>
          <cell r="AI91">
            <v>2.1082100000000001</v>
          </cell>
          <cell r="AJ91">
            <v>1.2271300000000001</v>
          </cell>
          <cell r="AK91">
            <v>2.1386699999999998</v>
          </cell>
          <cell r="AL91">
            <v>1.20129</v>
          </cell>
          <cell r="AM91">
            <v>2.1694900000000001</v>
          </cell>
          <cell r="AN91">
            <v>1.1753800000000001</v>
          </cell>
          <cell r="AO91">
            <v>2.2006600000000001</v>
          </cell>
        </row>
        <row r="92">
          <cell r="B92">
            <v>1.64073</v>
          </cell>
          <cell r="C92">
            <v>1.68414</v>
          </cell>
          <cell r="D92">
            <v>1.61883</v>
          </cell>
          <cell r="E92">
            <v>1.7065600000000001</v>
          </cell>
          <cell r="F92">
            <v>1.5966100000000001</v>
          </cell>
          <cell r="G92">
            <v>1.7295400000000001</v>
          </cell>
          <cell r="H92">
            <v>1.57409</v>
          </cell>
          <cell r="I92">
            <v>1.75308</v>
          </cell>
          <cell r="J92">
            <v>1.5512699999999999</v>
          </cell>
          <cell r="K92">
            <v>1.7771600000000001</v>
          </cell>
          <cell r="L92">
            <v>1.5281800000000001</v>
          </cell>
          <cell r="M92">
            <v>1.80176</v>
          </cell>
          <cell r="N92">
            <v>1.5047999999999999</v>
          </cell>
          <cell r="O92">
            <v>1.8269</v>
          </cell>
          <cell r="P92">
            <v>1.4811700000000001</v>
          </cell>
          <cell r="Q92">
            <v>1.8525499999999999</v>
          </cell>
          <cell r="R92">
            <v>1.4573</v>
          </cell>
          <cell r="S92">
            <v>1.8787</v>
          </cell>
          <cell r="T92">
            <v>1.4332100000000001</v>
          </cell>
          <cell r="U92">
            <v>1.90534</v>
          </cell>
          <cell r="V92">
            <v>1.40889</v>
          </cell>
          <cell r="W92">
            <v>1.9324600000000001</v>
          </cell>
          <cell r="X92">
            <v>1.3843700000000001</v>
          </cell>
          <cell r="Y92">
            <v>1.96004</v>
          </cell>
          <cell r="Z92">
            <v>1.3596600000000001</v>
          </cell>
          <cell r="AA92">
            <v>1.9880599999999999</v>
          </cell>
          <cell r="AB92">
            <v>1.33477</v>
          </cell>
          <cell r="AC92">
            <v>2.0165199999999999</v>
          </cell>
          <cell r="AD92">
            <v>1.30972</v>
          </cell>
          <cell r="AE92">
            <v>2.0453999999999999</v>
          </cell>
          <cell r="AF92">
            <v>1.2845299999999999</v>
          </cell>
          <cell r="AG92">
            <v>2.0746899999999999</v>
          </cell>
          <cell r="AH92">
            <v>1.2592000000000001</v>
          </cell>
          <cell r="AI92">
            <v>2.1043599999999998</v>
          </cell>
          <cell r="AJ92">
            <v>1.23376</v>
          </cell>
          <cell r="AK92">
            <v>2.1344099999999999</v>
          </cell>
          <cell r="AL92">
            <v>1.20821</v>
          </cell>
          <cell r="AM92">
            <v>2.1648200000000002</v>
          </cell>
          <cell r="AN92">
            <v>1.18259</v>
          </cell>
          <cell r="AO92">
            <v>2.19556</v>
          </cell>
        </row>
        <row r="93">
          <cell r="B93">
            <v>1.64272</v>
          </cell>
          <cell r="C93">
            <v>1.68567</v>
          </cell>
          <cell r="D93">
            <v>1.6210599999999999</v>
          </cell>
          <cell r="E93">
            <v>1.70784</v>
          </cell>
          <cell r="F93">
            <v>1.5990800000000001</v>
          </cell>
          <cell r="G93">
            <v>1.73055</v>
          </cell>
          <cell r="H93">
            <v>1.57681</v>
          </cell>
          <cell r="I93">
            <v>1.7538199999999999</v>
          </cell>
          <cell r="J93">
            <v>1.5542400000000001</v>
          </cell>
          <cell r="K93">
            <v>1.7776099999999999</v>
          </cell>
          <cell r="L93">
            <v>1.5314000000000001</v>
          </cell>
          <cell r="M93">
            <v>1.80192</v>
          </cell>
          <cell r="N93">
            <v>1.5082899999999999</v>
          </cell>
          <cell r="O93">
            <v>1.8267500000000001</v>
          </cell>
          <cell r="P93">
            <v>1.4849300000000001</v>
          </cell>
          <cell r="Q93">
            <v>1.85209</v>
          </cell>
          <cell r="R93">
            <v>1.46133</v>
          </cell>
          <cell r="S93">
            <v>1.87791</v>
          </cell>
          <cell r="T93">
            <v>1.4375</v>
          </cell>
          <cell r="U93">
            <v>1.90421</v>
          </cell>
          <cell r="V93">
            <v>1.4134500000000001</v>
          </cell>
          <cell r="W93">
            <v>1.9309700000000001</v>
          </cell>
          <cell r="X93">
            <v>1.3892100000000001</v>
          </cell>
          <cell r="Y93">
            <v>1.9581999999999999</v>
          </cell>
          <cell r="Z93">
            <v>1.3647800000000001</v>
          </cell>
          <cell r="AA93">
            <v>1.98586</v>
          </cell>
          <cell r="AB93">
            <v>1.34016</v>
          </cell>
          <cell r="AC93">
            <v>2.0139399999999998</v>
          </cell>
          <cell r="AD93">
            <v>1.3153999999999999</v>
          </cell>
          <cell r="AE93">
            <v>2.04244</v>
          </cell>
          <cell r="AF93">
            <v>1.2904899999999999</v>
          </cell>
          <cell r="AG93">
            <v>2.0713400000000002</v>
          </cell>
          <cell r="AH93">
            <v>1.2654399999999999</v>
          </cell>
          <cell r="AI93">
            <v>2.1006200000000002</v>
          </cell>
          <cell r="AJ93">
            <v>1.24027</v>
          </cell>
          <cell r="AK93">
            <v>2.1302699999999999</v>
          </cell>
          <cell r="AL93">
            <v>1.2150000000000001</v>
          </cell>
          <cell r="AM93">
            <v>2.1602700000000001</v>
          </cell>
          <cell r="AN93">
            <v>1.1896500000000001</v>
          </cell>
          <cell r="AO93">
            <v>2.1906099999999999</v>
          </cell>
        </row>
        <row r="94">
          <cell r="B94">
            <v>1.64469</v>
          </cell>
          <cell r="C94">
            <v>1.6871700000000001</v>
          </cell>
          <cell r="D94">
            <v>1.6232500000000001</v>
          </cell>
          <cell r="E94">
            <v>1.7091000000000001</v>
          </cell>
          <cell r="F94">
            <v>1.6015200000000001</v>
          </cell>
          <cell r="G94">
            <v>1.73156</v>
          </cell>
          <cell r="H94">
            <v>1.57948</v>
          </cell>
          <cell r="I94">
            <v>1.7545500000000001</v>
          </cell>
          <cell r="J94">
            <v>1.55715</v>
          </cell>
          <cell r="K94">
            <v>1.77807</v>
          </cell>
          <cell r="L94">
            <v>1.5345599999999999</v>
          </cell>
          <cell r="M94">
            <v>1.8021</v>
          </cell>
          <cell r="N94">
            <v>1.5117100000000001</v>
          </cell>
          <cell r="O94">
            <v>1.82663</v>
          </cell>
          <cell r="P94">
            <v>1.48861</v>
          </cell>
          <cell r="Q94">
            <v>1.85164</v>
          </cell>
          <cell r="R94">
            <v>1.4652700000000001</v>
          </cell>
          <cell r="S94">
            <v>1.8771500000000001</v>
          </cell>
          <cell r="T94">
            <v>1.44171</v>
          </cell>
          <cell r="U94">
            <v>1.9031100000000001</v>
          </cell>
          <cell r="V94">
            <v>1.4179299999999999</v>
          </cell>
          <cell r="W94">
            <v>1.92954</v>
          </cell>
          <cell r="X94">
            <v>1.39395</v>
          </cell>
          <cell r="Y94">
            <v>1.95642</v>
          </cell>
          <cell r="Z94">
            <v>1.3697999999999999</v>
          </cell>
          <cell r="AA94">
            <v>1.9837199999999999</v>
          </cell>
          <cell r="AB94">
            <v>1.3454600000000001</v>
          </cell>
          <cell r="AC94">
            <v>2.0114399999999999</v>
          </cell>
          <cell r="AD94">
            <v>1.3209599999999999</v>
          </cell>
          <cell r="AE94">
            <v>2.0395699999999999</v>
          </cell>
          <cell r="AF94">
            <v>1.2963199999999999</v>
          </cell>
          <cell r="AG94">
            <v>2.0680800000000001</v>
          </cell>
          <cell r="AH94">
            <v>1.27155</v>
          </cell>
          <cell r="AI94">
            <v>2.0969899999999999</v>
          </cell>
          <cell r="AJ94">
            <v>1.2466600000000001</v>
          </cell>
          <cell r="AK94">
            <v>2.1262400000000001</v>
          </cell>
          <cell r="AL94">
            <v>1.22166</v>
          </cell>
          <cell r="AM94">
            <v>2.15585</v>
          </cell>
          <cell r="AN94">
            <v>1.1965699999999999</v>
          </cell>
          <cell r="AO94">
            <v>2.1857899999999999</v>
          </cell>
        </row>
        <row r="95">
          <cell r="B95">
            <v>1.6466099999999999</v>
          </cell>
          <cell r="C95">
            <v>1.68866</v>
          </cell>
          <cell r="D95">
            <v>1.62541</v>
          </cell>
          <cell r="E95">
            <v>1.71034</v>
          </cell>
          <cell r="F95">
            <v>1.6039000000000001</v>
          </cell>
          <cell r="G95">
            <v>1.7325600000000001</v>
          </cell>
          <cell r="H95">
            <v>1.5821099999999999</v>
          </cell>
          <cell r="I95">
            <v>1.75529</v>
          </cell>
          <cell r="J95">
            <v>1.56002</v>
          </cell>
          <cell r="K95">
            <v>1.7785299999999999</v>
          </cell>
          <cell r="L95">
            <v>1.5376799999999999</v>
          </cell>
          <cell r="M95">
            <v>1.80227</v>
          </cell>
          <cell r="N95">
            <v>1.51508</v>
          </cell>
          <cell r="O95">
            <v>1.8265100000000001</v>
          </cell>
          <cell r="P95">
            <v>1.4922299999999999</v>
          </cell>
          <cell r="Q95">
            <v>1.8512299999999999</v>
          </cell>
          <cell r="R95">
            <v>1.4691399999999999</v>
          </cell>
          <cell r="S95">
            <v>1.87642</v>
          </cell>
          <cell r="T95">
            <v>1.44584</v>
          </cell>
          <cell r="U95">
            <v>1.9020600000000001</v>
          </cell>
          <cell r="V95">
            <v>1.42232</v>
          </cell>
          <cell r="W95">
            <v>1.92815</v>
          </cell>
          <cell r="X95">
            <v>1.3986099999999999</v>
          </cell>
          <cell r="Y95">
            <v>1.95469</v>
          </cell>
          <cell r="Z95">
            <v>1.3747199999999999</v>
          </cell>
          <cell r="AA95">
            <v>1.9816400000000001</v>
          </cell>
          <cell r="AB95">
            <v>1.3506499999999999</v>
          </cell>
          <cell r="AC95">
            <v>2.0089999999999999</v>
          </cell>
          <cell r="AD95">
            <v>1.32643</v>
          </cell>
          <cell r="AE95">
            <v>2.0367700000000002</v>
          </cell>
          <cell r="AF95">
            <v>1.3020499999999999</v>
          </cell>
          <cell r="AG95">
            <v>2.0649199999999999</v>
          </cell>
          <cell r="AH95">
            <v>1.27755</v>
          </cell>
          <cell r="AI95">
            <v>2.0934499999999998</v>
          </cell>
          <cell r="AJ95">
            <v>1.25292</v>
          </cell>
          <cell r="AK95">
            <v>2.1223200000000002</v>
          </cell>
          <cell r="AL95">
            <v>1.2281899999999999</v>
          </cell>
          <cell r="AM95">
            <v>2.1515399999999998</v>
          </cell>
          <cell r="AN95">
            <v>1.2033700000000001</v>
          </cell>
          <cell r="AO95">
            <v>2.1810900000000002</v>
          </cell>
        </row>
        <row r="96">
          <cell r="B96">
            <v>1.6485099999999999</v>
          </cell>
          <cell r="C96">
            <v>1.6901200000000001</v>
          </cell>
          <cell r="D96">
            <v>1.6275200000000001</v>
          </cell>
          <cell r="E96">
            <v>1.71157</v>
          </cell>
          <cell r="F96">
            <v>1.60625</v>
          </cell>
          <cell r="G96">
            <v>1.7335400000000001</v>
          </cell>
          <cell r="H96">
            <v>1.5846899999999999</v>
          </cell>
          <cell r="I96">
            <v>1.7560199999999999</v>
          </cell>
          <cell r="J96">
            <v>1.56284</v>
          </cell>
          <cell r="K96">
            <v>1.7789900000000001</v>
          </cell>
          <cell r="L96">
            <v>1.5407299999999999</v>
          </cell>
          <cell r="M96">
            <v>1.80246</v>
          </cell>
          <cell r="N96">
            <v>1.5183800000000001</v>
          </cell>
          <cell r="O96">
            <v>1.8264100000000001</v>
          </cell>
          <cell r="P96">
            <v>1.49577</v>
          </cell>
          <cell r="Q96">
            <v>1.85083</v>
          </cell>
          <cell r="R96">
            <v>1.4729399999999999</v>
          </cell>
          <cell r="S96">
            <v>1.87571</v>
          </cell>
          <cell r="T96">
            <v>1.4498899999999999</v>
          </cell>
          <cell r="U96">
            <v>1.9010499999999999</v>
          </cell>
          <cell r="V96">
            <v>1.4266300000000001</v>
          </cell>
          <cell r="W96">
            <v>1.9268099999999999</v>
          </cell>
          <cell r="X96">
            <v>1.4031800000000001</v>
          </cell>
          <cell r="Y96">
            <v>1.9530099999999999</v>
          </cell>
          <cell r="Z96">
            <v>1.3795500000000001</v>
          </cell>
          <cell r="AA96">
            <v>1.97963</v>
          </cell>
          <cell r="AB96">
            <v>1.3557399999999999</v>
          </cell>
          <cell r="AC96">
            <v>2.00665</v>
          </cell>
          <cell r="AD96">
            <v>1.33178</v>
          </cell>
          <cell r="AE96">
            <v>2.0340699999999998</v>
          </cell>
          <cell r="AF96">
            <v>1.3076700000000001</v>
          </cell>
          <cell r="AG96">
            <v>2.0618599999999998</v>
          </cell>
          <cell r="AH96">
            <v>1.28342</v>
          </cell>
          <cell r="AI96">
            <v>2.0900099999999999</v>
          </cell>
          <cell r="AJ96">
            <v>1.2590600000000001</v>
          </cell>
          <cell r="AK96">
            <v>2.1185100000000001</v>
          </cell>
          <cell r="AL96">
            <v>1.2345900000000001</v>
          </cell>
          <cell r="AM96">
            <v>2.1473499999999999</v>
          </cell>
          <cell r="AN96">
            <v>1.2100299999999999</v>
          </cell>
          <cell r="AO96">
            <v>2.17652</v>
          </cell>
        </row>
        <row r="97">
          <cell r="B97">
            <v>1.65038</v>
          </cell>
          <cell r="C97">
            <v>1.69156</v>
          </cell>
          <cell r="D97">
            <v>1.6296200000000001</v>
          </cell>
          <cell r="E97">
            <v>1.71279</v>
          </cell>
          <cell r="F97">
            <v>1.60856</v>
          </cell>
          <cell r="G97">
            <v>1.7345200000000001</v>
          </cell>
          <cell r="H97">
            <v>1.58721</v>
          </cell>
          <cell r="I97">
            <v>1.75674</v>
          </cell>
          <cell r="J97">
            <v>1.5656099999999999</v>
          </cell>
          <cell r="K97">
            <v>1.77946</v>
          </cell>
          <cell r="L97">
            <v>1.54373</v>
          </cell>
          <cell r="M97">
            <v>1.8026599999999999</v>
          </cell>
          <cell r="N97">
            <v>1.52162</v>
          </cell>
          <cell r="O97">
            <v>1.8263199999999999</v>
          </cell>
          <cell r="P97">
            <v>1.49926</v>
          </cell>
          <cell r="Q97">
            <v>1.85046</v>
          </cell>
          <cell r="R97">
            <v>1.4766699999999999</v>
          </cell>
          <cell r="S97">
            <v>1.87503</v>
          </cell>
          <cell r="T97">
            <v>1.45387</v>
          </cell>
          <cell r="U97">
            <v>1.9000600000000001</v>
          </cell>
          <cell r="V97">
            <v>1.4308700000000001</v>
          </cell>
          <cell r="W97">
            <v>1.9255199999999999</v>
          </cell>
          <cell r="X97">
            <v>1.40767</v>
          </cell>
          <cell r="Y97">
            <v>1.95139</v>
          </cell>
          <cell r="Z97">
            <v>1.38428</v>
          </cell>
          <cell r="AA97">
            <v>1.9776800000000001</v>
          </cell>
          <cell r="AB97">
            <v>1.36073</v>
          </cell>
          <cell r="AC97">
            <v>2.0043600000000001</v>
          </cell>
          <cell r="AD97">
            <v>1.3370200000000001</v>
          </cell>
          <cell r="AE97">
            <v>2.0314199999999998</v>
          </cell>
          <cell r="AF97">
            <v>1.31318</v>
          </cell>
          <cell r="AG97">
            <v>2.0588600000000001</v>
          </cell>
          <cell r="AH97">
            <v>1.2891900000000001</v>
          </cell>
          <cell r="AI97">
            <v>2.0866600000000002</v>
          </cell>
          <cell r="AJ97">
            <v>1.26508</v>
          </cell>
          <cell r="AK97">
            <v>2.1148099999999999</v>
          </cell>
          <cell r="AL97">
            <v>1.24088</v>
          </cell>
          <cell r="AM97">
            <v>2.1432799999999999</v>
          </cell>
          <cell r="AN97">
            <v>1.2165699999999999</v>
          </cell>
          <cell r="AO97">
            <v>2.1720799999999998</v>
          </cell>
        </row>
        <row r="98">
          <cell r="B98">
            <v>1.6522300000000001</v>
          </cell>
          <cell r="C98">
            <v>1.6929799999999999</v>
          </cell>
          <cell r="D98">
            <v>1.63167</v>
          </cell>
          <cell r="E98">
            <v>1.7139899999999999</v>
          </cell>
          <cell r="F98">
            <v>1.6108199999999999</v>
          </cell>
          <cell r="G98">
            <v>1.7354799999999999</v>
          </cell>
          <cell r="H98">
            <v>1.58971</v>
          </cell>
          <cell r="I98">
            <v>1.75746</v>
          </cell>
          <cell r="J98">
            <v>1.56833</v>
          </cell>
          <cell r="K98">
            <v>1.77993</v>
          </cell>
          <cell r="L98">
            <v>1.5466899999999999</v>
          </cell>
          <cell r="M98">
            <v>1.8028500000000001</v>
          </cell>
          <cell r="N98">
            <v>1.5247999999999999</v>
          </cell>
          <cell r="O98">
            <v>1.8262499999999999</v>
          </cell>
          <cell r="P98">
            <v>1.50268</v>
          </cell>
          <cell r="Q98">
            <v>1.8501000000000001</v>
          </cell>
          <cell r="R98">
            <v>1.4803299999999999</v>
          </cell>
          <cell r="S98">
            <v>1.87439</v>
          </cell>
          <cell r="T98">
            <v>1.4577800000000001</v>
          </cell>
          <cell r="U98">
            <v>1.8991100000000001</v>
          </cell>
          <cell r="V98">
            <v>1.43502</v>
          </cell>
          <cell r="W98">
            <v>1.9242600000000001</v>
          </cell>
          <cell r="X98">
            <v>1.4120600000000001</v>
          </cell>
          <cell r="Y98">
            <v>1.9498200000000001</v>
          </cell>
          <cell r="Z98">
            <v>1.3889400000000001</v>
          </cell>
          <cell r="AA98">
            <v>1.9757800000000001</v>
          </cell>
          <cell r="AB98">
            <v>1.3656299999999999</v>
          </cell>
          <cell r="AC98">
            <v>2.0021300000000002</v>
          </cell>
          <cell r="AD98">
            <v>1.3421799999999999</v>
          </cell>
          <cell r="AE98">
            <v>2.0288599999999999</v>
          </cell>
          <cell r="AF98">
            <v>1.3185899999999999</v>
          </cell>
          <cell r="AG98">
            <v>2.0559599999999998</v>
          </cell>
          <cell r="AH98">
            <v>1.2948599999999999</v>
          </cell>
          <cell r="AI98">
            <v>2.0834100000000002</v>
          </cell>
          <cell r="AJ98">
            <v>1.2709999999999999</v>
          </cell>
          <cell r="AK98">
            <v>2.1112000000000002</v>
          </cell>
          <cell r="AL98">
            <v>1.2470399999999999</v>
          </cell>
          <cell r="AM98">
            <v>2.13931</v>
          </cell>
          <cell r="AN98">
            <v>1.22298</v>
          </cell>
          <cell r="AO98">
            <v>2.1677399999999998</v>
          </cell>
        </row>
        <row r="99">
          <cell r="B99">
            <v>1.65404</v>
          </cell>
          <cell r="C99">
            <v>1.6943900000000001</v>
          </cell>
          <cell r="D99">
            <v>1.6336900000000001</v>
          </cell>
          <cell r="E99">
            <v>1.7151700000000001</v>
          </cell>
          <cell r="F99">
            <v>1.6130599999999999</v>
          </cell>
          <cell r="G99">
            <v>1.7364299999999999</v>
          </cell>
          <cell r="H99">
            <v>1.59216</v>
          </cell>
          <cell r="I99">
            <v>1.7581800000000001</v>
          </cell>
          <cell r="J99">
            <v>1.571</v>
          </cell>
          <cell r="K99">
            <v>1.7803899999999999</v>
          </cell>
          <cell r="L99">
            <v>1.54958</v>
          </cell>
          <cell r="M99">
            <v>1.8030600000000001</v>
          </cell>
          <cell r="N99">
            <v>1.52793</v>
          </cell>
          <cell r="O99">
            <v>1.82619</v>
          </cell>
          <cell r="P99">
            <v>1.50604</v>
          </cell>
          <cell r="Q99">
            <v>1.8497600000000001</v>
          </cell>
          <cell r="R99">
            <v>1.48394</v>
          </cell>
          <cell r="S99">
            <v>1.8737699999999999</v>
          </cell>
          <cell r="T99">
            <v>1.4616199999999999</v>
          </cell>
          <cell r="U99">
            <v>1.8982000000000001</v>
          </cell>
          <cell r="V99">
            <v>1.4391</v>
          </cell>
          <cell r="W99">
            <v>1.9230499999999999</v>
          </cell>
          <cell r="X99">
            <v>1.41639</v>
          </cell>
          <cell r="Y99">
            <v>1.9482999999999999</v>
          </cell>
          <cell r="Z99">
            <v>1.3935</v>
          </cell>
          <cell r="AA99">
            <v>1.97394</v>
          </cell>
          <cell r="AB99">
            <v>1.3704499999999999</v>
          </cell>
          <cell r="AC99">
            <v>1.99997</v>
          </cell>
          <cell r="AD99">
            <v>1.34724</v>
          </cell>
          <cell r="AE99">
            <v>2.0263599999999999</v>
          </cell>
          <cell r="AF99">
            <v>1.3239000000000001</v>
          </cell>
          <cell r="AG99">
            <v>2.0531299999999999</v>
          </cell>
          <cell r="AH99">
            <v>1.3004100000000001</v>
          </cell>
          <cell r="AI99">
            <v>2.0802399999999999</v>
          </cell>
          <cell r="AJ99">
            <v>1.2767999999999999</v>
          </cell>
          <cell r="AK99">
            <v>2.1076700000000002</v>
          </cell>
          <cell r="AL99">
            <v>1.2531000000000001</v>
          </cell>
          <cell r="AM99">
            <v>2.13544</v>
          </cell>
          <cell r="AN99">
            <v>1.2292799999999999</v>
          </cell>
          <cell r="AO99">
            <v>2.1635200000000001</v>
          </cell>
        </row>
        <row r="100">
          <cell r="B100">
            <v>1.6558200000000001</v>
          </cell>
          <cell r="C100">
            <v>1.69577</v>
          </cell>
          <cell r="D100">
            <v>1.63568</v>
          </cell>
          <cell r="E100">
            <v>1.71634</v>
          </cell>
          <cell r="F100">
            <v>1.6152599999999999</v>
          </cell>
          <cell r="G100">
            <v>1.7373799999999999</v>
          </cell>
          <cell r="H100">
            <v>1.59457</v>
          </cell>
          <cell r="I100">
            <v>1.75888</v>
          </cell>
          <cell r="J100">
            <v>1.5736300000000001</v>
          </cell>
          <cell r="K100">
            <v>1.7808600000000001</v>
          </cell>
          <cell r="L100">
            <v>1.55244</v>
          </cell>
          <cell r="M100">
            <v>1.80328</v>
          </cell>
          <cell r="N100">
            <v>1.5309999999999999</v>
          </cell>
          <cell r="O100">
            <v>1.8261400000000001</v>
          </cell>
          <cell r="P100">
            <v>1.5093399999999999</v>
          </cell>
          <cell r="Q100">
            <v>1.84945</v>
          </cell>
          <cell r="R100">
            <v>1.4874700000000001</v>
          </cell>
          <cell r="S100">
            <v>1.87317</v>
          </cell>
          <cell r="T100">
            <v>1.4653799999999999</v>
          </cell>
          <cell r="U100">
            <v>1.8973100000000001</v>
          </cell>
          <cell r="V100">
            <v>1.4431</v>
          </cell>
          <cell r="W100">
            <v>1.9218599999999999</v>
          </cell>
          <cell r="X100">
            <v>1.4206300000000001</v>
          </cell>
          <cell r="Y100">
            <v>1.94682</v>
          </cell>
          <cell r="Z100">
            <v>1.3979900000000001</v>
          </cell>
          <cell r="AA100">
            <v>1.9721500000000001</v>
          </cell>
          <cell r="AB100">
            <v>1.3751800000000001</v>
          </cell>
          <cell r="AC100">
            <v>1.99787</v>
          </cell>
          <cell r="AD100">
            <v>1.3522099999999999</v>
          </cell>
          <cell r="AE100">
            <v>2.0239400000000001</v>
          </cell>
          <cell r="AF100">
            <v>1.32911</v>
          </cell>
          <cell r="AG100">
            <v>2.05037</v>
          </cell>
          <cell r="AH100">
            <v>1.3058700000000001</v>
          </cell>
          <cell r="AI100">
            <v>2.0771500000000001</v>
          </cell>
          <cell r="AJ100">
            <v>1.2825</v>
          </cell>
          <cell r="AK100">
            <v>2.10425</v>
          </cell>
          <cell r="AL100">
            <v>1.2590300000000001</v>
          </cell>
          <cell r="AM100">
            <v>2.1316799999999998</v>
          </cell>
          <cell r="AN100">
            <v>1.23546</v>
          </cell>
          <cell r="AO100">
            <v>2.1594099999999998</v>
          </cell>
        </row>
        <row r="101">
          <cell r="B101">
            <v>1.6575800000000001</v>
          </cell>
          <cell r="C101">
            <v>1.69713</v>
          </cell>
          <cell r="D101">
            <v>1.63764</v>
          </cell>
          <cell r="E101">
            <v>1.71749</v>
          </cell>
          <cell r="F101">
            <v>1.6174200000000001</v>
          </cell>
          <cell r="G101">
            <v>1.73831</v>
          </cell>
          <cell r="H101">
            <v>1.59694</v>
          </cell>
          <cell r="I101">
            <v>1.75959</v>
          </cell>
          <cell r="J101">
            <v>1.5762100000000001</v>
          </cell>
          <cell r="K101">
            <v>1.78132</v>
          </cell>
          <cell r="L101">
            <v>1.55524</v>
          </cell>
          <cell r="M101">
            <v>1.80349</v>
          </cell>
          <cell r="N101">
            <v>1.53403</v>
          </cell>
          <cell r="O101">
            <v>1.8261000000000001</v>
          </cell>
          <cell r="P101">
            <v>1.5125999999999999</v>
          </cell>
          <cell r="Q101">
            <v>1.84914</v>
          </cell>
          <cell r="R101">
            <v>1.4909399999999999</v>
          </cell>
          <cell r="S101">
            <v>1.87259</v>
          </cell>
          <cell r="T101">
            <v>1.46909</v>
          </cell>
          <cell r="U101">
            <v>1.89646</v>
          </cell>
          <cell r="V101">
            <v>1.4470400000000001</v>
          </cell>
          <cell r="W101">
            <v>1.92072</v>
          </cell>
          <cell r="X101">
            <v>1.4248000000000001</v>
          </cell>
          <cell r="Y101">
            <v>1.9453800000000001</v>
          </cell>
          <cell r="Z101">
            <v>1.40239</v>
          </cell>
          <cell r="AA101">
            <v>1.9704200000000001</v>
          </cell>
          <cell r="AB101">
            <v>1.37982</v>
          </cell>
          <cell r="AC101">
            <v>1.9958199999999999</v>
          </cell>
          <cell r="AD101">
            <v>1.3570899999999999</v>
          </cell>
          <cell r="AE101">
            <v>2.0215900000000002</v>
          </cell>
          <cell r="AF101">
            <v>1.33422</v>
          </cell>
          <cell r="AG101">
            <v>2.0476899999999998</v>
          </cell>
          <cell r="AH101">
            <v>1.3112200000000001</v>
          </cell>
          <cell r="AI101">
            <v>2.0741399999999999</v>
          </cell>
          <cell r="AJ101">
            <v>1.28809</v>
          </cell>
          <cell r="AK101">
            <v>2.1009199999999999</v>
          </cell>
          <cell r="AL101">
            <v>1.2648600000000001</v>
          </cell>
          <cell r="AM101">
            <v>2.1280000000000001</v>
          </cell>
          <cell r="AN101">
            <v>1.2415400000000001</v>
          </cell>
          <cell r="AO101">
            <v>2.1554000000000002</v>
          </cell>
        </row>
        <row r="102">
          <cell r="B102">
            <v>1.6593199999999999</v>
          </cell>
          <cell r="C102">
            <v>1.69848</v>
          </cell>
          <cell r="D102">
            <v>1.6395599999999999</v>
          </cell>
          <cell r="E102">
            <v>1.7186300000000001</v>
          </cell>
          <cell r="F102">
            <v>1.61955</v>
          </cell>
          <cell r="G102">
            <v>1.7392399999999999</v>
          </cell>
          <cell r="H102">
            <v>1.59928</v>
          </cell>
          <cell r="I102">
            <v>1.7602899999999999</v>
          </cell>
          <cell r="J102">
            <v>1.5787500000000001</v>
          </cell>
          <cell r="K102">
            <v>1.78179</v>
          </cell>
          <cell r="L102">
            <v>1.55799</v>
          </cell>
          <cell r="M102">
            <v>1.80372</v>
          </cell>
          <cell r="N102">
            <v>1.5369999999999999</v>
          </cell>
          <cell r="O102">
            <v>1.8260799999999999</v>
          </cell>
          <cell r="P102">
            <v>1.5157799999999999</v>
          </cell>
          <cell r="Q102">
            <v>1.8488599999999999</v>
          </cell>
          <cell r="R102">
            <v>1.4943500000000001</v>
          </cell>
          <cell r="S102">
            <v>1.87205</v>
          </cell>
          <cell r="T102">
            <v>1.47272</v>
          </cell>
          <cell r="U102">
            <v>1.8956299999999999</v>
          </cell>
          <cell r="V102">
            <v>1.4509000000000001</v>
          </cell>
          <cell r="W102">
            <v>1.9196200000000001</v>
          </cell>
          <cell r="X102">
            <v>1.42889</v>
          </cell>
          <cell r="Y102">
            <v>1.94398</v>
          </cell>
          <cell r="Z102">
            <v>1.4067099999999999</v>
          </cell>
          <cell r="AA102">
            <v>1.9687300000000001</v>
          </cell>
          <cell r="AB102">
            <v>1.3843700000000001</v>
          </cell>
          <cell r="AC102">
            <v>1.99383</v>
          </cell>
          <cell r="AD102">
            <v>1.36188</v>
          </cell>
          <cell r="AE102">
            <v>2.0192899999999998</v>
          </cell>
          <cell r="AF102">
            <v>1.33924</v>
          </cell>
          <cell r="AG102">
            <v>2.0450900000000001</v>
          </cell>
          <cell r="AH102">
            <v>1.3164800000000001</v>
          </cell>
          <cell r="AI102">
            <v>2.0712199999999998</v>
          </cell>
          <cell r="AJ102">
            <v>1.29359</v>
          </cell>
          <cell r="AK102">
            <v>2.0976699999999999</v>
          </cell>
          <cell r="AL102">
            <v>1.2705900000000001</v>
          </cell>
          <cell r="AM102">
            <v>2.1244299999999998</v>
          </cell>
          <cell r="AN102">
            <v>1.2475000000000001</v>
          </cell>
          <cell r="AO102">
            <v>2.1514899999999999</v>
          </cell>
        </row>
        <row r="103">
          <cell r="B103">
            <v>1.66103</v>
          </cell>
          <cell r="C103">
            <v>1.69981</v>
          </cell>
          <cell r="D103">
            <v>1.64147</v>
          </cell>
          <cell r="E103">
            <v>1.71976</v>
          </cell>
          <cell r="F103">
            <v>1.62165</v>
          </cell>
          <cell r="G103">
            <v>1.7401500000000001</v>
          </cell>
          <cell r="H103">
            <v>1.6015699999999999</v>
          </cell>
          <cell r="I103">
            <v>1.76098</v>
          </cell>
          <cell r="J103">
            <v>1.5812600000000001</v>
          </cell>
          <cell r="K103">
            <v>1.78226</v>
          </cell>
          <cell r="L103">
            <v>1.5607</v>
          </cell>
          <cell r="M103">
            <v>1.8039499999999999</v>
          </cell>
          <cell r="N103">
            <v>1.5399099999999999</v>
          </cell>
          <cell r="O103">
            <v>1.8260700000000001</v>
          </cell>
          <cell r="P103">
            <v>1.51892</v>
          </cell>
          <cell r="Q103">
            <v>1.84859</v>
          </cell>
          <cell r="R103">
            <v>1.4977</v>
          </cell>
          <cell r="S103">
            <v>1.8715200000000001</v>
          </cell>
          <cell r="T103">
            <v>1.4762900000000001</v>
          </cell>
          <cell r="U103">
            <v>1.8948400000000001</v>
          </cell>
          <cell r="V103">
            <v>1.45469</v>
          </cell>
          <cell r="W103">
            <v>1.91855</v>
          </cell>
          <cell r="X103">
            <v>1.4329099999999999</v>
          </cell>
          <cell r="Y103">
            <v>1.9426300000000001</v>
          </cell>
          <cell r="Z103">
            <v>1.41096</v>
          </cell>
          <cell r="AA103">
            <v>1.96709</v>
          </cell>
          <cell r="AB103">
            <v>1.3888499999999999</v>
          </cell>
          <cell r="AC103">
            <v>1.9919</v>
          </cell>
          <cell r="AD103">
            <v>1.3665799999999999</v>
          </cell>
          <cell r="AE103">
            <v>2.0170599999999999</v>
          </cell>
          <cell r="AF103">
            <v>1.3441700000000001</v>
          </cell>
          <cell r="AG103">
            <v>2.0425499999999999</v>
          </cell>
          <cell r="AH103">
            <v>1.3216399999999999</v>
          </cell>
          <cell r="AI103">
            <v>2.0683600000000002</v>
          </cell>
          <cell r="AJ103">
            <v>1.2989900000000001</v>
          </cell>
          <cell r="AK103">
            <v>2.0945</v>
          </cell>
          <cell r="AL103">
            <v>1.2762199999999999</v>
          </cell>
          <cell r="AM103">
            <v>2.1209500000000001</v>
          </cell>
          <cell r="AN103">
            <v>1.25335</v>
          </cell>
          <cell r="AO103">
            <v>2.1476799999999998</v>
          </cell>
        </row>
        <row r="104">
          <cell r="B104">
            <v>1.6627099999999999</v>
          </cell>
          <cell r="C104">
            <v>1.7011099999999999</v>
          </cell>
          <cell r="D104">
            <v>1.64334</v>
          </cell>
          <cell r="E104">
            <v>1.7208699999999999</v>
          </cell>
          <cell r="F104">
            <v>1.62371</v>
          </cell>
          <cell r="G104">
            <v>1.7410600000000001</v>
          </cell>
          <cell r="H104">
            <v>1.6038300000000001</v>
          </cell>
          <cell r="I104">
            <v>1.7616799999999999</v>
          </cell>
          <cell r="J104">
            <v>1.58372</v>
          </cell>
          <cell r="K104">
            <v>1.7827299999999999</v>
          </cell>
          <cell r="L104">
            <v>1.5633600000000001</v>
          </cell>
          <cell r="M104">
            <v>1.80419</v>
          </cell>
          <cell r="N104">
            <v>1.5427900000000001</v>
          </cell>
          <cell r="O104">
            <v>1.82606</v>
          </cell>
          <cell r="P104">
            <v>1.522</v>
          </cell>
          <cell r="Q104">
            <v>1.8483400000000001</v>
          </cell>
          <cell r="R104">
            <v>1.50101</v>
          </cell>
          <cell r="S104">
            <v>1.8710100000000001</v>
          </cell>
          <cell r="T104">
            <v>1.4798100000000001</v>
          </cell>
          <cell r="U104">
            <v>1.8940699999999999</v>
          </cell>
          <cell r="V104">
            <v>1.4584299999999999</v>
          </cell>
          <cell r="W104">
            <v>1.91751</v>
          </cell>
          <cell r="X104">
            <v>1.4368700000000001</v>
          </cell>
          <cell r="Y104">
            <v>1.9413199999999999</v>
          </cell>
          <cell r="Z104">
            <v>1.4151400000000001</v>
          </cell>
          <cell r="AA104">
            <v>1.9655</v>
          </cell>
          <cell r="AB104">
            <v>1.3932500000000001</v>
          </cell>
          <cell r="AC104">
            <v>1.9900100000000001</v>
          </cell>
          <cell r="AD104">
            <v>1.3712</v>
          </cell>
          <cell r="AE104">
            <v>2.0148799999999998</v>
          </cell>
          <cell r="AF104">
            <v>1.34903</v>
          </cell>
          <cell r="AG104">
            <v>2.0400700000000001</v>
          </cell>
          <cell r="AH104">
            <v>1.3267199999999999</v>
          </cell>
          <cell r="AI104">
            <v>2.0655899999999998</v>
          </cell>
          <cell r="AJ104">
            <v>1.3042800000000001</v>
          </cell>
          <cell r="AK104">
            <v>2.0914100000000002</v>
          </cell>
          <cell r="AL104">
            <v>1.2817400000000001</v>
          </cell>
          <cell r="AM104">
            <v>2.11754</v>
          </cell>
          <cell r="AN104">
            <v>1.2591000000000001</v>
          </cell>
          <cell r="AO104">
            <v>2.1439599999999999</v>
          </cell>
        </row>
        <row r="105">
          <cell r="B105">
            <v>1.6643600000000001</v>
          </cell>
          <cell r="C105">
            <v>1.70241</v>
          </cell>
          <cell r="D105">
            <v>1.6451800000000001</v>
          </cell>
          <cell r="E105">
            <v>1.72197</v>
          </cell>
          <cell r="F105">
            <v>1.62575</v>
          </cell>
          <cell r="G105">
            <v>1.7419500000000001</v>
          </cell>
          <cell r="H105">
            <v>1.60606</v>
          </cell>
          <cell r="I105">
            <v>1.7623599999999999</v>
          </cell>
          <cell r="J105">
            <v>1.58613</v>
          </cell>
          <cell r="K105">
            <v>1.7831900000000001</v>
          </cell>
          <cell r="L105">
            <v>1.56599</v>
          </cell>
          <cell r="M105">
            <v>1.80443</v>
          </cell>
          <cell r="N105">
            <v>1.54562</v>
          </cell>
          <cell r="O105">
            <v>1.8260700000000001</v>
          </cell>
          <cell r="P105">
            <v>1.5250300000000001</v>
          </cell>
          <cell r="Q105">
            <v>1.8481000000000001</v>
          </cell>
          <cell r="R105">
            <v>1.5042500000000001</v>
          </cell>
          <cell r="S105">
            <v>1.87053</v>
          </cell>
          <cell r="T105">
            <v>1.48326</v>
          </cell>
          <cell r="U105">
            <v>1.89333</v>
          </cell>
          <cell r="V105">
            <v>1.4621</v>
          </cell>
          <cell r="W105">
            <v>1.9165099999999999</v>
          </cell>
          <cell r="X105">
            <v>1.44075</v>
          </cell>
          <cell r="Y105">
            <v>1.9400500000000001</v>
          </cell>
          <cell r="Z105">
            <v>1.4192400000000001</v>
          </cell>
          <cell r="AA105">
            <v>1.9639500000000001</v>
          </cell>
          <cell r="AB105">
            <v>1.3975599999999999</v>
          </cell>
          <cell r="AC105">
            <v>1.9881800000000001</v>
          </cell>
          <cell r="AD105">
            <v>1.37575</v>
          </cell>
          <cell r="AE105">
            <v>2.01275</v>
          </cell>
          <cell r="AF105">
            <v>1.35378</v>
          </cell>
          <cell r="AG105">
            <v>2.0376599999999998</v>
          </cell>
          <cell r="AH105">
            <v>1.33169</v>
          </cell>
          <cell r="AI105">
            <v>2.0628799999999998</v>
          </cell>
          <cell r="AJ105">
            <v>1.30949</v>
          </cell>
          <cell r="AK105">
            <v>2.0884100000000001</v>
          </cell>
          <cell r="AL105">
            <v>1.2871699999999999</v>
          </cell>
          <cell r="AM105">
            <v>2.1142300000000001</v>
          </cell>
          <cell r="AN105">
            <v>1.26475</v>
          </cell>
          <cell r="AO105">
            <v>2.1403300000000001</v>
          </cell>
        </row>
        <row r="106">
          <cell r="B106">
            <v>1.6659999999999999</v>
          </cell>
          <cell r="C106">
            <v>1.7036899999999999</v>
          </cell>
          <cell r="D106">
            <v>1.64699</v>
          </cell>
          <cell r="E106">
            <v>1.72305</v>
          </cell>
          <cell r="F106">
            <v>1.62774</v>
          </cell>
          <cell r="G106">
            <v>1.7428399999999999</v>
          </cell>
          <cell r="H106">
            <v>1.60825</v>
          </cell>
          <cell r="I106">
            <v>1.76305</v>
          </cell>
          <cell r="J106">
            <v>1.5885199999999999</v>
          </cell>
          <cell r="K106">
            <v>1.78365</v>
          </cell>
          <cell r="L106">
            <v>1.56856</v>
          </cell>
          <cell r="M106">
            <v>1.80467</v>
          </cell>
          <cell r="N106">
            <v>1.5484</v>
          </cell>
          <cell r="O106">
            <v>1.8260799999999999</v>
          </cell>
          <cell r="P106">
            <v>1.5280100000000001</v>
          </cell>
          <cell r="Q106">
            <v>1.84788</v>
          </cell>
          <cell r="R106">
            <v>1.5074399999999999</v>
          </cell>
          <cell r="S106">
            <v>1.8700600000000001</v>
          </cell>
          <cell r="T106">
            <v>1.4866600000000001</v>
          </cell>
          <cell r="U106">
            <v>1.89262</v>
          </cell>
          <cell r="V106">
            <v>1.4657</v>
          </cell>
          <cell r="W106">
            <v>1.91553</v>
          </cell>
          <cell r="X106">
            <v>1.4445699999999999</v>
          </cell>
          <cell r="Y106">
            <v>1.9388099999999999</v>
          </cell>
          <cell r="Z106">
            <v>1.42326</v>
          </cell>
          <cell r="AA106">
            <v>1.96244</v>
          </cell>
          <cell r="AB106">
            <v>1.40181</v>
          </cell>
          <cell r="AC106">
            <v>1.9863999999999999</v>
          </cell>
          <cell r="AD106">
            <v>1.3802099999999999</v>
          </cell>
          <cell r="AE106">
            <v>2.0106999999999999</v>
          </cell>
          <cell r="AF106">
            <v>1.3584700000000001</v>
          </cell>
          <cell r="AG106">
            <v>2.03531</v>
          </cell>
          <cell r="AH106">
            <v>1.3365899999999999</v>
          </cell>
          <cell r="AI106">
            <v>2.0602399999999998</v>
          </cell>
          <cell r="AJ106">
            <v>1.3146</v>
          </cell>
          <cell r="AK106">
            <v>2.0854699999999999</v>
          </cell>
          <cell r="AL106">
            <v>1.29251</v>
          </cell>
          <cell r="AM106">
            <v>2.1109900000000001</v>
          </cell>
          <cell r="AN106">
            <v>1.2703</v>
          </cell>
          <cell r="AO106">
            <v>2.13679</v>
          </cell>
        </row>
        <row r="107">
          <cell r="B107">
            <v>1.66761</v>
          </cell>
          <cell r="C107">
            <v>1.70495</v>
          </cell>
          <cell r="D107">
            <v>1.6487799999999999</v>
          </cell>
          <cell r="E107">
            <v>1.7241299999999999</v>
          </cell>
          <cell r="F107">
            <v>1.62971</v>
          </cell>
          <cell r="G107">
            <v>1.7437199999999999</v>
          </cell>
          <cell r="H107">
            <v>1.6104099999999999</v>
          </cell>
          <cell r="I107">
            <v>1.76372</v>
          </cell>
          <cell r="J107">
            <v>1.59087</v>
          </cell>
          <cell r="K107">
            <v>1.7841199999999999</v>
          </cell>
          <cell r="L107">
            <v>1.5710999999999999</v>
          </cell>
          <cell r="M107">
            <v>1.8049200000000001</v>
          </cell>
          <cell r="N107">
            <v>1.5511299999999999</v>
          </cell>
          <cell r="O107">
            <v>1.8261099999999999</v>
          </cell>
          <cell r="P107">
            <v>1.53095</v>
          </cell>
          <cell r="Q107">
            <v>1.8476699999999999</v>
          </cell>
          <cell r="R107">
            <v>1.51057</v>
          </cell>
          <cell r="S107">
            <v>1.8696200000000001</v>
          </cell>
          <cell r="T107">
            <v>1.49</v>
          </cell>
          <cell r="U107">
            <v>1.89192</v>
          </cell>
          <cell r="V107">
            <v>1.4692499999999999</v>
          </cell>
          <cell r="W107">
            <v>1.91459</v>
          </cell>
          <cell r="X107">
            <v>1.4483200000000001</v>
          </cell>
          <cell r="Y107">
            <v>1.9376100000000001</v>
          </cell>
          <cell r="Z107">
            <v>1.42723</v>
          </cell>
          <cell r="AA107">
            <v>1.9609700000000001</v>
          </cell>
          <cell r="AB107">
            <v>1.40598</v>
          </cell>
          <cell r="AC107">
            <v>1.9846600000000001</v>
          </cell>
          <cell r="AD107">
            <v>1.3846000000000001</v>
          </cell>
          <cell r="AE107">
            <v>2.00868</v>
          </cell>
          <cell r="AF107">
            <v>1.36307</v>
          </cell>
          <cell r="AG107">
            <v>2.03302</v>
          </cell>
          <cell r="AH107">
            <v>1.34141</v>
          </cell>
          <cell r="AI107">
            <v>2.0576599999999998</v>
          </cell>
          <cell r="AJ107">
            <v>1.3196300000000001</v>
          </cell>
          <cell r="AK107">
            <v>2.0825999999999998</v>
          </cell>
          <cell r="AL107">
            <v>1.29775</v>
          </cell>
          <cell r="AM107">
            <v>2.1078299999999999</v>
          </cell>
          <cell r="AN107">
            <v>1.27576</v>
          </cell>
          <cell r="AO107">
            <v>2.13334</v>
          </cell>
        </row>
        <row r="108">
          <cell r="B108">
            <v>1.6692</v>
          </cell>
          <cell r="C108">
            <v>1.7061900000000001</v>
          </cell>
          <cell r="D108">
            <v>1.6505399999999999</v>
          </cell>
          <cell r="E108">
            <v>1.72519</v>
          </cell>
          <cell r="F108">
            <v>1.63165</v>
          </cell>
          <cell r="G108">
            <v>1.7445900000000001</v>
          </cell>
          <cell r="H108">
            <v>1.61253</v>
          </cell>
          <cell r="I108">
            <v>1.7643899999999999</v>
          </cell>
          <cell r="J108">
            <v>1.59317</v>
          </cell>
          <cell r="K108">
            <v>1.7845899999999999</v>
          </cell>
          <cell r="L108">
            <v>1.57361</v>
          </cell>
          <cell r="M108">
            <v>1.80518</v>
          </cell>
          <cell r="N108">
            <v>1.55382</v>
          </cell>
          <cell r="O108">
            <v>1.8261400000000001</v>
          </cell>
          <cell r="P108">
            <v>1.5338400000000001</v>
          </cell>
          <cell r="Q108">
            <v>1.8474900000000001</v>
          </cell>
          <cell r="R108">
            <v>1.5136499999999999</v>
          </cell>
          <cell r="S108">
            <v>1.8691899999999999</v>
          </cell>
          <cell r="T108">
            <v>1.49329</v>
          </cell>
          <cell r="U108">
            <v>1.8912599999999999</v>
          </cell>
          <cell r="V108">
            <v>1.4727399999999999</v>
          </cell>
          <cell r="W108">
            <v>1.91368</v>
          </cell>
          <cell r="X108">
            <v>1.45201</v>
          </cell>
          <cell r="Y108">
            <v>1.9364399999999999</v>
          </cell>
          <cell r="Z108">
            <v>1.43113</v>
          </cell>
          <cell r="AA108">
            <v>1.9595400000000001</v>
          </cell>
          <cell r="AB108">
            <v>1.4100900000000001</v>
          </cell>
          <cell r="AC108">
            <v>1.98298</v>
          </cell>
          <cell r="AD108">
            <v>1.3889100000000001</v>
          </cell>
          <cell r="AE108">
            <v>2.0067200000000001</v>
          </cell>
          <cell r="AF108">
            <v>1.36758</v>
          </cell>
          <cell r="AG108">
            <v>2.0307900000000001</v>
          </cell>
          <cell r="AH108">
            <v>1.3461399999999999</v>
          </cell>
          <cell r="AI108">
            <v>2.0551499999999998</v>
          </cell>
          <cell r="AJ108">
            <v>1.32457</v>
          </cell>
          <cell r="AK108">
            <v>2.0798100000000002</v>
          </cell>
          <cell r="AL108">
            <v>1.3028999999999999</v>
          </cell>
          <cell r="AM108">
            <v>2.1047500000000001</v>
          </cell>
          <cell r="AN108">
            <v>1.28112</v>
          </cell>
          <cell r="AO108">
            <v>2.1299700000000001</v>
          </cell>
        </row>
        <row r="109">
          <cell r="B109">
            <v>1.67076</v>
          </cell>
          <cell r="C109">
            <v>1.7074100000000001</v>
          </cell>
          <cell r="D109">
            <v>1.65228</v>
          </cell>
          <cell r="E109">
            <v>1.7262299999999999</v>
          </cell>
          <cell r="F109">
            <v>1.63357</v>
          </cell>
          <cell r="G109">
            <v>1.7454499999999999</v>
          </cell>
          <cell r="H109">
            <v>1.6146199999999999</v>
          </cell>
          <cell r="I109">
            <v>1.7650600000000001</v>
          </cell>
          <cell r="J109">
            <v>1.59545</v>
          </cell>
          <cell r="K109">
            <v>1.7850600000000001</v>
          </cell>
          <cell r="L109">
            <v>1.57606</v>
          </cell>
          <cell r="M109">
            <v>1.8054300000000001</v>
          </cell>
          <cell r="N109">
            <v>1.55647</v>
          </cell>
          <cell r="O109">
            <v>1.8261799999999999</v>
          </cell>
          <cell r="P109">
            <v>1.53667</v>
          </cell>
          <cell r="Q109">
            <v>1.8472999999999999</v>
          </cell>
          <cell r="R109">
            <v>1.51668</v>
          </cell>
          <cell r="S109">
            <v>1.8687800000000001</v>
          </cell>
          <cell r="T109">
            <v>1.49651</v>
          </cell>
          <cell r="U109">
            <v>1.8906099999999999</v>
          </cell>
          <cell r="V109">
            <v>1.47617</v>
          </cell>
          <cell r="W109">
            <v>1.91279</v>
          </cell>
          <cell r="X109">
            <v>1.45564</v>
          </cell>
          <cell r="Y109">
            <v>1.9353100000000001</v>
          </cell>
          <cell r="Z109">
            <v>1.43496</v>
          </cell>
          <cell r="AA109">
            <v>1.9581500000000001</v>
          </cell>
          <cell r="AB109">
            <v>1.41412</v>
          </cell>
          <cell r="AC109">
            <v>1.98133</v>
          </cell>
          <cell r="AD109">
            <v>1.3931500000000001</v>
          </cell>
          <cell r="AE109">
            <v>2.00481</v>
          </cell>
          <cell r="AF109">
            <v>1.3720300000000001</v>
          </cell>
          <cell r="AG109">
            <v>2.02861</v>
          </cell>
          <cell r="AH109">
            <v>1.3507899999999999</v>
          </cell>
          <cell r="AI109">
            <v>2.0527000000000002</v>
          </cell>
          <cell r="AJ109">
            <v>1.3294299999999999</v>
          </cell>
          <cell r="AK109">
            <v>2.0770900000000001</v>
          </cell>
          <cell r="AL109">
            <v>1.30796</v>
          </cell>
          <cell r="AM109">
            <v>2.10175</v>
          </cell>
          <cell r="AN109">
            <v>1.2863899999999999</v>
          </cell>
          <cell r="AO109">
            <v>2.1266799999999999</v>
          </cell>
        </row>
        <row r="110">
          <cell r="B110">
            <v>1.67231</v>
          </cell>
          <cell r="C110">
            <v>1.7086300000000001</v>
          </cell>
          <cell r="D110">
            <v>1.6539900000000001</v>
          </cell>
          <cell r="E110">
            <v>1.7272700000000001</v>
          </cell>
          <cell r="F110">
            <v>1.6354500000000001</v>
          </cell>
          <cell r="G110">
            <v>1.7463</v>
          </cell>
          <cell r="H110">
            <v>1.6166799999999999</v>
          </cell>
          <cell r="I110">
            <v>1.76572</v>
          </cell>
          <cell r="J110">
            <v>1.5976900000000001</v>
          </cell>
          <cell r="K110">
            <v>1.78552</v>
          </cell>
          <cell r="L110">
            <v>1.5784800000000001</v>
          </cell>
          <cell r="M110">
            <v>1.80569</v>
          </cell>
          <cell r="N110">
            <v>1.55908</v>
          </cell>
          <cell r="O110">
            <v>1.82623</v>
          </cell>
          <cell r="P110">
            <v>1.5394699999999999</v>
          </cell>
          <cell r="Q110">
            <v>1.8471299999999999</v>
          </cell>
          <cell r="R110">
            <v>1.5196700000000001</v>
          </cell>
          <cell r="S110">
            <v>1.8683799999999999</v>
          </cell>
          <cell r="T110">
            <v>1.49969</v>
          </cell>
          <cell r="U110">
            <v>1.8899900000000001</v>
          </cell>
          <cell r="V110">
            <v>1.4795400000000001</v>
          </cell>
          <cell r="W110">
            <v>1.9119299999999999</v>
          </cell>
          <cell r="X110">
            <v>1.4592099999999999</v>
          </cell>
          <cell r="Y110">
            <v>1.93421</v>
          </cell>
          <cell r="Z110">
            <v>1.4387300000000001</v>
          </cell>
          <cell r="AA110">
            <v>1.9568000000000001</v>
          </cell>
          <cell r="AB110">
            <v>1.4180999999999999</v>
          </cell>
          <cell r="AC110">
            <v>1.9797199999999999</v>
          </cell>
          <cell r="AD110">
            <v>1.3973199999999999</v>
          </cell>
          <cell r="AE110">
            <v>2.0029599999999999</v>
          </cell>
          <cell r="AF110">
            <v>1.3764099999999999</v>
          </cell>
          <cell r="AG110">
            <v>2.0264899999999999</v>
          </cell>
          <cell r="AH110">
            <v>1.3553599999999999</v>
          </cell>
          <cell r="AI110">
            <v>2.0503200000000001</v>
          </cell>
          <cell r="AJ110">
            <v>1.3342099999999999</v>
          </cell>
          <cell r="AK110">
            <v>2.07443</v>
          </cell>
          <cell r="AL110">
            <v>1.31294</v>
          </cell>
          <cell r="AM110">
            <v>2.0988099999999998</v>
          </cell>
          <cell r="AN110">
            <v>1.2915700000000001</v>
          </cell>
          <cell r="AO110">
            <v>2.1234600000000001</v>
          </cell>
        </row>
        <row r="111">
          <cell r="B111">
            <v>1.6738299999999999</v>
          </cell>
          <cell r="C111">
            <v>1.7098199999999999</v>
          </cell>
          <cell r="D111">
            <v>1.65568</v>
          </cell>
          <cell r="E111">
            <v>1.7282999999999999</v>
          </cell>
          <cell r="F111">
            <v>1.63731</v>
          </cell>
          <cell r="G111">
            <v>1.74715</v>
          </cell>
          <cell r="H111">
            <v>1.6187100000000001</v>
          </cell>
          <cell r="I111">
            <v>1.76637</v>
          </cell>
          <cell r="J111">
            <v>1.5999000000000001</v>
          </cell>
          <cell r="K111">
            <v>1.7859799999999999</v>
          </cell>
          <cell r="L111">
            <v>1.58087</v>
          </cell>
          <cell r="M111">
            <v>1.80596</v>
          </cell>
          <cell r="N111">
            <v>1.5616399999999999</v>
          </cell>
          <cell r="O111">
            <v>1.8262799999999999</v>
          </cell>
          <cell r="P111">
            <v>1.5422199999999999</v>
          </cell>
          <cell r="Q111">
            <v>1.84697</v>
          </cell>
          <cell r="R111">
            <v>1.52261</v>
          </cell>
          <cell r="S111">
            <v>1.8680000000000001</v>
          </cell>
          <cell r="T111">
            <v>1.50282</v>
          </cell>
          <cell r="U111">
            <v>1.8893899999999999</v>
          </cell>
          <cell r="V111">
            <v>1.48285</v>
          </cell>
          <cell r="W111">
            <v>1.91109</v>
          </cell>
          <cell r="X111">
            <v>1.46272</v>
          </cell>
          <cell r="Y111">
            <v>1.93313</v>
          </cell>
          <cell r="Z111">
            <v>1.4424399999999999</v>
          </cell>
          <cell r="AA111">
            <v>1.9555</v>
          </cell>
          <cell r="AB111">
            <v>1.4219900000000001</v>
          </cell>
          <cell r="AC111">
            <v>1.97817</v>
          </cell>
          <cell r="AD111">
            <v>1.4014200000000001</v>
          </cell>
          <cell r="AE111">
            <v>2.0011399999999999</v>
          </cell>
          <cell r="AF111">
            <v>1.3807</v>
          </cell>
          <cell r="AG111">
            <v>2.0244200000000001</v>
          </cell>
          <cell r="AH111">
            <v>1.3598600000000001</v>
          </cell>
          <cell r="AI111">
            <v>2.0479799999999999</v>
          </cell>
          <cell r="AJ111">
            <v>1.3389</v>
          </cell>
          <cell r="AK111">
            <v>2.0718200000000002</v>
          </cell>
          <cell r="AL111">
            <v>1.3178399999999999</v>
          </cell>
          <cell r="AM111">
            <v>2.0959400000000001</v>
          </cell>
          <cell r="AN111">
            <v>1.2966599999999999</v>
          </cell>
          <cell r="AO111">
            <v>2.12032</v>
          </cell>
        </row>
        <row r="112">
          <cell r="B112">
            <v>1.67533</v>
          </cell>
          <cell r="C112">
            <v>1.7110099999999999</v>
          </cell>
          <cell r="D112">
            <v>1.6573500000000001</v>
          </cell>
          <cell r="E112">
            <v>1.7293099999999999</v>
          </cell>
          <cell r="F112">
            <v>1.63914</v>
          </cell>
          <cell r="G112">
            <v>1.7479800000000001</v>
          </cell>
          <cell r="H112">
            <v>1.6207100000000001</v>
          </cell>
          <cell r="I112">
            <v>1.7670300000000001</v>
          </cell>
          <cell r="J112">
            <v>1.60206</v>
          </cell>
          <cell r="K112">
            <v>1.78644</v>
          </cell>
          <cell r="L112">
            <v>1.5832200000000001</v>
          </cell>
          <cell r="M112">
            <v>1.8062199999999999</v>
          </cell>
          <cell r="N112">
            <v>1.5641700000000001</v>
          </cell>
          <cell r="O112">
            <v>1.8263499999999999</v>
          </cell>
          <cell r="P112">
            <v>1.5449200000000001</v>
          </cell>
          <cell r="Q112">
            <v>1.8468199999999999</v>
          </cell>
          <cell r="R112">
            <v>1.5255000000000001</v>
          </cell>
          <cell r="S112">
            <v>1.86764</v>
          </cell>
          <cell r="T112">
            <v>1.5059</v>
          </cell>
          <cell r="U112">
            <v>1.88879</v>
          </cell>
          <cell r="V112">
            <v>1.4861200000000001</v>
          </cell>
          <cell r="W112">
            <v>1.91029</v>
          </cell>
          <cell r="X112">
            <v>1.46618</v>
          </cell>
          <cell r="Y112">
            <v>1.9320900000000001</v>
          </cell>
          <cell r="Z112">
            <v>1.44608</v>
          </cell>
          <cell r="AA112">
            <v>1.95421</v>
          </cell>
          <cell r="AB112">
            <v>1.42584</v>
          </cell>
          <cell r="AC112">
            <v>1.97664</v>
          </cell>
          <cell r="AD112">
            <v>1.4054500000000001</v>
          </cell>
          <cell r="AE112">
            <v>1.9993799999999999</v>
          </cell>
          <cell r="AF112">
            <v>1.38493</v>
          </cell>
          <cell r="AG112">
            <v>2.0223900000000001</v>
          </cell>
          <cell r="AH112">
            <v>1.3642799999999999</v>
          </cell>
          <cell r="AI112">
            <v>2.0457000000000001</v>
          </cell>
          <cell r="AJ112">
            <v>1.34352</v>
          </cell>
          <cell r="AK112">
            <v>2.0692900000000001</v>
          </cell>
          <cell r="AL112">
            <v>1.3226500000000001</v>
          </cell>
          <cell r="AM112">
            <v>2.09314</v>
          </cell>
          <cell r="AN112">
            <v>1.3016799999999999</v>
          </cell>
          <cell r="AO112">
            <v>2.1172499999999999</v>
          </cell>
        </row>
        <row r="113">
          <cell r="B113">
            <v>1.6768099999999999</v>
          </cell>
          <cell r="C113">
            <v>1.71217</v>
          </cell>
          <cell r="D113">
            <v>1.65899</v>
          </cell>
          <cell r="E113">
            <v>1.73031</v>
          </cell>
          <cell r="F113">
            <v>1.6409499999999999</v>
          </cell>
          <cell r="G113">
            <v>1.74881</v>
          </cell>
          <cell r="H113">
            <v>1.6226799999999999</v>
          </cell>
          <cell r="I113">
            <v>1.7676799999999999</v>
          </cell>
          <cell r="J113">
            <v>1.6042099999999999</v>
          </cell>
          <cell r="K113">
            <v>1.78691</v>
          </cell>
          <cell r="L113">
            <v>1.5855399999999999</v>
          </cell>
          <cell r="M113">
            <v>1.8064899999999999</v>
          </cell>
          <cell r="N113">
            <v>1.5666599999999999</v>
          </cell>
          <cell r="O113">
            <v>1.8264199999999999</v>
          </cell>
          <cell r="P113">
            <v>1.5476000000000001</v>
          </cell>
          <cell r="Q113">
            <v>1.8466899999999999</v>
          </cell>
          <cell r="R113">
            <v>1.5283500000000001</v>
          </cell>
          <cell r="S113">
            <v>1.8673</v>
          </cell>
          <cell r="T113">
            <v>1.50892</v>
          </cell>
          <cell r="U113">
            <v>1.8882399999999999</v>
          </cell>
          <cell r="V113">
            <v>1.48933</v>
          </cell>
          <cell r="W113">
            <v>1.9095</v>
          </cell>
          <cell r="X113">
            <v>1.4695800000000001</v>
          </cell>
          <cell r="Y113">
            <v>1.9310799999999999</v>
          </cell>
          <cell r="Z113">
            <v>1.44967</v>
          </cell>
          <cell r="AA113">
            <v>1.9529700000000001</v>
          </cell>
          <cell r="AB113">
            <v>1.4296199999999999</v>
          </cell>
          <cell r="AC113">
            <v>1.97516</v>
          </cell>
          <cell r="AD113">
            <v>1.4094199999999999</v>
          </cell>
          <cell r="AE113">
            <v>1.9976499999999999</v>
          </cell>
          <cell r="AF113">
            <v>1.3890899999999999</v>
          </cell>
          <cell r="AG113">
            <v>2.0204200000000001</v>
          </cell>
          <cell r="AH113">
            <v>1.3686400000000001</v>
          </cell>
          <cell r="AI113">
            <v>2.0434800000000002</v>
          </cell>
          <cell r="AJ113">
            <v>1.34806</v>
          </cell>
          <cell r="AK113">
            <v>2.0668099999999998</v>
          </cell>
          <cell r="AL113">
            <v>1.3273900000000001</v>
          </cell>
          <cell r="AM113">
            <v>2.0903999999999998</v>
          </cell>
          <cell r="AN113">
            <v>1.30661</v>
          </cell>
          <cell r="AO113">
            <v>2.1142599999999998</v>
          </cell>
        </row>
        <row r="114">
          <cell r="B114">
            <v>1.67828</v>
          </cell>
          <cell r="C114">
            <v>1.71333</v>
          </cell>
          <cell r="D114">
            <v>1.6606099999999999</v>
          </cell>
          <cell r="E114">
            <v>1.73129</v>
          </cell>
          <cell r="F114">
            <v>1.64272</v>
          </cell>
          <cell r="G114">
            <v>1.74963</v>
          </cell>
          <cell r="H114">
            <v>1.62462</v>
          </cell>
          <cell r="I114">
            <v>1.7683199999999999</v>
          </cell>
          <cell r="J114">
            <v>1.60632</v>
          </cell>
          <cell r="K114">
            <v>1.7873699999999999</v>
          </cell>
          <cell r="L114">
            <v>1.5878099999999999</v>
          </cell>
          <cell r="M114">
            <v>1.8067599999999999</v>
          </cell>
          <cell r="N114">
            <v>1.56911</v>
          </cell>
          <cell r="O114">
            <v>1.8265</v>
          </cell>
          <cell r="P114">
            <v>1.5502199999999999</v>
          </cell>
          <cell r="Q114">
            <v>1.84656</v>
          </cell>
          <cell r="R114">
            <v>1.53115</v>
          </cell>
          <cell r="S114">
            <v>1.86697</v>
          </cell>
          <cell r="T114">
            <v>1.5119</v>
          </cell>
          <cell r="U114">
            <v>1.8876900000000001</v>
          </cell>
          <cell r="V114">
            <v>1.4924999999999999</v>
          </cell>
          <cell r="W114">
            <v>1.90873</v>
          </cell>
          <cell r="X114">
            <v>1.4729300000000001</v>
          </cell>
          <cell r="Y114">
            <v>1.9300900000000001</v>
          </cell>
          <cell r="Z114">
            <v>1.4532</v>
          </cell>
          <cell r="AA114">
            <v>1.9517599999999999</v>
          </cell>
          <cell r="AB114">
            <v>1.43333</v>
          </cell>
          <cell r="AC114">
            <v>1.9737199999999999</v>
          </cell>
          <cell r="AD114">
            <v>1.4133199999999999</v>
          </cell>
          <cell r="AE114">
            <v>1.99597</v>
          </cell>
          <cell r="AF114">
            <v>1.3931800000000001</v>
          </cell>
          <cell r="AG114">
            <v>2.0185</v>
          </cell>
          <cell r="AH114">
            <v>1.3729100000000001</v>
          </cell>
          <cell r="AI114">
            <v>2.0413100000000002</v>
          </cell>
          <cell r="AJ114">
            <v>1.3525400000000001</v>
          </cell>
          <cell r="AK114">
            <v>2.0643899999999999</v>
          </cell>
          <cell r="AL114">
            <v>1.33205</v>
          </cell>
          <cell r="AM114">
            <v>2.0877300000000001</v>
          </cell>
          <cell r="AN114">
            <v>1.3114600000000001</v>
          </cell>
          <cell r="AO114">
            <v>2.1113300000000002</v>
          </cell>
        </row>
        <row r="115">
          <cell r="B115">
            <v>1.6797200000000001</v>
          </cell>
          <cell r="C115">
            <v>1.7144600000000001</v>
          </cell>
          <cell r="D115">
            <v>1.66221</v>
          </cell>
          <cell r="E115">
            <v>1.73228</v>
          </cell>
          <cell r="F115">
            <v>1.6444799999999999</v>
          </cell>
          <cell r="G115">
            <v>1.75044</v>
          </cell>
          <cell r="H115">
            <v>1.6265400000000001</v>
          </cell>
          <cell r="I115">
            <v>1.7689600000000001</v>
          </cell>
          <cell r="J115">
            <v>1.60839</v>
          </cell>
          <cell r="K115">
            <v>1.78782</v>
          </cell>
          <cell r="L115">
            <v>1.59005</v>
          </cell>
          <cell r="M115">
            <v>1.8070299999999999</v>
          </cell>
          <cell r="N115">
            <v>1.57152</v>
          </cell>
          <cell r="O115">
            <v>1.8265800000000001</v>
          </cell>
          <cell r="P115">
            <v>1.5528</v>
          </cell>
          <cell r="Q115">
            <v>1.8464499999999999</v>
          </cell>
          <cell r="R115">
            <v>1.5339100000000001</v>
          </cell>
          <cell r="S115">
            <v>1.8666499999999999</v>
          </cell>
          <cell r="T115">
            <v>1.51484</v>
          </cell>
          <cell r="U115">
            <v>1.8871599999999999</v>
          </cell>
          <cell r="V115">
            <v>1.4956100000000001</v>
          </cell>
          <cell r="W115">
            <v>1.9079900000000001</v>
          </cell>
          <cell r="X115">
            <v>1.47621</v>
          </cell>
          <cell r="Y115">
            <v>1.9291400000000001</v>
          </cell>
          <cell r="Z115">
            <v>1.45668</v>
          </cell>
          <cell r="AA115">
            <v>1.95058</v>
          </cell>
          <cell r="AB115">
            <v>1.43699</v>
          </cell>
          <cell r="AC115">
            <v>1.97231</v>
          </cell>
          <cell r="AD115">
            <v>1.41716</v>
          </cell>
          <cell r="AE115">
            <v>1.9943200000000001</v>
          </cell>
          <cell r="AF115">
            <v>1.3972100000000001</v>
          </cell>
          <cell r="AG115">
            <v>2.0166200000000001</v>
          </cell>
          <cell r="AH115">
            <v>1.37713</v>
          </cell>
          <cell r="AI115">
            <v>2.0391900000000001</v>
          </cell>
          <cell r="AJ115">
            <v>1.35693</v>
          </cell>
          <cell r="AK115">
            <v>2.06203</v>
          </cell>
          <cell r="AL115">
            <v>1.33663</v>
          </cell>
          <cell r="AM115">
            <v>2.0851199999999999</v>
          </cell>
          <cell r="AN115">
            <v>1.3162400000000001</v>
          </cell>
          <cell r="AO115">
            <v>2.10846</v>
          </cell>
        </row>
        <row r="116">
          <cell r="B116">
            <v>1.6811499999999999</v>
          </cell>
          <cell r="C116">
            <v>1.7155899999999999</v>
          </cell>
          <cell r="D116">
            <v>1.66378</v>
          </cell>
          <cell r="E116">
            <v>1.7332399999999999</v>
          </cell>
          <cell r="F116">
            <v>1.64621</v>
          </cell>
          <cell r="G116">
            <v>1.7512399999999999</v>
          </cell>
          <cell r="H116">
            <v>1.62843</v>
          </cell>
          <cell r="I116">
            <v>1.7696000000000001</v>
          </cell>
          <cell r="J116">
            <v>1.6104499999999999</v>
          </cell>
          <cell r="K116">
            <v>1.7882800000000001</v>
          </cell>
          <cell r="L116">
            <v>1.5922700000000001</v>
          </cell>
          <cell r="M116">
            <v>1.80731</v>
          </cell>
          <cell r="N116">
            <v>1.5739000000000001</v>
          </cell>
          <cell r="O116">
            <v>1.82666</v>
          </cell>
          <cell r="P116">
            <v>1.55535</v>
          </cell>
          <cell r="Q116">
            <v>1.8463400000000001</v>
          </cell>
          <cell r="R116">
            <v>1.5366299999999999</v>
          </cell>
          <cell r="S116">
            <v>1.8663400000000001</v>
          </cell>
          <cell r="T116">
            <v>1.5177400000000001</v>
          </cell>
          <cell r="U116">
            <v>1.88666</v>
          </cell>
          <cell r="V116">
            <v>1.49868</v>
          </cell>
          <cell r="W116">
            <v>1.9072800000000001</v>
          </cell>
          <cell r="X116">
            <v>1.47946</v>
          </cell>
          <cell r="Y116">
            <v>1.9281999999999999</v>
          </cell>
          <cell r="Z116">
            <v>1.4600900000000001</v>
          </cell>
          <cell r="AA116">
            <v>1.94943</v>
          </cell>
          <cell r="AB116">
            <v>1.44059</v>
          </cell>
          <cell r="AC116">
            <v>1.9709300000000001</v>
          </cell>
          <cell r="AD116">
            <v>1.4209400000000001</v>
          </cell>
          <cell r="AE116">
            <v>1.99272</v>
          </cell>
          <cell r="AF116">
            <v>1.40116</v>
          </cell>
          <cell r="AG116">
            <v>2.01478</v>
          </cell>
          <cell r="AH116">
            <v>1.3812800000000001</v>
          </cell>
          <cell r="AI116">
            <v>2.0371199999999998</v>
          </cell>
          <cell r="AJ116">
            <v>1.3612599999999999</v>
          </cell>
          <cell r="AK116">
            <v>2.0597099999999999</v>
          </cell>
          <cell r="AL116">
            <v>1.34114</v>
          </cell>
          <cell r="AM116">
            <v>2.08257</v>
          </cell>
          <cell r="AN116">
            <v>1.3209299999999999</v>
          </cell>
          <cell r="AO116">
            <v>2.1056599999999999</v>
          </cell>
        </row>
        <row r="117">
          <cell r="B117">
            <v>1.68255</v>
          </cell>
          <cell r="C117">
            <v>1.7166999999999999</v>
          </cell>
          <cell r="D117">
            <v>1.66534</v>
          </cell>
          <cell r="E117">
            <v>1.7342</v>
          </cell>
          <cell r="F117">
            <v>1.6479200000000001</v>
          </cell>
          <cell r="G117">
            <v>1.75204</v>
          </cell>
          <cell r="H117">
            <v>1.63029</v>
          </cell>
          <cell r="I117">
            <v>1.7702199999999999</v>
          </cell>
          <cell r="J117">
            <v>1.61246</v>
          </cell>
          <cell r="K117">
            <v>1.7887299999999999</v>
          </cell>
          <cell r="L117">
            <v>1.5944499999999999</v>
          </cell>
          <cell r="M117">
            <v>1.80759</v>
          </cell>
          <cell r="N117">
            <v>1.5762499999999999</v>
          </cell>
          <cell r="O117">
            <v>1.8267500000000001</v>
          </cell>
          <cell r="P117">
            <v>1.5578700000000001</v>
          </cell>
          <cell r="Q117">
            <v>1.8462499999999999</v>
          </cell>
          <cell r="R117">
            <v>1.53931</v>
          </cell>
          <cell r="S117">
            <v>1.86605</v>
          </cell>
          <cell r="T117">
            <v>1.52058</v>
          </cell>
          <cell r="U117">
            <v>1.8861600000000001</v>
          </cell>
          <cell r="V117">
            <v>1.50169</v>
          </cell>
          <cell r="W117">
            <v>1.90659</v>
          </cell>
          <cell r="X117">
            <v>1.48265</v>
          </cell>
          <cell r="Y117">
            <v>1.9272899999999999</v>
          </cell>
          <cell r="Z117">
            <v>1.46347</v>
          </cell>
          <cell r="AA117">
            <v>1.9482999999999999</v>
          </cell>
          <cell r="AB117">
            <v>1.4441299999999999</v>
          </cell>
          <cell r="AC117">
            <v>1.96959</v>
          </cell>
          <cell r="AD117">
            <v>1.4246700000000001</v>
          </cell>
          <cell r="AE117">
            <v>1.99116</v>
          </cell>
          <cell r="AF117">
            <v>1.40507</v>
          </cell>
          <cell r="AG117">
            <v>2.0129999999999999</v>
          </cell>
          <cell r="AH117">
            <v>1.3853500000000001</v>
          </cell>
          <cell r="AI117">
            <v>2.0350999999999999</v>
          </cell>
          <cell r="AJ117">
            <v>1.3655200000000001</v>
          </cell>
          <cell r="AK117">
            <v>2.0574599999999998</v>
          </cell>
          <cell r="AL117">
            <v>1.34558</v>
          </cell>
          <cell r="AM117">
            <v>2.0800700000000001</v>
          </cell>
          <cell r="AN117">
            <v>1.32555</v>
          </cell>
          <cell r="AO117">
            <v>2.1029300000000002</v>
          </cell>
        </row>
        <row r="118">
          <cell r="B118">
            <v>1.68394</v>
          </cell>
          <cell r="C118">
            <v>1.7178</v>
          </cell>
          <cell r="D118">
            <v>1.6668700000000001</v>
          </cell>
          <cell r="E118">
            <v>1.73515</v>
          </cell>
          <cell r="F118">
            <v>1.6496</v>
          </cell>
          <cell r="G118">
            <v>1.7528300000000001</v>
          </cell>
          <cell r="H118">
            <v>1.63212</v>
          </cell>
          <cell r="I118">
            <v>1.77085</v>
          </cell>
          <cell r="J118">
            <v>1.61446</v>
          </cell>
          <cell r="K118">
            <v>1.7891900000000001</v>
          </cell>
          <cell r="L118">
            <v>1.5966</v>
          </cell>
          <cell r="M118">
            <v>1.80786</v>
          </cell>
          <cell r="N118">
            <v>1.5785499999999999</v>
          </cell>
          <cell r="O118">
            <v>1.8268599999999999</v>
          </cell>
          <cell r="P118">
            <v>1.56033</v>
          </cell>
          <cell r="Q118">
            <v>1.84616</v>
          </cell>
          <cell r="R118">
            <v>1.5419499999999999</v>
          </cell>
          <cell r="S118">
            <v>1.8657699999999999</v>
          </cell>
          <cell r="T118">
            <v>1.52338</v>
          </cell>
          <cell r="U118">
            <v>1.8856900000000001</v>
          </cell>
          <cell r="V118">
            <v>1.5046600000000001</v>
          </cell>
          <cell r="W118">
            <v>1.90591</v>
          </cell>
          <cell r="X118">
            <v>1.4857899999999999</v>
          </cell>
          <cell r="Y118">
            <v>1.92641</v>
          </cell>
          <cell r="Z118">
            <v>1.46678</v>
          </cell>
          <cell r="AA118">
            <v>1.9472100000000001</v>
          </cell>
          <cell r="AB118">
            <v>1.4476199999999999</v>
          </cell>
          <cell r="AC118">
            <v>1.96828</v>
          </cell>
          <cell r="AD118">
            <v>1.42832</v>
          </cell>
          <cell r="AE118">
            <v>1.98963</v>
          </cell>
          <cell r="AF118">
            <v>1.4089</v>
          </cell>
          <cell r="AG118">
            <v>2.0112399999999999</v>
          </cell>
          <cell r="AH118">
            <v>1.3893599999999999</v>
          </cell>
          <cell r="AI118">
            <v>2.0331199999999998</v>
          </cell>
          <cell r="AJ118">
            <v>1.36972</v>
          </cell>
          <cell r="AK118">
            <v>2.05525</v>
          </cell>
          <cell r="AL118">
            <v>1.34995</v>
          </cell>
          <cell r="AM118">
            <v>2.0776300000000001</v>
          </cell>
          <cell r="AN118">
            <v>1.33009</v>
          </cell>
          <cell r="AO118">
            <v>2.1002399999999999</v>
          </cell>
        </row>
        <row r="119">
          <cell r="B119">
            <v>1.6853100000000001</v>
          </cell>
          <cell r="C119">
            <v>1.71889</v>
          </cell>
          <cell r="D119">
            <v>1.66839</v>
          </cell>
          <cell r="E119">
            <v>1.7360800000000001</v>
          </cell>
          <cell r="F119">
            <v>1.65126</v>
          </cell>
          <cell r="G119">
            <v>1.7536099999999999</v>
          </cell>
          <cell r="H119">
            <v>1.6339399999999999</v>
          </cell>
          <cell r="I119">
            <v>1.77146</v>
          </cell>
          <cell r="J119">
            <v>1.61642</v>
          </cell>
          <cell r="K119">
            <v>1.7896399999999999</v>
          </cell>
          <cell r="L119">
            <v>1.5987199999999999</v>
          </cell>
          <cell r="M119">
            <v>1.8081499999999999</v>
          </cell>
          <cell r="N119">
            <v>1.58083</v>
          </cell>
          <cell r="O119">
            <v>1.8269599999999999</v>
          </cell>
          <cell r="P119">
            <v>1.5627599999999999</v>
          </cell>
          <cell r="Q119">
            <v>1.8460799999999999</v>
          </cell>
          <cell r="R119">
            <v>1.54454</v>
          </cell>
          <cell r="S119">
            <v>1.86551</v>
          </cell>
          <cell r="T119">
            <v>1.5261499999999999</v>
          </cell>
          <cell r="U119">
            <v>1.88523</v>
          </cell>
          <cell r="V119">
            <v>1.50759</v>
          </cell>
          <cell r="W119">
            <v>1.9052500000000001</v>
          </cell>
          <cell r="X119">
            <v>1.48889</v>
          </cell>
          <cell r="Y119">
            <v>1.9255599999999999</v>
          </cell>
          <cell r="Z119">
            <v>1.47004</v>
          </cell>
          <cell r="AA119">
            <v>1.94614</v>
          </cell>
          <cell r="AB119">
            <v>1.45106</v>
          </cell>
          <cell r="AC119">
            <v>1.9670099999999999</v>
          </cell>
          <cell r="AD119">
            <v>1.4319299999999999</v>
          </cell>
          <cell r="AE119">
            <v>1.98814</v>
          </cell>
          <cell r="AF119">
            <v>1.41269</v>
          </cell>
          <cell r="AG119">
            <v>2.0095399999999999</v>
          </cell>
          <cell r="AH119">
            <v>1.3933199999999999</v>
          </cell>
          <cell r="AI119">
            <v>2.0311900000000001</v>
          </cell>
          <cell r="AJ119">
            <v>1.37385</v>
          </cell>
          <cell r="AK119">
            <v>2.0531000000000001</v>
          </cell>
          <cell r="AL119">
            <v>1.35425</v>
          </cell>
          <cell r="AM119">
            <v>2.07524</v>
          </cell>
          <cell r="AN119">
            <v>1.33457</v>
          </cell>
          <cell r="AO119">
            <v>2.09762</v>
          </cell>
        </row>
        <row r="120">
          <cell r="B120">
            <v>1.68666</v>
          </cell>
          <cell r="C120">
            <v>1.7199599999999999</v>
          </cell>
          <cell r="D120">
            <v>1.66988</v>
          </cell>
          <cell r="E120">
            <v>1.7370099999999999</v>
          </cell>
          <cell r="F120">
            <v>1.6529</v>
          </cell>
          <cell r="G120">
            <v>1.7543800000000001</v>
          </cell>
          <cell r="H120">
            <v>1.6357200000000001</v>
          </cell>
          <cell r="I120">
            <v>1.7720899999999999</v>
          </cell>
          <cell r="J120">
            <v>1.61835</v>
          </cell>
          <cell r="K120">
            <v>1.7901</v>
          </cell>
          <cell r="L120">
            <v>1.6008</v>
          </cell>
          <cell r="M120">
            <v>1.80843</v>
          </cell>
          <cell r="N120">
            <v>1.58307</v>
          </cell>
          <cell r="O120">
            <v>1.8270599999999999</v>
          </cell>
          <cell r="P120">
            <v>1.56517</v>
          </cell>
          <cell r="Q120">
            <v>1.8460099999999999</v>
          </cell>
          <cell r="R120">
            <v>1.5470999999999999</v>
          </cell>
          <cell r="S120">
            <v>1.8652500000000001</v>
          </cell>
          <cell r="T120">
            <v>1.5288600000000001</v>
          </cell>
          <cell r="U120">
            <v>1.88479</v>
          </cell>
          <cell r="V120">
            <v>1.51047</v>
          </cell>
          <cell r="W120">
            <v>1.9046099999999999</v>
          </cell>
          <cell r="X120">
            <v>1.49194</v>
          </cell>
          <cell r="Y120">
            <v>1.9247099999999999</v>
          </cell>
          <cell r="Z120">
            <v>1.4732499999999999</v>
          </cell>
          <cell r="AA120">
            <v>1.9451000000000001</v>
          </cell>
          <cell r="AB120">
            <v>1.4544299999999999</v>
          </cell>
          <cell r="AC120">
            <v>1.96576</v>
          </cell>
          <cell r="AD120">
            <v>1.4354899999999999</v>
          </cell>
          <cell r="AE120">
            <v>1.98668</v>
          </cell>
          <cell r="AF120">
            <v>1.4164099999999999</v>
          </cell>
          <cell r="AG120">
            <v>2.00787</v>
          </cell>
          <cell r="AH120">
            <v>1.3972100000000001</v>
          </cell>
          <cell r="AI120">
            <v>2.0293000000000001</v>
          </cell>
          <cell r="AJ120">
            <v>1.37791</v>
          </cell>
          <cell r="AK120">
            <v>2.0509900000000001</v>
          </cell>
          <cell r="AL120">
            <v>1.35849</v>
          </cell>
          <cell r="AM120">
            <v>2.0729099999999998</v>
          </cell>
          <cell r="AN120">
            <v>1.3389800000000001</v>
          </cell>
          <cell r="AO120">
            <v>2.0950700000000002</v>
          </cell>
        </row>
        <row r="121">
          <cell r="B121">
            <v>1.6879999999999999</v>
          </cell>
          <cell r="C121">
            <v>1.72102</v>
          </cell>
          <cell r="D121">
            <v>1.6713499999999999</v>
          </cell>
          <cell r="E121">
            <v>1.7379199999999999</v>
          </cell>
          <cell r="F121">
            <v>1.65452</v>
          </cell>
          <cell r="G121">
            <v>1.75515</v>
          </cell>
          <cell r="H121">
            <v>1.63748</v>
          </cell>
          <cell r="I121">
            <v>1.7726900000000001</v>
          </cell>
          <cell r="J121">
            <v>1.6202700000000001</v>
          </cell>
          <cell r="K121">
            <v>1.79054</v>
          </cell>
          <cell r="L121">
            <v>1.60286</v>
          </cell>
          <cell r="M121">
            <v>1.80871</v>
          </cell>
          <cell r="N121">
            <v>1.58528</v>
          </cell>
          <cell r="O121">
            <v>1.82718</v>
          </cell>
          <cell r="P121">
            <v>1.5675399999999999</v>
          </cell>
          <cell r="Q121">
            <v>1.8459399999999999</v>
          </cell>
          <cell r="R121">
            <v>1.54962</v>
          </cell>
          <cell r="S121">
            <v>1.865</v>
          </cell>
          <cell r="T121">
            <v>1.53155</v>
          </cell>
          <cell r="U121">
            <v>1.88436</v>
          </cell>
          <cell r="V121">
            <v>1.51332</v>
          </cell>
          <cell r="W121">
            <v>1.9039999999999999</v>
          </cell>
          <cell r="X121">
            <v>1.49495</v>
          </cell>
          <cell r="Y121">
            <v>1.92391</v>
          </cell>
          <cell r="Z121">
            <v>1.4764200000000001</v>
          </cell>
          <cell r="AA121">
            <v>1.9440900000000001</v>
          </cell>
          <cell r="AB121">
            <v>1.45777</v>
          </cell>
          <cell r="AC121">
            <v>1.96455</v>
          </cell>
          <cell r="AD121">
            <v>1.43899</v>
          </cell>
          <cell r="AE121">
            <v>1.98526</v>
          </cell>
          <cell r="AF121">
            <v>1.4200699999999999</v>
          </cell>
          <cell r="AG121">
            <v>2.00624</v>
          </cell>
          <cell r="AH121">
            <v>1.4010400000000001</v>
          </cell>
          <cell r="AI121">
            <v>2.02746</v>
          </cell>
          <cell r="AJ121">
            <v>1.3818999999999999</v>
          </cell>
          <cell r="AK121">
            <v>2.0489199999999999</v>
          </cell>
          <cell r="AL121">
            <v>1.36266</v>
          </cell>
          <cell r="AM121">
            <v>2.07063</v>
          </cell>
          <cell r="AN121">
            <v>1.3433200000000001</v>
          </cell>
          <cell r="AO121">
            <v>2.0925600000000002</v>
          </cell>
        </row>
        <row r="122">
          <cell r="B122">
            <v>1.6893199999999999</v>
          </cell>
          <cell r="C122">
            <v>1.72207</v>
          </cell>
          <cell r="D122">
            <v>1.6728099999999999</v>
          </cell>
          <cell r="E122">
            <v>1.7388300000000001</v>
          </cell>
          <cell r="F122">
            <v>1.65611</v>
          </cell>
          <cell r="G122">
            <v>1.7559100000000001</v>
          </cell>
          <cell r="H122">
            <v>1.6392199999999999</v>
          </cell>
          <cell r="I122">
            <v>1.7733000000000001</v>
          </cell>
          <cell r="J122">
            <v>1.62215</v>
          </cell>
          <cell r="K122">
            <v>1.7909999999999999</v>
          </cell>
          <cell r="L122">
            <v>1.6048899999999999</v>
          </cell>
          <cell r="M122">
            <v>1.8089900000000001</v>
          </cell>
          <cell r="N122">
            <v>1.5874600000000001</v>
          </cell>
          <cell r="O122">
            <v>1.8272999999999999</v>
          </cell>
          <cell r="P122">
            <v>1.56986</v>
          </cell>
          <cell r="Q122">
            <v>1.84589</v>
          </cell>
          <cell r="R122">
            <v>1.5521</v>
          </cell>
          <cell r="S122">
            <v>1.8647800000000001</v>
          </cell>
          <cell r="T122">
            <v>1.5341899999999999</v>
          </cell>
          <cell r="U122">
            <v>1.8839399999999999</v>
          </cell>
          <cell r="V122">
            <v>1.5161199999999999</v>
          </cell>
          <cell r="W122">
            <v>1.9033899999999999</v>
          </cell>
          <cell r="X122">
            <v>1.4979</v>
          </cell>
          <cell r="Y122">
            <v>1.9231100000000001</v>
          </cell>
          <cell r="Z122">
            <v>1.4795400000000001</v>
          </cell>
          <cell r="AA122">
            <v>1.9431099999999999</v>
          </cell>
          <cell r="AB122">
            <v>1.46105</v>
          </cell>
          <cell r="AC122">
            <v>1.96336</v>
          </cell>
          <cell r="AD122">
            <v>1.4424300000000001</v>
          </cell>
          <cell r="AE122">
            <v>1.9838800000000001</v>
          </cell>
          <cell r="AF122">
            <v>1.4236800000000001</v>
          </cell>
          <cell r="AG122">
            <v>2.0046400000000002</v>
          </cell>
          <cell r="AH122">
            <v>1.40482</v>
          </cell>
          <cell r="AI122">
            <v>2.0256599999999998</v>
          </cell>
          <cell r="AJ122">
            <v>1.38584</v>
          </cell>
          <cell r="AK122">
            <v>2.0468999999999999</v>
          </cell>
          <cell r="AL122">
            <v>1.36677</v>
          </cell>
          <cell r="AM122">
            <v>2.06839</v>
          </cell>
          <cell r="AN122">
            <v>1.3475900000000001</v>
          </cell>
          <cell r="AO122">
            <v>2.0901000000000001</v>
          </cell>
        </row>
        <row r="123">
          <cell r="B123">
            <v>1.69062</v>
          </cell>
          <cell r="C123">
            <v>1.7231000000000001</v>
          </cell>
          <cell r="D123">
            <v>1.67425</v>
          </cell>
          <cell r="E123">
            <v>1.73973</v>
          </cell>
          <cell r="F123">
            <v>1.65768</v>
          </cell>
          <cell r="G123">
            <v>1.7566600000000001</v>
          </cell>
          <cell r="H123">
            <v>1.6409400000000001</v>
          </cell>
          <cell r="I123">
            <v>1.7739</v>
          </cell>
          <cell r="J123">
            <v>1.6240000000000001</v>
          </cell>
          <cell r="K123">
            <v>1.7914399999999999</v>
          </cell>
          <cell r="L123">
            <v>1.6069</v>
          </cell>
          <cell r="M123">
            <v>1.80928</v>
          </cell>
          <cell r="N123">
            <v>1.58961</v>
          </cell>
          <cell r="O123">
            <v>1.82742</v>
          </cell>
          <cell r="P123">
            <v>1.57216</v>
          </cell>
          <cell r="Q123">
            <v>1.8458399999999999</v>
          </cell>
          <cell r="R123">
            <v>1.5545599999999999</v>
          </cell>
          <cell r="S123">
            <v>1.8645499999999999</v>
          </cell>
          <cell r="T123">
            <v>1.5367999999999999</v>
          </cell>
          <cell r="U123">
            <v>1.88354</v>
          </cell>
          <cell r="V123">
            <v>1.51888</v>
          </cell>
          <cell r="W123">
            <v>1.9028099999999999</v>
          </cell>
          <cell r="X123">
            <v>1.50081</v>
          </cell>
          <cell r="Y123">
            <v>1.9223399999999999</v>
          </cell>
          <cell r="Z123">
            <v>1.48261</v>
          </cell>
          <cell r="AA123">
            <v>1.94215</v>
          </cell>
          <cell r="AB123">
            <v>1.46428</v>
          </cell>
          <cell r="AC123">
            <v>1.96221</v>
          </cell>
          <cell r="AD123">
            <v>1.4458200000000001</v>
          </cell>
          <cell r="AE123">
            <v>1.9825200000000001</v>
          </cell>
          <cell r="AF123">
            <v>1.4272400000000001</v>
          </cell>
          <cell r="AG123">
            <v>2.0030800000000002</v>
          </cell>
          <cell r="AH123">
            <v>1.4085399999999999</v>
          </cell>
          <cell r="AI123">
            <v>2.0238800000000001</v>
          </cell>
          <cell r="AJ123">
            <v>1.3897299999999999</v>
          </cell>
          <cell r="AK123">
            <v>2.0449299999999999</v>
          </cell>
          <cell r="AL123">
            <v>1.3708199999999999</v>
          </cell>
          <cell r="AM123">
            <v>2.0661999999999998</v>
          </cell>
          <cell r="AN123">
            <v>1.3517999999999999</v>
          </cell>
          <cell r="AO123">
            <v>2.0876999999999999</v>
          </cell>
        </row>
        <row r="124">
          <cell r="B124">
            <v>1.69191</v>
          </cell>
          <cell r="C124">
            <v>1.7241299999999999</v>
          </cell>
          <cell r="D124">
            <v>1.67567</v>
          </cell>
          <cell r="E124">
            <v>1.74061</v>
          </cell>
          <cell r="F124">
            <v>1.65924</v>
          </cell>
          <cell r="G124">
            <v>1.7574000000000001</v>
          </cell>
          <cell r="H124">
            <v>1.64263</v>
          </cell>
          <cell r="I124">
            <v>1.7745</v>
          </cell>
          <cell r="J124">
            <v>1.62584</v>
          </cell>
          <cell r="K124">
            <v>1.79189</v>
          </cell>
          <cell r="L124">
            <v>1.60887</v>
          </cell>
          <cell r="M124">
            <v>1.80958</v>
          </cell>
          <cell r="N124">
            <v>1.5917300000000001</v>
          </cell>
          <cell r="O124">
            <v>1.82755</v>
          </cell>
          <cell r="P124">
            <v>1.57443</v>
          </cell>
          <cell r="Q124">
            <v>1.84581</v>
          </cell>
          <cell r="R124">
            <v>1.55697</v>
          </cell>
          <cell r="S124">
            <v>1.86435</v>
          </cell>
          <cell r="T124">
            <v>1.5393600000000001</v>
          </cell>
          <cell r="U124">
            <v>1.8831599999999999</v>
          </cell>
          <cell r="V124">
            <v>1.5216000000000001</v>
          </cell>
          <cell r="W124">
            <v>1.90225</v>
          </cell>
          <cell r="X124">
            <v>1.50369</v>
          </cell>
          <cell r="Y124">
            <v>1.9216</v>
          </cell>
          <cell r="Z124">
            <v>1.4856499999999999</v>
          </cell>
          <cell r="AA124">
            <v>1.9412100000000001</v>
          </cell>
          <cell r="AB124">
            <v>1.4674700000000001</v>
          </cell>
          <cell r="AC124">
            <v>1.9610799999999999</v>
          </cell>
          <cell r="AD124">
            <v>1.44916</v>
          </cell>
          <cell r="AE124">
            <v>1.98119</v>
          </cell>
          <cell r="AF124">
            <v>1.4307399999999999</v>
          </cell>
          <cell r="AG124">
            <v>2.00156</v>
          </cell>
          <cell r="AH124">
            <v>1.4121999999999999</v>
          </cell>
          <cell r="AI124">
            <v>2.02216</v>
          </cell>
          <cell r="AJ124">
            <v>1.3935500000000001</v>
          </cell>
          <cell r="AK124">
            <v>2.0430000000000001</v>
          </cell>
          <cell r="AL124">
            <v>1.3748</v>
          </cell>
          <cell r="AM124">
            <v>2.06406</v>
          </cell>
          <cell r="AN124">
            <v>1.35595</v>
          </cell>
          <cell r="AO124">
            <v>2.08535</v>
          </cell>
        </row>
        <row r="125">
          <cell r="B125">
            <v>1.6931799999999999</v>
          </cell>
          <cell r="C125">
            <v>1.72515</v>
          </cell>
          <cell r="D125">
            <v>1.6770700000000001</v>
          </cell>
          <cell r="E125">
            <v>1.74149</v>
          </cell>
          <cell r="F125">
            <v>1.6607799999999999</v>
          </cell>
          <cell r="G125">
            <v>1.7581500000000001</v>
          </cell>
          <cell r="H125">
            <v>1.6443000000000001</v>
          </cell>
          <cell r="I125">
            <v>1.7750900000000001</v>
          </cell>
          <cell r="J125">
            <v>1.62764</v>
          </cell>
          <cell r="K125">
            <v>1.79234</v>
          </cell>
          <cell r="L125">
            <v>1.6108100000000001</v>
          </cell>
          <cell r="M125">
            <v>1.80986</v>
          </cell>
          <cell r="N125">
            <v>1.5938300000000001</v>
          </cell>
          <cell r="O125">
            <v>1.82768</v>
          </cell>
          <cell r="P125">
            <v>1.57667</v>
          </cell>
          <cell r="Q125">
            <v>1.8457699999999999</v>
          </cell>
          <cell r="R125">
            <v>1.5593600000000001</v>
          </cell>
          <cell r="S125">
            <v>1.8641399999999999</v>
          </cell>
          <cell r="T125">
            <v>1.54189</v>
          </cell>
          <cell r="U125">
            <v>1.8827799999999999</v>
          </cell>
          <cell r="V125">
            <v>1.5242800000000001</v>
          </cell>
          <cell r="W125">
            <v>1.9016900000000001</v>
          </cell>
          <cell r="X125">
            <v>1.5065200000000001</v>
          </cell>
          <cell r="Y125">
            <v>1.92086</v>
          </cell>
          <cell r="Z125">
            <v>1.4886299999999999</v>
          </cell>
          <cell r="AA125">
            <v>1.9402900000000001</v>
          </cell>
          <cell r="AB125">
            <v>1.4705999999999999</v>
          </cell>
          <cell r="AC125">
            <v>1.95997</v>
          </cell>
          <cell r="AD125">
            <v>1.4524600000000001</v>
          </cell>
          <cell r="AE125">
            <v>1.9799</v>
          </cell>
          <cell r="AF125">
            <v>1.4341900000000001</v>
          </cell>
          <cell r="AG125">
            <v>2.0000599999999999</v>
          </cell>
          <cell r="AH125">
            <v>1.41581</v>
          </cell>
          <cell r="AI125">
            <v>2.02047</v>
          </cell>
          <cell r="AJ125">
            <v>1.3973199999999999</v>
          </cell>
          <cell r="AK125">
            <v>2.0411100000000002</v>
          </cell>
          <cell r="AL125">
            <v>1.3787199999999999</v>
          </cell>
          <cell r="AM125">
            <v>2.0619700000000001</v>
          </cell>
          <cell r="AN125">
            <v>1.3600300000000001</v>
          </cell>
          <cell r="AO125">
            <v>2.0830500000000001</v>
          </cell>
        </row>
        <row r="126">
          <cell r="B126">
            <v>1.6944300000000001</v>
          </cell>
          <cell r="C126">
            <v>1.72614</v>
          </cell>
          <cell r="D126">
            <v>1.67845</v>
          </cell>
          <cell r="E126">
            <v>1.7423599999999999</v>
          </cell>
          <cell r="F126">
            <v>1.66229</v>
          </cell>
          <cell r="G126">
            <v>1.75888</v>
          </cell>
          <cell r="H126">
            <v>1.64595</v>
          </cell>
          <cell r="I126">
            <v>1.7756799999999999</v>
          </cell>
          <cell r="J126">
            <v>1.6294299999999999</v>
          </cell>
          <cell r="K126">
            <v>1.79277</v>
          </cell>
          <cell r="L126">
            <v>1.61273</v>
          </cell>
          <cell r="M126">
            <v>1.8101499999999999</v>
          </cell>
          <cell r="N126">
            <v>1.59588</v>
          </cell>
          <cell r="O126">
            <v>1.8278099999999999</v>
          </cell>
          <cell r="P126">
            <v>1.5788800000000001</v>
          </cell>
          <cell r="Q126">
            <v>1.84575</v>
          </cell>
          <cell r="R126">
            <v>1.5617000000000001</v>
          </cell>
          <cell r="S126">
            <v>1.8639399999999999</v>
          </cell>
          <cell r="T126">
            <v>1.5443800000000001</v>
          </cell>
          <cell r="U126">
            <v>1.88242</v>
          </cell>
          <cell r="V126">
            <v>1.5269200000000001</v>
          </cell>
          <cell r="W126">
            <v>1.90116</v>
          </cell>
          <cell r="X126">
            <v>1.5093099999999999</v>
          </cell>
          <cell r="Y126">
            <v>1.92015</v>
          </cell>
          <cell r="Z126">
            <v>1.4915700000000001</v>
          </cell>
          <cell r="AA126">
            <v>1.9394</v>
          </cell>
          <cell r="AB126">
            <v>1.4737</v>
          </cell>
          <cell r="AC126">
            <v>1.9589000000000001</v>
          </cell>
          <cell r="AD126">
            <v>1.4557</v>
          </cell>
          <cell r="AE126">
            <v>1.9786300000000001</v>
          </cell>
          <cell r="AF126">
            <v>1.4375899999999999</v>
          </cell>
          <cell r="AG126">
            <v>1.99861</v>
          </cell>
          <cell r="AH126">
            <v>1.41936</v>
          </cell>
          <cell r="AI126">
            <v>2.0188199999999998</v>
          </cell>
          <cell r="AJ126">
            <v>1.40103</v>
          </cell>
          <cell r="AK126">
            <v>2.0392600000000001</v>
          </cell>
          <cell r="AL126">
            <v>1.38259</v>
          </cell>
          <cell r="AM126">
            <v>2.05992</v>
          </cell>
          <cell r="AN126">
            <v>1.3640600000000001</v>
          </cell>
          <cell r="AO126">
            <v>2.0807899999999999</v>
          </cell>
        </row>
        <row r="127">
          <cell r="B127">
            <v>1.6956800000000001</v>
          </cell>
          <cell r="C127">
            <v>1.7271399999999999</v>
          </cell>
          <cell r="D127">
            <v>1.6798200000000001</v>
          </cell>
          <cell r="E127">
            <v>1.74322</v>
          </cell>
          <cell r="F127">
            <v>1.6637900000000001</v>
          </cell>
          <cell r="G127">
            <v>1.7596000000000001</v>
          </cell>
          <cell r="H127">
            <v>1.64758</v>
          </cell>
          <cell r="I127">
            <v>1.77626</v>
          </cell>
          <cell r="J127">
            <v>1.6311899999999999</v>
          </cell>
          <cell r="K127">
            <v>1.79322</v>
          </cell>
          <cell r="L127">
            <v>1.6146400000000001</v>
          </cell>
          <cell r="M127">
            <v>1.8104499999999999</v>
          </cell>
          <cell r="N127">
            <v>1.59792</v>
          </cell>
          <cell r="O127">
            <v>1.82795</v>
          </cell>
          <cell r="P127">
            <v>1.5810500000000001</v>
          </cell>
          <cell r="Q127">
            <v>1.84572</v>
          </cell>
          <cell r="R127">
            <v>1.56402</v>
          </cell>
          <cell r="S127">
            <v>1.8637699999999999</v>
          </cell>
          <cell r="T127">
            <v>1.54684</v>
          </cell>
          <cell r="U127">
            <v>1.8820699999999999</v>
          </cell>
          <cell r="V127">
            <v>1.52952</v>
          </cell>
          <cell r="W127">
            <v>1.9006400000000001</v>
          </cell>
          <cell r="X127">
            <v>1.51206</v>
          </cell>
          <cell r="Y127">
            <v>1.9194599999999999</v>
          </cell>
          <cell r="Z127">
            <v>1.49447</v>
          </cell>
          <cell r="AA127">
            <v>1.9385300000000001</v>
          </cell>
          <cell r="AB127">
            <v>1.47675</v>
          </cell>
          <cell r="AC127">
            <v>1.95784</v>
          </cell>
          <cell r="AD127">
            <v>1.4589099999999999</v>
          </cell>
          <cell r="AE127">
            <v>1.9774</v>
          </cell>
          <cell r="AF127">
            <v>1.4409400000000001</v>
          </cell>
          <cell r="AG127">
            <v>1.99719</v>
          </cell>
          <cell r="AH127">
            <v>1.4228700000000001</v>
          </cell>
          <cell r="AI127">
            <v>2.0172099999999999</v>
          </cell>
          <cell r="AJ127">
            <v>1.4046799999999999</v>
          </cell>
          <cell r="AK127">
            <v>2.0374400000000001</v>
          </cell>
          <cell r="AL127">
            <v>1.3864000000000001</v>
          </cell>
          <cell r="AM127">
            <v>2.0579100000000001</v>
          </cell>
          <cell r="AN127">
            <v>1.36802</v>
          </cell>
          <cell r="AO127">
            <v>2.0785900000000002</v>
          </cell>
        </row>
        <row r="128">
          <cell r="B128">
            <v>1.6969000000000001</v>
          </cell>
          <cell r="C128">
            <v>1.7281200000000001</v>
          </cell>
          <cell r="D128">
            <v>1.6811700000000001</v>
          </cell>
          <cell r="E128">
            <v>1.7440800000000001</v>
          </cell>
          <cell r="F128">
            <v>1.66526</v>
          </cell>
          <cell r="G128">
            <v>1.7603200000000001</v>
          </cell>
          <cell r="H128">
            <v>1.64917</v>
          </cell>
          <cell r="I128">
            <v>1.77685</v>
          </cell>
          <cell r="J128">
            <v>1.63293</v>
          </cell>
          <cell r="K128">
            <v>1.79366</v>
          </cell>
          <cell r="L128">
            <v>1.6165099999999999</v>
          </cell>
          <cell r="M128">
            <v>1.81073</v>
          </cell>
          <cell r="N128">
            <v>1.59992</v>
          </cell>
          <cell r="O128">
            <v>1.8280799999999999</v>
          </cell>
          <cell r="P128">
            <v>1.5831900000000001</v>
          </cell>
          <cell r="Q128">
            <v>1.84571</v>
          </cell>
          <cell r="R128">
            <v>1.5663</v>
          </cell>
          <cell r="S128">
            <v>1.8635900000000001</v>
          </cell>
          <cell r="T128">
            <v>1.5492699999999999</v>
          </cell>
          <cell r="U128">
            <v>1.8817299999999999</v>
          </cell>
          <cell r="V128">
            <v>1.53209</v>
          </cell>
          <cell r="W128">
            <v>1.9001300000000001</v>
          </cell>
          <cell r="X128">
            <v>1.51478</v>
          </cell>
          <cell r="Y128">
            <v>1.9187799999999999</v>
          </cell>
          <cell r="Z128">
            <v>1.49733</v>
          </cell>
          <cell r="AA128">
            <v>1.9376800000000001</v>
          </cell>
          <cell r="AB128">
            <v>1.4797499999999999</v>
          </cell>
          <cell r="AC128">
            <v>1.95682</v>
          </cell>
          <cell r="AD128">
            <v>1.4620599999999999</v>
          </cell>
          <cell r="AE128">
            <v>1.9761899999999999</v>
          </cell>
          <cell r="AF128">
            <v>1.44424</v>
          </cell>
          <cell r="AG128">
            <v>1.99579</v>
          </cell>
          <cell r="AH128">
            <v>1.42632</v>
          </cell>
          <cell r="AI128">
            <v>2.0156200000000002</v>
          </cell>
          <cell r="AJ128">
            <v>1.40829</v>
          </cell>
          <cell r="AK128">
            <v>2.0356800000000002</v>
          </cell>
          <cell r="AL128">
            <v>1.39015</v>
          </cell>
          <cell r="AM128">
            <v>2.0559400000000001</v>
          </cell>
          <cell r="AN128">
            <v>1.37192</v>
          </cell>
          <cell r="AO128">
            <v>2.0764200000000002</v>
          </cell>
        </row>
        <row r="129">
          <cell r="B129">
            <v>1.69811</v>
          </cell>
          <cell r="C129">
            <v>1.72909</v>
          </cell>
          <cell r="D129">
            <v>1.6825000000000001</v>
          </cell>
          <cell r="E129">
            <v>1.74492</v>
          </cell>
          <cell r="F129">
            <v>1.66672</v>
          </cell>
          <cell r="G129">
            <v>1.7610300000000001</v>
          </cell>
          <cell r="H129">
            <v>1.65076</v>
          </cell>
          <cell r="I129">
            <v>1.7774300000000001</v>
          </cell>
          <cell r="J129">
            <v>1.6346400000000001</v>
          </cell>
          <cell r="K129">
            <v>1.79409</v>
          </cell>
          <cell r="L129">
            <v>1.61836</v>
          </cell>
          <cell r="M129">
            <v>1.8110299999999999</v>
          </cell>
          <cell r="N129">
            <v>1.6019099999999999</v>
          </cell>
          <cell r="O129">
            <v>1.82823</v>
          </cell>
          <cell r="P129">
            <v>1.58531</v>
          </cell>
          <cell r="Q129">
            <v>1.8456900000000001</v>
          </cell>
          <cell r="R129">
            <v>1.56856</v>
          </cell>
          <cell r="S129">
            <v>1.8634299999999999</v>
          </cell>
          <cell r="T129">
            <v>1.55166</v>
          </cell>
          <cell r="U129">
            <v>1.8814</v>
          </cell>
          <cell r="V129">
            <v>1.5346200000000001</v>
          </cell>
          <cell r="W129">
            <v>1.8996500000000001</v>
          </cell>
          <cell r="X129">
            <v>1.51745</v>
          </cell>
          <cell r="Y129">
            <v>1.91812</v>
          </cell>
          <cell r="Z129">
            <v>1.5001500000000001</v>
          </cell>
          <cell r="AA129">
            <v>1.93685</v>
          </cell>
          <cell r="AB129">
            <v>1.48272</v>
          </cell>
          <cell r="AC129">
            <v>1.9558</v>
          </cell>
          <cell r="AD129">
            <v>1.46516</v>
          </cell>
          <cell r="AE129">
            <v>1.9750000000000001</v>
          </cell>
          <cell r="AF129">
            <v>1.4475</v>
          </cell>
          <cell r="AG129">
            <v>1.9944200000000001</v>
          </cell>
          <cell r="AH129">
            <v>1.4297200000000001</v>
          </cell>
          <cell r="AI129">
            <v>2.0140699999999998</v>
          </cell>
          <cell r="AJ129">
            <v>1.41184</v>
          </cell>
          <cell r="AK129">
            <v>2.0339299999999998</v>
          </cell>
          <cell r="AL129">
            <v>1.3938600000000001</v>
          </cell>
          <cell r="AM129">
            <v>2.0540099999999999</v>
          </cell>
          <cell r="AN129">
            <v>1.3757699999999999</v>
          </cell>
          <cell r="AO129">
            <v>2.0743</v>
          </cell>
        </row>
        <row r="130">
          <cell r="B130">
            <v>1.6993100000000001</v>
          </cell>
          <cell r="C130">
            <v>1.7300500000000001</v>
          </cell>
          <cell r="D130">
            <v>1.6838299999999999</v>
          </cell>
          <cell r="E130">
            <v>1.7457499999999999</v>
          </cell>
          <cell r="F130">
            <v>1.6681600000000001</v>
          </cell>
          <cell r="G130">
            <v>1.7617400000000001</v>
          </cell>
          <cell r="H130">
            <v>1.6523300000000001</v>
          </cell>
          <cell r="I130">
            <v>1.778</v>
          </cell>
          <cell r="J130">
            <v>1.6363300000000001</v>
          </cell>
          <cell r="K130">
            <v>1.7945199999999999</v>
          </cell>
          <cell r="L130">
            <v>1.6201700000000001</v>
          </cell>
          <cell r="M130">
            <v>1.81132</v>
          </cell>
          <cell r="N130">
            <v>1.6038600000000001</v>
          </cell>
          <cell r="O130">
            <v>1.8283799999999999</v>
          </cell>
          <cell r="P130">
            <v>1.5873999999999999</v>
          </cell>
          <cell r="Q130">
            <v>1.8456900000000001</v>
          </cell>
          <cell r="R130">
            <v>1.5707800000000001</v>
          </cell>
          <cell r="S130">
            <v>1.86327</v>
          </cell>
          <cell r="T130">
            <v>1.55402</v>
          </cell>
          <cell r="U130">
            <v>1.8810899999999999</v>
          </cell>
          <cell r="V130">
            <v>1.53712</v>
          </cell>
          <cell r="W130">
            <v>1.89917</v>
          </cell>
          <cell r="X130">
            <v>1.5200899999999999</v>
          </cell>
          <cell r="Y130">
            <v>1.9174800000000001</v>
          </cell>
          <cell r="Z130">
            <v>1.50292</v>
          </cell>
          <cell r="AA130">
            <v>1.93604</v>
          </cell>
          <cell r="AB130">
            <v>1.4856400000000001</v>
          </cell>
          <cell r="AC130">
            <v>1.9548300000000001</v>
          </cell>
          <cell r="AD130">
            <v>1.4682299999999999</v>
          </cell>
          <cell r="AE130">
            <v>1.97384</v>
          </cell>
          <cell r="AF130">
            <v>1.4507099999999999</v>
          </cell>
          <cell r="AG130">
            <v>1.99309</v>
          </cell>
          <cell r="AH130">
            <v>1.4330799999999999</v>
          </cell>
          <cell r="AI130">
            <v>2.0125500000000001</v>
          </cell>
          <cell r="AJ130">
            <v>1.41534</v>
          </cell>
          <cell r="AK130">
            <v>2.0322399999999998</v>
          </cell>
          <cell r="AL130">
            <v>1.3975</v>
          </cell>
          <cell r="AM130">
            <v>2.0521199999999999</v>
          </cell>
          <cell r="AN130">
            <v>1.37957</v>
          </cell>
          <cell r="AO130">
            <v>2.0722200000000002</v>
          </cell>
        </row>
        <row r="131">
          <cell r="B131">
            <v>1.7004900000000001</v>
          </cell>
          <cell r="C131">
            <v>1.7310000000000001</v>
          </cell>
          <cell r="D131">
            <v>1.68512</v>
          </cell>
          <cell r="E131">
            <v>1.74658</v>
          </cell>
          <cell r="F131">
            <v>1.6695800000000001</v>
          </cell>
          <cell r="G131">
            <v>1.76244</v>
          </cell>
          <cell r="H131">
            <v>1.65388</v>
          </cell>
          <cell r="I131">
            <v>1.7785599999999999</v>
          </cell>
          <cell r="J131">
            <v>1.63801</v>
          </cell>
          <cell r="K131">
            <v>1.7949600000000001</v>
          </cell>
          <cell r="L131">
            <v>1.6219699999999999</v>
          </cell>
          <cell r="M131">
            <v>1.81162</v>
          </cell>
          <cell r="N131">
            <v>1.6057900000000001</v>
          </cell>
          <cell r="O131">
            <v>1.82853</v>
          </cell>
          <cell r="P131">
            <v>1.58945</v>
          </cell>
          <cell r="Q131">
            <v>1.8456900000000001</v>
          </cell>
          <cell r="R131">
            <v>1.57297</v>
          </cell>
          <cell r="S131">
            <v>1.86311</v>
          </cell>
          <cell r="T131">
            <v>1.5563499999999999</v>
          </cell>
          <cell r="U131">
            <v>1.88079</v>
          </cell>
          <cell r="V131">
            <v>1.5395799999999999</v>
          </cell>
          <cell r="W131">
            <v>1.8987099999999999</v>
          </cell>
          <cell r="X131">
            <v>1.5226900000000001</v>
          </cell>
          <cell r="Y131">
            <v>1.91686</v>
          </cell>
          <cell r="Z131">
            <v>1.50566</v>
          </cell>
          <cell r="AA131">
            <v>1.9352499999999999</v>
          </cell>
          <cell r="AB131">
            <v>1.4885200000000001</v>
          </cell>
          <cell r="AC131">
            <v>1.95387</v>
          </cell>
          <cell r="AD131">
            <v>1.47126</v>
          </cell>
          <cell r="AE131">
            <v>1.97272</v>
          </cell>
          <cell r="AF131">
            <v>1.45387</v>
          </cell>
          <cell r="AG131">
            <v>1.9917899999999999</v>
          </cell>
          <cell r="AH131">
            <v>1.4363900000000001</v>
          </cell>
          <cell r="AI131">
            <v>2.0110700000000001</v>
          </cell>
          <cell r="AJ131">
            <v>1.41879</v>
          </cell>
          <cell r="AK131">
            <v>2.03057</v>
          </cell>
          <cell r="AL131">
            <v>1.4010899999999999</v>
          </cell>
          <cell r="AM131">
            <v>2.0502799999999999</v>
          </cell>
          <cell r="AN131">
            <v>1.38331</v>
          </cell>
          <cell r="AO131">
            <v>2.0701900000000002</v>
          </cell>
        </row>
        <row r="132">
          <cell r="B132">
            <v>1.70166</v>
          </cell>
          <cell r="C132">
            <v>1.73194</v>
          </cell>
          <cell r="D132">
            <v>1.68641</v>
          </cell>
          <cell r="E132">
            <v>1.7474000000000001</v>
          </cell>
          <cell r="F132">
            <v>1.67099</v>
          </cell>
          <cell r="G132">
            <v>1.7631300000000001</v>
          </cell>
          <cell r="H132">
            <v>1.6554</v>
          </cell>
          <cell r="I132">
            <v>1.77912</v>
          </cell>
          <cell r="J132">
            <v>1.6396500000000001</v>
          </cell>
          <cell r="K132">
            <v>1.79539</v>
          </cell>
          <cell r="L132">
            <v>1.62375</v>
          </cell>
          <cell r="M132">
            <v>1.8119099999999999</v>
          </cell>
          <cell r="N132">
            <v>1.6076900000000001</v>
          </cell>
          <cell r="O132">
            <v>1.8286800000000001</v>
          </cell>
          <cell r="P132">
            <v>1.5914900000000001</v>
          </cell>
          <cell r="Q132">
            <v>1.84571</v>
          </cell>
          <cell r="R132">
            <v>1.5751299999999999</v>
          </cell>
          <cell r="S132">
            <v>1.8629800000000001</v>
          </cell>
          <cell r="T132">
            <v>1.55864</v>
          </cell>
          <cell r="U132">
            <v>1.8805000000000001</v>
          </cell>
          <cell r="V132">
            <v>1.5420199999999999</v>
          </cell>
          <cell r="W132">
            <v>1.89825</v>
          </cell>
          <cell r="X132">
            <v>1.5252600000000001</v>
          </cell>
          <cell r="Y132">
            <v>1.91625</v>
          </cell>
          <cell r="Z132">
            <v>1.50837</v>
          </cell>
          <cell r="AA132">
            <v>1.93448</v>
          </cell>
          <cell r="AB132">
            <v>1.49136</v>
          </cell>
          <cell r="AC132">
            <v>1.9529300000000001</v>
          </cell>
          <cell r="AD132">
            <v>1.47424</v>
          </cell>
          <cell r="AE132">
            <v>1.9716100000000001</v>
          </cell>
          <cell r="AF132">
            <v>1.4570000000000001</v>
          </cell>
          <cell r="AG132">
            <v>1.99051</v>
          </cell>
          <cell r="AH132">
            <v>1.4396500000000001</v>
          </cell>
          <cell r="AI132">
            <v>2.00962</v>
          </cell>
          <cell r="AJ132">
            <v>1.4221900000000001</v>
          </cell>
          <cell r="AK132">
            <v>2.02894</v>
          </cell>
          <cell r="AL132">
            <v>1.4046400000000001</v>
          </cell>
          <cell r="AM132">
            <v>2.0484599999999999</v>
          </cell>
          <cell r="AN132">
            <v>1.387</v>
          </cell>
          <cell r="AO132">
            <v>2.0682</v>
          </cell>
        </row>
        <row r="133">
          <cell r="B133">
            <v>1.70282</v>
          </cell>
          <cell r="C133">
            <v>1.7328600000000001</v>
          </cell>
          <cell r="D133">
            <v>1.6876800000000001</v>
          </cell>
          <cell r="E133">
            <v>1.74821</v>
          </cell>
          <cell r="F133">
            <v>1.67238</v>
          </cell>
          <cell r="G133">
            <v>1.7638199999999999</v>
          </cell>
          <cell r="H133">
            <v>1.6569100000000001</v>
          </cell>
          <cell r="I133">
            <v>1.77969</v>
          </cell>
          <cell r="J133">
            <v>1.6412899999999999</v>
          </cell>
          <cell r="K133">
            <v>1.7958099999999999</v>
          </cell>
          <cell r="L133">
            <v>1.62551</v>
          </cell>
          <cell r="M133">
            <v>1.8122</v>
          </cell>
          <cell r="N133">
            <v>1.6095699999999999</v>
          </cell>
          <cell r="O133">
            <v>1.82883</v>
          </cell>
          <cell r="P133">
            <v>1.5934999999999999</v>
          </cell>
          <cell r="Q133">
            <v>1.84572</v>
          </cell>
          <cell r="R133">
            <v>1.5772699999999999</v>
          </cell>
          <cell r="S133">
            <v>1.8628499999999999</v>
          </cell>
          <cell r="T133">
            <v>1.56091</v>
          </cell>
          <cell r="U133">
            <v>1.8802099999999999</v>
          </cell>
          <cell r="V133">
            <v>1.5444199999999999</v>
          </cell>
          <cell r="W133">
            <v>1.8978200000000001</v>
          </cell>
          <cell r="X133">
            <v>1.52779</v>
          </cell>
          <cell r="Y133">
            <v>1.9156500000000001</v>
          </cell>
          <cell r="Z133">
            <v>1.5110399999999999</v>
          </cell>
          <cell r="AA133">
            <v>1.9337200000000001</v>
          </cell>
          <cell r="AB133">
            <v>1.4941599999999999</v>
          </cell>
          <cell r="AC133">
            <v>1.95201</v>
          </cell>
          <cell r="AD133">
            <v>1.4771700000000001</v>
          </cell>
          <cell r="AE133">
            <v>1.9705299999999999</v>
          </cell>
          <cell r="AF133">
            <v>1.46007</v>
          </cell>
          <cell r="AG133">
            <v>1.98925</v>
          </cell>
          <cell r="AH133">
            <v>1.44286</v>
          </cell>
          <cell r="AI133">
            <v>2.0082</v>
          </cell>
          <cell r="AJ133">
            <v>1.42554</v>
          </cell>
          <cell r="AK133">
            <v>2.0273400000000001</v>
          </cell>
          <cell r="AL133">
            <v>1.4081300000000001</v>
          </cell>
          <cell r="AM133">
            <v>2.0466899999999999</v>
          </cell>
          <cell r="AN133">
            <v>1.39063</v>
          </cell>
          <cell r="AO133">
            <v>2.06623</v>
          </cell>
        </row>
        <row r="134">
          <cell r="B134">
            <v>1.70397</v>
          </cell>
          <cell r="C134">
            <v>1.7337899999999999</v>
          </cell>
          <cell r="D134">
            <v>1.6889400000000001</v>
          </cell>
          <cell r="E134">
            <v>1.74902</v>
          </cell>
          <cell r="F134">
            <v>1.6737500000000001</v>
          </cell>
          <cell r="G134">
            <v>1.7645</v>
          </cell>
          <cell r="H134">
            <v>1.6584000000000001</v>
          </cell>
          <cell r="I134">
            <v>1.78024</v>
          </cell>
          <cell r="J134">
            <v>1.6429</v>
          </cell>
          <cell r="K134">
            <v>1.7962400000000001</v>
          </cell>
          <cell r="L134">
            <v>1.62723</v>
          </cell>
          <cell r="M134">
            <v>1.8125</v>
          </cell>
          <cell r="N134">
            <v>1.6114200000000001</v>
          </cell>
          <cell r="O134">
            <v>1.8289899999999999</v>
          </cell>
          <cell r="P134">
            <v>1.5954699999999999</v>
          </cell>
          <cell r="Q134">
            <v>1.8457300000000001</v>
          </cell>
          <cell r="R134">
            <v>1.5793699999999999</v>
          </cell>
          <cell r="S134">
            <v>1.8627199999999999</v>
          </cell>
          <cell r="T134">
            <v>1.56315</v>
          </cell>
          <cell r="U134">
            <v>1.8799399999999999</v>
          </cell>
          <cell r="V134">
            <v>1.54677</v>
          </cell>
          <cell r="W134">
            <v>1.8973899999999999</v>
          </cell>
          <cell r="X134">
            <v>1.5302800000000001</v>
          </cell>
          <cell r="Y134">
            <v>1.9150700000000001</v>
          </cell>
          <cell r="Z134">
            <v>1.5136700000000001</v>
          </cell>
          <cell r="AA134">
            <v>1.93299</v>
          </cell>
          <cell r="AB134">
            <v>1.49692</v>
          </cell>
          <cell r="AC134">
            <v>1.95112</v>
          </cell>
          <cell r="AD134">
            <v>1.48007</v>
          </cell>
          <cell r="AE134">
            <v>1.9694700000000001</v>
          </cell>
          <cell r="AF134">
            <v>1.4631000000000001</v>
          </cell>
          <cell r="AG134">
            <v>1.98803</v>
          </cell>
          <cell r="AH134">
            <v>1.44604</v>
          </cell>
          <cell r="AI134">
            <v>2.0068000000000001</v>
          </cell>
          <cell r="AJ134">
            <v>1.42885</v>
          </cell>
          <cell r="AK134">
            <v>2.0257700000000001</v>
          </cell>
          <cell r="AL134">
            <v>1.4115800000000001</v>
          </cell>
          <cell r="AM134">
            <v>2.04495</v>
          </cell>
          <cell r="AN134">
            <v>1.39422</v>
          </cell>
          <cell r="AO134">
            <v>2.0643199999999999</v>
          </cell>
        </row>
        <row r="135">
          <cell r="B135">
            <v>1.7051000000000001</v>
          </cell>
          <cell r="C135">
            <v>1.7346900000000001</v>
          </cell>
          <cell r="D135">
            <v>1.69018</v>
          </cell>
          <cell r="E135">
            <v>1.7498</v>
          </cell>
          <cell r="F135">
            <v>1.6751100000000001</v>
          </cell>
          <cell r="G135">
            <v>1.7651699999999999</v>
          </cell>
          <cell r="H135">
            <v>1.65987</v>
          </cell>
          <cell r="I135">
            <v>1.7807900000000001</v>
          </cell>
          <cell r="J135">
            <v>1.6444799999999999</v>
          </cell>
          <cell r="K135">
            <v>1.79667</v>
          </cell>
          <cell r="L135">
            <v>1.6289400000000001</v>
          </cell>
          <cell r="M135">
            <v>1.8127899999999999</v>
          </cell>
          <cell r="N135">
            <v>1.6132599999999999</v>
          </cell>
          <cell r="O135">
            <v>1.8291500000000001</v>
          </cell>
          <cell r="P135">
            <v>1.5974200000000001</v>
          </cell>
          <cell r="Q135">
            <v>1.8457600000000001</v>
          </cell>
          <cell r="R135">
            <v>1.58145</v>
          </cell>
          <cell r="S135">
            <v>1.8626</v>
          </cell>
          <cell r="T135">
            <v>1.56535</v>
          </cell>
          <cell r="U135">
            <v>1.87968</v>
          </cell>
          <cell r="V135">
            <v>1.54911</v>
          </cell>
          <cell r="W135">
            <v>1.8969800000000001</v>
          </cell>
          <cell r="X135">
            <v>1.5327500000000001</v>
          </cell>
          <cell r="Y135">
            <v>1.9145099999999999</v>
          </cell>
          <cell r="Z135">
            <v>1.5162599999999999</v>
          </cell>
          <cell r="AA135">
            <v>1.9322699999999999</v>
          </cell>
          <cell r="AB135">
            <v>1.49966</v>
          </cell>
          <cell r="AC135">
            <v>1.95024</v>
          </cell>
          <cell r="AD135">
            <v>1.4829300000000001</v>
          </cell>
          <cell r="AE135">
            <v>1.9684299999999999</v>
          </cell>
          <cell r="AF135">
            <v>1.4660899999999999</v>
          </cell>
          <cell r="AG135">
            <v>1.9868300000000001</v>
          </cell>
          <cell r="AH135">
            <v>1.44916</v>
          </cell>
          <cell r="AI135">
            <v>2.00543</v>
          </cell>
          <cell r="AJ135">
            <v>1.4321200000000001</v>
          </cell>
          <cell r="AK135">
            <v>2.0242499999999999</v>
          </cell>
          <cell r="AL135">
            <v>1.41499</v>
          </cell>
          <cell r="AM135">
            <v>2.04325</v>
          </cell>
          <cell r="AN135">
            <v>1.3977599999999999</v>
          </cell>
          <cell r="AO135">
            <v>2.0624400000000001</v>
          </cell>
        </row>
        <row r="136">
          <cell r="B136">
            <v>1.70621</v>
          </cell>
          <cell r="C136">
            <v>1.73559</v>
          </cell>
          <cell r="D136">
            <v>1.6914100000000001</v>
          </cell>
          <cell r="E136">
            <v>1.7505999999999999</v>
          </cell>
          <cell r="F136">
            <v>1.67645</v>
          </cell>
          <cell r="G136">
            <v>1.7658499999999999</v>
          </cell>
          <cell r="H136">
            <v>1.66133</v>
          </cell>
          <cell r="I136">
            <v>1.7813399999999999</v>
          </cell>
          <cell r="J136">
            <v>1.6460600000000001</v>
          </cell>
          <cell r="K136">
            <v>1.7970900000000001</v>
          </cell>
          <cell r="L136">
            <v>1.6306400000000001</v>
          </cell>
          <cell r="M136">
            <v>1.81308</v>
          </cell>
          <cell r="N136">
            <v>1.61507</v>
          </cell>
          <cell r="O136">
            <v>1.8293200000000001</v>
          </cell>
          <cell r="P136">
            <v>1.5993599999999999</v>
          </cell>
          <cell r="Q136">
            <v>1.84578</v>
          </cell>
          <cell r="R136">
            <v>1.58351</v>
          </cell>
          <cell r="S136">
            <v>1.86249</v>
          </cell>
          <cell r="T136">
            <v>1.5675300000000001</v>
          </cell>
          <cell r="U136">
            <v>1.8794200000000001</v>
          </cell>
          <cell r="V136">
            <v>1.55142</v>
          </cell>
          <cell r="W136">
            <v>1.8965799999999999</v>
          </cell>
          <cell r="X136">
            <v>1.5351699999999999</v>
          </cell>
          <cell r="Y136">
            <v>1.9139600000000001</v>
          </cell>
          <cell r="Z136">
            <v>1.51881</v>
          </cell>
          <cell r="AA136">
            <v>1.9315599999999999</v>
          </cell>
          <cell r="AB136">
            <v>1.5023500000000001</v>
          </cell>
          <cell r="AC136">
            <v>1.9493799999999999</v>
          </cell>
          <cell r="AD136">
            <v>1.4857499999999999</v>
          </cell>
          <cell r="AE136">
            <v>1.9674100000000001</v>
          </cell>
          <cell r="AF136">
            <v>1.46905</v>
          </cell>
          <cell r="AG136">
            <v>1.9856499999999999</v>
          </cell>
          <cell r="AH136">
            <v>1.45225</v>
          </cell>
          <cell r="AI136">
            <v>2.0041000000000002</v>
          </cell>
          <cell r="AJ136">
            <v>1.4353400000000001</v>
          </cell>
          <cell r="AK136">
            <v>2.0227400000000002</v>
          </cell>
          <cell r="AL136">
            <v>1.4183300000000001</v>
          </cell>
          <cell r="AM136">
            <v>2.0415700000000001</v>
          </cell>
          <cell r="AN136">
            <v>1.40124</v>
          </cell>
          <cell r="AO136">
            <v>2.0606</v>
          </cell>
        </row>
        <row r="137">
          <cell r="B137">
            <v>1.7073199999999999</v>
          </cell>
          <cell r="C137">
            <v>1.7364900000000001</v>
          </cell>
          <cell r="D137">
            <v>1.69262</v>
          </cell>
          <cell r="E137">
            <v>1.7513799999999999</v>
          </cell>
          <cell r="F137">
            <v>1.67777</v>
          </cell>
          <cell r="G137">
            <v>1.76651</v>
          </cell>
          <cell r="H137">
            <v>1.6627700000000001</v>
          </cell>
          <cell r="I137">
            <v>1.78189</v>
          </cell>
          <cell r="J137">
            <v>1.64761</v>
          </cell>
          <cell r="K137">
            <v>1.7975099999999999</v>
          </cell>
          <cell r="L137">
            <v>1.6323000000000001</v>
          </cell>
          <cell r="M137">
            <v>1.81338</v>
          </cell>
          <cell r="N137">
            <v>1.6168499999999999</v>
          </cell>
          <cell r="O137">
            <v>1.82948</v>
          </cell>
          <cell r="P137">
            <v>1.6012599999999999</v>
          </cell>
          <cell r="Q137">
            <v>1.84582</v>
          </cell>
          <cell r="R137">
            <v>1.5855399999999999</v>
          </cell>
          <cell r="S137">
            <v>1.86239</v>
          </cell>
          <cell r="T137">
            <v>1.56968</v>
          </cell>
          <cell r="U137">
            <v>1.8791800000000001</v>
          </cell>
          <cell r="V137">
            <v>1.55369</v>
          </cell>
          <cell r="W137">
            <v>1.89619</v>
          </cell>
          <cell r="X137">
            <v>1.5375799999999999</v>
          </cell>
          <cell r="Y137">
            <v>1.9134199999999999</v>
          </cell>
          <cell r="Z137">
            <v>1.5213399999999999</v>
          </cell>
          <cell r="AA137">
            <v>1.9308799999999999</v>
          </cell>
          <cell r="AB137">
            <v>1.50499</v>
          </cell>
          <cell r="AC137">
            <v>1.94855</v>
          </cell>
          <cell r="AD137">
            <v>1.4885299999999999</v>
          </cell>
          <cell r="AE137">
            <v>1.9664299999999999</v>
          </cell>
          <cell r="AF137">
            <v>1.4719599999999999</v>
          </cell>
          <cell r="AG137">
            <v>1.98451</v>
          </cell>
          <cell r="AH137">
            <v>1.45529</v>
          </cell>
          <cell r="AI137">
            <v>2.00278</v>
          </cell>
          <cell r="AJ137">
            <v>1.43852</v>
          </cell>
          <cell r="AK137">
            <v>2.0212599999999998</v>
          </cell>
          <cell r="AL137">
            <v>1.42164</v>
          </cell>
          <cell r="AM137">
            <v>2.03993</v>
          </cell>
          <cell r="AN137">
            <v>1.40469</v>
          </cell>
          <cell r="AO137">
            <v>2.0587900000000001</v>
          </cell>
        </row>
        <row r="138">
          <cell r="B138">
            <v>1.70841</v>
          </cell>
          <cell r="C138">
            <v>1.7373700000000001</v>
          </cell>
          <cell r="D138">
            <v>1.6938299999999999</v>
          </cell>
          <cell r="E138">
            <v>1.75214</v>
          </cell>
          <cell r="F138">
            <v>1.6790799999999999</v>
          </cell>
          <cell r="G138">
            <v>1.7671600000000001</v>
          </cell>
          <cell r="H138">
            <v>1.66418</v>
          </cell>
          <cell r="I138">
            <v>1.78243</v>
          </cell>
          <cell r="J138">
            <v>1.6491400000000001</v>
          </cell>
          <cell r="K138">
            <v>1.79793</v>
          </cell>
          <cell r="L138">
            <v>1.63395</v>
          </cell>
          <cell r="M138">
            <v>1.8136699999999999</v>
          </cell>
          <cell r="N138">
            <v>1.6186100000000001</v>
          </cell>
          <cell r="O138">
            <v>1.82965</v>
          </cell>
          <cell r="P138">
            <v>1.60314</v>
          </cell>
          <cell r="Q138">
            <v>1.84585</v>
          </cell>
          <cell r="R138">
            <v>1.58754</v>
          </cell>
          <cell r="S138">
            <v>1.8622799999999999</v>
          </cell>
          <cell r="T138">
            <v>1.5718000000000001</v>
          </cell>
          <cell r="U138">
            <v>1.87893</v>
          </cell>
          <cell r="V138">
            <v>1.55593</v>
          </cell>
          <cell r="W138">
            <v>1.89581</v>
          </cell>
          <cell r="X138">
            <v>1.5399499999999999</v>
          </cell>
          <cell r="Y138">
            <v>1.9129100000000001</v>
          </cell>
          <cell r="Z138">
            <v>1.52383</v>
          </cell>
          <cell r="AA138">
            <v>1.93022</v>
          </cell>
          <cell r="AB138">
            <v>1.5076099999999999</v>
          </cell>
          <cell r="AC138">
            <v>1.94773</v>
          </cell>
          <cell r="AD138">
            <v>1.4912799999999999</v>
          </cell>
          <cell r="AE138">
            <v>1.9654499999999999</v>
          </cell>
          <cell r="AF138">
            <v>1.4748300000000001</v>
          </cell>
          <cell r="AG138">
            <v>1.9833700000000001</v>
          </cell>
          <cell r="AH138">
            <v>1.4582900000000001</v>
          </cell>
          <cell r="AI138">
            <v>2.0015000000000001</v>
          </cell>
          <cell r="AJ138">
            <v>1.44164</v>
          </cell>
          <cell r="AK138">
            <v>2.0198100000000001</v>
          </cell>
          <cell r="AL138">
            <v>1.4249099999999999</v>
          </cell>
          <cell r="AM138">
            <v>2.0383200000000001</v>
          </cell>
          <cell r="AN138">
            <v>1.4080699999999999</v>
          </cell>
          <cell r="AO138">
            <v>2.05701</v>
          </cell>
        </row>
        <row r="139">
          <cell r="B139">
            <v>1.7095</v>
          </cell>
          <cell r="C139">
            <v>1.73824</v>
          </cell>
          <cell r="D139">
            <v>1.6950099999999999</v>
          </cell>
          <cell r="E139">
            <v>1.75291</v>
          </cell>
          <cell r="F139">
            <v>1.68038</v>
          </cell>
          <cell r="G139">
            <v>1.7678199999999999</v>
          </cell>
          <cell r="H139">
            <v>1.6655899999999999</v>
          </cell>
          <cell r="I139">
            <v>1.7829699999999999</v>
          </cell>
          <cell r="J139">
            <v>1.65066</v>
          </cell>
          <cell r="K139">
            <v>1.79836</v>
          </cell>
          <cell r="L139">
            <v>1.63557</v>
          </cell>
          <cell r="M139">
            <v>1.8139700000000001</v>
          </cell>
          <cell r="N139">
            <v>1.62036</v>
          </cell>
          <cell r="O139">
            <v>1.8298099999999999</v>
          </cell>
          <cell r="P139">
            <v>1.605</v>
          </cell>
          <cell r="Q139">
            <v>1.84589</v>
          </cell>
          <cell r="R139">
            <v>1.58951</v>
          </cell>
          <cell r="S139">
            <v>1.86219</v>
          </cell>
          <cell r="T139">
            <v>1.57389</v>
          </cell>
          <cell r="U139">
            <v>1.8787100000000001</v>
          </cell>
          <cell r="V139">
            <v>1.5581499999999999</v>
          </cell>
          <cell r="W139">
            <v>1.8954500000000001</v>
          </cell>
          <cell r="X139">
            <v>1.5422800000000001</v>
          </cell>
          <cell r="Y139">
            <v>1.9124000000000001</v>
          </cell>
          <cell r="Z139">
            <v>1.5262899999999999</v>
          </cell>
          <cell r="AA139">
            <v>1.9295599999999999</v>
          </cell>
          <cell r="AB139">
            <v>1.5102</v>
          </cell>
          <cell r="AC139">
            <v>1.94693</v>
          </cell>
          <cell r="AD139">
            <v>1.4939899999999999</v>
          </cell>
          <cell r="AE139">
            <v>1.9644900000000001</v>
          </cell>
          <cell r="AF139">
            <v>1.47767</v>
          </cell>
          <cell r="AG139">
            <v>1.98227</v>
          </cell>
          <cell r="AH139">
            <v>1.4612499999999999</v>
          </cell>
          <cell r="AI139">
            <v>2.0002399999999998</v>
          </cell>
          <cell r="AJ139">
            <v>1.4447300000000001</v>
          </cell>
          <cell r="AK139">
            <v>2.0184000000000002</v>
          </cell>
          <cell r="AL139">
            <v>1.4281299999999999</v>
          </cell>
          <cell r="AM139">
            <v>2.0367500000000001</v>
          </cell>
          <cell r="AN139">
            <v>1.41143</v>
          </cell>
          <cell r="AO139">
            <v>2.0552800000000002</v>
          </cell>
        </row>
        <row r="140">
          <cell r="B140">
            <v>1.7105600000000001</v>
          </cell>
          <cell r="C140">
            <v>1.7391000000000001</v>
          </cell>
          <cell r="D140">
            <v>1.69618</v>
          </cell>
          <cell r="E140">
            <v>1.7536700000000001</v>
          </cell>
          <cell r="F140">
            <v>1.6816500000000001</v>
          </cell>
          <cell r="G140">
            <v>1.76847</v>
          </cell>
          <cell r="H140">
            <v>1.6669700000000001</v>
          </cell>
          <cell r="I140">
            <v>1.7835000000000001</v>
          </cell>
          <cell r="J140">
            <v>1.65215</v>
          </cell>
          <cell r="K140">
            <v>1.7987599999999999</v>
          </cell>
          <cell r="L140">
            <v>1.6371800000000001</v>
          </cell>
          <cell r="M140">
            <v>1.81426</v>
          </cell>
          <cell r="N140">
            <v>1.62208</v>
          </cell>
          <cell r="O140">
            <v>1.82999</v>
          </cell>
          <cell r="P140">
            <v>1.60684</v>
          </cell>
          <cell r="Q140">
            <v>1.8459300000000001</v>
          </cell>
          <cell r="R140">
            <v>1.5914699999999999</v>
          </cell>
          <cell r="S140">
            <v>1.8621099999999999</v>
          </cell>
          <cell r="T140">
            <v>1.57596</v>
          </cell>
          <cell r="U140">
            <v>1.8784799999999999</v>
          </cell>
          <cell r="V140">
            <v>1.56033</v>
          </cell>
          <cell r="W140">
            <v>1.8950800000000001</v>
          </cell>
          <cell r="X140">
            <v>1.5445899999999999</v>
          </cell>
          <cell r="Y140">
            <v>1.9118999999999999</v>
          </cell>
          <cell r="Z140">
            <v>1.5287200000000001</v>
          </cell>
          <cell r="AA140">
            <v>1.92892</v>
          </cell>
          <cell r="AB140">
            <v>1.51275</v>
          </cell>
          <cell r="AC140">
            <v>1.94614</v>
          </cell>
          <cell r="AD140">
            <v>1.4966600000000001</v>
          </cell>
          <cell r="AE140">
            <v>1.96357</v>
          </cell>
          <cell r="AF140">
            <v>1.48047</v>
          </cell>
          <cell r="AG140">
            <v>1.98119</v>
          </cell>
          <cell r="AH140">
            <v>1.46417</v>
          </cell>
          <cell r="AI140">
            <v>1.9990000000000001</v>
          </cell>
          <cell r="AJ140">
            <v>1.4477899999999999</v>
          </cell>
          <cell r="AK140">
            <v>2.01701</v>
          </cell>
          <cell r="AL140">
            <v>1.4313</v>
          </cell>
          <cell r="AM140">
            <v>2.0351900000000001</v>
          </cell>
          <cell r="AN140">
            <v>1.41472</v>
          </cell>
          <cell r="AO140">
            <v>2.0535700000000001</v>
          </cell>
        </row>
        <row r="141">
          <cell r="B141">
            <v>1.7116199999999999</v>
          </cell>
          <cell r="C141">
            <v>1.73997</v>
          </cell>
          <cell r="D141">
            <v>1.6973499999999999</v>
          </cell>
          <cell r="E141">
            <v>1.7544200000000001</v>
          </cell>
          <cell r="F141">
            <v>1.68292</v>
          </cell>
          <cell r="G141">
            <v>1.76911</v>
          </cell>
          <cell r="H141">
            <v>1.66835</v>
          </cell>
          <cell r="I141">
            <v>1.78403</v>
          </cell>
          <cell r="J141">
            <v>1.6536200000000001</v>
          </cell>
          <cell r="K141">
            <v>1.79918</v>
          </cell>
          <cell r="L141">
            <v>1.6387700000000001</v>
          </cell>
          <cell r="M141">
            <v>1.81456</v>
          </cell>
          <cell r="N141">
            <v>1.6237699999999999</v>
          </cell>
          <cell r="O141">
            <v>1.83016</v>
          </cell>
          <cell r="P141">
            <v>1.6086499999999999</v>
          </cell>
          <cell r="Q141">
            <v>1.84598</v>
          </cell>
          <cell r="R141">
            <v>1.5933900000000001</v>
          </cell>
          <cell r="S141">
            <v>1.86202</v>
          </cell>
          <cell r="T141">
            <v>1.5780000000000001</v>
          </cell>
          <cell r="U141">
            <v>1.8782799999999999</v>
          </cell>
          <cell r="V141">
            <v>1.5625</v>
          </cell>
          <cell r="W141">
            <v>1.8947400000000001</v>
          </cell>
          <cell r="X141">
            <v>1.5468599999999999</v>
          </cell>
          <cell r="Y141">
            <v>1.9114199999999999</v>
          </cell>
          <cell r="Z141">
            <v>1.53112</v>
          </cell>
          <cell r="AA141">
            <v>1.9282999999999999</v>
          </cell>
          <cell r="AB141">
            <v>1.5152699999999999</v>
          </cell>
          <cell r="AC141">
            <v>1.9453800000000001</v>
          </cell>
          <cell r="AD141">
            <v>1.4993000000000001</v>
          </cell>
          <cell r="AE141">
            <v>1.9626600000000001</v>
          </cell>
          <cell r="AF141">
            <v>1.48323</v>
          </cell>
          <cell r="AG141">
            <v>1.9801299999999999</v>
          </cell>
          <cell r="AH141">
            <v>1.46706</v>
          </cell>
          <cell r="AI141">
            <v>1.9978</v>
          </cell>
          <cell r="AJ141">
            <v>1.45079</v>
          </cell>
          <cell r="AK141">
            <v>2.0156399999999999</v>
          </cell>
          <cell r="AL141">
            <v>1.4344399999999999</v>
          </cell>
          <cell r="AM141">
            <v>2.0336799999999999</v>
          </cell>
          <cell r="AN141">
            <v>1.4179900000000001</v>
          </cell>
          <cell r="AO141">
            <v>2.0518999999999998</v>
          </cell>
        </row>
        <row r="142">
          <cell r="B142">
            <v>1.7126699999999999</v>
          </cell>
          <cell r="C142">
            <v>1.74081</v>
          </cell>
          <cell r="D142">
            <v>1.6984900000000001</v>
          </cell>
          <cell r="E142">
            <v>1.7551699999999999</v>
          </cell>
          <cell r="F142">
            <v>1.6841699999999999</v>
          </cell>
          <cell r="G142">
            <v>1.7697400000000001</v>
          </cell>
          <cell r="H142">
            <v>1.6697</v>
          </cell>
          <cell r="I142">
            <v>1.7845599999999999</v>
          </cell>
          <cell r="J142">
            <v>1.65509</v>
          </cell>
          <cell r="K142">
            <v>1.79959</v>
          </cell>
          <cell r="L142">
            <v>1.6403399999999999</v>
          </cell>
          <cell r="M142">
            <v>1.8148599999999999</v>
          </cell>
          <cell r="N142">
            <v>1.6254599999999999</v>
          </cell>
          <cell r="O142">
            <v>1.8303400000000001</v>
          </cell>
          <cell r="P142">
            <v>1.61043</v>
          </cell>
          <cell r="Q142">
            <v>1.8460300000000001</v>
          </cell>
          <cell r="R142">
            <v>1.5952900000000001</v>
          </cell>
          <cell r="S142">
            <v>1.8619399999999999</v>
          </cell>
          <cell r="T142">
            <v>1.58002</v>
          </cell>
          <cell r="U142">
            <v>1.8780699999999999</v>
          </cell>
          <cell r="V142">
            <v>1.56463</v>
          </cell>
          <cell r="W142">
            <v>1.8944000000000001</v>
          </cell>
          <cell r="X142">
            <v>1.5491200000000001</v>
          </cell>
          <cell r="Y142">
            <v>1.9109499999999999</v>
          </cell>
          <cell r="Z142">
            <v>1.53348</v>
          </cell>
          <cell r="AA142">
            <v>1.9276899999999999</v>
          </cell>
          <cell r="AB142">
            <v>1.51776</v>
          </cell>
          <cell r="AC142">
            <v>1.9446300000000001</v>
          </cell>
          <cell r="AD142">
            <v>1.5019100000000001</v>
          </cell>
          <cell r="AE142">
            <v>1.9617599999999999</v>
          </cell>
          <cell r="AF142">
            <v>1.4859500000000001</v>
          </cell>
          <cell r="AG142">
            <v>1.97909</v>
          </cell>
          <cell r="AH142">
            <v>1.46991</v>
          </cell>
          <cell r="AI142">
            <v>1.99661</v>
          </cell>
          <cell r="AJ142">
            <v>1.4537599999999999</v>
          </cell>
          <cell r="AK142">
            <v>2.01431</v>
          </cell>
          <cell r="AL142">
            <v>1.43753</v>
          </cell>
          <cell r="AM142">
            <v>2.0321899999999999</v>
          </cell>
          <cell r="AN142">
            <v>1.4212</v>
          </cell>
          <cell r="AO142">
            <v>2.0502500000000001</v>
          </cell>
        </row>
        <row r="143">
          <cell r="B143">
            <v>1.7137</v>
          </cell>
          <cell r="C143">
            <v>1.7416499999999999</v>
          </cell>
          <cell r="D143">
            <v>1.69963</v>
          </cell>
          <cell r="E143">
            <v>1.7559</v>
          </cell>
          <cell r="F143">
            <v>1.6854100000000001</v>
          </cell>
          <cell r="G143">
            <v>1.77037</v>
          </cell>
          <cell r="H143">
            <v>1.6710400000000001</v>
          </cell>
          <cell r="I143">
            <v>1.78508</v>
          </cell>
          <cell r="J143">
            <v>1.6565300000000001</v>
          </cell>
          <cell r="K143">
            <v>1.8</v>
          </cell>
          <cell r="L143">
            <v>1.6418900000000001</v>
          </cell>
          <cell r="M143">
            <v>1.81514</v>
          </cell>
          <cell r="N143">
            <v>1.6271100000000001</v>
          </cell>
          <cell r="O143">
            <v>1.8305100000000001</v>
          </cell>
          <cell r="P143">
            <v>1.6122000000000001</v>
          </cell>
          <cell r="Q143">
            <v>1.84609</v>
          </cell>
          <cell r="R143">
            <v>1.59717</v>
          </cell>
          <cell r="S143">
            <v>1.86188</v>
          </cell>
          <cell r="T143">
            <v>1.5820099999999999</v>
          </cell>
          <cell r="U143">
            <v>1.8778699999999999</v>
          </cell>
          <cell r="V143">
            <v>1.56673</v>
          </cell>
          <cell r="W143">
            <v>1.89408</v>
          </cell>
          <cell r="X143">
            <v>1.5513300000000001</v>
          </cell>
          <cell r="Y143">
            <v>1.91048</v>
          </cell>
          <cell r="Z143">
            <v>1.53583</v>
          </cell>
          <cell r="AA143">
            <v>1.92709</v>
          </cell>
          <cell r="AB143">
            <v>1.5202100000000001</v>
          </cell>
          <cell r="AC143">
            <v>1.9438899999999999</v>
          </cell>
          <cell r="AD143">
            <v>1.50448</v>
          </cell>
          <cell r="AE143">
            <v>1.96089</v>
          </cell>
          <cell r="AF143">
            <v>1.48865</v>
          </cell>
          <cell r="AG143">
            <v>1.9780800000000001</v>
          </cell>
          <cell r="AH143">
            <v>1.47272</v>
          </cell>
          <cell r="AI143">
            <v>1.9954400000000001</v>
          </cell>
          <cell r="AJ143">
            <v>1.4567000000000001</v>
          </cell>
          <cell r="AK143">
            <v>2.0129899999999998</v>
          </cell>
          <cell r="AL143">
            <v>1.44058</v>
          </cell>
          <cell r="AM143">
            <v>2.0307300000000001</v>
          </cell>
          <cell r="AN143">
            <v>1.42438</v>
          </cell>
          <cell r="AO143">
            <v>2.0486399999999998</v>
          </cell>
        </row>
        <row r="144">
          <cell r="B144">
            <v>1.7147300000000001</v>
          </cell>
          <cell r="C144">
            <v>1.74247</v>
          </cell>
          <cell r="D144">
            <v>1.70075</v>
          </cell>
          <cell r="E144">
            <v>1.7566299999999999</v>
          </cell>
          <cell r="F144">
            <v>1.6866300000000001</v>
          </cell>
          <cell r="G144">
            <v>1.7709999999999999</v>
          </cell>
          <cell r="H144">
            <v>1.6723600000000001</v>
          </cell>
          <cell r="I144">
            <v>1.78559</v>
          </cell>
          <cell r="J144">
            <v>1.6579600000000001</v>
          </cell>
          <cell r="K144">
            <v>1.8004</v>
          </cell>
          <cell r="L144">
            <v>1.6434299999999999</v>
          </cell>
          <cell r="M144">
            <v>1.8154399999999999</v>
          </cell>
          <cell r="N144">
            <v>1.6287499999999999</v>
          </cell>
          <cell r="O144">
            <v>1.8306899999999999</v>
          </cell>
          <cell r="P144">
            <v>1.61395</v>
          </cell>
          <cell r="Q144">
            <v>1.84615</v>
          </cell>
          <cell r="R144">
            <v>1.5990200000000001</v>
          </cell>
          <cell r="S144">
            <v>1.86181</v>
          </cell>
          <cell r="T144">
            <v>1.5839799999999999</v>
          </cell>
          <cell r="U144">
            <v>1.87768</v>
          </cell>
          <cell r="V144">
            <v>1.56881</v>
          </cell>
          <cell r="W144">
            <v>1.89375</v>
          </cell>
          <cell r="X144">
            <v>1.55352</v>
          </cell>
          <cell r="Y144">
            <v>1.9100299999999999</v>
          </cell>
          <cell r="Z144">
            <v>1.53813</v>
          </cell>
          <cell r="AA144">
            <v>1.9265099999999999</v>
          </cell>
          <cell r="AB144">
            <v>1.5226299999999999</v>
          </cell>
          <cell r="AC144">
            <v>1.9431700000000001</v>
          </cell>
          <cell r="AD144">
            <v>1.50702</v>
          </cell>
          <cell r="AE144">
            <v>1.9600299999999999</v>
          </cell>
          <cell r="AF144">
            <v>1.4913099999999999</v>
          </cell>
          <cell r="AG144">
            <v>1.9770700000000001</v>
          </cell>
          <cell r="AH144">
            <v>1.4755</v>
          </cell>
          <cell r="AI144">
            <v>1.9943</v>
          </cell>
          <cell r="AJ144">
            <v>1.4595899999999999</v>
          </cell>
          <cell r="AK144">
            <v>2.0117099999999999</v>
          </cell>
          <cell r="AL144">
            <v>1.4435899999999999</v>
          </cell>
          <cell r="AM144">
            <v>2.02929</v>
          </cell>
          <cell r="AN144">
            <v>1.4275100000000001</v>
          </cell>
          <cell r="AO144">
            <v>2.0470600000000001</v>
          </cell>
        </row>
        <row r="145">
          <cell r="B145">
            <v>1.71574</v>
          </cell>
          <cell r="C145">
            <v>1.7433000000000001</v>
          </cell>
          <cell r="D145">
            <v>1.7018599999999999</v>
          </cell>
          <cell r="E145">
            <v>1.75735</v>
          </cell>
          <cell r="F145">
            <v>1.68784</v>
          </cell>
          <cell r="G145">
            <v>1.77162</v>
          </cell>
          <cell r="H145">
            <v>1.6736800000000001</v>
          </cell>
          <cell r="I145">
            <v>1.7861</v>
          </cell>
          <cell r="J145">
            <v>1.6593800000000001</v>
          </cell>
          <cell r="K145">
            <v>1.8008200000000001</v>
          </cell>
          <cell r="L145">
            <v>1.6449400000000001</v>
          </cell>
          <cell r="M145">
            <v>1.8157399999999999</v>
          </cell>
          <cell r="N145">
            <v>1.6303799999999999</v>
          </cell>
          <cell r="O145">
            <v>1.83087</v>
          </cell>
          <cell r="P145">
            <v>1.61568</v>
          </cell>
          <cell r="Q145">
            <v>1.8462099999999999</v>
          </cell>
          <cell r="R145">
            <v>1.6008599999999999</v>
          </cell>
          <cell r="S145">
            <v>1.86175</v>
          </cell>
          <cell r="T145">
            <v>1.58592</v>
          </cell>
          <cell r="U145">
            <v>1.8774999999999999</v>
          </cell>
          <cell r="V145">
            <v>1.57087</v>
          </cell>
          <cell r="W145">
            <v>1.8934500000000001</v>
          </cell>
          <cell r="X145">
            <v>1.55569</v>
          </cell>
          <cell r="Y145">
            <v>1.9095899999999999</v>
          </cell>
          <cell r="Z145">
            <v>1.5404100000000001</v>
          </cell>
          <cell r="AA145">
            <v>1.92594</v>
          </cell>
          <cell r="AB145">
            <v>1.52502</v>
          </cell>
          <cell r="AC145">
            <v>1.9424699999999999</v>
          </cell>
          <cell r="AD145">
            <v>1.50953</v>
          </cell>
          <cell r="AE145">
            <v>1.95919</v>
          </cell>
          <cell r="AF145">
            <v>1.49393</v>
          </cell>
          <cell r="AG145">
            <v>1.9761</v>
          </cell>
          <cell r="AH145">
            <v>1.4782299999999999</v>
          </cell>
          <cell r="AI145">
            <v>1.99319</v>
          </cell>
          <cell r="AJ145">
            <v>1.46245</v>
          </cell>
          <cell r="AK145">
            <v>2.0104500000000001</v>
          </cell>
          <cell r="AL145">
            <v>1.4465600000000001</v>
          </cell>
          <cell r="AM145">
            <v>2.0278900000000002</v>
          </cell>
          <cell r="AN145">
            <v>1.4306000000000001</v>
          </cell>
          <cell r="AO145">
            <v>2.0455000000000001</v>
          </cell>
        </row>
        <row r="146">
          <cell r="B146">
            <v>1.7167399999999999</v>
          </cell>
          <cell r="C146">
            <v>1.7441199999999999</v>
          </cell>
          <cell r="D146">
            <v>1.70296</v>
          </cell>
          <cell r="E146">
            <v>1.75807</v>
          </cell>
          <cell r="F146">
            <v>1.68903</v>
          </cell>
          <cell r="G146">
            <v>1.77224</v>
          </cell>
          <cell r="H146">
            <v>1.6749700000000001</v>
          </cell>
          <cell r="I146">
            <v>1.7866200000000001</v>
          </cell>
          <cell r="J146">
            <v>1.6607700000000001</v>
          </cell>
          <cell r="K146">
            <v>1.80121</v>
          </cell>
          <cell r="L146">
            <v>1.6464399999999999</v>
          </cell>
          <cell r="M146">
            <v>1.81603</v>
          </cell>
          <cell r="N146">
            <v>1.6319699999999999</v>
          </cell>
          <cell r="O146">
            <v>1.83104</v>
          </cell>
          <cell r="P146">
            <v>1.6173900000000001</v>
          </cell>
          <cell r="Q146">
            <v>1.8462700000000001</v>
          </cell>
          <cell r="R146">
            <v>1.60267</v>
          </cell>
          <cell r="S146">
            <v>1.8616999999999999</v>
          </cell>
          <cell r="T146">
            <v>1.5878399999999999</v>
          </cell>
          <cell r="U146">
            <v>1.8773200000000001</v>
          </cell>
          <cell r="V146">
            <v>1.5729</v>
          </cell>
          <cell r="W146">
            <v>1.8931500000000001</v>
          </cell>
          <cell r="X146">
            <v>1.55783</v>
          </cell>
          <cell r="Y146">
            <v>1.90916</v>
          </cell>
          <cell r="Z146">
            <v>1.5426599999999999</v>
          </cell>
          <cell r="AA146">
            <v>1.9253800000000001</v>
          </cell>
          <cell r="AB146">
            <v>1.52738</v>
          </cell>
          <cell r="AC146">
            <v>1.9417800000000001</v>
          </cell>
          <cell r="AD146">
            <v>1.5119899999999999</v>
          </cell>
          <cell r="AE146">
            <v>1.9583699999999999</v>
          </cell>
          <cell r="AF146">
            <v>1.4965200000000001</v>
          </cell>
          <cell r="AG146">
            <v>1.9751399999999999</v>
          </cell>
          <cell r="AH146">
            <v>1.4809300000000001</v>
          </cell>
          <cell r="AI146">
            <v>1.9920899999999999</v>
          </cell>
          <cell r="AJ146">
            <v>1.46526</v>
          </cell>
          <cell r="AK146">
            <v>2.0092099999999999</v>
          </cell>
          <cell r="AL146">
            <v>1.4495</v>
          </cell>
          <cell r="AM146">
            <v>2.02651</v>
          </cell>
          <cell r="AN146">
            <v>1.4336500000000001</v>
          </cell>
          <cell r="AO146">
            <v>2.0439699999999998</v>
          </cell>
        </row>
        <row r="147">
          <cell r="B147">
            <v>1.71773</v>
          </cell>
          <cell r="C147">
            <v>1.7449300000000001</v>
          </cell>
          <cell r="D147">
            <v>1.7040500000000001</v>
          </cell>
          <cell r="E147">
            <v>1.75878</v>
          </cell>
          <cell r="F147">
            <v>1.69021</v>
          </cell>
          <cell r="G147">
            <v>1.77285</v>
          </cell>
          <cell r="H147">
            <v>1.67624</v>
          </cell>
          <cell r="I147">
            <v>1.7871300000000001</v>
          </cell>
          <cell r="J147">
            <v>1.66215</v>
          </cell>
          <cell r="K147">
            <v>1.80162</v>
          </cell>
          <cell r="L147">
            <v>1.64791</v>
          </cell>
          <cell r="M147">
            <v>1.8163199999999999</v>
          </cell>
          <cell r="N147">
            <v>1.6335500000000001</v>
          </cell>
          <cell r="O147">
            <v>1.8312299999999999</v>
          </cell>
          <cell r="P147">
            <v>1.61907</v>
          </cell>
          <cell r="Q147">
            <v>1.8463400000000001</v>
          </cell>
          <cell r="R147">
            <v>1.60446</v>
          </cell>
          <cell r="S147">
            <v>1.86165</v>
          </cell>
          <cell r="T147">
            <v>1.5897399999999999</v>
          </cell>
          <cell r="U147">
            <v>1.8771599999999999</v>
          </cell>
          <cell r="V147">
            <v>1.5749</v>
          </cell>
          <cell r="W147">
            <v>1.89286</v>
          </cell>
          <cell r="X147">
            <v>1.5599499999999999</v>
          </cell>
          <cell r="Y147">
            <v>1.9087499999999999</v>
          </cell>
          <cell r="Z147">
            <v>1.54488</v>
          </cell>
          <cell r="AA147">
            <v>1.9248400000000001</v>
          </cell>
          <cell r="AB147">
            <v>1.5297099999999999</v>
          </cell>
          <cell r="AC147">
            <v>1.9411</v>
          </cell>
          <cell r="AD147">
            <v>1.51444</v>
          </cell>
          <cell r="AE147">
            <v>1.95756</v>
          </cell>
          <cell r="AF147">
            <v>1.49908</v>
          </cell>
          <cell r="AG147">
            <v>1.9742</v>
          </cell>
          <cell r="AH147">
            <v>1.4836</v>
          </cell>
          <cell r="AI147">
            <v>1.9910099999999999</v>
          </cell>
          <cell r="AJ147">
            <v>1.4680500000000001</v>
          </cell>
          <cell r="AK147">
            <v>2.008</v>
          </cell>
          <cell r="AL147">
            <v>1.4523999999999999</v>
          </cell>
          <cell r="AM147">
            <v>2.02515</v>
          </cell>
          <cell r="AN147">
            <v>1.43666</v>
          </cell>
          <cell r="AO147">
            <v>2.0424699999999998</v>
          </cell>
        </row>
        <row r="148">
          <cell r="B148">
            <v>1.7187300000000001</v>
          </cell>
          <cell r="C148">
            <v>1.7457199999999999</v>
          </cell>
          <cell r="D148">
            <v>1.70512</v>
          </cell>
          <cell r="E148">
            <v>1.7594799999999999</v>
          </cell>
          <cell r="F148">
            <v>1.6913899999999999</v>
          </cell>
          <cell r="G148">
            <v>1.77345</v>
          </cell>
          <cell r="H148">
            <v>1.6775199999999999</v>
          </cell>
          <cell r="I148">
            <v>1.7876300000000001</v>
          </cell>
          <cell r="J148">
            <v>1.66351</v>
          </cell>
          <cell r="K148">
            <v>1.80202</v>
          </cell>
          <cell r="L148">
            <v>1.6493800000000001</v>
          </cell>
          <cell r="M148">
            <v>1.8166100000000001</v>
          </cell>
          <cell r="N148">
            <v>1.6351199999999999</v>
          </cell>
          <cell r="O148">
            <v>1.83141</v>
          </cell>
          <cell r="P148">
            <v>1.6207400000000001</v>
          </cell>
          <cell r="Q148">
            <v>1.8464100000000001</v>
          </cell>
          <cell r="R148">
            <v>1.60623</v>
          </cell>
          <cell r="S148">
            <v>1.8615999999999999</v>
          </cell>
          <cell r="T148">
            <v>1.59161</v>
          </cell>
          <cell r="U148">
            <v>1.8769899999999999</v>
          </cell>
          <cell r="V148">
            <v>1.5768800000000001</v>
          </cell>
          <cell r="W148">
            <v>1.8925700000000001</v>
          </cell>
          <cell r="X148">
            <v>1.5620400000000001</v>
          </cell>
          <cell r="Y148">
            <v>1.9083399999999999</v>
          </cell>
          <cell r="Z148">
            <v>1.54708</v>
          </cell>
          <cell r="AA148">
            <v>1.9242999999999999</v>
          </cell>
          <cell r="AB148">
            <v>1.5320199999999999</v>
          </cell>
          <cell r="AC148">
            <v>1.9404399999999999</v>
          </cell>
          <cell r="AD148">
            <v>1.5168600000000001</v>
          </cell>
          <cell r="AE148">
            <v>1.9567699999999999</v>
          </cell>
          <cell r="AF148">
            <v>1.5016</v>
          </cell>
          <cell r="AG148">
            <v>1.9732700000000001</v>
          </cell>
          <cell r="AH148">
            <v>1.48624</v>
          </cell>
          <cell r="AI148">
            <v>1.9899500000000001</v>
          </cell>
          <cell r="AJ148">
            <v>1.4708000000000001</v>
          </cell>
          <cell r="AK148">
            <v>2.0068000000000001</v>
          </cell>
          <cell r="AL148">
            <v>1.45526</v>
          </cell>
          <cell r="AM148">
            <v>2.0238200000000002</v>
          </cell>
          <cell r="AN148">
            <v>1.43964</v>
          </cell>
          <cell r="AO148">
            <v>2.0409999999999999</v>
          </cell>
        </row>
        <row r="149">
          <cell r="B149">
            <v>1.7197</v>
          </cell>
          <cell r="C149">
            <v>1.7465200000000001</v>
          </cell>
          <cell r="D149">
            <v>1.7061900000000001</v>
          </cell>
          <cell r="E149">
            <v>1.7601800000000001</v>
          </cell>
          <cell r="F149">
            <v>1.69255</v>
          </cell>
          <cell r="G149">
            <v>1.77406</v>
          </cell>
          <cell r="H149">
            <v>1.6787700000000001</v>
          </cell>
          <cell r="I149">
            <v>1.7881400000000001</v>
          </cell>
          <cell r="J149">
            <v>1.66486</v>
          </cell>
          <cell r="K149">
            <v>1.8024199999999999</v>
          </cell>
          <cell r="L149">
            <v>1.65082</v>
          </cell>
          <cell r="M149">
            <v>1.8169</v>
          </cell>
          <cell r="N149">
            <v>1.63666</v>
          </cell>
          <cell r="O149">
            <v>1.8315900000000001</v>
          </cell>
          <cell r="P149">
            <v>1.6223799999999999</v>
          </cell>
          <cell r="Q149">
            <v>1.8464799999999999</v>
          </cell>
          <cell r="R149">
            <v>1.60799</v>
          </cell>
          <cell r="S149">
            <v>1.8615600000000001</v>
          </cell>
          <cell r="T149">
            <v>1.5934600000000001</v>
          </cell>
          <cell r="U149">
            <v>1.8768400000000001</v>
          </cell>
          <cell r="V149">
            <v>1.57883</v>
          </cell>
          <cell r="W149">
            <v>1.89229</v>
          </cell>
          <cell r="X149">
            <v>1.56409</v>
          </cell>
          <cell r="Y149">
            <v>1.90795</v>
          </cell>
          <cell r="Z149">
            <v>1.54925</v>
          </cell>
          <cell r="AA149">
            <v>1.92378</v>
          </cell>
          <cell r="AB149">
            <v>1.5343</v>
          </cell>
          <cell r="AC149">
            <v>1.9398</v>
          </cell>
          <cell r="AD149">
            <v>1.51925</v>
          </cell>
          <cell r="AE149">
            <v>1.956</v>
          </cell>
          <cell r="AF149">
            <v>1.5041</v>
          </cell>
          <cell r="AG149">
            <v>1.97237</v>
          </cell>
          <cell r="AH149">
            <v>1.48885</v>
          </cell>
          <cell r="AI149">
            <v>1.98891</v>
          </cell>
          <cell r="AJ149">
            <v>1.4735199999999999</v>
          </cell>
          <cell r="AK149">
            <v>2.00563</v>
          </cell>
          <cell r="AL149">
            <v>1.4580900000000001</v>
          </cell>
          <cell r="AM149">
            <v>2.02251</v>
          </cell>
          <cell r="AN149">
            <v>1.44259</v>
          </cell>
          <cell r="AO149">
            <v>2.0395500000000002</v>
          </cell>
        </row>
        <row r="150">
          <cell r="B150">
            <v>1.7206600000000001</v>
          </cell>
          <cell r="C150">
            <v>1.7473000000000001</v>
          </cell>
          <cell r="D150">
            <v>1.7072400000000001</v>
          </cell>
          <cell r="E150">
            <v>1.7608699999999999</v>
          </cell>
          <cell r="F150">
            <v>1.6936800000000001</v>
          </cell>
          <cell r="G150">
            <v>1.7746500000000001</v>
          </cell>
          <cell r="H150">
            <v>1.68</v>
          </cell>
          <cell r="I150">
            <v>1.7886299999999999</v>
          </cell>
          <cell r="J150">
            <v>1.6661900000000001</v>
          </cell>
          <cell r="K150">
            <v>1.8028200000000001</v>
          </cell>
          <cell r="L150">
            <v>1.65225</v>
          </cell>
          <cell r="M150">
            <v>1.8171999999999999</v>
          </cell>
          <cell r="N150">
            <v>1.63819</v>
          </cell>
          <cell r="O150">
            <v>1.83178</v>
          </cell>
          <cell r="P150">
            <v>1.62401</v>
          </cell>
          <cell r="Q150">
            <v>1.8465499999999999</v>
          </cell>
          <cell r="R150">
            <v>1.60971</v>
          </cell>
          <cell r="S150">
            <v>1.8615200000000001</v>
          </cell>
          <cell r="T150">
            <v>1.5952900000000001</v>
          </cell>
          <cell r="U150">
            <v>1.8766799999999999</v>
          </cell>
          <cell r="V150">
            <v>1.58077</v>
          </cell>
          <cell r="W150">
            <v>1.8920300000000001</v>
          </cell>
          <cell r="X150">
            <v>1.56613</v>
          </cell>
          <cell r="Y150">
            <v>1.9075599999999999</v>
          </cell>
          <cell r="Z150">
            <v>1.55139</v>
          </cell>
          <cell r="AA150">
            <v>1.9232800000000001</v>
          </cell>
          <cell r="AB150">
            <v>1.53654</v>
          </cell>
          <cell r="AC150">
            <v>1.9391700000000001</v>
          </cell>
          <cell r="AD150">
            <v>1.5216000000000001</v>
          </cell>
          <cell r="AE150">
            <v>1.9552400000000001</v>
          </cell>
          <cell r="AF150">
            <v>1.5065599999999999</v>
          </cell>
          <cell r="AG150">
            <v>1.97149</v>
          </cell>
          <cell r="AH150">
            <v>1.49142</v>
          </cell>
          <cell r="AI150">
            <v>1.9879</v>
          </cell>
          <cell r="AJ150">
            <v>1.4761899999999999</v>
          </cell>
          <cell r="AK150">
            <v>2.00448</v>
          </cell>
          <cell r="AL150">
            <v>1.46088</v>
          </cell>
          <cell r="AM150">
            <v>2.0212300000000001</v>
          </cell>
          <cell r="AN150">
            <v>1.4454899999999999</v>
          </cell>
          <cell r="AO150">
            <v>2.0381399999999998</v>
          </cell>
        </row>
        <row r="151">
          <cell r="B151">
            <v>1.7216100000000001</v>
          </cell>
          <cell r="C151">
            <v>1.74807</v>
          </cell>
          <cell r="D151">
            <v>1.70828</v>
          </cell>
          <cell r="E151">
            <v>1.76156</v>
          </cell>
          <cell r="F151">
            <v>1.69482</v>
          </cell>
          <cell r="G151">
            <v>1.7752399999999999</v>
          </cell>
          <cell r="H151">
            <v>1.68123</v>
          </cell>
          <cell r="I151">
            <v>1.78912</v>
          </cell>
          <cell r="J151">
            <v>1.66751</v>
          </cell>
          <cell r="K151">
            <v>1.80321</v>
          </cell>
          <cell r="L151">
            <v>1.65367</v>
          </cell>
          <cell r="M151">
            <v>1.81749</v>
          </cell>
          <cell r="N151">
            <v>1.63971</v>
          </cell>
          <cell r="O151">
            <v>1.83196</v>
          </cell>
          <cell r="P151">
            <v>1.6256200000000001</v>
          </cell>
          <cell r="Q151">
            <v>1.84663</v>
          </cell>
          <cell r="R151">
            <v>1.6114200000000001</v>
          </cell>
          <cell r="S151">
            <v>1.8614900000000001</v>
          </cell>
          <cell r="T151">
            <v>1.5971</v>
          </cell>
          <cell r="U151">
            <v>1.8765400000000001</v>
          </cell>
          <cell r="V151">
            <v>1.58267</v>
          </cell>
          <cell r="W151">
            <v>1.89177</v>
          </cell>
          <cell r="X151">
            <v>1.5681499999999999</v>
          </cell>
          <cell r="Y151">
            <v>1.9071899999999999</v>
          </cell>
          <cell r="Z151">
            <v>1.5535099999999999</v>
          </cell>
          <cell r="AA151">
            <v>1.9227799999999999</v>
          </cell>
          <cell r="AB151">
            <v>1.53877</v>
          </cell>
          <cell r="AC151">
            <v>1.93855</v>
          </cell>
          <cell r="AD151">
            <v>1.52393</v>
          </cell>
          <cell r="AE151">
            <v>1.9544900000000001</v>
          </cell>
          <cell r="AF151">
            <v>1.50898</v>
          </cell>
          <cell r="AG151">
            <v>1.97061</v>
          </cell>
          <cell r="AH151">
            <v>1.49396</v>
          </cell>
          <cell r="AI151">
            <v>1.9869000000000001</v>
          </cell>
          <cell r="AJ151">
            <v>1.4788399999999999</v>
          </cell>
          <cell r="AK151">
            <v>2.0033500000000002</v>
          </cell>
          <cell r="AL151">
            <v>1.4636400000000001</v>
          </cell>
          <cell r="AM151">
            <v>2.0199699999999998</v>
          </cell>
          <cell r="AN151">
            <v>1.44835</v>
          </cell>
          <cell r="AO151">
            <v>2.03674</v>
          </cell>
        </row>
        <row r="152">
          <cell r="B152">
            <v>1.7225600000000001</v>
          </cell>
          <cell r="C152">
            <v>1.74884</v>
          </cell>
          <cell r="D152">
            <v>1.7093100000000001</v>
          </cell>
          <cell r="E152">
            <v>1.76223</v>
          </cell>
          <cell r="F152">
            <v>1.69594</v>
          </cell>
          <cell r="G152">
            <v>1.77582</v>
          </cell>
          <cell r="H152">
            <v>1.6824399999999999</v>
          </cell>
          <cell r="I152">
            <v>1.78962</v>
          </cell>
          <cell r="J152">
            <v>1.6688099999999999</v>
          </cell>
          <cell r="K152">
            <v>1.80359</v>
          </cell>
          <cell r="L152">
            <v>1.65507</v>
          </cell>
          <cell r="M152">
            <v>1.81778</v>
          </cell>
          <cell r="N152">
            <v>1.6412</v>
          </cell>
          <cell r="O152">
            <v>1.8321499999999999</v>
          </cell>
          <cell r="P152">
            <v>1.62721</v>
          </cell>
          <cell r="Q152">
            <v>1.8467100000000001</v>
          </cell>
          <cell r="R152">
            <v>1.6131</v>
          </cell>
          <cell r="S152">
            <v>1.8614599999999999</v>
          </cell>
          <cell r="T152">
            <v>1.5988899999999999</v>
          </cell>
          <cell r="U152">
            <v>1.87639</v>
          </cell>
          <cell r="V152">
            <v>1.58457</v>
          </cell>
          <cell r="W152">
            <v>1.8915200000000001</v>
          </cell>
          <cell r="X152">
            <v>1.5701400000000001</v>
          </cell>
          <cell r="Y152">
            <v>1.9068099999999999</v>
          </cell>
          <cell r="Z152">
            <v>1.5556000000000001</v>
          </cell>
          <cell r="AA152">
            <v>1.9222900000000001</v>
          </cell>
          <cell r="AB152">
            <v>1.54095</v>
          </cell>
          <cell r="AC152">
            <v>1.93794</v>
          </cell>
          <cell r="AD152">
            <v>1.5262199999999999</v>
          </cell>
          <cell r="AE152">
            <v>1.95377</v>
          </cell>
          <cell r="AF152">
            <v>1.51139</v>
          </cell>
          <cell r="AG152">
            <v>1.96976</v>
          </cell>
          <cell r="AH152">
            <v>1.49647</v>
          </cell>
          <cell r="AI152">
            <v>1.9859199999999999</v>
          </cell>
          <cell r="AJ152">
            <v>1.48146</v>
          </cell>
          <cell r="AK152">
            <v>2.00224</v>
          </cell>
          <cell r="AL152">
            <v>1.4663600000000001</v>
          </cell>
          <cell r="AM152">
            <v>2.0187300000000001</v>
          </cell>
          <cell r="AN152">
            <v>1.4511799999999999</v>
          </cell>
          <cell r="AO152">
            <v>2.0353699999999999</v>
          </cell>
        </row>
        <row r="153">
          <cell r="B153">
            <v>1.72349</v>
          </cell>
          <cell r="C153">
            <v>1.7496100000000001</v>
          </cell>
          <cell r="D153">
            <v>1.71034</v>
          </cell>
          <cell r="E153">
            <v>1.76291</v>
          </cell>
          <cell r="F153">
            <v>1.69706</v>
          </cell>
          <cell r="G153">
            <v>1.77641</v>
          </cell>
          <cell r="H153">
            <v>1.68364</v>
          </cell>
          <cell r="I153">
            <v>1.7901</v>
          </cell>
          <cell r="J153">
            <v>1.67011</v>
          </cell>
          <cell r="K153">
            <v>1.80399</v>
          </cell>
          <cell r="L153">
            <v>1.65645</v>
          </cell>
          <cell r="M153">
            <v>1.8180700000000001</v>
          </cell>
          <cell r="N153">
            <v>1.6426700000000001</v>
          </cell>
          <cell r="O153">
            <v>1.83233</v>
          </cell>
          <cell r="P153">
            <v>1.6287799999999999</v>
          </cell>
          <cell r="Q153">
            <v>1.8468</v>
          </cell>
          <cell r="R153">
            <v>1.6147800000000001</v>
          </cell>
          <cell r="S153">
            <v>1.86144</v>
          </cell>
          <cell r="T153">
            <v>1.60066</v>
          </cell>
          <cell r="U153">
            <v>1.8762700000000001</v>
          </cell>
          <cell r="V153">
            <v>1.58643</v>
          </cell>
          <cell r="W153">
            <v>1.89127</v>
          </cell>
          <cell r="X153">
            <v>1.5721000000000001</v>
          </cell>
          <cell r="Y153">
            <v>1.90645</v>
          </cell>
          <cell r="Z153">
            <v>1.55766</v>
          </cell>
          <cell r="AA153">
            <v>1.9218200000000001</v>
          </cell>
          <cell r="AB153">
            <v>1.5431299999999999</v>
          </cell>
          <cell r="AC153">
            <v>1.9373499999999999</v>
          </cell>
          <cell r="AD153">
            <v>1.5285</v>
          </cell>
          <cell r="AE153">
            <v>1.95305</v>
          </cell>
          <cell r="AF153">
            <v>1.5137700000000001</v>
          </cell>
          <cell r="AG153">
            <v>1.96892</v>
          </cell>
          <cell r="AH153">
            <v>1.49895</v>
          </cell>
          <cell r="AI153">
            <v>1.9849600000000001</v>
          </cell>
          <cell r="AJ153">
            <v>1.4840500000000001</v>
          </cell>
          <cell r="AK153">
            <v>2.00116</v>
          </cell>
          <cell r="AL153">
            <v>1.46905</v>
          </cell>
          <cell r="AM153">
            <v>2.0175100000000001</v>
          </cell>
          <cell r="AN153">
            <v>1.4539800000000001</v>
          </cell>
          <cell r="AO153">
            <v>2.0340199999999999</v>
          </cell>
        </row>
        <row r="154">
          <cell r="B154">
            <v>1.7244200000000001</v>
          </cell>
          <cell r="C154">
            <v>1.7503599999999999</v>
          </cell>
          <cell r="D154">
            <v>1.7113499999999999</v>
          </cell>
          <cell r="E154">
            <v>1.7635799999999999</v>
          </cell>
          <cell r="F154">
            <v>1.69815</v>
          </cell>
          <cell r="G154">
            <v>1.77698</v>
          </cell>
          <cell r="H154">
            <v>1.68483</v>
          </cell>
          <cell r="I154">
            <v>1.7905800000000001</v>
          </cell>
          <cell r="J154">
            <v>1.6713899999999999</v>
          </cell>
          <cell r="K154">
            <v>1.80437</v>
          </cell>
          <cell r="L154">
            <v>1.6578200000000001</v>
          </cell>
          <cell r="M154">
            <v>1.81836</v>
          </cell>
          <cell r="N154">
            <v>1.6441300000000001</v>
          </cell>
          <cell r="O154">
            <v>1.83253</v>
          </cell>
          <cell r="P154">
            <v>1.6303399999999999</v>
          </cell>
          <cell r="Q154">
            <v>1.8468800000000001</v>
          </cell>
          <cell r="R154">
            <v>1.61643</v>
          </cell>
          <cell r="S154">
            <v>1.8614200000000001</v>
          </cell>
          <cell r="T154">
            <v>1.6024099999999999</v>
          </cell>
          <cell r="U154">
            <v>1.8761300000000001</v>
          </cell>
          <cell r="V154">
            <v>1.5882700000000001</v>
          </cell>
          <cell r="W154">
            <v>1.89103</v>
          </cell>
          <cell r="X154">
            <v>1.5740400000000001</v>
          </cell>
          <cell r="Y154">
            <v>1.9060999999999999</v>
          </cell>
          <cell r="Z154">
            <v>1.5597099999999999</v>
          </cell>
          <cell r="AA154">
            <v>1.9213499999999999</v>
          </cell>
          <cell r="AB154">
            <v>1.5452699999999999</v>
          </cell>
          <cell r="AC154">
            <v>1.9367700000000001</v>
          </cell>
          <cell r="AD154">
            <v>1.53074</v>
          </cell>
          <cell r="AE154">
            <v>1.95235</v>
          </cell>
          <cell r="AF154">
            <v>1.5161199999999999</v>
          </cell>
          <cell r="AG154">
            <v>1.9681</v>
          </cell>
          <cell r="AH154">
            <v>1.50139</v>
          </cell>
          <cell r="AI154">
            <v>1.9840199999999999</v>
          </cell>
          <cell r="AJ154">
            <v>1.4865900000000001</v>
          </cell>
          <cell r="AK154">
            <v>2.0000900000000001</v>
          </cell>
          <cell r="AL154">
            <v>1.4717100000000001</v>
          </cell>
          <cell r="AM154">
            <v>2.0163099999999998</v>
          </cell>
          <cell r="AN154">
            <v>1.4567399999999999</v>
          </cell>
          <cell r="AO154">
            <v>2.0327000000000002</v>
          </cell>
        </row>
        <row r="155">
          <cell r="B155">
            <v>1.72532</v>
          </cell>
          <cell r="C155">
            <v>1.7511099999999999</v>
          </cell>
          <cell r="D155">
            <v>1.71234</v>
          </cell>
          <cell r="E155">
            <v>1.76423</v>
          </cell>
          <cell r="F155">
            <v>1.6992400000000001</v>
          </cell>
          <cell r="G155">
            <v>1.77755</v>
          </cell>
          <cell r="H155">
            <v>1.6859999999999999</v>
          </cell>
          <cell r="I155">
            <v>1.7910699999999999</v>
          </cell>
          <cell r="J155">
            <v>1.67265</v>
          </cell>
          <cell r="K155">
            <v>1.80477</v>
          </cell>
          <cell r="L155">
            <v>1.65917</v>
          </cell>
          <cell r="M155">
            <v>1.81864</v>
          </cell>
          <cell r="N155">
            <v>1.64558</v>
          </cell>
          <cell r="O155">
            <v>1.8327100000000001</v>
          </cell>
          <cell r="P155">
            <v>1.63188</v>
          </cell>
          <cell r="Q155">
            <v>1.84697</v>
          </cell>
          <cell r="R155">
            <v>1.6180600000000001</v>
          </cell>
          <cell r="S155">
            <v>1.8613999999999999</v>
          </cell>
          <cell r="T155">
            <v>1.6041300000000001</v>
          </cell>
          <cell r="U155">
            <v>1.87602</v>
          </cell>
          <cell r="V155">
            <v>1.5901000000000001</v>
          </cell>
          <cell r="W155">
            <v>1.8908</v>
          </cell>
          <cell r="X155">
            <v>1.57596</v>
          </cell>
          <cell r="Y155">
            <v>1.9057599999999999</v>
          </cell>
          <cell r="Z155">
            <v>1.56172</v>
          </cell>
          <cell r="AA155">
            <v>1.9209000000000001</v>
          </cell>
          <cell r="AB155">
            <v>1.54739</v>
          </cell>
          <cell r="AC155">
            <v>1.9361999999999999</v>
          </cell>
          <cell r="AD155">
            <v>1.5329600000000001</v>
          </cell>
          <cell r="AE155">
            <v>1.95166</v>
          </cell>
          <cell r="AF155">
            <v>1.5184299999999999</v>
          </cell>
          <cell r="AG155">
            <v>1.9673</v>
          </cell>
          <cell r="AH155">
            <v>1.5038199999999999</v>
          </cell>
          <cell r="AI155">
            <v>1.98309</v>
          </cell>
          <cell r="AJ155">
            <v>1.48912</v>
          </cell>
          <cell r="AK155">
            <v>1.9990300000000001</v>
          </cell>
          <cell r="AL155">
            <v>1.47434</v>
          </cell>
          <cell r="AM155">
            <v>2.0151400000000002</v>
          </cell>
          <cell r="AN155">
            <v>1.45946</v>
          </cell>
          <cell r="AO155">
            <v>2.0314000000000001</v>
          </cell>
        </row>
        <row r="156">
          <cell r="B156">
            <v>1.7262299999999999</v>
          </cell>
          <cell r="C156">
            <v>1.7518499999999999</v>
          </cell>
          <cell r="D156">
            <v>1.71333</v>
          </cell>
          <cell r="E156">
            <v>1.7648900000000001</v>
          </cell>
          <cell r="F156">
            <v>1.7003200000000001</v>
          </cell>
          <cell r="G156">
            <v>1.7781199999999999</v>
          </cell>
          <cell r="H156">
            <v>1.68716</v>
          </cell>
          <cell r="I156">
            <v>1.7915399999999999</v>
          </cell>
          <cell r="J156">
            <v>1.6738999999999999</v>
          </cell>
          <cell r="K156">
            <v>1.80515</v>
          </cell>
          <cell r="L156">
            <v>1.6605099999999999</v>
          </cell>
          <cell r="M156">
            <v>1.81894</v>
          </cell>
          <cell r="N156">
            <v>1.6470100000000001</v>
          </cell>
          <cell r="O156">
            <v>1.8329</v>
          </cell>
          <cell r="P156">
            <v>1.6334</v>
          </cell>
          <cell r="Q156">
            <v>1.8470599999999999</v>
          </cell>
          <cell r="R156">
            <v>1.61968</v>
          </cell>
          <cell r="S156">
            <v>1.8613900000000001</v>
          </cell>
          <cell r="T156">
            <v>1.6058399999999999</v>
          </cell>
          <cell r="U156">
            <v>1.8758900000000001</v>
          </cell>
          <cell r="V156">
            <v>1.5919099999999999</v>
          </cell>
          <cell r="W156">
            <v>1.8905799999999999</v>
          </cell>
          <cell r="X156">
            <v>1.57786</v>
          </cell>
          <cell r="Y156">
            <v>1.90543</v>
          </cell>
          <cell r="Z156">
            <v>1.56372</v>
          </cell>
          <cell r="AA156">
            <v>1.92045</v>
          </cell>
          <cell r="AB156">
            <v>1.54949</v>
          </cell>
          <cell r="AC156">
            <v>1.93564</v>
          </cell>
          <cell r="AD156">
            <v>1.53515</v>
          </cell>
          <cell r="AE156">
            <v>1.9510000000000001</v>
          </cell>
          <cell r="AF156">
            <v>1.5207299999999999</v>
          </cell>
          <cell r="AG156">
            <v>1.9664999999999999</v>
          </cell>
          <cell r="AH156">
            <v>1.50621</v>
          </cell>
          <cell r="AI156">
            <v>1.9821800000000001</v>
          </cell>
          <cell r="AJ156">
            <v>1.4916100000000001</v>
          </cell>
          <cell r="AK156">
            <v>1.9980100000000001</v>
          </cell>
          <cell r="AL156">
            <v>1.4769300000000001</v>
          </cell>
          <cell r="AM156">
            <v>2.0139900000000002</v>
          </cell>
          <cell r="AN156">
            <v>1.46217</v>
          </cell>
          <cell r="AO156">
            <v>2.0301200000000001</v>
          </cell>
        </row>
        <row r="157">
          <cell r="B157">
            <v>1.7271300000000001</v>
          </cell>
          <cell r="C157">
            <v>1.7525999999999999</v>
          </cell>
          <cell r="D157">
            <v>1.7143200000000001</v>
          </cell>
          <cell r="E157">
            <v>1.76555</v>
          </cell>
          <cell r="F157">
            <v>1.70137</v>
          </cell>
          <cell r="G157">
            <v>1.77868</v>
          </cell>
          <cell r="H157">
            <v>1.68832</v>
          </cell>
          <cell r="I157">
            <v>1.7920199999999999</v>
          </cell>
          <cell r="J157">
            <v>1.6751400000000001</v>
          </cell>
          <cell r="K157">
            <v>1.80552</v>
          </cell>
          <cell r="L157">
            <v>1.66184</v>
          </cell>
          <cell r="M157">
            <v>1.8192200000000001</v>
          </cell>
          <cell r="N157">
            <v>1.64842</v>
          </cell>
          <cell r="O157">
            <v>1.8331</v>
          </cell>
          <cell r="P157">
            <v>1.6349</v>
          </cell>
          <cell r="Q157">
            <v>1.8471500000000001</v>
          </cell>
          <cell r="R157">
            <v>1.62127</v>
          </cell>
          <cell r="S157">
            <v>1.86138</v>
          </cell>
          <cell r="T157">
            <v>1.6075200000000001</v>
          </cell>
          <cell r="U157">
            <v>1.87578</v>
          </cell>
          <cell r="V157">
            <v>1.5936900000000001</v>
          </cell>
          <cell r="W157">
            <v>1.89036</v>
          </cell>
          <cell r="X157">
            <v>1.5797300000000001</v>
          </cell>
          <cell r="Y157">
            <v>1.9051</v>
          </cell>
          <cell r="Z157">
            <v>1.56569</v>
          </cell>
          <cell r="AA157">
            <v>1.9200200000000001</v>
          </cell>
          <cell r="AB157">
            <v>1.55155</v>
          </cell>
          <cell r="AC157">
            <v>1.9351</v>
          </cell>
          <cell r="AD157">
            <v>1.53732</v>
          </cell>
          <cell r="AE157">
            <v>1.9503299999999999</v>
          </cell>
          <cell r="AF157">
            <v>1.5229900000000001</v>
          </cell>
          <cell r="AG157">
            <v>1.9657199999999999</v>
          </cell>
          <cell r="AH157">
            <v>1.50857</v>
          </cell>
          <cell r="AI157">
            <v>1.9812799999999999</v>
          </cell>
          <cell r="AJ157">
            <v>1.49407</v>
          </cell>
          <cell r="AK157">
            <v>1.99699</v>
          </cell>
          <cell r="AL157">
            <v>1.47949</v>
          </cell>
          <cell r="AM157">
            <v>2.0128499999999998</v>
          </cell>
          <cell r="AN157">
            <v>1.4648300000000001</v>
          </cell>
          <cell r="AO157">
            <v>2.0288599999999999</v>
          </cell>
        </row>
        <row r="158">
          <cell r="B158">
            <v>1.7280199999999999</v>
          </cell>
          <cell r="C158">
            <v>1.75332</v>
          </cell>
          <cell r="D158">
            <v>1.71529</v>
          </cell>
          <cell r="E158">
            <v>1.7661899999999999</v>
          </cell>
          <cell r="F158">
            <v>1.7024300000000001</v>
          </cell>
          <cell r="G158">
            <v>1.7792399999999999</v>
          </cell>
          <cell r="H158">
            <v>1.68946</v>
          </cell>
          <cell r="I158">
            <v>1.7924899999999999</v>
          </cell>
          <cell r="J158">
            <v>1.6763600000000001</v>
          </cell>
          <cell r="K158">
            <v>1.8059099999999999</v>
          </cell>
          <cell r="L158">
            <v>1.6631400000000001</v>
          </cell>
          <cell r="M158">
            <v>1.81951</v>
          </cell>
          <cell r="N158">
            <v>1.6498200000000001</v>
          </cell>
          <cell r="O158">
            <v>1.8332900000000001</v>
          </cell>
          <cell r="P158">
            <v>1.63639</v>
          </cell>
          <cell r="Q158">
            <v>1.84724</v>
          </cell>
          <cell r="R158">
            <v>1.6228499999999999</v>
          </cell>
          <cell r="S158">
            <v>1.86138</v>
          </cell>
          <cell r="T158">
            <v>1.6092</v>
          </cell>
          <cell r="U158">
            <v>1.87568</v>
          </cell>
          <cell r="V158">
            <v>1.59544</v>
          </cell>
          <cell r="W158">
            <v>1.89015</v>
          </cell>
          <cell r="X158">
            <v>1.5815999999999999</v>
          </cell>
          <cell r="Y158">
            <v>1.9047799999999999</v>
          </cell>
          <cell r="Z158">
            <v>1.5676399999999999</v>
          </cell>
          <cell r="AA158">
            <v>1.9195899999999999</v>
          </cell>
          <cell r="AB158">
            <v>1.55359</v>
          </cell>
          <cell r="AC158">
            <v>1.93455</v>
          </cell>
          <cell r="AD158">
            <v>1.53945</v>
          </cell>
          <cell r="AE158">
            <v>1.9496800000000001</v>
          </cell>
          <cell r="AF158">
            <v>1.5252300000000001</v>
          </cell>
          <cell r="AG158">
            <v>1.9649700000000001</v>
          </cell>
          <cell r="AH158">
            <v>1.51091</v>
          </cell>
          <cell r="AI158">
            <v>1.9803999999999999</v>
          </cell>
          <cell r="AJ158">
            <v>1.4964999999999999</v>
          </cell>
          <cell r="AK158">
            <v>1.996</v>
          </cell>
          <cell r="AL158">
            <v>1.4820199999999999</v>
          </cell>
          <cell r="AM158">
            <v>2.0117400000000001</v>
          </cell>
          <cell r="AN158">
            <v>1.46746</v>
          </cell>
          <cell r="AO158">
            <v>2.0276299999999998</v>
          </cell>
        </row>
        <row r="159">
          <cell r="B159">
            <v>1.7289000000000001</v>
          </cell>
          <cell r="C159">
            <v>1.7540500000000001</v>
          </cell>
          <cell r="D159">
            <v>1.7162500000000001</v>
          </cell>
          <cell r="E159">
            <v>1.7668299999999999</v>
          </cell>
          <cell r="F159">
            <v>1.7034800000000001</v>
          </cell>
          <cell r="G159">
            <v>1.7798</v>
          </cell>
          <cell r="H159">
            <v>1.69058</v>
          </cell>
          <cell r="I159">
            <v>1.7929600000000001</v>
          </cell>
          <cell r="J159">
            <v>1.6775599999999999</v>
          </cell>
          <cell r="K159">
            <v>1.80629</v>
          </cell>
          <cell r="L159">
            <v>1.6644399999999999</v>
          </cell>
          <cell r="M159">
            <v>1.8198000000000001</v>
          </cell>
          <cell r="N159">
            <v>1.6512100000000001</v>
          </cell>
          <cell r="O159">
            <v>1.83348</v>
          </cell>
          <cell r="P159">
            <v>1.6378600000000001</v>
          </cell>
          <cell r="Q159">
            <v>1.84734</v>
          </cell>
          <cell r="R159">
            <v>1.6244099999999999</v>
          </cell>
          <cell r="S159">
            <v>1.86138</v>
          </cell>
          <cell r="T159">
            <v>1.61084</v>
          </cell>
          <cell r="U159">
            <v>1.87558</v>
          </cell>
          <cell r="V159">
            <v>1.59718</v>
          </cell>
          <cell r="W159">
            <v>1.88994</v>
          </cell>
          <cell r="X159">
            <v>1.5834299999999999</v>
          </cell>
          <cell r="Y159">
            <v>1.90448</v>
          </cell>
          <cell r="Z159">
            <v>1.5695699999999999</v>
          </cell>
          <cell r="AA159">
            <v>1.9191800000000001</v>
          </cell>
          <cell r="AB159">
            <v>1.55562</v>
          </cell>
          <cell r="AC159">
            <v>1.9340299999999999</v>
          </cell>
          <cell r="AD159">
            <v>1.54158</v>
          </cell>
          <cell r="AE159">
            <v>1.9490400000000001</v>
          </cell>
          <cell r="AF159">
            <v>1.5274399999999999</v>
          </cell>
          <cell r="AG159">
            <v>1.9642200000000001</v>
          </cell>
          <cell r="AH159">
            <v>1.51322</v>
          </cell>
          <cell r="AI159">
            <v>1.9795400000000001</v>
          </cell>
          <cell r="AJ159">
            <v>1.49892</v>
          </cell>
          <cell r="AK159">
            <v>1.99502</v>
          </cell>
          <cell r="AL159">
            <v>1.4845200000000001</v>
          </cell>
          <cell r="AM159">
            <v>2.01064</v>
          </cell>
          <cell r="AN159">
            <v>1.4700599999999999</v>
          </cell>
          <cell r="AO159">
            <v>2.0264199999999999</v>
          </cell>
        </row>
        <row r="160">
          <cell r="B160">
            <v>1.7297800000000001</v>
          </cell>
          <cell r="C160">
            <v>1.75475</v>
          </cell>
          <cell r="D160">
            <v>1.7172000000000001</v>
          </cell>
          <cell r="E160">
            <v>1.7674700000000001</v>
          </cell>
          <cell r="F160">
            <v>1.7044999999999999</v>
          </cell>
          <cell r="G160">
            <v>1.7803500000000001</v>
          </cell>
          <cell r="H160">
            <v>1.6916899999999999</v>
          </cell>
          <cell r="I160">
            <v>1.79342</v>
          </cell>
          <cell r="J160">
            <v>1.67876</v>
          </cell>
          <cell r="K160">
            <v>1.8066599999999999</v>
          </cell>
          <cell r="L160">
            <v>1.6657299999999999</v>
          </cell>
          <cell r="M160">
            <v>1.82009</v>
          </cell>
          <cell r="N160">
            <v>1.6525700000000001</v>
          </cell>
          <cell r="O160">
            <v>1.83368</v>
          </cell>
          <cell r="P160">
            <v>1.6393200000000001</v>
          </cell>
          <cell r="Q160">
            <v>1.84744</v>
          </cell>
          <cell r="R160">
            <v>1.62595</v>
          </cell>
          <cell r="S160">
            <v>1.86138</v>
          </cell>
          <cell r="T160">
            <v>1.6124799999999999</v>
          </cell>
          <cell r="U160">
            <v>1.87548</v>
          </cell>
          <cell r="V160">
            <v>1.5989100000000001</v>
          </cell>
          <cell r="W160">
            <v>1.88974</v>
          </cell>
          <cell r="X160">
            <v>1.58524</v>
          </cell>
          <cell r="Y160">
            <v>1.9041699999999999</v>
          </cell>
          <cell r="Z160">
            <v>1.57148</v>
          </cell>
          <cell r="AA160">
            <v>1.9187700000000001</v>
          </cell>
          <cell r="AB160">
            <v>1.5576099999999999</v>
          </cell>
          <cell r="AC160">
            <v>1.9335199999999999</v>
          </cell>
          <cell r="AD160">
            <v>1.5436700000000001</v>
          </cell>
          <cell r="AE160">
            <v>1.94842</v>
          </cell>
          <cell r="AF160">
            <v>1.52962</v>
          </cell>
          <cell r="AG160">
            <v>1.96349</v>
          </cell>
          <cell r="AH160">
            <v>1.5155000000000001</v>
          </cell>
          <cell r="AI160">
            <v>1.9786900000000001</v>
          </cell>
          <cell r="AJ160">
            <v>1.50129</v>
          </cell>
          <cell r="AK160">
            <v>1.9940599999999999</v>
          </cell>
          <cell r="AL160">
            <v>1.4870000000000001</v>
          </cell>
          <cell r="AM160">
            <v>2.0095700000000001</v>
          </cell>
          <cell r="AN160">
            <v>1.4726300000000001</v>
          </cell>
          <cell r="AO160">
            <v>2.02522</v>
          </cell>
        </row>
        <row r="161">
          <cell r="B161">
            <v>1.73064</v>
          </cell>
          <cell r="C161">
            <v>1.75546</v>
          </cell>
          <cell r="D161">
            <v>1.7181500000000001</v>
          </cell>
          <cell r="E161">
            <v>1.7681</v>
          </cell>
          <cell r="F161">
            <v>1.70553</v>
          </cell>
          <cell r="G161">
            <v>1.7808999999999999</v>
          </cell>
          <cell r="H161">
            <v>1.69279</v>
          </cell>
          <cell r="I161">
            <v>1.7938799999999999</v>
          </cell>
          <cell r="J161">
            <v>1.6799500000000001</v>
          </cell>
          <cell r="K161">
            <v>1.8070299999999999</v>
          </cell>
          <cell r="L161">
            <v>1.667</v>
          </cell>
          <cell r="M161">
            <v>1.82037</v>
          </cell>
          <cell r="N161">
            <v>1.6539299999999999</v>
          </cell>
          <cell r="O161">
            <v>1.83386</v>
          </cell>
          <cell r="P161">
            <v>1.6407499999999999</v>
          </cell>
          <cell r="Q161">
            <v>1.84754</v>
          </cell>
          <cell r="R161">
            <v>1.62748</v>
          </cell>
          <cell r="S161">
            <v>1.86138</v>
          </cell>
          <cell r="T161">
            <v>1.6141000000000001</v>
          </cell>
          <cell r="U161">
            <v>1.87538</v>
          </cell>
          <cell r="V161">
            <v>1.6006199999999999</v>
          </cell>
          <cell r="W161">
            <v>1.8895500000000001</v>
          </cell>
          <cell r="X161">
            <v>1.5870299999999999</v>
          </cell>
          <cell r="Y161">
            <v>1.90388</v>
          </cell>
          <cell r="Z161">
            <v>1.5733600000000001</v>
          </cell>
          <cell r="AA161">
            <v>1.9183699999999999</v>
          </cell>
          <cell r="AB161">
            <v>1.55959</v>
          </cell>
          <cell r="AC161">
            <v>1.9330099999999999</v>
          </cell>
          <cell r="AD161">
            <v>1.54573</v>
          </cell>
          <cell r="AE161">
            <v>1.94781</v>
          </cell>
          <cell r="AF161">
            <v>1.53179</v>
          </cell>
          <cell r="AG161">
            <v>1.9627600000000001</v>
          </cell>
          <cell r="AH161">
            <v>1.51776</v>
          </cell>
          <cell r="AI161">
            <v>1.97786</v>
          </cell>
          <cell r="AJ161">
            <v>1.5036499999999999</v>
          </cell>
          <cell r="AK161">
            <v>1.9931099999999999</v>
          </cell>
          <cell r="AL161">
            <v>1.4894400000000001</v>
          </cell>
          <cell r="AM161">
            <v>2.0085099999999998</v>
          </cell>
          <cell r="AN161">
            <v>1.4751700000000001</v>
          </cell>
          <cell r="AO161">
            <v>2.0240499999999999</v>
          </cell>
        </row>
        <row r="162">
          <cell r="B162">
            <v>1.7315</v>
          </cell>
          <cell r="C162">
            <v>1.75617</v>
          </cell>
          <cell r="D162">
            <v>1.7190799999999999</v>
          </cell>
          <cell r="E162">
            <v>1.7687200000000001</v>
          </cell>
          <cell r="F162">
            <v>1.70655</v>
          </cell>
          <cell r="G162">
            <v>1.7814399999999999</v>
          </cell>
          <cell r="H162">
            <v>1.6938899999999999</v>
          </cell>
          <cell r="I162">
            <v>1.79434</v>
          </cell>
          <cell r="J162">
            <v>1.6811199999999999</v>
          </cell>
          <cell r="K162">
            <v>1.80741</v>
          </cell>
          <cell r="L162">
            <v>1.6682600000000001</v>
          </cell>
          <cell r="M162">
            <v>1.8206500000000001</v>
          </cell>
          <cell r="N162">
            <v>1.65527</v>
          </cell>
          <cell r="O162">
            <v>1.8340700000000001</v>
          </cell>
          <cell r="P162">
            <v>1.64218</v>
          </cell>
          <cell r="Q162">
            <v>1.8476399999999999</v>
          </cell>
          <cell r="R162">
            <v>1.6289899999999999</v>
          </cell>
          <cell r="S162">
            <v>1.8613900000000001</v>
          </cell>
          <cell r="T162">
            <v>1.6156900000000001</v>
          </cell>
          <cell r="U162">
            <v>1.8753</v>
          </cell>
          <cell r="V162">
            <v>1.6023000000000001</v>
          </cell>
          <cell r="W162">
            <v>1.8893599999999999</v>
          </cell>
          <cell r="X162">
            <v>1.5888</v>
          </cell>
          <cell r="Y162">
            <v>1.9035899999999999</v>
          </cell>
          <cell r="Z162">
            <v>1.5752200000000001</v>
          </cell>
          <cell r="AA162">
            <v>1.91797</v>
          </cell>
          <cell r="AB162">
            <v>1.56155</v>
          </cell>
          <cell r="AC162">
            <v>1.93252</v>
          </cell>
          <cell r="AD162">
            <v>1.5477799999999999</v>
          </cell>
          <cell r="AE162">
            <v>1.9472100000000001</v>
          </cell>
          <cell r="AF162">
            <v>1.53393</v>
          </cell>
          <cell r="AG162">
            <v>1.9620599999999999</v>
          </cell>
          <cell r="AH162">
            <v>1.5199800000000001</v>
          </cell>
          <cell r="AI162">
            <v>1.97705</v>
          </cell>
          <cell r="AJ162">
            <v>1.50596</v>
          </cell>
          <cell r="AK162">
            <v>1.9921899999999999</v>
          </cell>
          <cell r="AL162">
            <v>1.49187</v>
          </cell>
          <cell r="AM162">
            <v>2.0074700000000001</v>
          </cell>
          <cell r="AN162">
            <v>1.4776899999999999</v>
          </cell>
          <cell r="AO162">
            <v>2.0228899999999999</v>
          </cell>
        </row>
        <row r="163">
          <cell r="B163">
            <v>1.7323500000000001</v>
          </cell>
          <cell r="C163">
            <v>1.7568699999999999</v>
          </cell>
          <cell r="D163">
            <v>1.72</v>
          </cell>
          <cell r="E163">
            <v>1.7693399999999999</v>
          </cell>
          <cell r="F163">
            <v>1.7075400000000001</v>
          </cell>
          <cell r="G163">
            <v>1.7819799999999999</v>
          </cell>
          <cell r="H163">
            <v>1.6949700000000001</v>
          </cell>
          <cell r="I163">
            <v>1.7947900000000001</v>
          </cell>
          <cell r="J163">
            <v>1.6822900000000001</v>
          </cell>
          <cell r="K163">
            <v>1.8077799999999999</v>
          </cell>
          <cell r="L163">
            <v>1.6694899999999999</v>
          </cell>
          <cell r="M163">
            <v>1.8209299999999999</v>
          </cell>
          <cell r="N163">
            <v>1.65659</v>
          </cell>
          <cell r="O163">
            <v>1.83426</v>
          </cell>
          <cell r="P163">
            <v>1.6435900000000001</v>
          </cell>
          <cell r="Q163">
            <v>1.84775</v>
          </cell>
          <cell r="R163">
            <v>1.6304799999999999</v>
          </cell>
          <cell r="S163">
            <v>1.8613999999999999</v>
          </cell>
          <cell r="T163">
            <v>1.61727</v>
          </cell>
          <cell r="U163">
            <v>1.8752</v>
          </cell>
          <cell r="V163">
            <v>1.6039699999999999</v>
          </cell>
          <cell r="W163">
            <v>1.8891800000000001</v>
          </cell>
          <cell r="X163">
            <v>1.59056</v>
          </cell>
          <cell r="Y163">
            <v>1.9033100000000001</v>
          </cell>
          <cell r="Z163">
            <v>1.5770599999999999</v>
          </cell>
          <cell r="AA163">
            <v>1.9175899999999999</v>
          </cell>
          <cell r="AB163">
            <v>1.56348</v>
          </cell>
          <cell r="AC163">
            <v>1.93204</v>
          </cell>
          <cell r="AD163">
            <v>1.5498000000000001</v>
          </cell>
          <cell r="AE163">
            <v>1.94662</v>
          </cell>
          <cell r="AF163">
            <v>1.5360400000000001</v>
          </cell>
          <cell r="AG163">
            <v>1.96136</v>
          </cell>
          <cell r="AH163">
            <v>1.5221899999999999</v>
          </cell>
          <cell r="AI163">
            <v>1.97624</v>
          </cell>
          <cell r="AJ163">
            <v>1.50827</v>
          </cell>
          <cell r="AK163">
            <v>1.9912700000000001</v>
          </cell>
          <cell r="AL163">
            <v>1.4942500000000001</v>
          </cell>
          <cell r="AM163">
            <v>2.00644</v>
          </cell>
          <cell r="AN163">
            <v>1.48017</v>
          </cell>
          <cell r="AO163">
            <v>2.0217499999999999</v>
          </cell>
        </row>
        <row r="164">
          <cell r="B164">
            <v>1.73319</v>
          </cell>
          <cell r="C164">
            <v>1.75756</v>
          </cell>
          <cell r="D164">
            <v>1.72092</v>
          </cell>
          <cell r="E164">
            <v>1.7699499999999999</v>
          </cell>
          <cell r="F164">
            <v>1.7085399999999999</v>
          </cell>
          <cell r="G164">
            <v>1.78251</v>
          </cell>
          <cell r="H164">
            <v>1.69604</v>
          </cell>
          <cell r="I164">
            <v>1.79525</v>
          </cell>
          <cell r="J164">
            <v>1.68344</v>
          </cell>
          <cell r="K164">
            <v>1.8081499999999999</v>
          </cell>
          <cell r="L164">
            <v>1.67073</v>
          </cell>
          <cell r="M164">
            <v>1.8212200000000001</v>
          </cell>
          <cell r="N164">
            <v>1.65791</v>
          </cell>
          <cell r="O164">
            <v>1.8344499999999999</v>
          </cell>
          <cell r="P164">
            <v>1.6449800000000001</v>
          </cell>
          <cell r="Q164">
            <v>1.84785</v>
          </cell>
          <cell r="R164">
            <v>1.63195</v>
          </cell>
          <cell r="S164">
            <v>1.86141</v>
          </cell>
          <cell r="T164">
            <v>1.61883</v>
          </cell>
          <cell r="U164">
            <v>1.87513</v>
          </cell>
          <cell r="V164">
            <v>1.60561</v>
          </cell>
          <cell r="W164">
            <v>1.8890100000000001</v>
          </cell>
          <cell r="X164">
            <v>1.5923</v>
          </cell>
          <cell r="Y164">
            <v>1.90303</v>
          </cell>
          <cell r="Z164">
            <v>1.5788899999999999</v>
          </cell>
          <cell r="AA164">
            <v>1.9172199999999999</v>
          </cell>
          <cell r="AB164">
            <v>1.5653900000000001</v>
          </cell>
          <cell r="AC164">
            <v>1.9315500000000001</v>
          </cell>
          <cell r="AD164">
            <v>1.5518000000000001</v>
          </cell>
          <cell r="AE164">
            <v>1.94604</v>
          </cell>
          <cell r="AF164">
            <v>1.53813</v>
          </cell>
          <cell r="AG164">
            <v>1.96068</v>
          </cell>
          <cell r="AH164">
            <v>1.52437</v>
          </cell>
          <cell r="AI164">
            <v>1.97546</v>
          </cell>
          <cell r="AJ164">
            <v>1.5105299999999999</v>
          </cell>
          <cell r="AK164">
            <v>1.99037</v>
          </cell>
          <cell r="AL164">
            <v>1.49661</v>
          </cell>
          <cell r="AM164">
            <v>2.0054400000000001</v>
          </cell>
          <cell r="AN164">
            <v>1.48262</v>
          </cell>
          <cell r="AO164">
            <v>2.0206300000000001</v>
          </cell>
        </row>
        <row r="165">
          <cell r="B165">
            <v>1.73403</v>
          </cell>
          <cell r="C165">
            <v>1.75824</v>
          </cell>
          <cell r="D165">
            <v>1.7218199999999999</v>
          </cell>
          <cell r="E165">
            <v>1.7705599999999999</v>
          </cell>
          <cell r="F165">
            <v>1.7095199999999999</v>
          </cell>
          <cell r="G165">
            <v>1.78305</v>
          </cell>
          <cell r="H165">
            <v>1.6971000000000001</v>
          </cell>
          <cell r="I165">
            <v>1.7957000000000001</v>
          </cell>
          <cell r="J165">
            <v>1.68458</v>
          </cell>
          <cell r="K165">
            <v>1.8085199999999999</v>
          </cell>
          <cell r="L165">
            <v>1.67195</v>
          </cell>
          <cell r="M165">
            <v>1.8214999999999999</v>
          </cell>
          <cell r="N165">
            <v>1.6592100000000001</v>
          </cell>
          <cell r="O165">
            <v>1.83464</v>
          </cell>
          <cell r="P165">
            <v>1.64636</v>
          </cell>
          <cell r="Q165">
            <v>1.84796</v>
          </cell>
          <cell r="R165">
            <v>1.6334200000000001</v>
          </cell>
          <cell r="S165">
            <v>1.8614200000000001</v>
          </cell>
          <cell r="T165">
            <v>1.6203799999999999</v>
          </cell>
          <cell r="U165">
            <v>1.8750500000000001</v>
          </cell>
          <cell r="V165">
            <v>1.60724</v>
          </cell>
          <cell r="W165">
            <v>1.88883</v>
          </cell>
          <cell r="X165">
            <v>1.5940099999999999</v>
          </cell>
          <cell r="Y165">
            <v>1.9027700000000001</v>
          </cell>
          <cell r="Z165">
            <v>1.5806899999999999</v>
          </cell>
          <cell r="AA165">
            <v>1.91686</v>
          </cell>
          <cell r="AB165">
            <v>1.56728</v>
          </cell>
          <cell r="AC165">
            <v>1.93109</v>
          </cell>
          <cell r="AD165">
            <v>1.5537799999999999</v>
          </cell>
          <cell r="AE165">
            <v>1.94547</v>
          </cell>
          <cell r="AF165">
            <v>1.5401899999999999</v>
          </cell>
          <cell r="AG165">
            <v>1.96001</v>
          </cell>
          <cell r="AH165">
            <v>1.5265200000000001</v>
          </cell>
          <cell r="AI165">
            <v>1.97468</v>
          </cell>
          <cell r="AJ165">
            <v>1.51278</v>
          </cell>
          <cell r="AK165">
            <v>1.98949</v>
          </cell>
          <cell r="AL165">
            <v>1.49895</v>
          </cell>
          <cell r="AM165">
            <v>2.0044499999999998</v>
          </cell>
          <cell r="AN165">
            <v>1.48505</v>
          </cell>
          <cell r="AO165">
            <v>2.0195400000000001</v>
          </cell>
        </row>
        <row r="166">
          <cell r="B166">
            <v>1.7348399999999999</v>
          </cell>
          <cell r="C166">
            <v>1.75892</v>
          </cell>
          <cell r="D166">
            <v>1.72272</v>
          </cell>
          <cell r="E166">
            <v>1.7711600000000001</v>
          </cell>
          <cell r="F166">
            <v>1.7104900000000001</v>
          </cell>
          <cell r="G166">
            <v>1.7835700000000001</v>
          </cell>
          <cell r="H166">
            <v>1.69815</v>
          </cell>
          <cell r="I166">
            <v>1.7961400000000001</v>
          </cell>
          <cell r="J166">
            <v>1.68571</v>
          </cell>
          <cell r="K166">
            <v>1.80888</v>
          </cell>
          <cell r="L166">
            <v>1.6731499999999999</v>
          </cell>
          <cell r="M166">
            <v>1.82178</v>
          </cell>
          <cell r="N166">
            <v>1.66049</v>
          </cell>
          <cell r="O166">
            <v>1.83484</v>
          </cell>
          <cell r="P166">
            <v>1.6477299999999999</v>
          </cell>
          <cell r="Q166">
            <v>1.84806</v>
          </cell>
          <cell r="R166">
            <v>1.63487</v>
          </cell>
          <cell r="S166">
            <v>1.86145</v>
          </cell>
          <cell r="T166">
            <v>1.62191</v>
          </cell>
          <cell r="U166">
            <v>1.8749800000000001</v>
          </cell>
          <cell r="V166">
            <v>1.60886</v>
          </cell>
          <cell r="W166">
            <v>1.8886700000000001</v>
          </cell>
          <cell r="X166">
            <v>1.59571</v>
          </cell>
          <cell r="Y166">
            <v>1.9025099999999999</v>
          </cell>
          <cell r="Z166">
            <v>1.58247</v>
          </cell>
          <cell r="AA166">
            <v>1.9165000000000001</v>
          </cell>
          <cell r="AB166">
            <v>1.56915</v>
          </cell>
          <cell r="AC166">
            <v>1.9306399999999999</v>
          </cell>
          <cell r="AD166">
            <v>1.5557300000000001</v>
          </cell>
          <cell r="AE166">
            <v>1.94492</v>
          </cell>
          <cell r="AF166">
            <v>1.5422400000000001</v>
          </cell>
          <cell r="AG166">
            <v>1.9593499999999999</v>
          </cell>
          <cell r="AH166">
            <v>1.5286599999999999</v>
          </cell>
          <cell r="AI166">
            <v>1.9739100000000001</v>
          </cell>
          <cell r="AJ166">
            <v>1.5149999999999999</v>
          </cell>
          <cell r="AK166">
            <v>1.9886299999999999</v>
          </cell>
          <cell r="AL166">
            <v>1.50126</v>
          </cell>
          <cell r="AM166">
            <v>2.0034700000000001</v>
          </cell>
          <cell r="AN166">
            <v>1.4874499999999999</v>
          </cell>
          <cell r="AO166">
            <v>2.0184600000000001</v>
          </cell>
        </row>
        <row r="167">
          <cell r="B167">
            <v>1.73566</v>
          </cell>
          <cell r="C167">
            <v>1.75959</v>
          </cell>
          <cell r="D167">
            <v>1.7236199999999999</v>
          </cell>
          <cell r="E167">
            <v>1.77176</v>
          </cell>
          <cell r="F167">
            <v>1.71146</v>
          </cell>
          <cell r="G167">
            <v>1.78409</v>
          </cell>
          <cell r="H167">
            <v>1.6992</v>
          </cell>
          <cell r="I167">
            <v>1.7965800000000001</v>
          </cell>
          <cell r="J167">
            <v>1.68682</v>
          </cell>
          <cell r="K167">
            <v>1.80924</v>
          </cell>
          <cell r="L167">
            <v>1.6743399999999999</v>
          </cell>
          <cell r="M167">
            <v>1.82206</v>
          </cell>
          <cell r="N167">
            <v>1.6617599999999999</v>
          </cell>
          <cell r="O167">
            <v>1.83504</v>
          </cell>
          <cell r="P167">
            <v>1.6490800000000001</v>
          </cell>
          <cell r="Q167">
            <v>1.8481700000000001</v>
          </cell>
          <cell r="R167">
            <v>1.6363000000000001</v>
          </cell>
          <cell r="S167">
            <v>1.86147</v>
          </cell>
          <cell r="T167">
            <v>1.6234200000000001</v>
          </cell>
          <cell r="U167">
            <v>1.8749100000000001</v>
          </cell>
          <cell r="V167">
            <v>1.6104499999999999</v>
          </cell>
          <cell r="W167">
            <v>1.8885099999999999</v>
          </cell>
          <cell r="X167">
            <v>1.5973900000000001</v>
          </cell>
          <cell r="Y167">
            <v>1.9022600000000001</v>
          </cell>
          <cell r="Z167">
            <v>1.58423</v>
          </cell>
          <cell r="AA167">
            <v>1.91614</v>
          </cell>
          <cell r="AB167">
            <v>1.571</v>
          </cell>
          <cell r="AC167">
            <v>1.9301900000000001</v>
          </cell>
          <cell r="AD167">
            <v>1.5576700000000001</v>
          </cell>
          <cell r="AE167">
            <v>1.9443699999999999</v>
          </cell>
          <cell r="AF167">
            <v>1.54426</v>
          </cell>
          <cell r="AG167">
            <v>1.9587000000000001</v>
          </cell>
          <cell r="AH167">
            <v>1.53077</v>
          </cell>
          <cell r="AI167">
            <v>1.9731700000000001</v>
          </cell>
          <cell r="AJ167">
            <v>1.51719</v>
          </cell>
          <cell r="AK167">
            <v>1.98777</v>
          </cell>
          <cell r="AL167">
            <v>1.5035499999999999</v>
          </cell>
          <cell r="AM167">
            <v>2.0025200000000001</v>
          </cell>
          <cell r="AN167">
            <v>1.48983</v>
          </cell>
          <cell r="AO167">
            <v>2.0173899999999998</v>
          </cell>
        </row>
        <row r="168">
          <cell r="B168">
            <v>1.73647</v>
          </cell>
          <cell r="C168">
            <v>1.76027</v>
          </cell>
          <cell r="D168">
            <v>1.7244999999999999</v>
          </cell>
          <cell r="E168">
            <v>1.7723599999999999</v>
          </cell>
          <cell r="F168">
            <v>1.71241</v>
          </cell>
          <cell r="G168">
            <v>1.78461</v>
          </cell>
          <cell r="H168">
            <v>1.7002200000000001</v>
          </cell>
          <cell r="I168">
            <v>1.7970299999999999</v>
          </cell>
          <cell r="J168">
            <v>1.6879299999999999</v>
          </cell>
          <cell r="K168">
            <v>1.8096000000000001</v>
          </cell>
          <cell r="L168">
            <v>1.67553</v>
          </cell>
          <cell r="M168">
            <v>1.8223400000000001</v>
          </cell>
          <cell r="N168">
            <v>1.6630199999999999</v>
          </cell>
          <cell r="O168">
            <v>1.8352299999999999</v>
          </cell>
          <cell r="P168">
            <v>1.65042</v>
          </cell>
          <cell r="Q168">
            <v>1.84829</v>
          </cell>
          <cell r="R168">
            <v>1.6377200000000001</v>
          </cell>
          <cell r="S168">
            <v>1.8614900000000001</v>
          </cell>
          <cell r="T168">
            <v>1.6249199999999999</v>
          </cell>
          <cell r="U168">
            <v>1.8748400000000001</v>
          </cell>
          <cell r="V168">
            <v>1.6120300000000001</v>
          </cell>
          <cell r="W168">
            <v>1.88835</v>
          </cell>
          <cell r="X168">
            <v>1.5990500000000001</v>
          </cell>
          <cell r="Y168">
            <v>1.9019999999999999</v>
          </cell>
          <cell r="Z168">
            <v>1.5859799999999999</v>
          </cell>
          <cell r="AA168">
            <v>1.91581</v>
          </cell>
          <cell r="AB168">
            <v>1.5728200000000001</v>
          </cell>
          <cell r="AC168">
            <v>1.9297500000000001</v>
          </cell>
          <cell r="AD168">
            <v>1.55958</v>
          </cell>
          <cell r="AE168">
            <v>1.9438299999999999</v>
          </cell>
          <cell r="AF168">
            <v>1.5462499999999999</v>
          </cell>
          <cell r="AG168">
            <v>1.9580599999999999</v>
          </cell>
          <cell r="AH168">
            <v>1.53285</v>
          </cell>
          <cell r="AI168">
            <v>1.97244</v>
          </cell>
          <cell r="AJ168">
            <v>1.5193700000000001</v>
          </cell>
          <cell r="AK168">
            <v>1.9869399999999999</v>
          </cell>
          <cell r="AL168">
            <v>1.5058</v>
          </cell>
          <cell r="AM168">
            <v>2.0015800000000001</v>
          </cell>
          <cell r="AN168">
            <v>1.49217</v>
          </cell>
          <cell r="AO168">
            <v>2.0163500000000001</v>
          </cell>
        </row>
        <row r="169">
          <cell r="B169">
            <v>1.7372799999999999</v>
          </cell>
          <cell r="C169">
            <v>1.7609300000000001</v>
          </cell>
          <cell r="D169">
            <v>1.7253700000000001</v>
          </cell>
          <cell r="E169">
            <v>1.77295</v>
          </cell>
          <cell r="F169">
            <v>1.71336</v>
          </cell>
          <cell r="G169">
            <v>1.78512</v>
          </cell>
          <cell r="H169">
            <v>1.7012400000000001</v>
          </cell>
          <cell r="I169">
            <v>1.7974699999999999</v>
          </cell>
          <cell r="J169">
            <v>1.68902</v>
          </cell>
          <cell r="K169">
            <v>1.8099700000000001</v>
          </cell>
          <cell r="L169">
            <v>1.67669</v>
          </cell>
          <cell r="M169">
            <v>1.8226199999999999</v>
          </cell>
          <cell r="N169">
            <v>1.6642699999999999</v>
          </cell>
          <cell r="O169">
            <v>1.8354299999999999</v>
          </cell>
          <cell r="P169">
            <v>1.65174</v>
          </cell>
          <cell r="Q169">
            <v>1.84839</v>
          </cell>
          <cell r="R169">
            <v>1.6391199999999999</v>
          </cell>
          <cell r="S169">
            <v>1.86151</v>
          </cell>
          <cell r="T169">
            <v>1.6264099999999999</v>
          </cell>
          <cell r="U169">
            <v>1.8747799999999999</v>
          </cell>
          <cell r="V169">
            <v>1.6135900000000001</v>
          </cell>
          <cell r="W169">
            <v>1.8882000000000001</v>
          </cell>
          <cell r="X169">
            <v>1.6006899999999999</v>
          </cell>
          <cell r="Y169">
            <v>1.9017599999999999</v>
          </cell>
          <cell r="Z169">
            <v>1.5876999999999999</v>
          </cell>
          <cell r="AA169">
            <v>1.9154599999999999</v>
          </cell>
          <cell r="AB169">
            <v>1.57464</v>
          </cell>
          <cell r="AC169">
            <v>1.9293199999999999</v>
          </cell>
          <cell r="AD169">
            <v>1.5614699999999999</v>
          </cell>
          <cell r="AE169">
            <v>1.9433100000000001</v>
          </cell>
          <cell r="AF169">
            <v>1.54823</v>
          </cell>
          <cell r="AG169">
            <v>1.9574400000000001</v>
          </cell>
          <cell r="AH169">
            <v>1.53491</v>
          </cell>
          <cell r="AI169">
            <v>1.9717100000000001</v>
          </cell>
          <cell r="AJ169">
            <v>1.5215099999999999</v>
          </cell>
          <cell r="AK169">
            <v>1.9861200000000001</v>
          </cell>
          <cell r="AL169">
            <v>1.50803</v>
          </cell>
          <cell r="AM169">
            <v>2.0006499999999998</v>
          </cell>
          <cell r="AN169">
            <v>1.4944900000000001</v>
          </cell>
          <cell r="AO169">
            <v>2.0153099999999999</v>
          </cell>
        </row>
        <row r="170">
          <cell r="B170">
            <v>1.7380800000000001</v>
          </cell>
          <cell r="C170">
            <v>1.76159</v>
          </cell>
          <cell r="D170">
            <v>1.72624</v>
          </cell>
          <cell r="E170">
            <v>1.7735300000000001</v>
          </cell>
          <cell r="F170">
            <v>1.7142999999999999</v>
          </cell>
          <cell r="G170">
            <v>1.7856399999999999</v>
          </cell>
          <cell r="H170">
            <v>1.70225</v>
          </cell>
          <cell r="I170">
            <v>1.7979000000000001</v>
          </cell>
          <cell r="J170">
            <v>1.6900999999999999</v>
          </cell>
          <cell r="K170">
            <v>1.8103199999999999</v>
          </cell>
          <cell r="L170">
            <v>1.6778500000000001</v>
          </cell>
          <cell r="M170">
            <v>1.8229</v>
          </cell>
          <cell r="N170">
            <v>1.6655</v>
          </cell>
          <cell r="O170">
            <v>1.8356300000000001</v>
          </cell>
          <cell r="P170">
            <v>1.6530499999999999</v>
          </cell>
          <cell r="Q170">
            <v>1.8485100000000001</v>
          </cell>
          <cell r="R170">
            <v>1.6405099999999999</v>
          </cell>
          <cell r="S170">
            <v>1.86154</v>
          </cell>
          <cell r="T170">
            <v>1.62788</v>
          </cell>
          <cell r="U170">
            <v>1.87473</v>
          </cell>
          <cell r="V170">
            <v>1.61514</v>
          </cell>
          <cell r="W170">
            <v>1.88805</v>
          </cell>
          <cell r="X170">
            <v>1.60233</v>
          </cell>
          <cell r="Y170">
            <v>1.9015200000000001</v>
          </cell>
          <cell r="Z170">
            <v>1.58941</v>
          </cell>
          <cell r="AA170">
            <v>1.9151400000000001</v>
          </cell>
          <cell r="AB170">
            <v>1.5764199999999999</v>
          </cell>
          <cell r="AC170">
            <v>1.9289000000000001</v>
          </cell>
          <cell r="AD170">
            <v>1.56335</v>
          </cell>
          <cell r="AE170">
            <v>1.94279</v>
          </cell>
          <cell r="AF170">
            <v>1.55019</v>
          </cell>
          <cell r="AG170">
            <v>1.9568300000000001</v>
          </cell>
          <cell r="AH170">
            <v>1.53695</v>
          </cell>
          <cell r="AI170">
            <v>1.9710000000000001</v>
          </cell>
          <cell r="AJ170">
            <v>1.52363</v>
          </cell>
          <cell r="AK170">
            <v>1.9853099999999999</v>
          </cell>
          <cell r="AL170">
            <v>1.51024</v>
          </cell>
          <cell r="AM170">
            <v>1.9997400000000001</v>
          </cell>
          <cell r="AN170">
            <v>1.4967900000000001</v>
          </cell>
          <cell r="AO170">
            <v>2.01431</v>
          </cell>
        </row>
        <row r="171">
          <cell r="B171">
            <v>1.7388699999999999</v>
          </cell>
          <cell r="C171">
            <v>1.76223</v>
          </cell>
          <cell r="D171">
            <v>1.7271000000000001</v>
          </cell>
          <cell r="E171">
            <v>1.7741100000000001</v>
          </cell>
          <cell r="F171">
            <v>1.71523</v>
          </cell>
          <cell r="G171">
            <v>1.7861400000000001</v>
          </cell>
          <cell r="H171">
            <v>1.7032499999999999</v>
          </cell>
          <cell r="I171">
            <v>1.79833</v>
          </cell>
          <cell r="J171">
            <v>1.6911799999999999</v>
          </cell>
          <cell r="K171">
            <v>1.81067</v>
          </cell>
          <cell r="L171">
            <v>1.679</v>
          </cell>
          <cell r="M171">
            <v>1.82318</v>
          </cell>
          <cell r="N171">
            <v>1.66672</v>
          </cell>
          <cell r="O171">
            <v>1.83582</v>
          </cell>
          <cell r="P171">
            <v>1.65435</v>
          </cell>
          <cell r="Q171">
            <v>1.8486199999999999</v>
          </cell>
          <cell r="R171">
            <v>1.64188</v>
          </cell>
          <cell r="S171">
            <v>1.86158</v>
          </cell>
          <cell r="T171">
            <v>1.6293200000000001</v>
          </cell>
          <cell r="U171">
            <v>1.8746700000000001</v>
          </cell>
          <cell r="V171">
            <v>1.6166700000000001</v>
          </cell>
          <cell r="W171">
            <v>1.88791</v>
          </cell>
          <cell r="X171">
            <v>1.6039300000000001</v>
          </cell>
          <cell r="Y171">
            <v>1.9012899999999999</v>
          </cell>
          <cell r="Z171">
            <v>1.59111</v>
          </cell>
          <cell r="AA171">
            <v>1.91482</v>
          </cell>
          <cell r="AB171">
            <v>1.57819</v>
          </cell>
          <cell r="AC171">
            <v>1.92848</v>
          </cell>
          <cell r="AD171">
            <v>1.5651999999999999</v>
          </cell>
          <cell r="AE171">
            <v>1.94228</v>
          </cell>
          <cell r="AF171">
            <v>1.5521199999999999</v>
          </cell>
          <cell r="AG171">
            <v>1.9562299999999999</v>
          </cell>
          <cell r="AH171">
            <v>1.5389699999999999</v>
          </cell>
          <cell r="AI171">
            <v>1.9702999999999999</v>
          </cell>
          <cell r="AJ171">
            <v>1.5257400000000001</v>
          </cell>
          <cell r="AK171">
            <v>1.98451</v>
          </cell>
          <cell r="AL171">
            <v>1.5124299999999999</v>
          </cell>
          <cell r="AM171">
            <v>1.99884</v>
          </cell>
          <cell r="AN171">
            <v>1.4990600000000001</v>
          </cell>
          <cell r="AO171">
            <v>2.0133100000000002</v>
          </cell>
        </row>
        <row r="172">
          <cell r="B172">
            <v>1.7396400000000001</v>
          </cell>
          <cell r="C172">
            <v>1.76288</v>
          </cell>
          <cell r="D172">
            <v>1.72794</v>
          </cell>
          <cell r="E172">
            <v>1.7746900000000001</v>
          </cell>
          <cell r="F172">
            <v>1.7161500000000001</v>
          </cell>
          <cell r="G172">
            <v>1.78664</v>
          </cell>
          <cell r="H172">
            <v>1.70424</v>
          </cell>
          <cell r="I172">
            <v>1.79877</v>
          </cell>
          <cell r="J172">
            <v>1.69224</v>
          </cell>
          <cell r="K172">
            <v>1.8110299999999999</v>
          </cell>
          <cell r="L172">
            <v>1.6801299999999999</v>
          </cell>
          <cell r="M172">
            <v>1.82345</v>
          </cell>
          <cell r="N172">
            <v>1.6679299999999999</v>
          </cell>
          <cell r="O172">
            <v>1.83602</v>
          </cell>
          <cell r="P172">
            <v>1.65564</v>
          </cell>
          <cell r="Q172">
            <v>1.84874</v>
          </cell>
          <cell r="R172">
            <v>1.6432500000000001</v>
          </cell>
          <cell r="S172">
            <v>1.8615999999999999</v>
          </cell>
          <cell r="T172">
            <v>1.63076</v>
          </cell>
          <cell r="U172">
            <v>1.8746100000000001</v>
          </cell>
          <cell r="V172">
            <v>1.61819</v>
          </cell>
          <cell r="W172">
            <v>1.8877699999999999</v>
          </cell>
          <cell r="X172">
            <v>1.6055200000000001</v>
          </cell>
          <cell r="Y172">
            <v>1.90106</v>
          </cell>
          <cell r="Z172">
            <v>1.5927800000000001</v>
          </cell>
          <cell r="AA172">
            <v>1.9145000000000001</v>
          </cell>
          <cell r="AB172">
            <v>1.5799399999999999</v>
          </cell>
          <cell r="AC172">
            <v>1.92808</v>
          </cell>
          <cell r="AD172">
            <v>1.56704</v>
          </cell>
          <cell r="AE172">
            <v>1.9417899999999999</v>
          </cell>
          <cell r="AF172">
            <v>1.5540400000000001</v>
          </cell>
          <cell r="AG172">
            <v>1.95564</v>
          </cell>
          <cell r="AH172">
            <v>1.54097</v>
          </cell>
          <cell r="AI172">
            <v>1.9696100000000001</v>
          </cell>
          <cell r="AJ172">
            <v>1.52782</v>
          </cell>
          <cell r="AK172">
            <v>1.9837199999999999</v>
          </cell>
          <cell r="AL172">
            <v>1.5145999999999999</v>
          </cell>
          <cell r="AM172">
            <v>1.99796</v>
          </cell>
          <cell r="AN172">
            <v>1.5013000000000001</v>
          </cell>
          <cell r="AO172">
            <v>2.01233</v>
          </cell>
        </row>
        <row r="173">
          <cell r="B173">
            <v>1.7404200000000001</v>
          </cell>
          <cell r="C173">
            <v>1.76352</v>
          </cell>
          <cell r="D173">
            <v>1.72879</v>
          </cell>
          <cell r="E173">
            <v>1.7752600000000001</v>
          </cell>
          <cell r="F173">
            <v>1.71706</v>
          </cell>
          <cell r="G173">
            <v>1.78715</v>
          </cell>
          <cell r="H173">
            <v>1.70523</v>
          </cell>
          <cell r="I173">
            <v>1.7991900000000001</v>
          </cell>
          <cell r="J173">
            <v>1.69329</v>
          </cell>
          <cell r="K173">
            <v>1.8113900000000001</v>
          </cell>
          <cell r="L173">
            <v>1.68126</v>
          </cell>
          <cell r="M173">
            <v>1.8237300000000001</v>
          </cell>
          <cell r="N173">
            <v>1.66913</v>
          </cell>
          <cell r="O173">
            <v>1.83622</v>
          </cell>
          <cell r="P173">
            <v>1.6569100000000001</v>
          </cell>
          <cell r="Q173">
            <v>1.8488500000000001</v>
          </cell>
          <cell r="R173">
            <v>1.64459</v>
          </cell>
          <cell r="S173">
            <v>1.86165</v>
          </cell>
          <cell r="T173">
            <v>1.63219</v>
          </cell>
          <cell r="U173">
            <v>1.87456</v>
          </cell>
          <cell r="V173">
            <v>1.6196900000000001</v>
          </cell>
          <cell r="W173">
            <v>1.88764</v>
          </cell>
          <cell r="X173">
            <v>1.60711</v>
          </cell>
          <cell r="Y173">
            <v>1.9008499999999999</v>
          </cell>
          <cell r="Z173">
            <v>1.59443</v>
          </cell>
          <cell r="AA173">
            <v>1.9141900000000001</v>
          </cell>
          <cell r="AB173">
            <v>1.58168</v>
          </cell>
          <cell r="AC173">
            <v>1.9276800000000001</v>
          </cell>
          <cell r="AD173">
            <v>1.56884</v>
          </cell>
          <cell r="AE173">
            <v>1.9413</v>
          </cell>
          <cell r="AF173">
            <v>1.55593</v>
          </cell>
          <cell r="AG173">
            <v>1.95506</v>
          </cell>
          <cell r="AH173">
            <v>1.54294</v>
          </cell>
          <cell r="AI173">
            <v>1.9689399999999999</v>
          </cell>
          <cell r="AJ173">
            <v>1.5298700000000001</v>
          </cell>
          <cell r="AK173">
            <v>1.9829600000000001</v>
          </cell>
          <cell r="AL173">
            <v>1.5167299999999999</v>
          </cell>
          <cell r="AM173">
            <v>1.9971000000000001</v>
          </cell>
          <cell r="AN173">
            <v>1.50352</v>
          </cell>
          <cell r="AO173">
            <v>2.0113599999999998</v>
          </cell>
        </row>
        <row r="174">
          <cell r="B174">
            <v>1.74119</v>
          </cell>
          <cell r="C174">
            <v>1.76416</v>
          </cell>
          <cell r="D174">
            <v>1.72963</v>
          </cell>
          <cell r="E174">
            <v>1.77583</v>
          </cell>
          <cell r="F174">
            <v>1.7179599999999999</v>
          </cell>
          <cell r="G174">
            <v>1.78765</v>
          </cell>
          <cell r="H174">
            <v>1.7061999999999999</v>
          </cell>
          <cell r="I174">
            <v>1.7996099999999999</v>
          </cell>
          <cell r="J174">
            <v>1.6943299999999999</v>
          </cell>
          <cell r="K174">
            <v>1.8117399999999999</v>
          </cell>
          <cell r="L174">
            <v>1.6823699999999999</v>
          </cell>
          <cell r="M174">
            <v>1.8240000000000001</v>
          </cell>
          <cell r="N174">
            <v>1.67031</v>
          </cell>
          <cell r="O174">
            <v>1.8364100000000001</v>
          </cell>
          <cell r="P174">
            <v>1.6581699999999999</v>
          </cell>
          <cell r="Q174">
            <v>1.8489800000000001</v>
          </cell>
          <cell r="R174">
            <v>1.6459299999999999</v>
          </cell>
          <cell r="S174">
            <v>1.86168</v>
          </cell>
          <cell r="T174">
            <v>1.6335900000000001</v>
          </cell>
          <cell r="U174">
            <v>1.87452</v>
          </cell>
          <cell r="V174">
            <v>1.62117</v>
          </cell>
          <cell r="W174">
            <v>1.8875</v>
          </cell>
          <cell r="X174">
            <v>1.60867</v>
          </cell>
          <cell r="Y174">
            <v>1.90063</v>
          </cell>
          <cell r="Z174">
            <v>1.5960700000000001</v>
          </cell>
          <cell r="AA174">
            <v>1.9138900000000001</v>
          </cell>
          <cell r="AB174">
            <v>1.5833900000000001</v>
          </cell>
          <cell r="AC174">
            <v>1.9272899999999999</v>
          </cell>
          <cell r="AD174">
            <v>1.57064</v>
          </cell>
          <cell r="AE174">
            <v>1.94082</v>
          </cell>
          <cell r="AF174">
            <v>1.5578000000000001</v>
          </cell>
          <cell r="AG174">
            <v>1.95448</v>
          </cell>
          <cell r="AH174">
            <v>1.5448900000000001</v>
          </cell>
          <cell r="AI174">
            <v>1.96827</v>
          </cell>
          <cell r="AJ174">
            <v>1.5319</v>
          </cell>
          <cell r="AK174">
            <v>1.9821899999999999</v>
          </cell>
          <cell r="AL174">
            <v>1.51885</v>
          </cell>
          <cell r="AM174">
            <v>1.99624</v>
          </cell>
          <cell r="AN174">
            <v>1.5057199999999999</v>
          </cell>
          <cell r="AO174">
            <v>2.0104099999999998</v>
          </cell>
        </row>
        <row r="175">
          <cell r="B175">
            <v>1.7419500000000001</v>
          </cell>
          <cell r="C175">
            <v>1.7647900000000001</v>
          </cell>
          <cell r="D175">
            <v>1.7304600000000001</v>
          </cell>
          <cell r="E175">
            <v>1.7763899999999999</v>
          </cell>
          <cell r="F175">
            <v>1.71885</v>
          </cell>
          <cell r="G175">
            <v>1.7881400000000001</v>
          </cell>
          <cell r="H175">
            <v>1.70716</v>
          </cell>
          <cell r="I175">
            <v>1.8000400000000001</v>
          </cell>
          <cell r="J175">
            <v>1.69536</v>
          </cell>
          <cell r="K175">
            <v>1.8120799999999999</v>
          </cell>
          <cell r="L175">
            <v>1.6834800000000001</v>
          </cell>
          <cell r="M175">
            <v>1.8242700000000001</v>
          </cell>
          <cell r="N175">
            <v>1.6714899999999999</v>
          </cell>
          <cell r="O175">
            <v>1.8366199999999999</v>
          </cell>
          <cell r="P175">
            <v>1.6594100000000001</v>
          </cell>
          <cell r="Q175">
            <v>1.8491</v>
          </cell>
          <cell r="R175">
            <v>1.64724</v>
          </cell>
          <cell r="S175">
            <v>1.86172</v>
          </cell>
          <cell r="T175">
            <v>1.6349899999999999</v>
          </cell>
          <cell r="U175">
            <v>1.8744799999999999</v>
          </cell>
          <cell r="V175">
            <v>1.6226400000000001</v>
          </cell>
          <cell r="W175">
            <v>1.8873800000000001</v>
          </cell>
          <cell r="X175">
            <v>1.6102099999999999</v>
          </cell>
          <cell r="Y175">
            <v>1.90042</v>
          </cell>
          <cell r="Z175">
            <v>1.5976900000000001</v>
          </cell>
          <cell r="AA175">
            <v>1.9136</v>
          </cell>
          <cell r="AB175">
            <v>1.5850900000000001</v>
          </cell>
          <cell r="AC175">
            <v>1.9269099999999999</v>
          </cell>
          <cell r="AD175">
            <v>1.5724100000000001</v>
          </cell>
          <cell r="AE175">
            <v>1.94035</v>
          </cell>
          <cell r="AF175">
            <v>1.55966</v>
          </cell>
          <cell r="AG175">
            <v>1.9539200000000001</v>
          </cell>
          <cell r="AH175">
            <v>1.5468200000000001</v>
          </cell>
          <cell r="AI175">
            <v>1.9676199999999999</v>
          </cell>
          <cell r="AJ175">
            <v>1.53392</v>
          </cell>
          <cell r="AK175">
            <v>1.9814499999999999</v>
          </cell>
          <cell r="AL175">
            <v>1.52094</v>
          </cell>
          <cell r="AM175">
            <v>1.9954000000000001</v>
          </cell>
          <cell r="AN175">
            <v>1.50789</v>
          </cell>
          <cell r="AO175">
            <v>2.0094699999999999</v>
          </cell>
        </row>
        <row r="176">
          <cell r="B176">
            <v>1.7426999999999999</v>
          </cell>
          <cell r="C176">
            <v>1.7654099999999999</v>
          </cell>
          <cell r="D176">
            <v>1.7312700000000001</v>
          </cell>
          <cell r="E176">
            <v>1.77694</v>
          </cell>
          <cell r="F176">
            <v>1.71974</v>
          </cell>
          <cell r="G176">
            <v>1.7886299999999999</v>
          </cell>
          <cell r="H176">
            <v>1.7081200000000001</v>
          </cell>
          <cell r="I176">
            <v>1.8004500000000001</v>
          </cell>
          <cell r="J176">
            <v>1.6963900000000001</v>
          </cell>
          <cell r="K176">
            <v>1.81243</v>
          </cell>
          <cell r="L176">
            <v>1.6845699999999999</v>
          </cell>
          <cell r="M176">
            <v>1.8245499999999999</v>
          </cell>
          <cell r="N176">
            <v>1.67265</v>
          </cell>
          <cell r="O176">
            <v>1.8368100000000001</v>
          </cell>
          <cell r="P176">
            <v>1.6606399999999999</v>
          </cell>
          <cell r="Q176">
            <v>1.84921</v>
          </cell>
          <cell r="R176">
            <v>1.64855</v>
          </cell>
          <cell r="S176">
            <v>1.8617600000000001</v>
          </cell>
          <cell r="T176">
            <v>1.63636</v>
          </cell>
          <cell r="U176">
            <v>1.8744400000000001</v>
          </cell>
          <cell r="V176">
            <v>1.62409</v>
          </cell>
          <cell r="W176">
            <v>1.88727</v>
          </cell>
          <cell r="X176">
            <v>1.61174</v>
          </cell>
          <cell r="Y176">
            <v>1.90022</v>
          </cell>
          <cell r="Z176">
            <v>1.5992999999999999</v>
          </cell>
          <cell r="AA176">
            <v>1.9133100000000001</v>
          </cell>
          <cell r="AB176">
            <v>1.58677</v>
          </cell>
          <cell r="AC176">
            <v>1.9265300000000001</v>
          </cell>
          <cell r="AD176">
            <v>1.5741799999999999</v>
          </cell>
          <cell r="AE176">
            <v>1.93988</v>
          </cell>
          <cell r="AF176">
            <v>1.56149</v>
          </cell>
          <cell r="AG176">
            <v>1.9533700000000001</v>
          </cell>
          <cell r="AH176">
            <v>1.54874</v>
          </cell>
          <cell r="AI176">
            <v>1.96698</v>
          </cell>
          <cell r="AJ176">
            <v>1.5359100000000001</v>
          </cell>
          <cell r="AK176">
            <v>1.98071</v>
          </cell>
          <cell r="AL176">
            <v>1.52301</v>
          </cell>
          <cell r="AM176">
            <v>1.99457</v>
          </cell>
          <cell r="AN176">
            <v>1.51004</v>
          </cell>
          <cell r="AO176">
            <v>2.0085500000000001</v>
          </cell>
        </row>
        <row r="177">
          <cell r="B177">
            <v>1.7434499999999999</v>
          </cell>
          <cell r="C177">
            <v>1.76603</v>
          </cell>
          <cell r="D177">
            <v>1.7320899999999999</v>
          </cell>
          <cell r="E177">
            <v>1.7775000000000001</v>
          </cell>
          <cell r="F177">
            <v>1.7206300000000001</v>
          </cell>
          <cell r="G177">
            <v>1.78911</v>
          </cell>
          <cell r="H177">
            <v>1.70906</v>
          </cell>
          <cell r="I177">
            <v>1.80087</v>
          </cell>
          <cell r="J177">
            <v>1.6974100000000001</v>
          </cell>
          <cell r="K177">
            <v>1.81277</v>
          </cell>
          <cell r="L177">
            <v>1.6856500000000001</v>
          </cell>
          <cell r="M177">
            <v>1.8248200000000001</v>
          </cell>
          <cell r="N177">
            <v>1.6738</v>
          </cell>
          <cell r="O177">
            <v>1.83701</v>
          </cell>
          <cell r="P177">
            <v>1.66187</v>
          </cell>
          <cell r="Q177">
            <v>1.84934</v>
          </cell>
          <cell r="R177">
            <v>1.64985</v>
          </cell>
          <cell r="S177">
            <v>1.86181</v>
          </cell>
          <cell r="T177">
            <v>1.6377299999999999</v>
          </cell>
          <cell r="U177">
            <v>1.8744099999999999</v>
          </cell>
          <cell r="V177">
            <v>1.6255299999999999</v>
          </cell>
          <cell r="W177">
            <v>1.8871500000000001</v>
          </cell>
          <cell r="X177">
            <v>1.6132500000000001</v>
          </cell>
          <cell r="Y177">
            <v>1.90002</v>
          </cell>
          <cell r="Z177">
            <v>1.6008800000000001</v>
          </cell>
          <cell r="AA177">
            <v>1.91303</v>
          </cell>
          <cell r="AB177">
            <v>1.5884400000000001</v>
          </cell>
          <cell r="AC177">
            <v>1.9261699999999999</v>
          </cell>
          <cell r="AD177">
            <v>1.5759099999999999</v>
          </cell>
          <cell r="AE177">
            <v>1.93943</v>
          </cell>
          <cell r="AF177">
            <v>1.56331</v>
          </cell>
          <cell r="AG177">
            <v>1.9528300000000001</v>
          </cell>
          <cell r="AH177">
            <v>1.55063</v>
          </cell>
          <cell r="AI177">
            <v>1.96635</v>
          </cell>
          <cell r="AJ177">
            <v>1.5378799999999999</v>
          </cell>
          <cell r="AK177">
            <v>1.9799899999999999</v>
          </cell>
          <cell r="AL177">
            <v>1.5250600000000001</v>
          </cell>
          <cell r="AM177">
            <v>1.99376</v>
          </cell>
          <cell r="AN177">
            <v>1.51217</v>
          </cell>
          <cell r="AO177">
            <v>2.0076399999999999</v>
          </cell>
        </row>
        <row r="178">
          <cell r="B178">
            <v>1.7441899999999999</v>
          </cell>
          <cell r="C178">
            <v>1.7666500000000001</v>
          </cell>
          <cell r="D178">
            <v>1.73289</v>
          </cell>
          <cell r="E178">
            <v>1.7780400000000001</v>
          </cell>
          <cell r="F178">
            <v>1.72149</v>
          </cell>
          <cell r="G178">
            <v>1.78959</v>
          </cell>
          <cell r="H178">
            <v>1.71</v>
          </cell>
          <cell r="I178">
            <v>1.80128</v>
          </cell>
          <cell r="J178">
            <v>1.69841</v>
          </cell>
          <cell r="K178">
            <v>1.81311</v>
          </cell>
          <cell r="L178">
            <v>1.68672</v>
          </cell>
          <cell r="M178">
            <v>1.8250900000000001</v>
          </cell>
          <cell r="N178">
            <v>1.6749499999999999</v>
          </cell>
          <cell r="O178">
            <v>1.83721</v>
          </cell>
          <cell r="P178">
            <v>1.6630799999999999</v>
          </cell>
          <cell r="Q178">
            <v>1.84945</v>
          </cell>
          <cell r="R178">
            <v>1.65113</v>
          </cell>
          <cell r="S178">
            <v>1.8618399999999999</v>
          </cell>
          <cell r="T178">
            <v>1.6390800000000001</v>
          </cell>
          <cell r="U178">
            <v>1.8743700000000001</v>
          </cell>
          <cell r="V178">
            <v>1.62696</v>
          </cell>
          <cell r="W178">
            <v>1.88703</v>
          </cell>
          <cell r="X178">
            <v>1.6147499999999999</v>
          </cell>
          <cell r="Y178">
            <v>1.8998200000000001</v>
          </cell>
          <cell r="Z178">
            <v>1.6024499999999999</v>
          </cell>
          <cell r="AA178">
            <v>1.91275</v>
          </cell>
          <cell r="AB178">
            <v>1.59009</v>
          </cell>
          <cell r="AC178">
            <v>1.9258</v>
          </cell>
          <cell r="AD178">
            <v>1.5776300000000001</v>
          </cell>
          <cell r="AE178">
            <v>1.93899</v>
          </cell>
          <cell r="AF178">
            <v>1.5650999999999999</v>
          </cell>
          <cell r="AG178">
            <v>1.9522900000000001</v>
          </cell>
          <cell r="AH178">
            <v>1.5525</v>
          </cell>
          <cell r="AI178">
            <v>1.96573</v>
          </cell>
          <cell r="AJ178">
            <v>1.53983</v>
          </cell>
          <cell r="AK178">
            <v>1.9792799999999999</v>
          </cell>
          <cell r="AL178">
            <v>1.5270900000000001</v>
          </cell>
          <cell r="AM178">
            <v>1.9929600000000001</v>
          </cell>
          <cell r="AN178">
            <v>1.51427</v>
          </cell>
          <cell r="AO178">
            <v>2.0067499999999998</v>
          </cell>
        </row>
        <row r="179">
          <cell r="B179">
            <v>1.7449300000000001</v>
          </cell>
          <cell r="C179">
            <v>1.7672600000000001</v>
          </cell>
          <cell r="D179">
            <v>1.73369</v>
          </cell>
          <cell r="E179">
            <v>1.7786</v>
          </cell>
          <cell r="F179">
            <v>1.7223599999999999</v>
          </cell>
          <cell r="G179">
            <v>1.7900700000000001</v>
          </cell>
          <cell r="H179">
            <v>1.71092</v>
          </cell>
          <cell r="I179">
            <v>1.8017000000000001</v>
          </cell>
          <cell r="J179">
            <v>1.6994</v>
          </cell>
          <cell r="K179">
            <v>1.8134600000000001</v>
          </cell>
          <cell r="L179">
            <v>1.6877899999999999</v>
          </cell>
          <cell r="M179">
            <v>1.8253600000000001</v>
          </cell>
          <cell r="N179">
            <v>1.67608</v>
          </cell>
          <cell r="O179">
            <v>1.8373999999999999</v>
          </cell>
          <cell r="P179">
            <v>1.66428</v>
          </cell>
          <cell r="Q179">
            <v>1.8495900000000001</v>
          </cell>
          <cell r="R179">
            <v>1.65239</v>
          </cell>
          <cell r="S179">
            <v>1.8619000000000001</v>
          </cell>
          <cell r="T179">
            <v>1.6404300000000001</v>
          </cell>
          <cell r="U179">
            <v>1.87435</v>
          </cell>
          <cell r="V179">
            <v>1.6283700000000001</v>
          </cell>
          <cell r="W179">
            <v>1.8869199999999999</v>
          </cell>
          <cell r="X179">
            <v>1.6162300000000001</v>
          </cell>
          <cell r="Y179">
            <v>1.89964</v>
          </cell>
          <cell r="Z179">
            <v>1.6040099999999999</v>
          </cell>
          <cell r="AA179">
            <v>1.91248</v>
          </cell>
          <cell r="AB179">
            <v>1.59171</v>
          </cell>
          <cell r="AC179">
            <v>1.9254500000000001</v>
          </cell>
          <cell r="AD179">
            <v>1.57934</v>
          </cell>
          <cell r="AE179">
            <v>1.93855</v>
          </cell>
          <cell r="AF179">
            <v>1.5668800000000001</v>
          </cell>
          <cell r="AG179">
            <v>1.95177</v>
          </cell>
          <cell r="AH179">
            <v>1.55436</v>
          </cell>
          <cell r="AI179">
            <v>1.9651099999999999</v>
          </cell>
          <cell r="AJ179">
            <v>1.54176</v>
          </cell>
          <cell r="AK179">
            <v>1.97858</v>
          </cell>
          <cell r="AL179">
            <v>1.5290999999999999</v>
          </cell>
          <cell r="AM179">
            <v>1.99217</v>
          </cell>
          <cell r="AN179">
            <v>1.5163599999999999</v>
          </cell>
          <cell r="AO179">
            <v>2.0058699999999998</v>
          </cell>
        </row>
        <row r="180">
          <cell r="B180">
            <v>1.7456499999999999</v>
          </cell>
          <cell r="C180">
            <v>1.7678700000000001</v>
          </cell>
          <cell r="D180">
            <v>1.73448</v>
          </cell>
          <cell r="E180">
            <v>1.7791300000000001</v>
          </cell>
          <cell r="F180">
            <v>1.7232099999999999</v>
          </cell>
          <cell r="G180">
            <v>1.7905500000000001</v>
          </cell>
          <cell r="H180">
            <v>1.71184</v>
          </cell>
          <cell r="I180">
            <v>1.8021</v>
          </cell>
          <cell r="J180">
            <v>1.7003900000000001</v>
          </cell>
          <cell r="K180">
            <v>1.8138000000000001</v>
          </cell>
          <cell r="L180">
            <v>1.6888300000000001</v>
          </cell>
          <cell r="M180">
            <v>1.8256399999999999</v>
          </cell>
          <cell r="N180">
            <v>1.6772</v>
          </cell>
          <cell r="O180">
            <v>1.8375999999999999</v>
          </cell>
          <cell r="P180">
            <v>1.66547</v>
          </cell>
          <cell r="Q180">
            <v>1.84971</v>
          </cell>
          <cell r="R180">
            <v>1.6536599999999999</v>
          </cell>
          <cell r="S180">
            <v>1.8619399999999999</v>
          </cell>
          <cell r="T180">
            <v>1.64175</v>
          </cell>
          <cell r="U180">
            <v>1.8743099999999999</v>
          </cell>
          <cell r="V180">
            <v>1.6297699999999999</v>
          </cell>
          <cell r="W180">
            <v>1.8868199999999999</v>
          </cell>
          <cell r="X180">
            <v>1.6176999999999999</v>
          </cell>
          <cell r="Y180">
            <v>1.8994500000000001</v>
          </cell>
          <cell r="Z180">
            <v>1.60555</v>
          </cell>
          <cell r="AA180">
            <v>1.91221</v>
          </cell>
          <cell r="AB180">
            <v>1.5933299999999999</v>
          </cell>
          <cell r="AC180">
            <v>1.9251</v>
          </cell>
          <cell r="AD180">
            <v>1.5810200000000001</v>
          </cell>
          <cell r="AE180">
            <v>1.9381200000000001</v>
          </cell>
          <cell r="AF180">
            <v>1.5686500000000001</v>
          </cell>
          <cell r="AG180">
            <v>1.9512499999999999</v>
          </cell>
          <cell r="AH180">
            <v>1.5562</v>
          </cell>
          <cell r="AI180">
            <v>1.96451</v>
          </cell>
          <cell r="AJ180">
            <v>1.5436700000000001</v>
          </cell>
          <cell r="AK180">
            <v>1.9778899999999999</v>
          </cell>
          <cell r="AL180">
            <v>1.53108</v>
          </cell>
          <cell r="AM180">
            <v>1.99139</v>
          </cell>
          <cell r="AN180">
            <v>1.5184200000000001</v>
          </cell>
          <cell r="AO180">
            <v>2.0049999999999999</v>
          </cell>
        </row>
        <row r="181">
          <cell r="B181">
            <v>1.74638</v>
          </cell>
          <cell r="C181">
            <v>1.7684599999999999</v>
          </cell>
          <cell r="D181">
            <v>1.7352700000000001</v>
          </cell>
          <cell r="E181">
            <v>1.7796700000000001</v>
          </cell>
          <cell r="F181">
            <v>1.7240599999999999</v>
          </cell>
          <cell r="G181">
            <v>1.7910200000000001</v>
          </cell>
          <cell r="H181">
            <v>1.7127600000000001</v>
          </cell>
          <cell r="I181">
            <v>1.8025100000000001</v>
          </cell>
          <cell r="J181">
            <v>1.70137</v>
          </cell>
          <cell r="K181">
            <v>1.81413</v>
          </cell>
          <cell r="L181">
            <v>1.68988</v>
          </cell>
          <cell r="M181">
            <v>1.8259000000000001</v>
          </cell>
          <cell r="N181">
            <v>1.67831</v>
          </cell>
          <cell r="O181">
            <v>1.83779</v>
          </cell>
          <cell r="P181">
            <v>1.66665</v>
          </cell>
          <cell r="Q181">
            <v>1.8498300000000001</v>
          </cell>
          <cell r="R181">
            <v>1.6549</v>
          </cell>
          <cell r="S181">
            <v>1.86199</v>
          </cell>
          <cell r="T181">
            <v>1.64306</v>
          </cell>
          <cell r="U181">
            <v>1.8743000000000001</v>
          </cell>
          <cell r="V181">
            <v>1.6311500000000001</v>
          </cell>
          <cell r="W181">
            <v>1.88672</v>
          </cell>
          <cell r="X181">
            <v>1.6191500000000001</v>
          </cell>
          <cell r="Y181">
            <v>1.89927</v>
          </cell>
          <cell r="Z181">
            <v>1.6070800000000001</v>
          </cell>
          <cell r="AA181">
            <v>1.9119600000000001</v>
          </cell>
          <cell r="AB181">
            <v>1.5949199999999999</v>
          </cell>
          <cell r="AC181">
            <v>1.92476</v>
          </cell>
          <cell r="AD181">
            <v>1.5826899999999999</v>
          </cell>
          <cell r="AE181">
            <v>1.9376899999999999</v>
          </cell>
          <cell r="AF181">
            <v>1.57039</v>
          </cell>
          <cell r="AG181">
            <v>1.9507399999999999</v>
          </cell>
          <cell r="AH181">
            <v>1.5580099999999999</v>
          </cell>
          <cell r="AI181">
            <v>1.9639200000000001</v>
          </cell>
          <cell r="AJ181">
            <v>1.54556</v>
          </cell>
          <cell r="AK181">
            <v>1.97722</v>
          </cell>
          <cell r="AL181">
            <v>1.53304</v>
          </cell>
          <cell r="AM181">
            <v>1.9906200000000001</v>
          </cell>
          <cell r="AN181">
            <v>1.5204599999999999</v>
          </cell>
          <cell r="AO181">
            <v>2.0041500000000001</v>
          </cell>
        </row>
        <row r="182">
          <cell r="B182">
            <v>1.7471000000000001</v>
          </cell>
          <cell r="C182">
            <v>1.7690600000000001</v>
          </cell>
          <cell r="D182">
            <v>1.73604</v>
          </cell>
          <cell r="E182">
            <v>1.7802100000000001</v>
          </cell>
          <cell r="F182">
            <v>1.7249000000000001</v>
          </cell>
          <cell r="G182">
            <v>1.7915000000000001</v>
          </cell>
          <cell r="H182">
            <v>1.71367</v>
          </cell>
          <cell r="I182">
            <v>1.80291</v>
          </cell>
          <cell r="J182">
            <v>1.70234</v>
          </cell>
          <cell r="K182">
            <v>1.81447</v>
          </cell>
          <cell r="L182">
            <v>1.6909099999999999</v>
          </cell>
          <cell r="M182">
            <v>1.8261700000000001</v>
          </cell>
          <cell r="N182">
            <v>1.6794</v>
          </cell>
          <cell r="O182">
            <v>1.83799</v>
          </cell>
          <cell r="P182">
            <v>1.66781</v>
          </cell>
          <cell r="Q182">
            <v>1.84995</v>
          </cell>
          <cell r="R182">
            <v>1.6561300000000001</v>
          </cell>
          <cell r="S182">
            <v>1.86205</v>
          </cell>
          <cell r="T182">
            <v>1.6443700000000001</v>
          </cell>
          <cell r="U182">
            <v>1.8742700000000001</v>
          </cell>
          <cell r="V182">
            <v>1.63252</v>
          </cell>
          <cell r="W182">
            <v>1.88662</v>
          </cell>
          <cell r="X182">
            <v>1.62059</v>
          </cell>
          <cell r="Y182">
            <v>1.8991</v>
          </cell>
          <cell r="Z182">
            <v>1.6085799999999999</v>
          </cell>
          <cell r="AA182">
            <v>1.9117</v>
          </cell>
          <cell r="AB182">
            <v>1.5965</v>
          </cell>
          <cell r="AC182">
            <v>1.92442</v>
          </cell>
          <cell r="AD182">
            <v>1.5843499999999999</v>
          </cell>
          <cell r="AE182">
            <v>1.93727</v>
          </cell>
          <cell r="AF182">
            <v>1.5721099999999999</v>
          </cell>
          <cell r="AG182">
            <v>1.95025</v>
          </cell>
          <cell r="AH182">
            <v>1.5598000000000001</v>
          </cell>
          <cell r="AI182">
            <v>1.96333</v>
          </cell>
          <cell r="AJ182">
            <v>1.5474300000000001</v>
          </cell>
          <cell r="AK182">
            <v>1.97655</v>
          </cell>
          <cell r="AL182">
            <v>1.5349900000000001</v>
          </cell>
          <cell r="AM182">
            <v>1.98987</v>
          </cell>
          <cell r="AN182">
            <v>1.5224800000000001</v>
          </cell>
          <cell r="AO182">
            <v>2.0033099999999999</v>
          </cell>
        </row>
        <row r="183">
          <cell r="B183">
            <v>1.7478100000000001</v>
          </cell>
          <cell r="C183">
            <v>1.7696499999999999</v>
          </cell>
          <cell r="D183">
            <v>1.73681</v>
          </cell>
          <cell r="E183">
            <v>1.78074</v>
          </cell>
          <cell r="F183">
            <v>1.7257400000000001</v>
          </cell>
          <cell r="G183">
            <v>1.7919499999999999</v>
          </cell>
          <cell r="H183">
            <v>1.7145600000000001</v>
          </cell>
          <cell r="I183">
            <v>1.80332</v>
          </cell>
          <cell r="J183">
            <v>1.70329</v>
          </cell>
          <cell r="K183">
            <v>1.81481</v>
          </cell>
          <cell r="L183">
            <v>1.69194</v>
          </cell>
          <cell r="M183">
            <v>1.82643</v>
          </cell>
          <cell r="N183">
            <v>1.6805000000000001</v>
          </cell>
          <cell r="O183">
            <v>1.83819</v>
          </cell>
          <cell r="P183">
            <v>1.66896</v>
          </cell>
          <cell r="Q183">
            <v>1.8500799999999999</v>
          </cell>
          <cell r="R183">
            <v>1.6573500000000001</v>
          </cell>
          <cell r="S183">
            <v>1.8621000000000001</v>
          </cell>
          <cell r="T183">
            <v>1.6456500000000001</v>
          </cell>
          <cell r="U183">
            <v>1.87425</v>
          </cell>
          <cell r="V183">
            <v>1.6338699999999999</v>
          </cell>
          <cell r="W183">
            <v>1.88652</v>
          </cell>
          <cell r="X183">
            <v>1.62201</v>
          </cell>
          <cell r="Y183">
            <v>1.8989199999999999</v>
          </cell>
          <cell r="Z183">
            <v>1.61008</v>
          </cell>
          <cell r="AA183">
            <v>1.9114500000000001</v>
          </cell>
          <cell r="AB183">
            <v>1.5980700000000001</v>
          </cell>
          <cell r="AC183">
            <v>1.9240999999999999</v>
          </cell>
          <cell r="AD183">
            <v>1.5859799999999999</v>
          </cell>
          <cell r="AE183">
            <v>1.9368700000000001</v>
          </cell>
          <cell r="AF183">
            <v>1.57382</v>
          </cell>
          <cell r="AG183">
            <v>1.9497599999999999</v>
          </cell>
          <cell r="AH183">
            <v>1.56159</v>
          </cell>
          <cell r="AI183">
            <v>1.9627600000000001</v>
          </cell>
          <cell r="AJ183">
            <v>1.5492900000000001</v>
          </cell>
          <cell r="AK183">
            <v>1.9758800000000001</v>
          </cell>
          <cell r="AL183">
            <v>1.53691</v>
          </cell>
          <cell r="AM183">
            <v>1.98912</v>
          </cell>
          <cell r="AN183">
            <v>1.5244800000000001</v>
          </cell>
          <cell r="AO183">
            <v>2.0024799999999998</v>
          </cell>
        </row>
        <row r="184">
          <cell r="B184">
            <v>1.74851</v>
          </cell>
          <cell r="C184">
            <v>1.77024</v>
          </cell>
          <cell r="D184">
            <v>1.73759</v>
          </cell>
          <cell r="E184">
            <v>1.7812699999999999</v>
          </cell>
          <cell r="F184">
            <v>1.7265600000000001</v>
          </cell>
          <cell r="G184">
            <v>1.7924199999999999</v>
          </cell>
          <cell r="H184">
            <v>1.7154499999999999</v>
          </cell>
          <cell r="I184">
            <v>1.8037099999999999</v>
          </cell>
          <cell r="J184">
            <v>1.70424</v>
          </cell>
          <cell r="K184">
            <v>1.81514</v>
          </cell>
          <cell r="L184">
            <v>1.69295</v>
          </cell>
          <cell r="M184">
            <v>1.8267</v>
          </cell>
          <cell r="N184">
            <v>1.68157</v>
          </cell>
          <cell r="O184">
            <v>1.8383799999999999</v>
          </cell>
          <cell r="P184">
            <v>1.6700999999999999</v>
          </cell>
          <cell r="Q184">
            <v>1.8502099999999999</v>
          </cell>
          <cell r="R184">
            <v>1.65856</v>
          </cell>
          <cell r="S184">
            <v>1.86215</v>
          </cell>
          <cell r="T184">
            <v>1.64693</v>
          </cell>
          <cell r="U184">
            <v>1.8742399999999999</v>
          </cell>
          <cell r="V184">
            <v>1.6352199999999999</v>
          </cell>
          <cell r="W184">
            <v>1.8864399999999999</v>
          </cell>
          <cell r="X184">
            <v>1.6234299999999999</v>
          </cell>
          <cell r="Y184">
            <v>1.89876</v>
          </cell>
          <cell r="Z184">
            <v>1.6115600000000001</v>
          </cell>
          <cell r="AA184">
            <v>1.9112100000000001</v>
          </cell>
          <cell r="AB184">
            <v>1.59962</v>
          </cell>
          <cell r="AC184">
            <v>1.92377</v>
          </cell>
          <cell r="AD184">
            <v>1.5875999999999999</v>
          </cell>
          <cell r="AE184">
            <v>1.9364600000000001</v>
          </cell>
          <cell r="AF184">
            <v>1.57551</v>
          </cell>
          <cell r="AG184">
            <v>1.9492799999999999</v>
          </cell>
          <cell r="AH184">
            <v>1.56335</v>
          </cell>
          <cell r="AI184">
            <v>1.9621999999999999</v>
          </cell>
          <cell r="AJ184">
            <v>1.5511200000000001</v>
          </cell>
          <cell r="AK184">
            <v>1.97525</v>
          </cell>
          <cell r="AL184">
            <v>1.5388200000000001</v>
          </cell>
          <cell r="AM184">
            <v>1.9883900000000001</v>
          </cell>
          <cell r="AN184">
            <v>1.5264599999999999</v>
          </cell>
          <cell r="AO184">
            <v>2.0016600000000002</v>
          </cell>
        </row>
        <row r="185">
          <cell r="B185">
            <v>1.7492099999999999</v>
          </cell>
          <cell r="C185">
            <v>1.7708200000000001</v>
          </cell>
          <cell r="D185">
            <v>1.7383500000000001</v>
          </cell>
          <cell r="E185">
            <v>1.7817799999999999</v>
          </cell>
          <cell r="F185">
            <v>1.7273799999999999</v>
          </cell>
          <cell r="G185">
            <v>1.79288</v>
          </cell>
          <cell r="H185">
            <v>1.7163299999999999</v>
          </cell>
          <cell r="I185">
            <v>1.8041100000000001</v>
          </cell>
          <cell r="J185">
            <v>1.70519</v>
          </cell>
          <cell r="K185">
            <v>1.8154699999999999</v>
          </cell>
          <cell r="L185">
            <v>1.6939599999999999</v>
          </cell>
          <cell r="M185">
            <v>1.8269599999999999</v>
          </cell>
          <cell r="N185">
            <v>1.6826399999999999</v>
          </cell>
          <cell r="O185">
            <v>1.8385800000000001</v>
          </cell>
          <cell r="P185">
            <v>1.6712400000000001</v>
          </cell>
          <cell r="Q185">
            <v>1.8503400000000001</v>
          </cell>
          <cell r="R185">
            <v>1.6597599999999999</v>
          </cell>
          <cell r="S185">
            <v>1.86222</v>
          </cell>
          <cell r="T185">
            <v>1.64819</v>
          </cell>
          <cell r="U185">
            <v>1.87422</v>
          </cell>
          <cell r="V185">
            <v>1.6365499999999999</v>
          </cell>
          <cell r="W185">
            <v>1.88635</v>
          </cell>
          <cell r="X185">
            <v>1.6248199999999999</v>
          </cell>
          <cell r="Y185">
            <v>1.8986000000000001</v>
          </cell>
          <cell r="Z185">
            <v>1.61303</v>
          </cell>
          <cell r="AA185">
            <v>1.9109700000000001</v>
          </cell>
          <cell r="AB185">
            <v>1.6011500000000001</v>
          </cell>
          <cell r="AC185">
            <v>1.9234599999999999</v>
          </cell>
          <cell r="AD185">
            <v>1.5891999999999999</v>
          </cell>
          <cell r="AE185">
            <v>1.93607</v>
          </cell>
          <cell r="AF185">
            <v>1.57718</v>
          </cell>
          <cell r="AG185">
            <v>1.9488099999999999</v>
          </cell>
          <cell r="AH185">
            <v>1.5650900000000001</v>
          </cell>
          <cell r="AI185">
            <v>1.9616499999999999</v>
          </cell>
          <cell r="AJ185">
            <v>1.5529299999999999</v>
          </cell>
          <cell r="AK185">
            <v>1.97461</v>
          </cell>
          <cell r="AL185">
            <v>1.54071</v>
          </cell>
          <cell r="AM185">
            <v>1.9876799999999999</v>
          </cell>
          <cell r="AN185">
            <v>1.52841</v>
          </cell>
          <cell r="AO185">
            <v>2.0008599999999999</v>
          </cell>
        </row>
        <row r="186">
          <cell r="B186">
            <v>1.7499100000000001</v>
          </cell>
          <cell r="C186">
            <v>1.7714000000000001</v>
          </cell>
          <cell r="D186">
            <v>1.7391000000000001</v>
          </cell>
          <cell r="E186">
            <v>1.7823</v>
          </cell>
          <cell r="F186">
            <v>1.7281899999999999</v>
          </cell>
          <cell r="G186">
            <v>1.7933399999999999</v>
          </cell>
          <cell r="H186">
            <v>1.7172000000000001</v>
          </cell>
          <cell r="I186">
            <v>1.8045</v>
          </cell>
          <cell r="J186">
            <v>1.7061200000000001</v>
          </cell>
          <cell r="K186">
            <v>1.8158000000000001</v>
          </cell>
          <cell r="L186">
            <v>1.69495</v>
          </cell>
          <cell r="M186">
            <v>1.8272299999999999</v>
          </cell>
          <cell r="N186">
            <v>1.6837</v>
          </cell>
          <cell r="O186">
            <v>1.8387800000000001</v>
          </cell>
          <cell r="P186">
            <v>1.6723600000000001</v>
          </cell>
          <cell r="Q186">
            <v>1.85046</v>
          </cell>
          <cell r="R186">
            <v>1.6609499999999999</v>
          </cell>
          <cell r="S186">
            <v>1.8622700000000001</v>
          </cell>
          <cell r="T186">
            <v>1.6494500000000001</v>
          </cell>
          <cell r="U186">
            <v>1.8742000000000001</v>
          </cell>
          <cell r="V186">
            <v>1.6378600000000001</v>
          </cell>
          <cell r="W186">
            <v>1.88626</v>
          </cell>
          <cell r="X186">
            <v>1.6262099999999999</v>
          </cell>
          <cell r="Y186">
            <v>1.8984300000000001</v>
          </cell>
          <cell r="Z186">
            <v>1.6144799999999999</v>
          </cell>
          <cell r="AA186">
            <v>1.9107400000000001</v>
          </cell>
          <cell r="AB186">
            <v>1.60267</v>
          </cell>
          <cell r="AC186">
            <v>1.9231499999999999</v>
          </cell>
          <cell r="AD186">
            <v>1.5907899999999999</v>
          </cell>
          <cell r="AE186">
            <v>1.9356800000000001</v>
          </cell>
          <cell r="AF186">
            <v>1.57884</v>
          </cell>
          <cell r="AG186">
            <v>1.94834</v>
          </cell>
          <cell r="AH186">
            <v>1.5668200000000001</v>
          </cell>
          <cell r="AI186">
            <v>1.9611000000000001</v>
          </cell>
          <cell r="AJ186">
            <v>1.5547299999999999</v>
          </cell>
          <cell r="AK186">
            <v>1.97397</v>
          </cell>
          <cell r="AL186">
            <v>1.5425800000000001</v>
          </cell>
          <cell r="AM186">
            <v>1.9869699999999999</v>
          </cell>
          <cell r="AN186">
            <v>1.5303500000000001</v>
          </cell>
          <cell r="AO186">
            <v>2.00007</v>
          </cell>
        </row>
        <row r="187">
          <cell r="B187">
            <v>1.7505900000000001</v>
          </cell>
          <cell r="C187">
            <v>1.77197</v>
          </cell>
          <cell r="D187">
            <v>1.7398400000000001</v>
          </cell>
          <cell r="E187">
            <v>1.7828200000000001</v>
          </cell>
          <cell r="F187">
            <v>1.7290000000000001</v>
          </cell>
          <cell r="G187">
            <v>1.79379</v>
          </cell>
          <cell r="H187">
            <v>1.7180599999999999</v>
          </cell>
          <cell r="I187">
            <v>1.8048900000000001</v>
          </cell>
          <cell r="J187">
            <v>1.7070399999999999</v>
          </cell>
          <cell r="K187">
            <v>1.81613</v>
          </cell>
          <cell r="L187">
            <v>1.69594</v>
          </cell>
          <cell r="M187">
            <v>1.8274900000000001</v>
          </cell>
          <cell r="N187">
            <v>1.68475</v>
          </cell>
          <cell r="O187">
            <v>1.83897</v>
          </cell>
          <cell r="P187">
            <v>1.6734800000000001</v>
          </cell>
          <cell r="Q187">
            <v>1.85059</v>
          </cell>
          <cell r="R187">
            <v>1.66212</v>
          </cell>
          <cell r="S187">
            <v>1.86233</v>
          </cell>
          <cell r="T187">
            <v>1.65069</v>
          </cell>
          <cell r="U187">
            <v>1.8742000000000001</v>
          </cell>
          <cell r="V187">
            <v>1.6391800000000001</v>
          </cell>
          <cell r="W187">
            <v>1.8861699999999999</v>
          </cell>
          <cell r="X187">
            <v>1.62758</v>
          </cell>
          <cell r="Y187">
            <v>1.89829</v>
          </cell>
          <cell r="Z187">
            <v>1.61592</v>
          </cell>
          <cell r="AA187">
            <v>1.9105099999999999</v>
          </cell>
          <cell r="AB187">
            <v>1.6041799999999999</v>
          </cell>
          <cell r="AC187">
            <v>1.9228400000000001</v>
          </cell>
          <cell r="AD187">
            <v>1.59236</v>
          </cell>
          <cell r="AE187">
            <v>1.9353100000000001</v>
          </cell>
          <cell r="AF187">
            <v>1.5804800000000001</v>
          </cell>
          <cell r="AG187">
            <v>1.9478800000000001</v>
          </cell>
          <cell r="AH187">
            <v>1.56853</v>
          </cell>
          <cell r="AI187">
            <v>1.9605699999999999</v>
          </cell>
          <cell r="AJ187">
            <v>1.5565100000000001</v>
          </cell>
          <cell r="AK187">
            <v>1.97336</v>
          </cell>
          <cell r="AL187">
            <v>1.54443</v>
          </cell>
          <cell r="AM187">
            <v>1.98627</v>
          </cell>
          <cell r="AN187">
            <v>1.5322800000000001</v>
          </cell>
          <cell r="AO187">
            <v>1.99929</v>
          </cell>
        </row>
        <row r="188">
          <cell r="B188">
            <v>1.7512799999999999</v>
          </cell>
          <cell r="C188">
            <v>1.77254</v>
          </cell>
          <cell r="D188">
            <v>1.74058</v>
          </cell>
          <cell r="E188">
            <v>1.78332</v>
          </cell>
          <cell r="F188">
            <v>1.7298</v>
          </cell>
          <cell r="G188">
            <v>1.7942400000000001</v>
          </cell>
          <cell r="H188">
            <v>1.71892</v>
          </cell>
          <cell r="I188">
            <v>1.80528</v>
          </cell>
          <cell r="J188">
            <v>1.7079599999999999</v>
          </cell>
          <cell r="K188">
            <v>1.8164499999999999</v>
          </cell>
          <cell r="L188">
            <v>1.6969099999999999</v>
          </cell>
          <cell r="M188">
            <v>1.82775</v>
          </cell>
          <cell r="N188">
            <v>1.6857899999999999</v>
          </cell>
          <cell r="O188">
            <v>1.83917</v>
          </cell>
          <cell r="P188">
            <v>1.67458</v>
          </cell>
          <cell r="Q188">
            <v>1.8507199999999999</v>
          </cell>
          <cell r="R188">
            <v>1.6632800000000001</v>
          </cell>
          <cell r="S188">
            <v>1.86239</v>
          </cell>
          <cell r="T188">
            <v>1.6519200000000001</v>
          </cell>
          <cell r="U188">
            <v>1.87419</v>
          </cell>
          <cell r="V188">
            <v>1.6404700000000001</v>
          </cell>
          <cell r="W188">
            <v>1.8861000000000001</v>
          </cell>
          <cell r="X188">
            <v>1.6289400000000001</v>
          </cell>
          <cell r="Y188">
            <v>1.8981300000000001</v>
          </cell>
          <cell r="Z188">
            <v>1.61734</v>
          </cell>
          <cell r="AA188">
            <v>1.91028</v>
          </cell>
          <cell r="AB188">
            <v>1.6056699999999999</v>
          </cell>
          <cell r="AC188">
            <v>1.92255</v>
          </cell>
          <cell r="AD188">
            <v>1.5939300000000001</v>
          </cell>
          <cell r="AE188">
            <v>1.93493</v>
          </cell>
          <cell r="AF188">
            <v>1.5821099999999999</v>
          </cell>
          <cell r="AG188">
            <v>1.94743</v>
          </cell>
          <cell r="AH188">
            <v>1.5702199999999999</v>
          </cell>
          <cell r="AI188">
            <v>1.9600299999999999</v>
          </cell>
          <cell r="AJ188">
            <v>1.5582800000000001</v>
          </cell>
          <cell r="AK188">
            <v>1.97275</v>
          </cell>
          <cell r="AL188">
            <v>1.5462499999999999</v>
          </cell>
          <cell r="AM188">
            <v>1.9855799999999999</v>
          </cell>
          <cell r="AN188">
            <v>1.53417</v>
          </cell>
          <cell r="AO188">
            <v>1.9985200000000001</v>
          </cell>
        </row>
        <row r="189">
          <cell r="B189">
            <v>1.75196</v>
          </cell>
          <cell r="C189">
            <v>1.77311</v>
          </cell>
          <cell r="D189">
            <v>1.74132</v>
          </cell>
          <cell r="E189">
            <v>1.78383</v>
          </cell>
          <cell r="F189">
            <v>1.7305900000000001</v>
          </cell>
          <cell r="G189">
            <v>1.7946800000000001</v>
          </cell>
          <cell r="H189">
            <v>1.71977</v>
          </cell>
          <cell r="I189">
            <v>1.8056700000000001</v>
          </cell>
          <cell r="J189">
            <v>1.7088699999999999</v>
          </cell>
          <cell r="K189">
            <v>1.8167800000000001</v>
          </cell>
          <cell r="L189">
            <v>1.6978899999999999</v>
          </cell>
          <cell r="M189">
            <v>1.8280099999999999</v>
          </cell>
          <cell r="N189">
            <v>1.68682</v>
          </cell>
          <cell r="O189">
            <v>1.8393699999999999</v>
          </cell>
          <cell r="P189">
            <v>1.67567</v>
          </cell>
          <cell r="Q189">
            <v>1.8508599999999999</v>
          </cell>
          <cell r="R189">
            <v>1.6644399999999999</v>
          </cell>
          <cell r="S189">
            <v>1.86246</v>
          </cell>
          <cell r="T189">
            <v>1.65313</v>
          </cell>
          <cell r="U189">
            <v>1.87418</v>
          </cell>
          <cell r="V189">
            <v>1.64175</v>
          </cell>
          <cell r="W189">
            <v>1.88602</v>
          </cell>
          <cell r="X189">
            <v>1.63028</v>
          </cell>
          <cell r="Y189">
            <v>1.89798</v>
          </cell>
          <cell r="Z189">
            <v>1.6187499999999999</v>
          </cell>
          <cell r="AA189">
            <v>1.9100699999999999</v>
          </cell>
          <cell r="AB189">
            <v>1.60714</v>
          </cell>
          <cell r="AC189">
            <v>1.9222600000000001</v>
          </cell>
          <cell r="AD189">
            <v>1.5954699999999999</v>
          </cell>
          <cell r="AE189">
            <v>1.9345600000000001</v>
          </cell>
          <cell r="AF189">
            <v>1.58372</v>
          </cell>
          <cell r="AG189">
            <v>1.94699</v>
          </cell>
          <cell r="AH189">
            <v>1.5719000000000001</v>
          </cell>
          <cell r="AI189">
            <v>1.9595199999999999</v>
          </cell>
          <cell r="AJ189">
            <v>1.5600099999999999</v>
          </cell>
          <cell r="AK189">
            <v>1.9721599999999999</v>
          </cell>
          <cell r="AL189">
            <v>1.5480700000000001</v>
          </cell>
          <cell r="AM189">
            <v>1.9849000000000001</v>
          </cell>
          <cell r="AN189">
            <v>1.5360499999999999</v>
          </cell>
          <cell r="AO189">
            <v>1.99776</v>
          </cell>
        </row>
        <row r="190">
          <cell r="B190">
            <v>1.7526200000000001</v>
          </cell>
          <cell r="C190">
            <v>1.77366</v>
          </cell>
          <cell r="D190">
            <v>1.74204</v>
          </cell>
          <cell r="E190">
            <v>1.78433</v>
          </cell>
          <cell r="F190">
            <v>1.7313799999999999</v>
          </cell>
          <cell r="G190">
            <v>1.7951299999999999</v>
          </cell>
          <cell r="H190">
            <v>1.72061</v>
          </cell>
          <cell r="I190">
            <v>1.8060499999999999</v>
          </cell>
          <cell r="J190">
            <v>1.7097800000000001</v>
          </cell>
          <cell r="K190">
            <v>1.81711</v>
          </cell>
          <cell r="L190">
            <v>1.6988399999999999</v>
          </cell>
          <cell r="M190">
            <v>1.8282700000000001</v>
          </cell>
          <cell r="N190">
            <v>1.68784</v>
          </cell>
          <cell r="O190">
            <v>1.8395699999999999</v>
          </cell>
          <cell r="P190">
            <v>1.67675</v>
          </cell>
          <cell r="Q190">
            <v>1.8509800000000001</v>
          </cell>
          <cell r="R190">
            <v>1.6655800000000001</v>
          </cell>
          <cell r="S190">
            <v>1.86252</v>
          </cell>
          <cell r="T190">
            <v>1.6543399999999999</v>
          </cell>
          <cell r="U190">
            <v>1.87418</v>
          </cell>
          <cell r="V190">
            <v>1.6430100000000001</v>
          </cell>
          <cell r="W190">
            <v>1.88595</v>
          </cell>
          <cell r="X190">
            <v>1.6316200000000001</v>
          </cell>
          <cell r="Y190">
            <v>1.89784</v>
          </cell>
          <cell r="Z190">
            <v>1.62015</v>
          </cell>
          <cell r="AA190">
            <v>1.90985</v>
          </cell>
          <cell r="AB190">
            <v>1.6086100000000001</v>
          </cell>
          <cell r="AC190">
            <v>1.92197</v>
          </cell>
          <cell r="AD190">
            <v>1.5969899999999999</v>
          </cell>
          <cell r="AE190">
            <v>1.93421</v>
          </cell>
          <cell r="AF190">
            <v>1.58531</v>
          </cell>
          <cell r="AG190">
            <v>1.9465399999999999</v>
          </cell>
          <cell r="AH190">
            <v>1.5735600000000001</v>
          </cell>
          <cell r="AI190">
            <v>1.9590000000000001</v>
          </cell>
          <cell r="AJ190">
            <v>1.56175</v>
          </cell>
          <cell r="AK190">
            <v>1.97157</v>
          </cell>
          <cell r="AL190">
            <v>1.5498700000000001</v>
          </cell>
          <cell r="AM190">
            <v>1.98424</v>
          </cell>
          <cell r="AN190">
            <v>1.53792</v>
          </cell>
          <cell r="AO190">
            <v>1.99702</v>
          </cell>
        </row>
        <row r="191">
          <cell r="B191">
            <v>1.75329</v>
          </cell>
          <cell r="C191">
            <v>1.7742199999999999</v>
          </cell>
          <cell r="D191">
            <v>1.7427699999999999</v>
          </cell>
          <cell r="E191">
            <v>1.7848299999999999</v>
          </cell>
          <cell r="F191">
            <v>1.7321500000000001</v>
          </cell>
          <cell r="G191">
            <v>1.7955700000000001</v>
          </cell>
          <cell r="H191">
            <v>1.7214499999999999</v>
          </cell>
          <cell r="I191">
            <v>1.80644</v>
          </cell>
          <cell r="J191">
            <v>1.7106600000000001</v>
          </cell>
          <cell r="K191">
            <v>1.8174300000000001</v>
          </cell>
          <cell r="L191">
            <v>1.6998</v>
          </cell>
          <cell r="M191">
            <v>1.8285400000000001</v>
          </cell>
          <cell r="N191">
            <v>1.68885</v>
          </cell>
          <cell r="O191">
            <v>1.8397699999999999</v>
          </cell>
          <cell r="P191">
            <v>1.6778299999999999</v>
          </cell>
          <cell r="Q191">
            <v>1.85111</v>
          </cell>
          <cell r="R191">
            <v>1.6667099999999999</v>
          </cell>
          <cell r="S191">
            <v>1.86259</v>
          </cell>
          <cell r="T191">
            <v>1.6555299999999999</v>
          </cell>
          <cell r="U191">
            <v>1.87418</v>
          </cell>
          <cell r="V191">
            <v>1.6442699999999999</v>
          </cell>
          <cell r="W191">
            <v>1.88588</v>
          </cell>
          <cell r="X191">
            <v>1.6329400000000001</v>
          </cell>
          <cell r="Y191">
            <v>1.8976999999999999</v>
          </cell>
          <cell r="Z191">
            <v>1.6215299999999999</v>
          </cell>
          <cell r="AA191">
            <v>1.90964</v>
          </cell>
          <cell r="AB191">
            <v>1.61006</v>
          </cell>
          <cell r="AC191">
            <v>1.9216800000000001</v>
          </cell>
          <cell r="AD191">
            <v>1.5985100000000001</v>
          </cell>
          <cell r="AE191">
            <v>1.9338500000000001</v>
          </cell>
          <cell r="AF191">
            <v>1.5868899999999999</v>
          </cell>
          <cell r="AG191">
            <v>1.9461200000000001</v>
          </cell>
          <cell r="AH191">
            <v>1.5751999999999999</v>
          </cell>
          <cell r="AI191">
            <v>1.9584999999999999</v>
          </cell>
          <cell r="AJ191">
            <v>1.56345</v>
          </cell>
          <cell r="AK191">
            <v>1.97099</v>
          </cell>
          <cell r="AL191">
            <v>1.55165</v>
          </cell>
          <cell r="AM191">
            <v>1.9835799999999999</v>
          </cell>
          <cell r="AN191">
            <v>1.5397700000000001</v>
          </cell>
          <cell r="AO191">
            <v>1.9962800000000001</v>
          </cell>
        </row>
        <row r="192">
          <cell r="B192">
            <v>1.75396</v>
          </cell>
          <cell r="C192">
            <v>1.77477</v>
          </cell>
          <cell r="D192">
            <v>1.7434799999999999</v>
          </cell>
          <cell r="E192">
            <v>1.7853300000000001</v>
          </cell>
          <cell r="F192">
            <v>1.7329300000000001</v>
          </cell>
          <cell r="G192">
            <v>1.7960100000000001</v>
          </cell>
          <cell r="H192">
            <v>1.72228</v>
          </cell>
          <cell r="I192">
            <v>1.8068200000000001</v>
          </cell>
          <cell r="J192">
            <v>1.7115499999999999</v>
          </cell>
          <cell r="K192">
            <v>1.81775</v>
          </cell>
          <cell r="L192">
            <v>1.7007399999999999</v>
          </cell>
          <cell r="M192">
            <v>1.8287899999999999</v>
          </cell>
          <cell r="N192">
            <v>1.6898599999999999</v>
          </cell>
          <cell r="O192">
            <v>1.83996</v>
          </cell>
          <cell r="P192">
            <v>1.67889</v>
          </cell>
          <cell r="Q192">
            <v>1.8512500000000001</v>
          </cell>
          <cell r="R192">
            <v>1.66784</v>
          </cell>
          <cell r="S192">
            <v>1.86266</v>
          </cell>
          <cell r="T192">
            <v>1.65672</v>
          </cell>
          <cell r="U192">
            <v>1.8741699999999999</v>
          </cell>
          <cell r="V192">
            <v>1.6455299999999999</v>
          </cell>
          <cell r="W192">
            <v>1.88581</v>
          </cell>
          <cell r="X192">
            <v>1.63425</v>
          </cell>
          <cell r="Y192">
            <v>1.8975599999999999</v>
          </cell>
          <cell r="Z192">
            <v>1.6229</v>
          </cell>
          <cell r="AA192">
            <v>1.90943</v>
          </cell>
          <cell r="AB192">
            <v>1.6114900000000001</v>
          </cell>
          <cell r="AC192">
            <v>1.9214100000000001</v>
          </cell>
          <cell r="AD192">
            <v>1.6</v>
          </cell>
          <cell r="AE192">
            <v>1.9334899999999999</v>
          </cell>
          <cell r="AF192">
            <v>1.5884499999999999</v>
          </cell>
          <cell r="AG192">
            <v>1.9456899999999999</v>
          </cell>
          <cell r="AH192">
            <v>1.57683</v>
          </cell>
          <cell r="AI192">
            <v>1.958</v>
          </cell>
          <cell r="AJ192">
            <v>1.56515</v>
          </cell>
          <cell r="AK192">
            <v>1.97041</v>
          </cell>
          <cell r="AL192">
            <v>1.55341</v>
          </cell>
          <cell r="AM192">
            <v>1.9829300000000001</v>
          </cell>
          <cell r="AN192">
            <v>1.54159</v>
          </cell>
          <cell r="AO192">
            <v>1.9955499999999999</v>
          </cell>
        </row>
        <row r="193">
          <cell r="B193">
            <v>1.75461</v>
          </cell>
          <cell r="C193">
            <v>1.7753300000000001</v>
          </cell>
          <cell r="D193">
            <v>1.7441899999999999</v>
          </cell>
          <cell r="E193">
            <v>1.78583</v>
          </cell>
          <cell r="F193">
            <v>1.73369</v>
          </cell>
          <cell r="G193">
            <v>1.7964500000000001</v>
          </cell>
          <cell r="H193">
            <v>1.7231000000000001</v>
          </cell>
          <cell r="I193">
            <v>1.8071900000000001</v>
          </cell>
          <cell r="J193">
            <v>1.7124299999999999</v>
          </cell>
          <cell r="K193">
            <v>1.81806</v>
          </cell>
          <cell r="L193">
            <v>1.7016800000000001</v>
          </cell>
          <cell r="M193">
            <v>1.8290500000000001</v>
          </cell>
          <cell r="N193">
            <v>1.69085</v>
          </cell>
          <cell r="O193">
            <v>1.84016</v>
          </cell>
          <cell r="P193">
            <v>1.67994</v>
          </cell>
          <cell r="Q193">
            <v>1.85138</v>
          </cell>
          <cell r="R193">
            <v>1.6689499999999999</v>
          </cell>
          <cell r="S193">
            <v>1.8627199999999999</v>
          </cell>
          <cell r="T193">
            <v>1.6578900000000001</v>
          </cell>
          <cell r="U193">
            <v>1.87418</v>
          </cell>
          <cell r="V193">
            <v>1.64676</v>
          </cell>
          <cell r="W193">
            <v>1.88575</v>
          </cell>
          <cell r="X193">
            <v>1.63554</v>
          </cell>
          <cell r="Y193">
            <v>1.8974299999999999</v>
          </cell>
          <cell r="Z193">
            <v>1.6242700000000001</v>
          </cell>
          <cell r="AA193">
            <v>1.90923</v>
          </cell>
          <cell r="AB193">
            <v>1.6129100000000001</v>
          </cell>
          <cell r="AC193">
            <v>1.9211400000000001</v>
          </cell>
          <cell r="AD193">
            <v>1.6014900000000001</v>
          </cell>
          <cell r="AE193">
            <v>1.9331499999999999</v>
          </cell>
          <cell r="AF193">
            <v>1.5900099999999999</v>
          </cell>
          <cell r="AG193">
            <v>1.94529</v>
          </cell>
          <cell r="AH193">
            <v>1.5784499999999999</v>
          </cell>
          <cell r="AI193">
            <v>1.9575199999999999</v>
          </cell>
          <cell r="AJ193">
            <v>1.5668299999999999</v>
          </cell>
          <cell r="AK193">
            <v>1.9698500000000001</v>
          </cell>
          <cell r="AL193">
            <v>1.55514</v>
          </cell>
          <cell r="AM193">
            <v>1.9823</v>
          </cell>
          <cell r="AN193">
            <v>1.5434099999999999</v>
          </cell>
          <cell r="AO193">
            <v>1.9948399999999999</v>
          </cell>
        </row>
        <row r="194">
          <cell r="B194">
            <v>1.75526</v>
          </cell>
          <cell r="C194">
            <v>1.77586</v>
          </cell>
          <cell r="D194">
            <v>1.7448999999999999</v>
          </cell>
          <cell r="E194">
            <v>1.7863199999999999</v>
          </cell>
          <cell r="F194">
            <v>1.73445</v>
          </cell>
          <cell r="G194">
            <v>1.79688</v>
          </cell>
          <cell r="H194">
            <v>1.7239199999999999</v>
          </cell>
          <cell r="I194">
            <v>1.8075699999999999</v>
          </cell>
          <cell r="J194">
            <v>1.7133</v>
          </cell>
          <cell r="K194">
            <v>1.8183800000000001</v>
          </cell>
          <cell r="L194">
            <v>1.70261</v>
          </cell>
          <cell r="M194">
            <v>1.8292999999999999</v>
          </cell>
          <cell r="N194">
            <v>1.6918299999999999</v>
          </cell>
          <cell r="O194">
            <v>1.8403499999999999</v>
          </cell>
          <cell r="P194">
            <v>1.68099</v>
          </cell>
          <cell r="Q194">
            <v>1.85151</v>
          </cell>
          <cell r="R194">
            <v>1.67005</v>
          </cell>
          <cell r="S194">
            <v>1.8627899999999999</v>
          </cell>
          <cell r="T194">
            <v>1.6590499999999999</v>
          </cell>
          <cell r="U194">
            <v>1.87418</v>
          </cell>
          <cell r="V194">
            <v>1.64798</v>
          </cell>
          <cell r="W194">
            <v>1.8856900000000001</v>
          </cell>
          <cell r="X194">
            <v>1.63683</v>
          </cell>
          <cell r="Y194">
            <v>1.8973100000000001</v>
          </cell>
          <cell r="Z194">
            <v>1.62561</v>
          </cell>
          <cell r="AA194">
            <v>1.90903</v>
          </cell>
          <cell r="AB194">
            <v>1.61432</v>
          </cell>
          <cell r="AC194">
            <v>1.9208700000000001</v>
          </cell>
          <cell r="AD194">
            <v>1.6029599999999999</v>
          </cell>
          <cell r="AE194">
            <v>1.93282</v>
          </cell>
          <cell r="AF194">
            <v>1.59154</v>
          </cell>
          <cell r="AG194">
            <v>1.9448700000000001</v>
          </cell>
          <cell r="AH194">
            <v>1.58005</v>
          </cell>
          <cell r="AI194">
            <v>1.9570399999999999</v>
          </cell>
          <cell r="AJ194">
            <v>1.5684899999999999</v>
          </cell>
          <cell r="AK194">
            <v>1.9693000000000001</v>
          </cell>
          <cell r="AL194">
            <v>1.55687</v>
          </cell>
          <cell r="AM194">
            <v>1.98166</v>
          </cell>
          <cell r="AN194">
            <v>1.5451999999999999</v>
          </cell>
          <cell r="AO194">
            <v>1.99413</v>
          </cell>
        </row>
        <row r="195">
          <cell r="B195">
            <v>1.7559100000000001</v>
          </cell>
          <cell r="C195">
            <v>1.7764</v>
          </cell>
          <cell r="D195">
            <v>1.74559</v>
          </cell>
          <cell r="E195">
            <v>1.7867999999999999</v>
          </cell>
          <cell r="F195">
            <v>1.7352000000000001</v>
          </cell>
          <cell r="G195">
            <v>1.79731</v>
          </cell>
          <cell r="H195">
            <v>1.7247300000000001</v>
          </cell>
          <cell r="I195">
            <v>1.8079400000000001</v>
          </cell>
          <cell r="J195">
            <v>1.7141599999999999</v>
          </cell>
          <cell r="K195">
            <v>1.8186899999999999</v>
          </cell>
          <cell r="L195">
            <v>1.7035199999999999</v>
          </cell>
          <cell r="M195">
            <v>1.8295600000000001</v>
          </cell>
          <cell r="N195">
            <v>1.69282</v>
          </cell>
          <cell r="O195">
            <v>1.8405499999999999</v>
          </cell>
          <cell r="P195">
            <v>1.6820200000000001</v>
          </cell>
          <cell r="Q195">
            <v>1.85164</v>
          </cell>
          <cell r="R195">
            <v>1.6711499999999999</v>
          </cell>
          <cell r="S195">
            <v>1.86286</v>
          </cell>
          <cell r="T195">
            <v>1.6601999999999999</v>
          </cell>
          <cell r="U195">
            <v>1.87419</v>
          </cell>
          <cell r="V195">
            <v>1.6491899999999999</v>
          </cell>
          <cell r="W195">
            <v>1.8856299999999999</v>
          </cell>
          <cell r="X195">
            <v>1.6380999999999999</v>
          </cell>
          <cell r="Y195">
            <v>1.8971800000000001</v>
          </cell>
          <cell r="Z195">
            <v>1.6269499999999999</v>
          </cell>
          <cell r="AA195">
            <v>1.9088400000000001</v>
          </cell>
          <cell r="AB195">
            <v>1.61571</v>
          </cell>
          <cell r="AC195">
            <v>1.9206099999999999</v>
          </cell>
          <cell r="AD195">
            <v>1.60442</v>
          </cell>
          <cell r="AE195">
            <v>1.93249</v>
          </cell>
          <cell r="AF195">
            <v>1.5930599999999999</v>
          </cell>
          <cell r="AG195">
            <v>1.9444699999999999</v>
          </cell>
          <cell r="AH195">
            <v>1.5816399999999999</v>
          </cell>
          <cell r="AI195">
            <v>1.9565600000000001</v>
          </cell>
          <cell r="AJ195">
            <v>1.5701400000000001</v>
          </cell>
          <cell r="AK195">
            <v>1.96875</v>
          </cell>
          <cell r="AL195">
            <v>1.5585899999999999</v>
          </cell>
          <cell r="AM195">
            <v>1.9810399999999999</v>
          </cell>
          <cell r="AN195">
            <v>1.54697</v>
          </cell>
          <cell r="AO195">
            <v>1.9934400000000001</v>
          </cell>
        </row>
        <row r="196">
          <cell r="B196">
            <v>1.7565500000000001</v>
          </cell>
          <cell r="C196">
            <v>1.77694</v>
          </cell>
          <cell r="D196">
            <v>1.7462899999999999</v>
          </cell>
          <cell r="E196">
            <v>1.78728</v>
          </cell>
          <cell r="F196">
            <v>1.7359500000000001</v>
          </cell>
          <cell r="G196">
            <v>1.7977399999999999</v>
          </cell>
          <cell r="H196">
            <v>1.72553</v>
          </cell>
          <cell r="I196">
            <v>1.8083100000000001</v>
          </cell>
          <cell r="J196">
            <v>1.71502</v>
          </cell>
          <cell r="K196">
            <v>1.819</v>
          </cell>
          <cell r="L196">
            <v>1.70444</v>
          </cell>
          <cell r="M196">
            <v>1.82982</v>
          </cell>
          <cell r="N196">
            <v>1.6937800000000001</v>
          </cell>
          <cell r="O196">
            <v>1.84074</v>
          </cell>
          <cell r="P196">
            <v>1.6830499999999999</v>
          </cell>
          <cell r="Q196">
            <v>1.85178</v>
          </cell>
          <cell r="R196">
            <v>1.6722300000000001</v>
          </cell>
          <cell r="S196">
            <v>1.86293</v>
          </cell>
          <cell r="T196">
            <v>1.6613500000000001</v>
          </cell>
          <cell r="U196">
            <v>1.87419</v>
          </cell>
          <cell r="V196">
            <v>1.65039</v>
          </cell>
          <cell r="W196">
            <v>1.88558</v>
          </cell>
          <cell r="X196">
            <v>1.6393599999999999</v>
          </cell>
          <cell r="Y196">
            <v>1.8970499999999999</v>
          </cell>
          <cell r="Z196">
            <v>1.6282700000000001</v>
          </cell>
          <cell r="AA196">
            <v>1.90865</v>
          </cell>
          <cell r="AB196">
            <v>1.6171</v>
          </cell>
          <cell r="AC196">
            <v>1.9203600000000001</v>
          </cell>
          <cell r="AD196">
            <v>1.6058600000000001</v>
          </cell>
          <cell r="AE196">
            <v>1.9321600000000001</v>
          </cell>
          <cell r="AF196">
            <v>1.59456</v>
          </cell>
          <cell r="AG196">
            <v>1.94408</v>
          </cell>
          <cell r="AH196">
            <v>1.5831999999999999</v>
          </cell>
          <cell r="AI196">
            <v>1.9560900000000001</v>
          </cell>
          <cell r="AJ196">
            <v>1.5717699999999999</v>
          </cell>
          <cell r="AK196">
            <v>1.96821</v>
          </cell>
          <cell r="AL196">
            <v>1.5602799999999999</v>
          </cell>
          <cell r="AM196">
            <v>1.9804299999999999</v>
          </cell>
          <cell r="AN196">
            <v>1.5487299999999999</v>
          </cell>
          <cell r="AO196">
            <v>1.99275</v>
          </cell>
        </row>
        <row r="197">
          <cell r="B197">
            <v>1.75719</v>
          </cell>
          <cell r="C197">
            <v>1.7774700000000001</v>
          </cell>
          <cell r="D197">
            <v>1.74698</v>
          </cell>
          <cell r="E197">
            <v>1.78776</v>
          </cell>
          <cell r="F197">
            <v>1.7366900000000001</v>
          </cell>
          <cell r="G197">
            <v>1.79817</v>
          </cell>
          <cell r="H197">
            <v>1.7263200000000001</v>
          </cell>
          <cell r="I197">
            <v>1.8086800000000001</v>
          </cell>
          <cell r="J197">
            <v>1.7158800000000001</v>
          </cell>
          <cell r="K197">
            <v>1.81932</v>
          </cell>
          <cell r="L197">
            <v>1.7053400000000001</v>
          </cell>
          <cell r="M197">
            <v>1.8300700000000001</v>
          </cell>
          <cell r="N197">
            <v>1.6947399999999999</v>
          </cell>
          <cell r="O197">
            <v>1.84094</v>
          </cell>
          <cell r="P197">
            <v>1.6840599999999999</v>
          </cell>
          <cell r="Q197">
            <v>1.85192</v>
          </cell>
          <cell r="R197">
            <v>1.6733</v>
          </cell>
          <cell r="S197">
            <v>1.8630100000000001</v>
          </cell>
          <cell r="T197">
            <v>1.66248</v>
          </cell>
          <cell r="U197">
            <v>1.8742000000000001</v>
          </cell>
          <cell r="V197">
            <v>1.6515899999999999</v>
          </cell>
          <cell r="W197">
            <v>1.8855200000000001</v>
          </cell>
          <cell r="X197">
            <v>1.6406099999999999</v>
          </cell>
          <cell r="Y197">
            <v>1.8969400000000001</v>
          </cell>
          <cell r="Z197">
            <v>1.62957</v>
          </cell>
          <cell r="AA197">
            <v>1.90846</v>
          </cell>
          <cell r="AB197">
            <v>1.61846</v>
          </cell>
          <cell r="AC197">
            <v>1.9200999999999999</v>
          </cell>
          <cell r="AD197">
            <v>1.6073</v>
          </cell>
          <cell r="AE197">
            <v>1.93184</v>
          </cell>
          <cell r="AF197">
            <v>1.59605</v>
          </cell>
          <cell r="AG197">
            <v>1.9436800000000001</v>
          </cell>
          <cell r="AH197">
            <v>1.5847599999999999</v>
          </cell>
          <cell r="AI197">
            <v>1.95563</v>
          </cell>
          <cell r="AJ197">
            <v>1.57338</v>
          </cell>
          <cell r="AK197">
            <v>1.9676899999999999</v>
          </cell>
          <cell r="AL197">
            <v>1.56196</v>
          </cell>
          <cell r="AM197">
            <v>1.97983</v>
          </cell>
          <cell r="AN197">
            <v>1.55047</v>
          </cell>
          <cell r="AO197">
            <v>1.9920800000000001</v>
          </cell>
        </row>
        <row r="198">
          <cell r="B198">
            <v>1.7578100000000001</v>
          </cell>
          <cell r="C198">
            <v>1.778</v>
          </cell>
          <cell r="D198">
            <v>1.74766</v>
          </cell>
          <cell r="E198">
            <v>1.7882400000000001</v>
          </cell>
          <cell r="F198">
            <v>1.73743</v>
          </cell>
          <cell r="G198">
            <v>1.7985800000000001</v>
          </cell>
          <cell r="H198">
            <v>1.7271099999999999</v>
          </cell>
          <cell r="I198">
            <v>1.80905</v>
          </cell>
          <cell r="J198">
            <v>1.71671</v>
          </cell>
          <cell r="K198">
            <v>1.8196300000000001</v>
          </cell>
          <cell r="L198">
            <v>1.70624</v>
          </cell>
          <cell r="M198">
            <v>1.8303199999999999</v>
          </cell>
          <cell r="N198">
            <v>1.6956899999999999</v>
          </cell>
          <cell r="O198">
            <v>1.8411299999999999</v>
          </cell>
          <cell r="P198">
            <v>1.6850700000000001</v>
          </cell>
          <cell r="Q198">
            <v>1.85205</v>
          </cell>
          <cell r="R198">
            <v>1.6743699999999999</v>
          </cell>
          <cell r="S198">
            <v>1.8630800000000001</v>
          </cell>
          <cell r="T198">
            <v>1.6636</v>
          </cell>
          <cell r="U198">
            <v>1.87422</v>
          </cell>
          <cell r="V198">
            <v>1.6527700000000001</v>
          </cell>
          <cell r="W198">
            <v>1.88547</v>
          </cell>
          <cell r="X198">
            <v>1.64185</v>
          </cell>
          <cell r="Y198">
            <v>1.89683</v>
          </cell>
          <cell r="Z198">
            <v>1.6308800000000001</v>
          </cell>
          <cell r="AA198">
            <v>1.90828</v>
          </cell>
          <cell r="AB198">
            <v>1.6198300000000001</v>
          </cell>
          <cell r="AC198">
            <v>1.9198500000000001</v>
          </cell>
          <cell r="AD198">
            <v>1.6087199999999999</v>
          </cell>
          <cell r="AE198">
            <v>1.9315199999999999</v>
          </cell>
          <cell r="AF198">
            <v>1.59754</v>
          </cell>
          <cell r="AG198">
            <v>1.9433</v>
          </cell>
          <cell r="AH198">
            <v>1.58629</v>
          </cell>
          <cell r="AI198">
            <v>1.9551799999999999</v>
          </cell>
          <cell r="AJ198">
            <v>1.5749899999999999</v>
          </cell>
          <cell r="AK198">
            <v>1.96716</v>
          </cell>
          <cell r="AL198">
            <v>1.56362</v>
          </cell>
          <cell r="AM198">
            <v>1.97923</v>
          </cell>
          <cell r="AN198">
            <v>1.5522</v>
          </cell>
          <cell r="AO198">
            <v>1.9914099999999999</v>
          </cell>
        </row>
        <row r="199">
          <cell r="B199">
            <v>1.75844</v>
          </cell>
          <cell r="C199">
            <v>1.7785200000000001</v>
          </cell>
          <cell r="D199">
            <v>1.7483299999999999</v>
          </cell>
          <cell r="E199">
            <v>1.78871</v>
          </cell>
          <cell r="F199">
            <v>1.7381500000000001</v>
          </cell>
          <cell r="G199">
            <v>1.79901</v>
          </cell>
          <cell r="H199">
            <v>1.7278899999999999</v>
          </cell>
          <cell r="I199">
            <v>1.80942</v>
          </cell>
          <cell r="J199">
            <v>1.7175499999999999</v>
          </cell>
          <cell r="K199">
            <v>1.8199399999999999</v>
          </cell>
          <cell r="L199">
            <v>1.70713</v>
          </cell>
          <cell r="M199">
            <v>1.83057</v>
          </cell>
          <cell r="N199">
            <v>1.6966300000000001</v>
          </cell>
          <cell r="O199">
            <v>1.8413299999999999</v>
          </cell>
          <cell r="P199">
            <v>1.68607</v>
          </cell>
          <cell r="Q199">
            <v>1.85219</v>
          </cell>
          <cell r="R199">
            <v>1.67543</v>
          </cell>
          <cell r="S199">
            <v>1.8631599999999999</v>
          </cell>
          <cell r="T199">
            <v>1.6647099999999999</v>
          </cell>
          <cell r="U199">
            <v>1.8742300000000001</v>
          </cell>
          <cell r="V199">
            <v>1.65394</v>
          </cell>
          <cell r="W199">
            <v>1.88541</v>
          </cell>
          <cell r="X199">
            <v>1.6430800000000001</v>
          </cell>
          <cell r="Y199">
            <v>1.8967099999999999</v>
          </cell>
          <cell r="Z199">
            <v>1.6321600000000001</v>
          </cell>
          <cell r="AA199">
            <v>1.9080999999999999</v>
          </cell>
          <cell r="AB199">
            <v>1.62117</v>
          </cell>
          <cell r="AC199">
            <v>1.91961</v>
          </cell>
          <cell r="AD199">
            <v>1.6101099999999999</v>
          </cell>
          <cell r="AE199">
            <v>1.9312199999999999</v>
          </cell>
          <cell r="AF199">
            <v>1.599</v>
          </cell>
          <cell r="AG199">
            <v>1.94292</v>
          </cell>
          <cell r="AH199">
            <v>1.5878099999999999</v>
          </cell>
          <cell r="AI199">
            <v>1.9547300000000001</v>
          </cell>
          <cell r="AJ199">
            <v>1.57657</v>
          </cell>
          <cell r="AK199">
            <v>1.96665</v>
          </cell>
          <cell r="AL199">
            <v>1.5652699999999999</v>
          </cell>
          <cell r="AM199">
            <v>1.97865</v>
          </cell>
          <cell r="AN199">
            <v>1.5539000000000001</v>
          </cell>
          <cell r="AO199">
            <v>1.99075</v>
          </cell>
        </row>
        <row r="200">
          <cell r="B200">
            <v>1.7644500000000001</v>
          </cell>
          <cell r="C200">
            <v>1.7835799999999999</v>
          </cell>
          <cell r="D200">
            <v>1.7548299999999999</v>
          </cell>
          <cell r="E200">
            <v>1.7932600000000001</v>
          </cell>
          <cell r="F200">
            <v>1.7451300000000001</v>
          </cell>
          <cell r="G200">
            <v>1.80305</v>
          </cell>
          <cell r="H200">
            <v>1.7353700000000001</v>
          </cell>
          <cell r="I200">
            <v>1.8129500000000001</v>
          </cell>
          <cell r="J200">
            <v>1.7255400000000001</v>
          </cell>
          <cell r="K200">
            <v>1.82294</v>
          </cell>
          <cell r="L200">
            <v>1.71563</v>
          </cell>
          <cell r="M200">
            <v>1.8330500000000001</v>
          </cell>
          <cell r="N200">
            <v>1.70566</v>
          </cell>
          <cell r="O200">
            <v>1.8432500000000001</v>
          </cell>
          <cell r="P200">
            <v>1.6956100000000001</v>
          </cell>
          <cell r="Q200">
            <v>1.85355</v>
          </cell>
          <cell r="R200">
            <v>1.6855</v>
          </cell>
          <cell r="S200">
            <v>1.8639399999999999</v>
          </cell>
          <cell r="T200">
            <v>1.6753199999999999</v>
          </cell>
          <cell r="U200">
            <v>1.8744499999999999</v>
          </cell>
          <cell r="V200">
            <v>1.6650799999999999</v>
          </cell>
          <cell r="W200">
            <v>1.8850499999999999</v>
          </cell>
          <cell r="X200">
            <v>1.6547799999999999</v>
          </cell>
          <cell r="Y200">
            <v>1.89574</v>
          </cell>
          <cell r="Z200">
            <v>1.6444099999999999</v>
          </cell>
          <cell r="AA200">
            <v>1.9065300000000001</v>
          </cell>
          <cell r="AB200">
            <v>1.63398</v>
          </cell>
          <cell r="AC200">
            <v>1.9174199999999999</v>
          </cell>
          <cell r="AD200">
            <v>1.62348</v>
          </cell>
          <cell r="AE200">
            <v>1.92839</v>
          </cell>
          <cell r="AF200">
            <v>1.61293</v>
          </cell>
          <cell r="AG200">
            <v>1.93947</v>
          </cell>
          <cell r="AH200">
            <v>1.60232</v>
          </cell>
          <cell r="AI200">
            <v>1.9506300000000001</v>
          </cell>
          <cell r="AJ200">
            <v>1.59165</v>
          </cell>
          <cell r="AK200">
            <v>1.9618800000000001</v>
          </cell>
          <cell r="AL200">
            <v>1.58094</v>
          </cell>
          <cell r="AM200">
            <v>1.97323</v>
          </cell>
          <cell r="AN200">
            <v>1.5701499999999999</v>
          </cell>
          <cell r="AO200">
            <v>1.9846699999999999</v>
          </cell>
        </row>
        <row r="201">
          <cell r="B201">
            <v>1.77003</v>
          </cell>
          <cell r="C201">
            <v>1.7882899999999999</v>
          </cell>
          <cell r="D201">
            <v>1.7608600000000001</v>
          </cell>
          <cell r="E201">
            <v>1.7975300000000001</v>
          </cell>
          <cell r="F201">
            <v>1.7516099999999999</v>
          </cell>
          <cell r="G201">
            <v>1.8068599999999999</v>
          </cell>
          <cell r="H201">
            <v>1.7422899999999999</v>
          </cell>
          <cell r="I201">
            <v>1.8162799999999999</v>
          </cell>
          <cell r="J201">
            <v>1.73292</v>
          </cell>
          <cell r="K201">
            <v>1.8258099999999999</v>
          </cell>
          <cell r="L201">
            <v>1.7234799999999999</v>
          </cell>
          <cell r="M201">
            <v>1.8354299999999999</v>
          </cell>
          <cell r="N201">
            <v>1.7139800000000001</v>
          </cell>
          <cell r="O201">
            <v>1.8451299999999999</v>
          </cell>
          <cell r="P201">
            <v>1.70441</v>
          </cell>
          <cell r="Q201">
            <v>1.8549199999999999</v>
          </cell>
          <cell r="R201">
            <v>1.6947700000000001</v>
          </cell>
          <cell r="S201">
            <v>1.8648199999999999</v>
          </cell>
          <cell r="T201">
            <v>1.68509</v>
          </cell>
          <cell r="U201">
            <v>1.87479</v>
          </cell>
          <cell r="V201">
            <v>1.67533</v>
          </cell>
          <cell r="W201">
            <v>1.88486</v>
          </cell>
          <cell r="X201">
            <v>1.6655199999999999</v>
          </cell>
          <cell r="Y201">
            <v>1.8950199999999999</v>
          </cell>
          <cell r="Z201">
            <v>1.6556599999999999</v>
          </cell>
          <cell r="AA201">
            <v>1.90526</v>
          </cell>
          <cell r="AB201">
            <v>1.6457299999999999</v>
          </cell>
          <cell r="AC201">
            <v>1.9155899999999999</v>
          </cell>
          <cell r="AD201">
            <v>1.63575</v>
          </cell>
          <cell r="AE201">
            <v>1.92601</v>
          </cell>
          <cell r="AF201">
            <v>1.62571</v>
          </cell>
          <cell r="AG201">
            <v>1.93651</v>
          </cell>
          <cell r="AH201">
            <v>1.6156200000000001</v>
          </cell>
          <cell r="AI201">
            <v>1.9471000000000001</v>
          </cell>
          <cell r="AJ201">
            <v>1.60547</v>
          </cell>
          <cell r="AK201">
            <v>1.9577599999999999</v>
          </cell>
          <cell r="AL201">
            <v>1.59527</v>
          </cell>
          <cell r="AM201">
            <v>1.96852</v>
          </cell>
          <cell r="AN201">
            <v>1.5850299999999999</v>
          </cell>
          <cell r="AO201">
            <v>1.9793499999999999</v>
          </cell>
        </row>
        <row r="202">
          <cell r="B202">
            <v>1.77525</v>
          </cell>
          <cell r="C202">
            <v>1.7927</v>
          </cell>
          <cell r="D202">
            <v>1.76647</v>
          </cell>
          <cell r="E202">
            <v>1.8015399999999999</v>
          </cell>
          <cell r="F202">
            <v>1.75763</v>
          </cell>
          <cell r="G202">
            <v>1.8104499999999999</v>
          </cell>
          <cell r="H202">
            <v>1.7487299999999999</v>
          </cell>
          <cell r="I202">
            <v>1.81945</v>
          </cell>
          <cell r="J202">
            <v>1.73977</v>
          </cell>
          <cell r="K202">
            <v>1.8285400000000001</v>
          </cell>
          <cell r="L202">
            <v>1.73075</v>
          </cell>
          <cell r="M202">
            <v>1.83771</v>
          </cell>
          <cell r="N202">
            <v>1.7216800000000001</v>
          </cell>
          <cell r="O202">
            <v>1.84697</v>
          </cell>
          <cell r="P202">
            <v>1.71254</v>
          </cell>
          <cell r="Q202">
            <v>1.85632</v>
          </cell>
          <cell r="R202">
            <v>1.7033499999999999</v>
          </cell>
          <cell r="S202">
            <v>1.86574</v>
          </cell>
          <cell r="T202">
            <v>1.6940999999999999</v>
          </cell>
          <cell r="U202">
            <v>1.87524</v>
          </cell>
          <cell r="V202">
            <v>1.68479</v>
          </cell>
          <cell r="W202">
            <v>1.88483</v>
          </cell>
          <cell r="X202">
            <v>1.67544</v>
          </cell>
          <cell r="Y202">
            <v>1.8945000000000001</v>
          </cell>
          <cell r="Z202">
            <v>1.6660200000000001</v>
          </cell>
          <cell r="AA202">
            <v>1.9042399999999999</v>
          </cell>
          <cell r="AB202">
            <v>1.65655</v>
          </cell>
          <cell r="AC202">
            <v>1.9140699999999999</v>
          </cell>
          <cell r="AD202">
            <v>1.64703</v>
          </cell>
          <cell r="AE202">
            <v>1.92398</v>
          </cell>
          <cell r="AF202">
            <v>1.6374599999999999</v>
          </cell>
          <cell r="AG202">
            <v>1.93397</v>
          </cell>
          <cell r="AH202">
            <v>1.62784</v>
          </cell>
          <cell r="AI202">
            <v>1.9440299999999999</v>
          </cell>
          <cell r="AJ202">
            <v>1.61816</v>
          </cell>
          <cell r="AK202">
            <v>1.95417</v>
          </cell>
          <cell r="AL202">
            <v>1.6084400000000001</v>
          </cell>
          <cell r="AM202">
            <v>1.9643900000000001</v>
          </cell>
          <cell r="AN202">
            <v>1.5986800000000001</v>
          </cell>
          <cell r="AO202">
            <v>1.9746699999999999</v>
          </cell>
        </row>
        <row r="203">
          <cell r="B203">
            <v>1.7801199999999999</v>
          </cell>
          <cell r="C203">
            <v>1.7968500000000001</v>
          </cell>
          <cell r="D203">
            <v>1.7717099999999999</v>
          </cell>
          <cell r="E203">
            <v>1.8052999999999999</v>
          </cell>
          <cell r="F203">
            <v>1.76325</v>
          </cell>
          <cell r="G203">
            <v>1.8138399999999999</v>
          </cell>
          <cell r="H203">
            <v>1.7547299999999999</v>
          </cell>
          <cell r="I203">
            <v>1.82246</v>
          </cell>
          <cell r="J203">
            <v>1.7461599999999999</v>
          </cell>
          <cell r="K203">
            <v>1.8311500000000001</v>
          </cell>
          <cell r="L203">
            <v>1.73752</v>
          </cell>
          <cell r="M203">
            <v>1.83992</v>
          </cell>
          <cell r="N203">
            <v>1.7288300000000001</v>
          </cell>
          <cell r="O203">
            <v>1.84876</v>
          </cell>
          <cell r="P203">
            <v>1.7200899999999999</v>
          </cell>
          <cell r="Q203">
            <v>1.8576900000000001</v>
          </cell>
          <cell r="R203">
            <v>1.71129</v>
          </cell>
          <cell r="S203">
            <v>1.86669</v>
          </cell>
          <cell r="T203">
            <v>1.70245</v>
          </cell>
          <cell r="U203">
            <v>1.8757600000000001</v>
          </cell>
          <cell r="V203">
            <v>1.69356</v>
          </cell>
          <cell r="W203">
            <v>1.8849199999999999</v>
          </cell>
          <cell r="X203">
            <v>1.6846000000000001</v>
          </cell>
          <cell r="Y203">
            <v>1.89415</v>
          </cell>
          <cell r="Z203">
            <v>1.67561</v>
          </cell>
          <cell r="AA203">
            <v>1.9034500000000001</v>
          </cell>
          <cell r="AB203">
            <v>1.66656</v>
          </cell>
          <cell r="AC203">
            <v>1.91282</v>
          </cell>
          <cell r="AD203">
            <v>1.6574599999999999</v>
          </cell>
          <cell r="AE203">
            <v>1.9222600000000001</v>
          </cell>
          <cell r="AF203">
            <v>1.64832</v>
          </cell>
          <cell r="AG203">
            <v>1.9317800000000001</v>
          </cell>
          <cell r="AH203">
            <v>1.63913</v>
          </cell>
          <cell r="AI203">
            <v>1.94137</v>
          </cell>
          <cell r="AJ203">
            <v>1.62988</v>
          </cell>
          <cell r="AK203">
            <v>1.95102</v>
          </cell>
          <cell r="AL203">
            <v>1.6206</v>
          </cell>
          <cell r="AM203">
            <v>1.96075</v>
          </cell>
          <cell r="AN203">
            <v>1.61128</v>
          </cell>
          <cell r="AO203">
            <v>1.97055</v>
          </cell>
        </row>
        <row r="204">
          <cell r="B204">
            <v>1.7846900000000001</v>
          </cell>
          <cell r="C204">
            <v>1.8007500000000001</v>
          </cell>
          <cell r="D204">
            <v>1.7766200000000001</v>
          </cell>
          <cell r="E204">
            <v>1.80887</v>
          </cell>
          <cell r="F204">
            <v>1.76851</v>
          </cell>
          <cell r="G204">
            <v>1.8170599999999999</v>
          </cell>
          <cell r="H204">
            <v>1.76033</v>
          </cell>
          <cell r="I204">
            <v>1.82531</v>
          </cell>
          <cell r="J204">
            <v>1.7521100000000001</v>
          </cell>
          <cell r="K204">
            <v>1.8336399999999999</v>
          </cell>
          <cell r="L204">
            <v>1.74383</v>
          </cell>
          <cell r="M204">
            <v>1.8420399999999999</v>
          </cell>
          <cell r="N204">
            <v>1.7355</v>
          </cell>
          <cell r="O204">
            <v>1.8505100000000001</v>
          </cell>
          <cell r="P204">
            <v>1.7271300000000001</v>
          </cell>
          <cell r="Q204">
            <v>1.8590599999999999</v>
          </cell>
          <cell r="R204">
            <v>1.7186999999999999</v>
          </cell>
          <cell r="S204">
            <v>1.86768</v>
          </cell>
          <cell r="T204">
            <v>1.7102200000000001</v>
          </cell>
          <cell r="U204">
            <v>1.87636</v>
          </cell>
          <cell r="V204">
            <v>1.7017</v>
          </cell>
          <cell r="W204">
            <v>1.8851100000000001</v>
          </cell>
          <cell r="X204">
            <v>1.69312</v>
          </cell>
          <cell r="Y204">
            <v>1.8939299999999999</v>
          </cell>
          <cell r="Z204">
            <v>1.68451</v>
          </cell>
          <cell r="AA204">
            <v>1.90282</v>
          </cell>
          <cell r="AB204">
            <v>1.67584</v>
          </cell>
          <cell r="AC204">
            <v>1.91178</v>
          </cell>
          <cell r="AD204">
            <v>1.6671400000000001</v>
          </cell>
          <cell r="AE204">
            <v>1.9208000000000001</v>
          </cell>
          <cell r="AF204">
            <v>1.65838</v>
          </cell>
          <cell r="AG204">
            <v>1.9298900000000001</v>
          </cell>
          <cell r="AH204">
            <v>1.6495899999999999</v>
          </cell>
          <cell r="AI204">
            <v>1.9390400000000001</v>
          </cell>
          <cell r="AJ204">
            <v>1.6407400000000001</v>
          </cell>
          <cell r="AK204">
            <v>1.9482699999999999</v>
          </cell>
          <cell r="AL204">
            <v>1.6318600000000001</v>
          </cell>
          <cell r="AM204">
            <v>1.9575499999999999</v>
          </cell>
          <cell r="AN204">
            <v>1.62293</v>
          </cell>
          <cell r="AO204">
            <v>1.9669000000000001</v>
          </cell>
        </row>
        <row r="205">
          <cell r="B205">
            <v>1.7889999999999999</v>
          </cell>
          <cell r="C205">
            <v>1.80444</v>
          </cell>
          <cell r="D205">
            <v>1.78125</v>
          </cell>
          <cell r="E205">
            <v>1.81223</v>
          </cell>
          <cell r="F205">
            <v>1.7734399999999999</v>
          </cell>
          <cell r="G205">
            <v>1.8201000000000001</v>
          </cell>
          <cell r="H205">
            <v>1.7655799999999999</v>
          </cell>
          <cell r="I205">
            <v>1.82803</v>
          </cell>
          <cell r="J205">
            <v>1.7576799999999999</v>
          </cell>
          <cell r="K205">
            <v>1.8360300000000001</v>
          </cell>
          <cell r="L205">
            <v>1.74973</v>
          </cell>
          <cell r="M205">
            <v>1.84409</v>
          </cell>
          <cell r="N205">
            <v>1.74173</v>
          </cell>
          <cell r="O205">
            <v>1.85222</v>
          </cell>
          <cell r="P205">
            <v>1.73369</v>
          </cell>
          <cell r="Q205">
            <v>1.8604099999999999</v>
          </cell>
          <cell r="R205">
            <v>1.7256100000000001</v>
          </cell>
          <cell r="S205">
            <v>1.8686700000000001</v>
          </cell>
          <cell r="T205">
            <v>1.7174700000000001</v>
          </cell>
          <cell r="U205">
            <v>1.8769899999999999</v>
          </cell>
          <cell r="V205">
            <v>1.7092799999999999</v>
          </cell>
          <cell r="W205">
            <v>1.8853800000000001</v>
          </cell>
          <cell r="X205">
            <v>1.7010700000000001</v>
          </cell>
          <cell r="Y205">
            <v>1.8938299999999999</v>
          </cell>
          <cell r="Z205">
            <v>1.6928000000000001</v>
          </cell>
          <cell r="AA205">
            <v>1.9023399999999999</v>
          </cell>
          <cell r="AB205">
            <v>1.68449</v>
          </cell>
          <cell r="AC205">
            <v>1.91092</v>
          </cell>
          <cell r="AD205">
            <v>1.6761299999999999</v>
          </cell>
          <cell r="AE205">
            <v>1.9195599999999999</v>
          </cell>
          <cell r="AF205">
            <v>1.66774</v>
          </cell>
          <cell r="AG205">
            <v>1.9282600000000001</v>
          </cell>
          <cell r="AH205">
            <v>1.6593</v>
          </cell>
          <cell r="AI205">
            <v>1.93702</v>
          </cell>
          <cell r="AJ205">
            <v>1.65082</v>
          </cell>
          <cell r="AK205">
            <v>1.9458299999999999</v>
          </cell>
          <cell r="AL205">
            <v>1.6423099999999999</v>
          </cell>
          <cell r="AM205">
            <v>1.9547099999999999</v>
          </cell>
          <cell r="AN205">
            <v>1.63375</v>
          </cell>
          <cell r="AO205">
            <v>1.96366</v>
          </cell>
        </row>
        <row r="206">
          <cell r="B206">
            <v>1.7930600000000001</v>
          </cell>
          <cell r="C206">
            <v>1.80792</v>
          </cell>
          <cell r="D206">
            <v>1.7856000000000001</v>
          </cell>
          <cell r="E206">
            <v>1.8154300000000001</v>
          </cell>
          <cell r="F206">
            <v>1.7780800000000001</v>
          </cell>
          <cell r="G206">
            <v>1.823</v>
          </cell>
          <cell r="H206">
            <v>1.7705200000000001</v>
          </cell>
          <cell r="I206">
            <v>1.8306199999999999</v>
          </cell>
          <cell r="J206">
            <v>1.76292</v>
          </cell>
          <cell r="K206">
            <v>1.8383100000000001</v>
          </cell>
          <cell r="L206">
            <v>1.75528</v>
          </cell>
          <cell r="M206">
            <v>1.84606</v>
          </cell>
          <cell r="N206">
            <v>1.7475799999999999</v>
          </cell>
          <cell r="O206">
            <v>1.8538699999999999</v>
          </cell>
          <cell r="P206">
            <v>1.7398400000000001</v>
          </cell>
          <cell r="Q206">
            <v>1.86174</v>
          </cell>
          <cell r="R206">
            <v>1.73207</v>
          </cell>
          <cell r="S206">
            <v>1.8696699999999999</v>
          </cell>
          <cell r="T206">
            <v>1.7242500000000001</v>
          </cell>
          <cell r="U206">
            <v>1.87767</v>
          </cell>
          <cell r="V206">
            <v>1.71638</v>
          </cell>
          <cell r="W206">
            <v>1.8857200000000001</v>
          </cell>
          <cell r="X206">
            <v>1.7084900000000001</v>
          </cell>
          <cell r="Y206">
            <v>1.8938200000000001</v>
          </cell>
          <cell r="Z206">
            <v>1.7005399999999999</v>
          </cell>
          <cell r="AA206">
            <v>1.9019999999999999</v>
          </cell>
          <cell r="AB206">
            <v>1.6925600000000001</v>
          </cell>
          <cell r="AC206">
            <v>1.9102300000000001</v>
          </cell>
          <cell r="AD206">
            <v>1.6845300000000001</v>
          </cell>
          <cell r="AE206">
            <v>1.9185099999999999</v>
          </cell>
          <cell r="AF206">
            <v>1.6764699999999999</v>
          </cell>
          <cell r="AG206">
            <v>1.9268400000000001</v>
          </cell>
          <cell r="AH206">
            <v>1.6683600000000001</v>
          </cell>
          <cell r="AI206">
            <v>1.9352400000000001</v>
          </cell>
          <cell r="AJ206">
            <v>1.66022</v>
          </cell>
          <cell r="AK206">
            <v>1.9436899999999999</v>
          </cell>
          <cell r="AL206">
            <v>1.65204</v>
          </cell>
          <cell r="AM206">
            <v>1.9521999999999999</v>
          </cell>
          <cell r="AN206">
            <v>1.6438200000000001</v>
          </cell>
          <cell r="AO206">
            <v>1.9607699999999999</v>
          </cell>
        </row>
        <row r="207">
          <cell r="B207">
            <v>1.7968999999999999</v>
          </cell>
          <cell r="C207">
            <v>1.8112299999999999</v>
          </cell>
          <cell r="D207">
            <v>1.7897000000000001</v>
          </cell>
          <cell r="E207">
            <v>1.81846</v>
          </cell>
          <cell r="F207">
            <v>1.7824500000000001</v>
          </cell>
          <cell r="G207">
            <v>1.82575</v>
          </cell>
          <cell r="H207">
            <v>1.7751699999999999</v>
          </cell>
          <cell r="I207">
            <v>1.8330900000000001</v>
          </cell>
          <cell r="J207">
            <v>1.7678400000000001</v>
          </cell>
          <cell r="K207">
            <v>1.8405100000000001</v>
          </cell>
          <cell r="L207">
            <v>1.76048</v>
          </cell>
          <cell r="M207">
            <v>1.8479699999999999</v>
          </cell>
          <cell r="N207">
            <v>1.7530699999999999</v>
          </cell>
          <cell r="O207">
            <v>1.8554900000000001</v>
          </cell>
          <cell r="P207">
            <v>1.74563</v>
          </cell>
          <cell r="Q207">
            <v>1.8630500000000001</v>
          </cell>
          <cell r="R207">
            <v>1.73814</v>
          </cell>
          <cell r="S207">
            <v>1.8706799999999999</v>
          </cell>
          <cell r="T207">
            <v>1.73061</v>
          </cell>
          <cell r="U207">
            <v>1.8783700000000001</v>
          </cell>
          <cell r="V207">
            <v>1.7230399999999999</v>
          </cell>
          <cell r="W207">
            <v>1.88611</v>
          </cell>
          <cell r="X207">
            <v>1.71543</v>
          </cell>
          <cell r="Y207">
            <v>1.8938999999999999</v>
          </cell>
          <cell r="Z207">
            <v>1.7077800000000001</v>
          </cell>
          <cell r="AA207">
            <v>1.9017500000000001</v>
          </cell>
          <cell r="AB207">
            <v>1.70011</v>
          </cell>
          <cell r="AC207">
            <v>1.9096500000000001</v>
          </cell>
          <cell r="AD207">
            <v>1.69238</v>
          </cell>
          <cell r="AE207">
            <v>1.91761</v>
          </cell>
          <cell r="AF207">
            <v>1.6846300000000001</v>
          </cell>
          <cell r="AG207">
            <v>1.9256200000000001</v>
          </cell>
          <cell r="AH207">
            <v>1.67682</v>
          </cell>
          <cell r="AI207">
            <v>1.9336800000000001</v>
          </cell>
          <cell r="AJ207">
            <v>1.669</v>
          </cell>
          <cell r="AK207">
            <v>1.9418</v>
          </cell>
          <cell r="AL207">
            <v>1.66113</v>
          </cell>
          <cell r="AM207">
            <v>1.9499599999999999</v>
          </cell>
          <cell r="AN207">
            <v>1.65323</v>
          </cell>
          <cell r="AO207">
            <v>1.9581900000000001</v>
          </cell>
        </row>
        <row r="208">
          <cell r="B208">
            <v>1.80053</v>
          </cell>
          <cell r="C208">
            <v>1.81436</v>
          </cell>
          <cell r="D208">
            <v>1.79358</v>
          </cell>
          <cell r="E208">
            <v>1.82134</v>
          </cell>
          <cell r="F208">
            <v>1.7866</v>
          </cell>
          <cell r="G208">
            <v>1.8283799999999999</v>
          </cell>
          <cell r="H208">
            <v>1.77956</v>
          </cell>
          <cell r="I208">
            <v>1.8354600000000001</v>
          </cell>
          <cell r="J208">
            <v>1.7725</v>
          </cell>
          <cell r="K208">
            <v>1.8426100000000001</v>
          </cell>
          <cell r="L208">
            <v>1.76539</v>
          </cell>
          <cell r="M208">
            <v>1.8498000000000001</v>
          </cell>
          <cell r="N208">
            <v>1.7582500000000001</v>
          </cell>
          <cell r="O208">
            <v>1.85704</v>
          </cell>
          <cell r="P208">
            <v>1.7510600000000001</v>
          </cell>
          <cell r="Q208">
            <v>1.8643400000000001</v>
          </cell>
          <cell r="R208">
            <v>1.7438400000000001</v>
          </cell>
          <cell r="S208">
            <v>1.8716900000000001</v>
          </cell>
          <cell r="T208">
            <v>1.7365900000000001</v>
          </cell>
          <cell r="U208">
            <v>1.8790899999999999</v>
          </cell>
          <cell r="V208">
            <v>1.72929</v>
          </cell>
          <cell r="W208">
            <v>1.8865499999999999</v>
          </cell>
          <cell r="X208">
            <v>1.7219599999999999</v>
          </cell>
          <cell r="Y208">
            <v>1.89405</v>
          </cell>
          <cell r="Z208">
            <v>1.7145900000000001</v>
          </cell>
          <cell r="AA208">
            <v>1.90161</v>
          </cell>
          <cell r="AB208">
            <v>1.7071799999999999</v>
          </cell>
          <cell r="AC208">
            <v>1.9092100000000001</v>
          </cell>
          <cell r="AD208">
            <v>1.6997500000000001</v>
          </cell>
          <cell r="AE208">
            <v>1.91686</v>
          </cell>
          <cell r="AF208">
            <v>1.6922699999999999</v>
          </cell>
          <cell r="AG208">
            <v>1.92456</v>
          </cell>
          <cell r="AH208">
            <v>1.6847700000000001</v>
          </cell>
          <cell r="AI208">
            <v>1.93232</v>
          </cell>
          <cell r="AJ208">
            <v>1.6772199999999999</v>
          </cell>
          <cell r="AK208">
            <v>1.9401200000000001</v>
          </cell>
          <cell r="AL208">
            <v>1.66964</v>
          </cell>
          <cell r="AM208">
            <v>1.94798</v>
          </cell>
          <cell r="AN208">
            <v>1.66204</v>
          </cell>
          <cell r="AO208">
            <v>1.95587</v>
          </cell>
        </row>
        <row r="209">
          <cell r="B209">
            <v>1.8039799999999999</v>
          </cell>
          <cell r="C209">
            <v>1.81735</v>
          </cell>
          <cell r="D209">
            <v>1.7972600000000001</v>
          </cell>
          <cell r="E209">
            <v>1.8241000000000001</v>
          </cell>
          <cell r="F209">
            <v>1.79051</v>
          </cell>
          <cell r="G209">
            <v>1.8308800000000001</v>
          </cell>
          <cell r="H209">
            <v>1.7837099999999999</v>
          </cell>
          <cell r="I209">
            <v>1.8377300000000001</v>
          </cell>
          <cell r="J209">
            <v>1.7768900000000001</v>
          </cell>
          <cell r="K209">
            <v>1.84463</v>
          </cell>
          <cell r="L209">
            <v>1.77003</v>
          </cell>
          <cell r="M209">
            <v>1.8515699999999999</v>
          </cell>
          <cell r="N209">
            <v>1.7631300000000001</v>
          </cell>
          <cell r="O209">
            <v>1.85856</v>
          </cell>
          <cell r="P209">
            <v>1.7561899999999999</v>
          </cell>
          <cell r="Q209">
            <v>1.8655999999999999</v>
          </cell>
          <cell r="R209">
            <v>1.7492099999999999</v>
          </cell>
          <cell r="S209">
            <v>1.87269</v>
          </cell>
          <cell r="T209">
            <v>1.7422200000000001</v>
          </cell>
          <cell r="U209">
            <v>1.8798299999999999</v>
          </cell>
          <cell r="V209">
            <v>1.7351799999999999</v>
          </cell>
          <cell r="W209">
            <v>1.8870199999999999</v>
          </cell>
          <cell r="X209">
            <v>1.7281</v>
          </cell>
          <cell r="Y209">
            <v>1.89425</v>
          </cell>
          <cell r="Z209">
            <v>1.72099</v>
          </cell>
          <cell r="AA209">
            <v>1.9015200000000001</v>
          </cell>
          <cell r="AB209">
            <v>1.7138500000000001</v>
          </cell>
          <cell r="AC209">
            <v>1.9088499999999999</v>
          </cell>
          <cell r="AD209">
            <v>1.7066699999999999</v>
          </cell>
          <cell r="AE209">
            <v>1.9162300000000001</v>
          </cell>
          <cell r="AF209">
            <v>1.69946</v>
          </cell>
          <cell r="AG209">
            <v>1.9236500000000001</v>
          </cell>
          <cell r="AH209">
            <v>1.69221</v>
          </cell>
          <cell r="AI209">
            <v>1.9311100000000001</v>
          </cell>
          <cell r="AJ209">
            <v>1.6849400000000001</v>
          </cell>
          <cell r="AK209">
            <v>1.9386300000000001</v>
          </cell>
          <cell r="AL209">
            <v>1.67764</v>
          </cell>
          <cell r="AM209">
            <v>1.9461900000000001</v>
          </cell>
          <cell r="AN209">
            <v>1.6702999999999999</v>
          </cell>
          <cell r="AO209">
            <v>1.9537899999999999</v>
          </cell>
        </row>
        <row r="210">
          <cell r="B210">
            <v>1.80725</v>
          </cell>
          <cell r="C210">
            <v>1.82019</v>
          </cell>
          <cell r="D210">
            <v>1.8007599999999999</v>
          </cell>
          <cell r="E210">
            <v>1.8267199999999999</v>
          </cell>
          <cell r="F210">
            <v>1.7942199999999999</v>
          </cell>
          <cell r="G210">
            <v>1.8332900000000001</v>
          </cell>
          <cell r="H210">
            <v>1.78766</v>
          </cell>
          <cell r="I210">
            <v>1.8399099999999999</v>
          </cell>
          <cell r="J210">
            <v>1.78105</v>
          </cell>
          <cell r="K210">
            <v>1.84657</v>
          </cell>
          <cell r="L210">
            <v>1.77441</v>
          </cell>
          <cell r="M210">
            <v>1.85328</v>
          </cell>
          <cell r="N210">
            <v>1.7677400000000001</v>
          </cell>
          <cell r="O210">
            <v>1.8600300000000001</v>
          </cell>
          <cell r="P210">
            <v>1.7610399999999999</v>
          </cell>
          <cell r="Q210">
            <v>1.86683</v>
          </cell>
          <cell r="R210">
            <v>1.7543</v>
          </cell>
          <cell r="S210">
            <v>1.87368</v>
          </cell>
          <cell r="T210">
            <v>1.74753</v>
          </cell>
          <cell r="U210">
            <v>1.8805799999999999</v>
          </cell>
          <cell r="V210">
            <v>1.74072</v>
          </cell>
          <cell r="W210">
            <v>1.88751</v>
          </cell>
          <cell r="X210">
            <v>1.7338899999999999</v>
          </cell>
          <cell r="Y210">
            <v>1.89449</v>
          </cell>
          <cell r="Z210">
            <v>1.7270300000000001</v>
          </cell>
          <cell r="AA210">
            <v>1.9015200000000001</v>
          </cell>
          <cell r="AB210">
            <v>1.7201200000000001</v>
          </cell>
          <cell r="AC210">
            <v>1.90859</v>
          </cell>
          <cell r="AD210">
            <v>1.71319</v>
          </cell>
          <cell r="AE210">
            <v>1.91571</v>
          </cell>
          <cell r="AF210">
            <v>1.7062200000000001</v>
          </cell>
          <cell r="AG210">
            <v>1.92286</v>
          </cell>
          <cell r="AH210">
            <v>1.69923</v>
          </cell>
          <cell r="AI210">
            <v>1.9300600000000001</v>
          </cell>
          <cell r="AJ210">
            <v>1.69221</v>
          </cell>
          <cell r="AK210">
            <v>1.9373100000000001</v>
          </cell>
          <cell r="AL210">
            <v>1.68516</v>
          </cell>
          <cell r="AM210">
            <v>1.94459</v>
          </cell>
          <cell r="AN210">
            <v>1.67807</v>
          </cell>
          <cell r="AO210">
            <v>1.9519200000000001</v>
          </cell>
        </row>
        <row r="211">
          <cell r="B211">
            <v>1.81037</v>
          </cell>
          <cell r="C211">
            <v>1.82291</v>
          </cell>
          <cell r="D211">
            <v>1.8040799999999999</v>
          </cell>
          <cell r="E211">
            <v>1.8292200000000001</v>
          </cell>
          <cell r="F211">
            <v>1.79775</v>
          </cell>
          <cell r="G211">
            <v>1.8355900000000001</v>
          </cell>
          <cell r="H211">
            <v>1.79139</v>
          </cell>
          <cell r="I211">
            <v>1.84199</v>
          </cell>
          <cell r="J211">
            <v>1.7849999999999999</v>
          </cell>
          <cell r="K211">
            <v>1.8484400000000001</v>
          </cell>
          <cell r="L211">
            <v>1.77857</v>
          </cell>
          <cell r="M211">
            <v>1.85494</v>
          </cell>
          <cell r="N211">
            <v>1.7721100000000001</v>
          </cell>
          <cell r="O211">
            <v>1.86147</v>
          </cell>
          <cell r="P211">
            <v>1.76563</v>
          </cell>
          <cell r="Q211">
            <v>1.8680399999999999</v>
          </cell>
          <cell r="R211">
            <v>1.75911</v>
          </cell>
          <cell r="S211">
            <v>1.87466</v>
          </cell>
          <cell r="T211">
            <v>1.7525599999999999</v>
          </cell>
          <cell r="U211">
            <v>1.8813299999999999</v>
          </cell>
          <cell r="V211">
            <v>1.7459800000000001</v>
          </cell>
          <cell r="W211">
            <v>1.8880399999999999</v>
          </cell>
          <cell r="X211">
            <v>1.7393700000000001</v>
          </cell>
          <cell r="Y211">
            <v>1.8947799999999999</v>
          </cell>
          <cell r="Z211">
            <v>1.73272</v>
          </cell>
          <cell r="AA211">
            <v>1.9015599999999999</v>
          </cell>
          <cell r="AB211">
            <v>1.7260500000000001</v>
          </cell>
          <cell r="AC211">
            <v>1.9084000000000001</v>
          </cell>
          <cell r="AD211">
            <v>1.7193499999999999</v>
          </cell>
          <cell r="AE211">
            <v>1.91527</v>
          </cell>
          <cell r="AF211">
            <v>1.71262</v>
          </cell>
          <cell r="AG211">
            <v>1.92218</v>
          </cell>
          <cell r="AH211">
            <v>1.7058500000000001</v>
          </cell>
          <cell r="AI211">
            <v>1.92913</v>
          </cell>
          <cell r="AJ211">
            <v>1.69906</v>
          </cell>
          <cell r="AK211">
            <v>1.9361299999999999</v>
          </cell>
          <cell r="AL211">
            <v>1.69225</v>
          </cell>
          <cell r="AM211">
            <v>1.94316</v>
          </cell>
          <cell r="AN211">
            <v>1.6854</v>
          </cell>
          <cell r="AO211">
            <v>1.95024</v>
          </cell>
        </row>
        <row r="212">
          <cell r="B212">
            <v>1.81335</v>
          </cell>
          <cell r="C212">
            <v>1.8254999999999999</v>
          </cell>
          <cell r="D212">
            <v>1.80724</v>
          </cell>
          <cell r="E212">
            <v>1.83162</v>
          </cell>
          <cell r="F212">
            <v>1.80111</v>
          </cell>
          <cell r="G212">
            <v>1.83779</v>
          </cell>
          <cell r="H212">
            <v>1.79495</v>
          </cell>
          <cell r="I212">
            <v>1.8440000000000001</v>
          </cell>
          <cell r="J212">
            <v>1.7887599999999999</v>
          </cell>
          <cell r="K212">
            <v>1.8502400000000001</v>
          </cell>
          <cell r="L212">
            <v>1.7825200000000001</v>
          </cell>
          <cell r="M212">
            <v>1.85653</v>
          </cell>
          <cell r="N212">
            <v>1.77627</v>
          </cell>
          <cell r="O212">
            <v>1.86286</v>
          </cell>
          <cell r="P212">
            <v>1.76999</v>
          </cell>
          <cell r="Q212">
            <v>1.8692299999999999</v>
          </cell>
          <cell r="R212">
            <v>1.7636700000000001</v>
          </cell>
          <cell r="S212">
            <v>1.8756299999999999</v>
          </cell>
          <cell r="T212">
            <v>1.7573300000000001</v>
          </cell>
          <cell r="U212">
            <v>1.88209</v>
          </cell>
          <cell r="V212">
            <v>1.75095</v>
          </cell>
          <cell r="W212">
            <v>1.8885700000000001</v>
          </cell>
          <cell r="X212">
            <v>1.74455</v>
          </cell>
          <cell r="Y212">
            <v>1.8951</v>
          </cell>
          <cell r="Z212">
            <v>1.7381200000000001</v>
          </cell>
          <cell r="AA212">
            <v>1.90167</v>
          </cell>
          <cell r="AB212">
            <v>1.7316499999999999</v>
          </cell>
          <cell r="AC212">
            <v>1.9082699999999999</v>
          </cell>
          <cell r="AD212">
            <v>1.7251700000000001</v>
          </cell>
          <cell r="AE212">
            <v>1.91492</v>
          </cell>
          <cell r="AF212">
            <v>1.71865</v>
          </cell>
          <cell r="AG212">
            <v>1.9215899999999999</v>
          </cell>
          <cell r="AH212">
            <v>1.7121</v>
          </cell>
          <cell r="AI212">
            <v>1.92832</v>
          </cell>
          <cell r="AJ212">
            <v>1.7055400000000001</v>
          </cell>
          <cell r="AK212">
            <v>1.9350700000000001</v>
          </cell>
          <cell r="AL212">
            <v>1.6989300000000001</v>
          </cell>
          <cell r="AM212">
            <v>1.94187</v>
          </cell>
          <cell r="AN212">
            <v>1.69231</v>
          </cell>
          <cell r="AO212">
            <v>1.9487000000000001</v>
          </cell>
        </row>
        <row r="213">
          <cell r="B213">
            <v>1.8161799999999999</v>
          </cell>
          <cell r="C213">
            <v>1.82799</v>
          </cell>
          <cell r="D213">
            <v>1.81026</v>
          </cell>
          <cell r="E213">
            <v>1.83392</v>
          </cell>
          <cell r="F213">
            <v>1.8043199999999999</v>
          </cell>
          <cell r="G213">
            <v>1.8399000000000001</v>
          </cell>
          <cell r="H213">
            <v>1.79834</v>
          </cell>
          <cell r="I213">
            <v>1.84592</v>
          </cell>
          <cell r="J213">
            <v>1.79233</v>
          </cell>
          <cell r="K213">
            <v>1.85198</v>
          </cell>
          <cell r="L213">
            <v>1.7862899999999999</v>
          </cell>
          <cell r="M213">
            <v>1.85808</v>
          </cell>
          <cell r="N213">
            <v>1.7802199999999999</v>
          </cell>
          <cell r="O213">
            <v>1.8642000000000001</v>
          </cell>
          <cell r="P213">
            <v>1.77413</v>
          </cell>
          <cell r="Q213">
            <v>1.8703799999999999</v>
          </cell>
          <cell r="R213">
            <v>1.768</v>
          </cell>
          <cell r="S213">
            <v>1.87659</v>
          </cell>
          <cell r="T213">
            <v>1.7618499999999999</v>
          </cell>
          <cell r="U213">
            <v>1.8828400000000001</v>
          </cell>
          <cell r="V213">
            <v>1.7556700000000001</v>
          </cell>
          <cell r="W213">
            <v>1.88913</v>
          </cell>
          <cell r="X213">
            <v>1.7494700000000001</v>
          </cell>
          <cell r="Y213">
            <v>1.8954500000000001</v>
          </cell>
          <cell r="Z213">
            <v>1.7432300000000001</v>
          </cell>
          <cell r="AA213">
            <v>1.9017999999999999</v>
          </cell>
          <cell r="AB213">
            <v>1.7369699999999999</v>
          </cell>
          <cell r="AC213">
            <v>1.9081900000000001</v>
          </cell>
          <cell r="AD213">
            <v>1.73068</v>
          </cell>
          <cell r="AE213">
            <v>1.9146300000000001</v>
          </cell>
          <cell r="AF213">
            <v>1.72437</v>
          </cell>
          <cell r="AG213">
            <v>1.92109</v>
          </cell>
          <cell r="AH213">
            <v>1.7180299999999999</v>
          </cell>
          <cell r="AI213">
            <v>1.9276</v>
          </cell>
          <cell r="AJ213">
            <v>1.71166</v>
          </cell>
          <cell r="AK213">
            <v>1.93414</v>
          </cell>
          <cell r="AL213">
            <v>1.7052700000000001</v>
          </cell>
          <cell r="AM213">
            <v>1.94072</v>
          </cell>
          <cell r="AN213">
            <v>1.69885</v>
          </cell>
          <cell r="AO213">
            <v>1.9473199999999999</v>
          </cell>
        </row>
        <row r="214">
          <cell r="B214">
            <v>1.8189</v>
          </cell>
          <cell r="C214">
            <v>1.83036</v>
          </cell>
          <cell r="D214">
            <v>1.81315</v>
          </cell>
          <cell r="E214">
            <v>1.83613</v>
          </cell>
          <cell r="F214">
            <v>1.8073699999999999</v>
          </cell>
          <cell r="G214">
            <v>1.8419300000000001</v>
          </cell>
          <cell r="H214">
            <v>1.8015699999999999</v>
          </cell>
          <cell r="I214">
            <v>1.84778</v>
          </cell>
          <cell r="J214">
            <v>1.79573</v>
          </cell>
          <cell r="K214">
            <v>1.8536600000000001</v>
          </cell>
          <cell r="L214">
            <v>1.7898700000000001</v>
          </cell>
          <cell r="M214">
            <v>1.8595699999999999</v>
          </cell>
          <cell r="N214">
            <v>1.7839799999999999</v>
          </cell>
          <cell r="O214">
            <v>1.8655299999999999</v>
          </cell>
          <cell r="P214">
            <v>1.77806</v>
          </cell>
          <cell r="Q214">
            <v>1.87151</v>
          </cell>
          <cell r="R214">
            <v>1.7721100000000001</v>
          </cell>
          <cell r="S214">
            <v>1.8775299999999999</v>
          </cell>
          <cell r="T214">
            <v>1.7661500000000001</v>
          </cell>
          <cell r="U214">
            <v>1.8835900000000001</v>
          </cell>
          <cell r="V214">
            <v>1.7601500000000001</v>
          </cell>
          <cell r="W214">
            <v>1.8896900000000001</v>
          </cell>
          <cell r="X214">
            <v>1.75414</v>
          </cell>
          <cell r="Y214">
            <v>1.89581</v>
          </cell>
          <cell r="Z214">
            <v>1.7480800000000001</v>
          </cell>
          <cell r="AA214">
            <v>1.90198</v>
          </cell>
          <cell r="AB214">
            <v>1.7420100000000001</v>
          </cell>
          <cell r="AC214">
            <v>1.90818</v>
          </cell>
          <cell r="AD214">
            <v>1.7359199999999999</v>
          </cell>
          <cell r="AE214">
            <v>1.9144099999999999</v>
          </cell>
          <cell r="AF214">
            <v>1.7297899999999999</v>
          </cell>
          <cell r="AG214">
            <v>1.9206799999999999</v>
          </cell>
          <cell r="AH214">
            <v>1.7236400000000001</v>
          </cell>
          <cell r="AI214">
            <v>1.9269799999999999</v>
          </cell>
          <cell r="AJ214">
            <v>1.7174700000000001</v>
          </cell>
          <cell r="AK214">
            <v>1.9333100000000001</v>
          </cell>
          <cell r="AL214">
            <v>1.7112700000000001</v>
          </cell>
          <cell r="AM214">
            <v>1.93967</v>
          </cell>
          <cell r="AN214">
            <v>1.70505</v>
          </cell>
          <cell r="AO214">
            <v>1.94608</v>
          </cell>
        </row>
        <row r="215">
          <cell r="B215">
            <v>1.8214999999999999</v>
          </cell>
          <cell r="C215">
            <v>1.83264</v>
          </cell>
          <cell r="D215">
            <v>1.8159099999999999</v>
          </cell>
          <cell r="E215">
            <v>1.8382499999999999</v>
          </cell>
          <cell r="F215">
            <v>1.81029</v>
          </cell>
          <cell r="G215">
            <v>1.84389</v>
          </cell>
          <cell r="H215">
            <v>1.8046500000000001</v>
          </cell>
          <cell r="I215">
            <v>1.8495699999999999</v>
          </cell>
          <cell r="J215">
            <v>1.79898</v>
          </cell>
          <cell r="K215">
            <v>1.85527</v>
          </cell>
          <cell r="L215">
            <v>1.79328</v>
          </cell>
          <cell r="M215">
            <v>1.8610199999999999</v>
          </cell>
          <cell r="N215">
            <v>1.78756</v>
          </cell>
          <cell r="O215">
            <v>1.8668100000000001</v>
          </cell>
          <cell r="P215">
            <v>1.78182</v>
          </cell>
          <cell r="Q215">
            <v>1.8726100000000001</v>
          </cell>
          <cell r="R215">
            <v>1.7760400000000001</v>
          </cell>
          <cell r="S215">
            <v>1.87846</v>
          </cell>
          <cell r="T215">
            <v>1.7702500000000001</v>
          </cell>
          <cell r="U215">
            <v>1.8843399999999999</v>
          </cell>
          <cell r="V215">
            <v>1.7644200000000001</v>
          </cell>
          <cell r="W215">
            <v>1.8902600000000001</v>
          </cell>
          <cell r="X215">
            <v>1.75858</v>
          </cell>
          <cell r="Y215">
            <v>1.8962000000000001</v>
          </cell>
          <cell r="Z215">
            <v>1.7526999999999999</v>
          </cell>
          <cell r="AA215">
            <v>1.90218</v>
          </cell>
          <cell r="AB215">
            <v>1.74681</v>
          </cell>
          <cell r="AC215">
            <v>1.9081900000000001</v>
          </cell>
          <cell r="AD215">
            <v>1.74089</v>
          </cell>
          <cell r="AE215">
            <v>1.9142399999999999</v>
          </cell>
          <cell r="AF215">
            <v>1.7349399999999999</v>
          </cell>
          <cell r="AG215">
            <v>1.92032</v>
          </cell>
          <cell r="AH215">
            <v>1.72898</v>
          </cell>
          <cell r="AI215">
            <v>1.9264300000000001</v>
          </cell>
          <cell r="AJ215">
            <v>1.72299</v>
          </cell>
          <cell r="AK215">
            <v>1.9325699999999999</v>
          </cell>
          <cell r="AL215">
            <v>1.7169700000000001</v>
          </cell>
          <cell r="AM215">
            <v>1.9387399999999999</v>
          </cell>
          <cell r="AN215">
            <v>1.7109399999999999</v>
          </cell>
          <cell r="AO215">
            <v>1.9449399999999999</v>
          </cell>
        </row>
        <row r="216">
          <cell r="B216">
            <v>1.82399</v>
          </cell>
          <cell r="C216">
            <v>1.83483</v>
          </cell>
          <cell r="D216">
            <v>1.8185500000000001</v>
          </cell>
          <cell r="E216">
            <v>1.84029</v>
          </cell>
          <cell r="F216">
            <v>1.8130900000000001</v>
          </cell>
          <cell r="G216">
            <v>1.8457699999999999</v>
          </cell>
          <cell r="H216">
            <v>1.8076000000000001</v>
          </cell>
          <cell r="I216">
            <v>1.8512900000000001</v>
          </cell>
          <cell r="J216">
            <v>1.80209</v>
          </cell>
          <cell r="K216">
            <v>1.8568499999999999</v>
          </cell>
          <cell r="L216">
            <v>1.7965500000000001</v>
          </cell>
          <cell r="M216">
            <v>1.86242</v>
          </cell>
          <cell r="N216">
            <v>1.79098</v>
          </cell>
          <cell r="O216">
            <v>1.86805</v>
          </cell>
          <cell r="P216">
            <v>1.7854000000000001</v>
          </cell>
          <cell r="Q216">
            <v>1.8736900000000001</v>
          </cell>
          <cell r="R216">
            <v>1.7797799999999999</v>
          </cell>
          <cell r="S216">
            <v>1.8793800000000001</v>
          </cell>
          <cell r="T216">
            <v>1.7741499999999999</v>
          </cell>
          <cell r="U216">
            <v>1.8850899999999999</v>
          </cell>
          <cell r="V216">
            <v>1.7684899999999999</v>
          </cell>
          <cell r="W216">
            <v>1.89083</v>
          </cell>
          <cell r="X216">
            <v>1.76281</v>
          </cell>
          <cell r="Y216">
            <v>1.8966000000000001</v>
          </cell>
          <cell r="Z216">
            <v>1.7571099999999999</v>
          </cell>
          <cell r="AA216">
            <v>1.9024099999999999</v>
          </cell>
          <cell r="AB216">
            <v>1.7513700000000001</v>
          </cell>
          <cell r="AC216">
            <v>1.90825</v>
          </cell>
          <cell r="AD216">
            <v>1.7456199999999999</v>
          </cell>
          <cell r="AE216">
            <v>1.91412</v>
          </cell>
          <cell r="AF216">
            <v>1.7398499999999999</v>
          </cell>
          <cell r="AG216">
            <v>1.9200200000000001</v>
          </cell>
          <cell r="AH216">
            <v>1.7340599999999999</v>
          </cell>
          <cell r="AI216">
            <v>1.9259500000000001</v>
          </cell>
          <cell r="AJ216">
            <v>1.72824</v>
          </cell>
          <cell r="AK216">
            <v>1.93191</v>
          </cell>
          <cell r="AL216">
            <v>1.7223999999999999</v>
          </cell>
          <cell r="AM216">
            <v>1.9378899999999999</v>
          </cell>
          <cell r="AN216">
            <v>1.7165299999999999</v>
          </cell>
          <cell r="AO216">
            <v>1.9439200000000001</v>
          </cell>
        </row>
        <row r="217">
          <cell r="B217">
            <v>1.82639</v>
          </cell>
          <cell r="C217">
            <v>1.83694</v>
          </cell>
          <cell r="D217">
            <v>1.8210900000000001</v>
          </cell>
          <cell r="E217">
            <v>1.8422499999999999</v>
          </cell>
          <cell r="F217">
            <v>1.8157700000000001</v>
          </cell>
          <cell r="G217">
            <v>1.84758</v>
          </cell>
          <cell r="H217">
            <v>1.81043</v>
          </cell>
          <cell r="I217">
            <v>1.8529599999999999</v>
          </cell>
          <cell r="J217">
            <v>1.8050600000000001</v>
          </cell>
          <cell r="K217">
            <v>1.85836</v>
          </cell>
          <cell r="L217">
            <v>1.7996700000000001</v>
          </cell>
          <cell r="M217">
            <v>1.8637900000000001</v>
          </cell>
          <cell r="N217">
            <v>1.79426</v>
          </cell>
          <cell r="O217">
            <v>1.8692500000000001</v>
          </cell>
          <cell r="P217">
            <v>1.7888299999999999</v>
          </cell>
          <cell r="Q217">
            <v>1.8747499999999999</v>
          </cell>
          <cell r="R217">
            <v>1.7833600000000001</v>
          </cell>
          <cell r="S217">
            <v>1.8802700000000001</v>
          </cell>
          <cell r="T217">
            <v>1.7778799999999999</v>
          </cell>
          <cell r="U217">
            <v>1.8858200000000001</v>
          </cell>
          <cell r="V217">
            <v>1.7723800000000001</v>
          </cell>
          <cell r="W217">
            <v>1.89141</v>
          </cell>
          <cell r="X217">
            <v>1.76685</v>
          </cell>
          <cell r="Y217">
            <v>1.8970199999999999</v>
          </cell>
          <cell r="Z217">
            <v>1.7613000000000001</v>
          </cell>
          <cell r="AA217">
            <v>1.90266</v>
          </cell>
          <cell r="AB217">
            <v>1.75573</v>
          </cell>
          <cell r="AC217">
            <v>1.9083399999999999</v>
          </cell>
          <cell r="AD217">
            <v>1.75014</v>
          </cell>
          <cell r="AE217">
            <v>1.91404</v>
          </cell>
          <cell r="AF217">
            <v>1.7445200000000001</v>
          </cell>
          <cell r="AG217">
            <v>1.91977</v>
          </cell>
          <cell r="AH217">
            <v>1.73889</v>
          </cell>
          <cell r="AI217">
            <v>1.92553</v>
          </cell>
          <cell r="AJ217">
            <v>1.73323</v>
          </cell>
          <cell r="AK217">
            <v>1.9313199999999999</v>
          </cell>
          <cell r="AL217">
            <v>1.7275499999999999</v>
          </cell>
          <cell r="AM217">
            <v>1.9371400000000001</v>
          </cell>
          <cell r="AN217">
            <v>1.7218599999999999</v>
          </cell>
          <cell r="AO217">
            <v>1.9429799999999999</v>
          </cell>
        </row>
        <row r="218">
          <cell r="B218">
            <v>1.8286800000000001</v>
          </cell>
          <cell r="C218">
            <v>1.8389599999999999</v>
          </cell>
          <cell r="D218">
            <v>1.82352</v>
          </cell>
          <cell r="E218">
            <v>1.84413</v>
          </cell>
          <cell r="F218">
            <v>1.8183400000000001</v>
          </cell>
          <cell r="G218">
            <v>1.8493299999999999</v>
          </cell>
          <cell r="H218">
            <v>1.81314</v>
          </cell>
          <cell r="I218">
            <v>1.8545700000000001</v>
          </cell>
          <cell r="J218">
            <v>1.8079099999999999</v>
          </cell>
          <cell r="K218">
            <v>1.85982</v>
          </cell>
          <cell r="L218">
            <v>1.8026599999999999</v>
          </cell>
          <cell r="M218">
            <v>1.8651199999999999</v>
          </cell>
          <cell r="N218">
            <v>1.79739</v>
          </cell>
          <cell r="O218">
            <v>1.87043</v>
          </cell>
          <cell r="P218">
            <v>1.7921</v>
          </cell>
          <cell r="Q218">
            <v>1.87578</v>
          </cell>
          <cell r="R218">
            <v>1.78678</v>
          </cell>
          <cell r="S218">
            <v>1.8811500000000001</v>
          </cell>
          <cell r="T218">
            <v>1.78145</v>
          </cell>
          <cell r="U218">
            <v>1.88656</v>
          </cell>
          <cell r="V218">
            <v>1.7760899999999999</v>
          </cell>
          <cell r="W218">
            <v>1.8919999999999999</v>
          </cell>
          <cell r="X218">
            <v>1.77071</v>
          </cell>
          <cell r="Y218">
            <v>1.8974599999999999</v>
          </cell>
          <cell r="Z218">
            <v>1.76532</v>
          </cell>
          <cell r="AA218">
            <v>1.9029400000000001</v>
          </cell>
          <cell r="AB218">
            <v>1.75989</v>
          </cell>
          <cell r="AC218">
            <v>1.90846</v>
          </cell>
          <cell r="AD218">
            <v>1.7544500000000001</v>
          </cell>
          <cell r="AE218">
            <v>1.91401</v>
          </cell>
          <cell r="AF218">
            <v>1.74898</v>
          </cell>
          <cell r="AG218">
            <v>1.91957</v>
          </cell>
          <cell r="AH218">
            <v>1.7435099999999999</v>
          </cell>
          <cell r="AI218">
            <v>1.92517</v>
          </cell>
          <cell r="AJ218">
            <v>1.738</v>
          </cell>
          <cell r="AK218">
            <v>1.9308000000000001</v>
          </cell>
          <cell r="AL218">
            <v>1.73248</v>
          </cell>
          <cell r="AM218">
            <v>1.9364600000000001</v>
          </cell>
          <cell r="AN218">
            <v>1.7269300000000001</v>
          </cell>
          <cell r="AO218">
            <v>1.9421299999999999</v>
          </cell>
        </row>
        <row r="219">
          <cell r="B219">
            <v>1.8308899999999999</v>
          </cell>
          <cell r="C219">
            <v>1.84091</v>
          </cell>
          <cell r="D219">
            <v>1.82586</v>
          </cell>
          <cell r="E219">
            <v>1.84596</v>
          </cell>
          <cell r="F219">
            <v>1.82081</v>
          </cell>
          <cell r="G219">
            <v>1.85103</v>
          </cell>
          <cell r="H219">
            <v>1.8157399999999999</v>
          </cell>
          <cell r="I219">
            <v>1.85612</v>
          </cell>
          <cell r="J219">
            <v>1.81064</v>
          </cell>
          <cell r="K219">
            <v>1.86124</v>
          </cell>
          <cell r="L219">
            <v>1.8055300000000001</v>
          </cell>
          <cell r="M219">
            <v>1.8664000000000001</v>
          </cell>
          <cell r="N219">
            <v>1.8003899999999999</v>
          </cell>
          <cell r="O219">
            <v>1.87158</v>
          </cell>
          <cell r="P219">
            <v>1.7952399999999999</v>
          </cell>
          <cell r="Q219">
            <v>1.8767799999999999</v>
          </cell>
          <cell r="R219">
            <v>1.79006</v>
          </cell>
          <cell r="S219">
            <v>1.88202</v>
          </cell>
          <cell r="T219">
            <v>1.7848599999999999</v>
          </cell>
          <cell r="U219">
            <v>1.8872800000000001</v>
          </cell>
          <cell r="V219">
            <v>1.7796400000000001</v>
          </cell>
          <cell r="W219">
            <v>1.8925799999999999</v>
          </cell>
          <cell r="X219">
            <v>1.7744</v>
          </cell>
          <cell r="Y219">
            <v>1.8978900000000001</v>
          </cell>
          <cell r="Z219">
            <v>1.76915</v>
          </cell>
          <cell r="AA219">
            <v>1.90323</v>
          </cell>
          <cell r="AB219">
            <v>1.76387</v>
          </cell>
          <cell r="AC219">
            <v>1.9086000000000001</v>
          </cell>
          <cell r="AD219">
            <v>1.7585599999999999</v>
          </cell>
          <cell r="AE219">
            <v>1.9139999999999999</v>
          </cell>
          <cell r="AF219">
            <v>1.7532399999999999</v>
          </cell>
          <cell r="AG219">
            <v>1.9194199999999999</v>
          </cell>
          <cell r="AH219">
            <v>1.7479100000000001</v>
          </cell>
          <cell r="AI219">
            <v>1.92486</v>
          </cell>
          <cell r="AJ219">
            <v>1.74255</v>
          </cell>
          <cell r="AK219">
            <v>1.9303399999999999</v>
          </cell>
          <cell r="AL219">
            <v>1.7371700000000001</v>
          </cell>
          <cell r="AM219">
            <v>1.93584</v>
          </cell>
          <cell r="AN219">
            <v>1.73177</v>
          </cell>
          <cell r="AO219">
            <v>1.94136</v>
          </cell>
        </row>
        <row r="220">
          <cell r="B220">
            <v>1.83301</v>
          </cell>
          <cell r="C220">
            <v>1.8427899999999999</v>
          </cell>
          <cell r="D220">
            <v>1.8281099999999999</v>
          </cell>
          <cell r="E220">
            <v>1.84771</v>
          </cell>
          <cell r="F220">
            <v>1.82318</v>
          </cell>
          <cell r="G220">
            <v>1.8526499999999999</v>
          </cell>
          <cell r="H220">
            <v>1.8182400000000001</v>
          </cell>
          <cell r="I220">
            <v>1.8576299999999999</v>
          </cell>
          <cell r="J220">
            <v>1.8132699999999999</v>
          </cell>
          <cell r="K220">
            <v>1.86263</v>
          </cell>
          <cell r="L220">
            <v>1.8082800000000001</v>
          </cell>
          <cell r="M220">
            <v>1.86765</v>
          </cell>
          <cell r="N220">
            <v>1.8032699999999999</v>
          </cell>
          <cell r="O220">
            <v>1.87269</v>
          </cell>
          <cell r="P220">
            <v>1.7982499999999999</v>
          </cell>
          <cell r="Q220">
            <v>1.8777699999999999</v>
          </cell>
          <cell r="R220">
            <v>1.7931999999999999</v>
          </cell>
          <cell r="S220">
            <v>1.88287</v>
          </cell>
          <cell r="T220">
            <v>1.7881400000000001</v>
          </cell>
          <cell r="U220">
            <v>1.8879999999999999</v>
          </cell>
          <cell r="V220">
            <v>1.78305</v>
          </cell>
          <cell r="W220">
            <v>1.8931500000000001</v>
          </cell>
          <cell r="X220">
            <v>1.7779400000000001</v>
          </cell>
          <cell r="Y220">
            <v>1.8983300000000001</v>
          </cell>
          <cell r="Z220">
            <v>1.77281</v>
          </cell>
          <cell r="AA220">
            <v>1.90354</v>
          </cell>
          <cell r="AB220">
            <v>1.7676700000000001</v>
          </cell>
          <cell r="AC220">
            <v>1.9087700000000001</v>
          </cell>
          <cell r="AD220">
            <v>1.7625</v>
          </cell>
          <cell r="AE220">
            <v>1.91401</v>
          </cell>
          <cell r="AF220">
            <v>1.75732</v>
          </cell>
          <cell r="AG220">
            <v>1.9193</v>
          </cell>
          <cell r="AH220">
            <v>1.7521199999999999</v>
          </cell>
          <cell r="AI220">
            <v>1.9246000000000001</v>
          </cell>
          <cell r="AJ220">
            <v>1.7468999999999999</v>
          </cell>
          <cell r="AK220">
            <v>1.9299299999999999</v>
          </cell>
          <cell r="AL220">
            <v>1.74166</v>
          </cell>
          <cell r="AM220">
            <v>1.9352799999999999</v>
          </cell>
          <cell r="AN220">
            <v>1.7363999999999999</v>
          </cell>
          <cell r="AO220">
            <v>1.9406600000000001</v>
          </cell>
        </row>
        <row r="221">
          <cell r="B221">
            <v>1.83507</v>
          </cell>
          <cell r="C221">
            <v>1.8446100000000001</v>
          </cell>
          <cell r="D221">
            <v>1.8302799999999999</v>
          </cell>
          <cell r="E221">
            <v>1.84941</v>
          </cell>
          <cell r="F221">
            <v>1.8254600000000001</v>
          </cell>
          <cell r="G221">
            <v>1.85423</v>
          </cell>
          <cell r="H221">
            <v>1.82064</v>
          </cell>
          <cell r="I221">
            <v>1.8590800000000001</v>
          </cell>
          <cell r="J221">
            <v>1.81579</v>
          </cell>
          <cell r="K221">
            <v>1.8639600000000001</v>
          </cell>
          <cell r="L221">
            <v>1.8109299999999999</v>
          </cell>
          <cell r="M221">
            <v>1.86886</v>
          </cell>
          <cell r="N221">
            <v>1.8060400000000001</v>
          </cell>
          <cell r="O221">
            <v>1.8737900000000001</v>
          </cell>
          <cell r="P221">
            <v>1.80114</v>
          </cell>
          <cell r="Q221">
            <v>1.8787400000000001</v>
          </cell>
          <cell r="R221">
            <v>1.7962100000000001</v>
          </cell>
          <cell r="S221">
            <v>1.88371</v>
          </cell>
          <cell r="T221">
            <v>1.7912699999999999</v>
          </cell>
          <cell r="U221">
            <v>1.8887100000000001</v>
          </cell>
          <cell r="V221">
            <v>1.7863100000000001</v>
          </cell>
          <cell r="W221">
            <v>1.8937299999999999</v>
          </cell>
          <cell r="X221">
            <v>1.7813300000000001</v>
          </cell>
          <cell r="Y221">
            <v>1.8987799999999999</v>
          </cell>
          <cell r="Z221">
            <v>1.77633</v>
          </cell>
          <cell r="AA221">
            <v>1.90385</v>
          </cell>
          <cell r="AB221">
            <v>1.77132</v>
          </cell>
          <cell r="AC221">
            <v>1.9089499999999999</v>
          </cell>
          <cell r="AD221">
            <v>1.7662800000000001</v>
          </cell>
          <cell r="AE221">
            <v>1.9140699999999999</v>
          </cell>
          <cell r="AF221">
            <v>1.76122</v>
          </cell>
          <cell r="AG221">
            <v>1.9192199999999999</v>
          </cell>
          <cell r="AH221">
            <v>1.7561500000000001</v>
          </cell>
          <cell r="AI221">
            <v>1.92438</v>
          </cell>
          <cell r="AJ221">
            <v>1.7510699999999999</v>
          </cell>
          <cell r="AK221">
            <v>1.92957</v>
          </cell>
          <cell r="AL221">
            <v>1.74596</v>
          </cell>
          <cell r="AM221">
            <v>1.9347799999999999</v>
          </cell>
          <cell r="AN221">
            <v>1.7408300000000001</v>
          </cell>
          <cell r="AO221">
            <v>1.9400299999999999</v>
          </cell>
        </row>
        <row r="222">
          <cell r="B222">
            <v>1.83704</v>
          </cell>
          <cell r="C222">
            <v>1.84636</v>
          </cell>
          <cell r="D222">
            <v>1.83236</v>
          </cell>
          <cell r="E222">
            <v>1.8510500000000001</v>
          </cell>
          <cell r="F222">
            <v>1.8276699999999999</v>
          </cell>
          <cell r="G222">
            <v>1.8557600000000001</v>
          </cell>
          <cell r="H222">
            <v>1.8229599999999999</v>
          </cell>
          <cell r="I222">
            <v>1.8605</v>
          </cell>
          <cell r="J222">
            <v>1.81823</v>
          </cell>
          <cell r="K222">
            <v>1.8652500000000001</v>
          </cell>
          <cell r="L222">
            <v>1.81348</v>
          </cell>
          <cell r="M222">
            <v>1.8700399999999999</v>
          </cell>
          <cell r="N222">
            <v>1.80871</v>
          </cell>
          <cell r="O222">
            <v>1.8748400000000001</v>
          </cell>
          <cell r="P222">
            <v>1.80392</v>
          </cell>
          <cell r="Q222">
            <v>1.87967</v>
          </cell>
          <cell r="R222">
            <v>1.79911</v>
          </cell>
          <cell r="S222">
            <v>1.88453</v>
          </cell>
          <cell r="T222">
            <v>1.7942899999999999</v>
          </cell>
          <cell r="U222">
            <v>1.88941</v>
          </cell>
          <cell r="V222">
            <v>1.7894399999999999</v>
          </cell>
          <cell r="W222">
            <v>1.8943099999999999</v>
          </cell>
          <cell r="X222">
            <v>1.7845800000000001</v>
          </cell>
          <cell r="Y222">
            <v>1.89923</v>
          </cell>
          <cell r="Z222">
            <v>1.7797099999999999</v>
          </cell>
          <cell r="AA222">
            <v>1.9041699999999999</v>
          </cell>
          <cell r="AB222">
            <v>1.77481</v>
          </cell>
          <cell r="AC222">
            <v>1.9091499999999999</v>
          </cell>
          <cell r="AD222">
            <v>1.7699</v>
          </cell>
          <cell r="AE222">
            <v>1.91414</v>
          </cell>
          <cell r="AF222">
            <v>1.7649699999999999</v>
          </cell>
          <cell r="AG222">
            <v>1.9191499999999999</v>
          </cell>
          <cell r="AH222">
            <v>1.7600199999999999</v>
          </cell>
          <cell r="AI222">
            <v>1.9241999999999999</v>
          </cell>
          <cell r="AJ222">
            <v>1.7550600000000001</v>
          </cell>
          <cell r="AK222">
            <v>1.9292499999999999</v>
          </cell>
          <cell r="AL222">
            <v>1.75007</v>
          </cell>
          <cell r="AM222">
            <v>1.9343300000000001</v>
          </cell>
          <cell r="AN222">
            <v>1.74508</v>
          </cell>
          <cell r="AO222">
            <v>1.9394400000000001</v>
          </cell>
        </row>
        <row r="223">
          <cell r="B223">
            <v>1.8389500000000001</v>
          </cell>
          <cell r="C223">
            <v>1.84805</v>
          </cell>
          <cell r="D223">
            <v>1.8343799999999999</v>
          </cell>
          <cell r="E223">
            <v>1.8526400000000001</v>
          </cell>
          <cell r="F223">
            <v>1.82979</v>
          </cell>
          <cell r="G223">
            <v>1.85724</v>
          </cell>
          <cell r="H223">
            <v>1.82518</v>
          </cell>
          <cell r="I223">
            <v>1.8618699999999999</v>
          </cell>
          <cell r="J223">
            <v>1.82056</v>
          </cell>
          <cell r="K223">
            <v>1.8665099999999999</v>
          </cell>
          <cell r="L223">
            <v>1.81592</v>
          </cell>
          <cell r="M223">
            <v>1.8711899999999999</v>
          </cell>
          <cell r="N223">
            <v>1.8112600000000001</v>
          </cell>
          <cell r="O223">
            <v>1.87588</v>
          </cell>
          <cell r="P223">
            <v>1.8065899999999999</v>
          </cell>
          <cell r="Q223">
            <v>1.8806</v>
          </cell>
          <cell r="R223">
            <v>1.80189</v>
          </cell>
          <cell r="S223">
            <v>1.88533</v>
          </cell>
          <cell r="T223">
            <v>1.79718</v>
          </cell>
          <cell r="U223">
            <v>1.8900999999999999</v>
          </cell>
          <cell r="V223">
            <v>1.7924500000000001</v>
          </cell>
          <cell r="W223">
            <v>1.8948799999999999</v>
          </cell>
          <cell r="X223">
            <v>1.7877000000000001</v>
          </cell>
          <cell r="Y223">
            <v>1.89968</v>
          </cell>
          <cell r="Z223">
            <v>1.78295</v>
          </cell>
          <cell r="AA223">
            <v>1.9045099999999999</v>
          </cell>
          <cell r="AB223">
            <v>1.77817</v>
          </cell>
          <cell r="AC223">
            <v>1.90937</v>
          </cell>
          <cell r="AD223">
            <v>1.7733699999999999</v>
          </cell>
          <cell r="AE223">
            <v>1.9142399999999999</v>
          </cell>
          <cell r="AF223">
            <v>1.7685599999999999</v>
          </cell>
          <cell r="AG223">
            <v>1.91913</v>
          </cell>
          <cell r="AH223">
            <v>1.76373</v>
          </cell>
          <cell r="AI223">
            <v>1.92404</v>
          </cell>
          <cell r="AJ223">
            <v>1.75888</v>
          </cell>
          <cell r="AK223">
            <v>1.9289799999999999</v>
          </cell>
          <cell r="AL223">
            <v>1.75403</v>
          </cell>
          <cell r="AM223">
            <v>1.9339299999999999</v>
          </cell>
          <cell r="AN223">
            <v>1.7491399999999999</v>
          </cell>
          <cell r="AO223">
            <v>1.9389099999999999</v>
          </cell>
        </row>
        <row r="224">
          <cell r="B224">
            <v>1.8407899999999999</v>
          </cell>
          <cell r="C224">
            <v>1.8496999999999999</v>
          </cell>
          <cell r="D224">
            <v>1.83632</v>
          </cell>
          <cell r="E224">
            <v>1.8541799999999999</v>
          </cell>
          <cell r="F224">
            <v>1.8318399999999999</v>
          </cell>
          <cell r="G224">
            <v>1.85867</v>
          </cell>
          <cell r="H224">
            <v>1.82734</v>
          </cell>
          <cell r="I224">
            <v>1.8632</v>
          </cell>
          <cell r="J224">
            <v>1.8228200000000001</v>
          </cell>
          <cell r="K224">
            <v>1.86774</v>
          </cell>
          <cell r="L224">
            <v>1.8182799999999999</v>
          </cell>
          <cell r="M224">
            <v>1.8723000000000001</v>
          </cell>
          <cell r="N224">
            <v>1.8137300000000001</v>
          </cell>
          <cell r="O224">
            <v>1.8768800000000001</v>
          </cell>
          <cell r="P224">
            <v>1.8091600000000001</v>
          </cell>
          <cell r="Q224">
            <v>1.8815</v>
          </cell>
          <cell r="R224">
            <v>1.80457</v>
          </cell>
          <cell r="S224">
            <v>1.88612</v>
          </cell>
          <cell r="T224">
            <v>1.7999700000000001</v>
          </cell>
          <cell r="U224">
            <v>1.8907700000000001</v>
          </cell>
          <cell r="V224">
            <v>1.79535</v>
          </cell>
          <cell r="W224">
            <v>1.8954500000000001</v>
          </cell>
          <cell r="X224">
            <v>1.79071</v>
          </cell>
          <cell r="Y224">
            <v>1.9001399999999999</v>
          </cell>
          <cell r="Z224">
            <v>1.78607</v>
          </cell>
          <cell r="AA224">
            <v>1.9048499999999999</v>
          </cell>
          <cell r="AB224">
            <v>1.78139</v>
          </cell>
          <cell r="AC224">
            <v>1.9095899999999999</v>
          </cell>
          <cell r="AD224">
            <v>1.77671</v>
          </cell>
          <cell r="AE224">
            <v>1.9143399999999999</v>
          </cell>
          <cell r="AF224">
            <v>1.7720100000000001</v>
          </cell>
          <cell r="AG224">
            <v>1.9191199999999999</v>
          </cell>
          <cell r="AH224">
            <v>1.7673000000000001</v>
          </cell>
          <cell r="AI224">
            <v>1.9239200000000001</v>
          </cell>
          <cell r="AJ224">
            <v>1.7625599999999999</v>
          </cell>
          <cell r="AK224">
            <v>1.9287399999999999</v>
          </cell>
          <cell r="AL224">
            <v>1.7578100000000001</v>
          </cell>
          <cell r="AM224">
            <v>1.9335800000000001</v>
          </cell>
          <cell r="AN224">
            <v>1.75305</v>
          </cell>
          <cell r="AO224">
            <v>1.9384399999999999</v>
          </cell>
        </row>
        <row r="225">
          <cell r="B225">
            <v>1.84257</v>
          </cell>
          <cell r="C225">
            <v>1.85128</v>
          </cell>
          <cell r="D225">
            <v>1.8382000000000001</v>
          </cell>
          <cell r="E225">
            <v>1.8556699999999999</v>
          </cell>
          <cell r="F225">
            <v>1.8338099999999999</v>
          </cell>
          <cell r="G225">
            <v>1.8600699999999999</v>
          </cell>
          <cell r="H225">
            <v>1.82941</v>
          </cell>
          <cell r="I225">
            <v>1.86449</v>
          </cell>
          <cell r="J225">
            <v>1.8249899999999999</v>
          </cell>
          <cell r="K225">
            <v>1.86893</v>
          </cell>
          <cell r="L225">
            <v>1.82056</v>
          </cell>
          <cell r="M225">
            <v>1.8733900000000001</v>
          </cell>
          <cell r="N225">
            <v>1.8161099999999999</v>
          </cell>
          <cell r="O225">
            <v>1.8778699999999999</v>
          </cell>
          <cell r="P225">
            <v>1.8116300000000001</v>
          </cell>
          <cell r="Q225">
            <v>1.8823799999999999</v>
          </cell>
          <cell r="R225">
            <v>1.8071600000000001</v>
          </cell>
          <cell r="S225">
            <v>1.8869</v>
          </cell>
          <cell r="T225">
            <v>1.8026500000000001</v>
          </cell>
          <cell r="U225">
            <v>1.89144</v>
          </cell>
          <cell r="V225">
            <v>1.79813</v>
          </cell>
          <cell r="W225">
            <v>1.89601</v>
          </cell>
          <cell r="X225">
            <v>1.7936099999999999</v>
          </cell>
          <cell r="Y225">
            <v>1.9006000000000001</v>
          </cell>
          <cell r="Z225">
            <v>1.7890600000000001</v>
          </cell>
          <cell r="AA225">
            <v>1.9052</v>
          </cell>
          <cell r="AB225">
            <v>1.7845</v>
          </cell>
          <cell r="AC225">
            <v>1.9098299999999999</v>
          </cell>
          <cell r="AD225">
            <v>1.7799199999999999</v>
          </cell>
          <cell r="AE225">
            <v>1.9144699999999999</v>
          </cell>
          <cell r="AF225">
            <v>1.77532</v>
          </cell>
          <cell r="AG225">
            <v>1.9191400000000001</v>
          </cell>
          <cell r="AH225">
            <v>1.7707200000000001</v>
          </cell>
          <cell r="AI225">
            <v>1.9238200000000001</v>
          </cell>
          <cell r="AJ225">
            <v>1.7661</v>
          </cell>
          <cell r="AK225">
            <v>1.9285300000000001</v>
          </cell>
          <cell r="AL225">
            <v>1.76145</v>
          </cell>
          <cell r="AM225">
            <v>1.9332499999999999</v>
          </cell>
          <cell r="AN225">
            <v>1.7567999999999999</v>
          </cell>
          <cell r="AO225">
            <v>1.9379999999999999</v>
          </cell>
        </row>
        <row r="226">
          <cell r="B226">
            <v>1.84429</v>
          </cell>
          <cell r="C226">
            <v>1.8528199999999999</v>
          </cell>
          <cell r="D226">
            <v>1.84002</v>
          </cell>
          <cell r="E226">
            <v>1.85711</v>
          </cell>
          <cell r="F226">
            <v>1.83572</v>
          </cell>
          <cell r="G226">
            <v>1.86141</v>
          </cell>
          <cell r="H226">
            <v>1.83142</v>
          </cell>
          <cell r="I226">
            <v>1.86574</v>
          </cell>
          <cell r="J226">
            <v>1.8270900000000001</v>
          </cell>
          <cell r="K226">
            <v>1.87009</v>
          </cell>
          <cell r="L226">
            <v>1.8227500000000001</v>
          </cell>
          <cell r="M226">
            <v>1.8744499999999999</v>
          </cell>
          <cell r="N226">
            <v>1.8184</v>
          </cell>
          <cell r="O226">
            <v>1.87883</v>
          </cell>
          <cell r="P226">
            <v>1.81403</v>
          </cell>
          <cell r="Q226">
            <v>1.88324</v>
          </cell>
          <cell r="R226">
            <v>1.8096399999999999</v>
          </cell>
          <cell r="S226">
            <v>1.88767</v>
          </cell>
          <cell r="T226">
            <v>1.80524</v>
          </cell>
          <cell r="U226">
            <v>1.89211</v>
          </cell>
          <cell r="V226">
            <v>1.8008299999999999</v>
          </cell>
          <cell r="W226">
            <v>1.8965700000000001</v>
          </cell>
          <cell r="X226">
            <v>1.7964</v>
          </cell>
          <cell r="Y226">
            <v>1.9010499999999999</v>
          </cell>
          <cell r="Z226">
            <v>1.7919499999999999</v>
          </cell>
          <cell r="AA226">
            <v>1.9055599999999999</v>
          </cell>
          <cell r="AB226">
            <v>1.78749</v>
          </cell>
          <cell r="AC226">
            <v>1.91008</v>
          </cell>
          <cell r="AD226">
            <v>1.78301</v>
          </cell>
          <cell r="AE226">
            <v>1.9146099999999999</v>
          </cell>
          <cell r="AF226">
            <v>1.7785200000000001</v>
          </cell>
          <cell r="AG226">
            <v>1.9191800000000001</v>
          </cell>
          <cell r="AH226">
            <v>1.7740100000000001</v>
          </cell>
          <cell r="AI226">
            <v>1.9237599999999999</v>
          </cell>
          <cell r="AJ226">
            <v>1.76949</v>
          </cell>
          <cell r="AK226">
            <v>1.92835</v>
          </cell>
          <cell r="AL226">
            <v>1.7649600000000001</v>
          </cell>
          <cell r="AM226">
            <v>1.93296</v>
          </cell>
          <cell r="AN226">
            <v>1.76041</v>
          </cell>
          <cell r="AO226">
            <v>1.9376</v>
          </cell>
        </row>
        <row r="227">
          <cell r="B227">
            <v>1.84596</v>
          </cell>
          <cell r="C227">
            <v>1.8543099999999999</v>
          </cell>
          <cell r="D227">
            <v>1.8417699999999999</v>
          </cell>
          <cell r="E227">
            <v>1.8585100000000001</v>
          </cell>
          <cell r="F227">
            <v>1.8375699999999999</v>
          </cell>
          <cell r="G227">
            <v>1.8627199999999999</v>
          </cell>
          <cell r="H227">
            <v>1.8333600000000001</v>
          </cell>
          <cell r="I227">
            <v>1.8669500000000001</v>
          </cell>
          <cell r="J227">
            <v>1.8291200000000001</v>
          </cell>
          <cell r="K227">
            <v>1.87121</v>
          </cell>
          <cell r="L227">
            <v>1.8248800000000001</v>
          </cell>
          <cell r="M227">
            <v>1.87548</v>
          </cell>
          <cell r="N227">
            <v>1.8206100000000001</v>
          </cell>
          <cell r="O227">
            <v>1.8797699999999999</v>
          </cell>
          <cell r="P227">
            <v>1.8163400000000001</v>
          </cell>
          <cell r="Q227">
            <v>1.88408</v>
          </cell>
          <cell r="R227">
            <v>1.8120499999999999</v>
          </cell>
          <cell r="S227">
            <v>1.8884099999999999</v>
          </cell>
          <cell r="T227">
            <v>1.8077399999999999</v>
          </cell>
          <cell r="U227">
            <v>1.89276</v>
          </cell>
          <cell r="V227">
            <v>1.80341</v>
          </cell>
          <cell r="W227">
            <v>1.8971199999999999</v>
          </cell>
          <cell r="X227">
            <v>1.79908</v>
          </cell>
          <cell r="Y227">
            <v>1.90151</v>
          </cell>
          <cell r="Z227">
            <v>1.7947299999999999</v>
          </cell>
          <cell r="AA227">
            <v>1.90591</v>
          </cell>
          <cell r="AB227">
            <v>1.79036</v>
          </cell>
          <cell r="AC227">
            <v>1.9103399999999999</v>
          </cell>
          <cell r="AD227">
            <v>1.78599</v>
          </cell>
          <cell r="AE227">
            <v>1.9147700000000001</v>
          </cell>
          <cell r="AF227">
            <v>1.78159</v>
          </cell>
          <cell r="AG227">
            <v>1.91923</v>
          </cell>
          <cell r="AH227">
            <v>1.77719</v>
          </cell>
          <cell r="AI227">
            <v>1.92371</v>
          </cell>
          <cell r="AJ227">
            <v>1.7727599999999999</v>
          </cell>
          <cell r="AK227">
            <v>1.9281999999999999</v>
          </cell>
          <cell r="AL227">
            <v>1.76833</v>
          </cell>
          <cell r="AM227">
            <v>1.9327099999999999</v>
          </cell>
          <cell r="AN227">
            <v>1.7638799999999999</v>
          </cell>
          <cell r="AO227">
            <v>1.9372499999999999</v>
          </cell>
        </row>
        <row r="228">
          <cell r="B228">
            <v>1.84758</v>
          </cell>
          <cell r="C228">
            <v>1.8557600000000001</v>
          </cell>
          <cell r="D228">
            <v>1.84348</v>
          </cell>
          <cell r="E228">
            <v>1.8598699999999999</v>
          </cell>
          <cell r="F228">
            <v>1.8393699999999999</v>
          </cell>
          <cell r="G228">
            <v>1.86399</v>
          </cell>
          <cell r="H228">
            <v>1.8352299999999999</v>
          </cell>
          <cell r="I228">
            <v>1.8681399999999999</v>
          </cell>
          <cell r="J228">
            <v>1.8310900000000001</v>
          </cell>
          <cell r="K228">
            <v>1.8723099999999999</v>
          </cell>
          <cell r="L228">
            <v>1.8269299999999999</v>
          </cell>
          <cell r="M228">
            <v>1.87649</v>
          </cell>
          <cell r="N228">
            <v>1.8227500000000001</v>
          </cell>
          <cell r="O228">
            <v>1.88069</v>
          </cell>
          <cell r="P228">
            <v>1.81857</v>
          </cell>
          <cell r="Q228">
            <v>1.8849100000000001</v>
          </cell>
          <cell r="R228">
            <v>1.81437</v>
          </cell>
          <cell r="S228">
            <v>1.8891500000000001</v>
          </cell>
          <cell r="T228">
            <v>1.8101499999999999</v>
          </cell>
          <cell r="U228">
            <v>1.8934</v>
          </cell>
          <cell r="V228">
            <v>1.80592</v>
          </cell>
          <cell r="W228">
            <v>1.89767</v>
          </cell>
          <cell r="X228">
            <v>1.8016700000000001</v>
          </cell>
          <cell r="Y228">
            <v>1.9019699999999999</v>
          </cell>
          <cell r="Z228">
            <v>1.79741</v>
          </cell>
          <cell r="AA228">
            <v>1.90628</v>
          </cell>
          <cell r="AB228">
            <v>1.79314</v>
          </cell>
          <cell r="AC228">
            <v>1.91059</v>
          </cell>
          <cell r="AD228">
            <v>1.7888500000000001</v>
          </cell>
          <cell r="AE228">
            <v>1.9149400000000001</v>
          </cell>
          <cell r="AF228">
            <v>1.7845599999999999</v>
          </cell>
          <cell r="AG228">
            <v>1.9193</v>
          </cell>
          <cell r="AH228">
            <v>1.78024</v>
          </cell>
          <cell r="AI228">
            <v>1.9236800000000001</v>
          </cell>
          <cell r="AJ228">
            <v>1.7759199999999999</v>
          </cell>
          <cell r="AK228">
            <v>1.92807</v>
          </cell>
          <cell r="AL228">
            <v>1.7715700000000001</v>
          </cell>
          <cell r="AM228">
            <v>1.93249</v>
          </cell>
          <cell r="AN228">
            <v>1.76722</v>
          </cell>
          <cell r="AO228">
            <v>1.93692</v>
          </cell>
        </row>
        <row r="229">
          <cell r="B229">
            <v>1.84914</v>
          </cell>
          <cell r="C229">
            <v>1.8571599999999999</v>
          </cell>
          <cell r="D229">
            <v>1.8451299999999999</v>
          </cell>
          <cell r="E229">
            <v>1.8611899999999999</v>
          </cell>
          <cell r="F229">
            <v>1.8411</v>
          </cell>
          <cell r="G229">
            <v>1.8652299999999999</v>
          </cell>
          <cell r="H229">
            <v>1.8370500000000001</v>
          </cell>
          <cell r="I229">
            <v>1.8692899999999999</v>
          </cell>
          <cell r="J229">
            <v>1.8329800000000001</v>
          </cell>
          <cell r="K229">
            <v>1.87337</v>
          </cell>
          <cell r="L229">
            <v>1.8289200000000001</v>
          </cell>
          <cell r="M229">
            <v>1.87747</v>
          </cell>
          <cell r="N229">
            <v>1.8248200000000001</v>
          </cell>
          <cell r="O229">
            <v>1.88158</v>
          </cell>
          <cell r="P229">
            <v>1.8207199999999999</v>
          </cell>
          <cell r="Q229">
            <v>1.8857200000000001</v>
          </cell>
          <cell r="R229">
            <v>1.8166100000000001</v>
          </cell>
          <cell r="S229">
            <v>1.8898600000000001</v>
          </cell>
          <cell r="T229">
            <v>1.81247</v>
          </cell>
          <cell r="U229">
            <v>1.8940300000000001</v>
          </cell>
          <cell r="V229">
            <v>1.8083400000000001</v>
          </cell>
          <cell r="W229">
            <v>1.89821</v>
          </cell>
          <cell r="X229">
            <v>1.8041700000000001</v>
          </cell>
          <cell r="Y229">
            <v>1.90242</v>
          </cell>
          <cell r="Z229">
            <v>1.8000100000000001</v>
          </cell>
          <cell r="AA229">
            <v>1.90663</v>
          </cell>
          <cell r="AB229">
            <v>1.79582</v>
          </cell>
          <cell r="AC229">
            <v>1.9108700000000001</v>
          </cell>
          <cell r="AD229">
            <v>1.7916300000000001</v>
          </cell>
          <cell r="AE229">
            <v>1.9151199999999999</v>
          </cell>
          <cell r="AF229">
            <v>1.78742</v>
          </cell>
          <cell r="AG229">
            <v>1.9193800000000001</v>
          </cell>
          <cell r="AH229">
            <v>1.7831900000000001</v>
          </cell>
          <cell r="AI229">
            <v>1.9236800000000001</v>
          </cell>
          <cell r="AJ229">
            <v>1.7789600000000001</v>
          </cell>
          <cell r="AK229">
            <v>1.92798</v>
          </cell>
          <cell r="AL229">
            <v>1.77471</v>
          </cell>
          <cell r="AM229">
            <v>1.9322900000000001</v>
          </cell>
          <cell r="AN229">
            <v>1.77044</v>
          </cell>
          <cell r="AO229">
            <v>1.9366300000000001</v>
          </cell>
        </row>
        <row r="230">
          <cell r="B230">
            <v>1.85632</v>
          </cell>
          <cell r="C230">
            <v>1.86361</v>
          </cell>
          <cell r="D230">
            <v>1.85267</v>
          </cell>
          <cell r="E230">
            <v>1.86727</v>
          </cell>
          <cell r="F230">
            <v>1.84901</v>
          </cell>
          <cell r="G230">
            <v>1.87094</v>
          </cell>
          <cell r="H230">
            <v>1.8453299999999999</v>
          </cell>
          <cell r="I230">
            <v>1.87462</v>
          </cell>
          <cell r="J230">
            <v>1.84165</v>
          </cell>
          <cell r="K230">
            <v>1.8783300000000001</v>
          </cell>
          <cell r="L230">
            <v>1.8379399999999999</v>
          </cell>
          <cell r="M230">
            <v>1.8820399999999999</v>
          </cell>
          <cell r="N230">
            <v>1.83423</v>
          </cell>
          <cell r="O230">
            <v>1.88578</v>
          </cell>
          <cell r="P230">
            <v>1.8305100000000001</v>
          </cell>
          <cell r="Q230">
            <v>1.8895200000000001</v>
          </cell>
          <cell r="R230">
            <v>1.8267800000000001</v>
          </cell>
          <cell r="S230">
            <v>1.89327</v>
          </cell>
          <cell r="T230">
            <v>1.8230299999999999</v>
          </cell>
          <cell r="U230">
            <v>1.8970499999999999</v>
          </cell>
          <cell r="V230">
            <v>1.81928</v>
          </cell>
          <cell r="W230">
            <v>1.9008400000000001</v>
          </cell>
          <cell r="X230">
            <v>1.81551</v>
          </cell>
          <cell r="Y230">
            <v>1.9046400000000001</v>
          </cell>
          <cell r="Z230">
            <v>1.8117300000000001</v>
          </cell>
          <cell r="AA230">
            <v>1.90845</v>
          </cell>
          <cell r="AB230">
            <v>1.8079400000000001</v>
          </cell>
          <cell r="AC230">
            <v>1.91228</v>
          </cell>
          <cell r="AD230">
            <v>1.8041400000000001</v>
          </cell>
          <cell r="AE230">
            <v>1.9161300000000001</v>
          </cell>
          <cell r="AF230">
            <v>1.80033</v>
          </cell>
          <cell r="AG230">
            <v>1.91998</v>
          </cell>
          <cell r="AH230">
            <v>1.7965100000000001</v>
          </cell>
          <cell r="AI230">
            <v>1.9238599999999999</v>
          </cell>
          <cell r="AJ230">
            <v>1.7926800000000001</v>
          </cell>
          <cell r="AK230">
            <v>1.92774</v>
          </cell>
          <cell r="AL230">
            <v>1.7888299999999999</v>
          </cell>
          <cell r="AM230">
            <v>1.93164</v>
          </cell>
          <cell r="AN230">
            <v>1.7849699999999999</v>
          </cell>
          <cell r="AO230">
            <v>1.9355500000000001</v>
          </cell>
        </row>
        <row r="231">
          <cell r="B231">
            <v>1.8625700000000001</v>
          </cell>
          <cell r="C231">
            <v>1.8692500000000001</v>
          </cell>
          <cell r="D231">
            <v>1.8592200000000001</v>
          </cell>
          <cell r="E231">
            <v>1.87259</v>
          </cell>
          <cell r="F231">
            <v>1.8558699999999999</v>
          </cell>
          <cell r="G231">
            <v>1.8759600000000001</v>
          </cell>
          <cell r="H231">
            <v>1.8525</v>
          </cell>
          <cell r="I231">
            <v>1.87934</v>
          </cell>
          <cell r="J231">
            <v>1.8491299999999999</v>
          </cell>
          <cell r="K231">
            <v>1.88273</v>
          </cell>
          <cell r="L231">
            <v>1.8457399999999999</v>
          </cell>
          <cell r="M231">
            <v>1.88612</v>
          </cell>
          <cell r="N231">
            <v>1.8423499999999999</v>
          </cell>
          <cell r="O231">
            <v>1.88954</v>
          </cell>
          <cell r="P231">
            <v>1.83894</v>
          </cell>
          <cell r="Q231">
            <v>1.89296</v>
          </cell>
          <cell r="R231">
            <v>1.83552</v>
          </cell>
          <cell r="S231">
            <v>1.8964000000000001</v>
          </cell>
          <cell r="T231">
            <v>1.8321000000000001</v>
          </cell>
          <cell r="U231">
            <v>1.89984</v>
          </cell>
          <cell r="V231">
            <v>1.82866</v>
          </cell>
          <cell r="W231">
            <v>1.9033100000000001</v>
          </cell>
          <cell r="X231">
            <v>1.8252200000000001</v>
          </cell>
          <cell r="Y231">
            <v>1.9067700000000001</v>
          </cell>
          <cell r="Z231">
            <v>1.8217699999999999</v>
          </cell>
          <cell r="AA231">
            <v>1.9102600000000001</v>
          </cell>
          <cell r="AB231">
            <v>1.8183</v>
          </cell>
          <cell r="AC231">
            <v>1.9137500000000001</v>
          </cell>
          <cell r="AD231">
            <v>1.8148299999999999</v>
          </cell>
          <cell r="AE231">
            <v>1.91727</v>
          </cell>
          <cell r="AF231">
            <v>1.81134</v>
          </cell>
          <cell r="AG231">
            <v>1.9207799999999999</v>
          </cell>
          <cell r="AH231">
            <v>1.80785</v>
          </cell>
          <cell r="AI231">
            <v>1.92431</v>
          </cell>
          <cell r="AJ231">
            <v>1.8043499999999999</v>
          </cell>
          <cell r="AK231">
            <v>1.9278599999999999</v>
          </cell>
          <cell r="AL231">
            <v>1.8008500000000001</v>
          </cell>
          <cell r="AM231">
            <v>1.9314100000000001</v>
          </cell>
          <cell r="AN231">
            <v>1.7973300000000001</v>
          </cell>
          <cell r="AO231">
            <v>1.9349700000000001</v>
          </cell>
        </row>
        <row r="232">
          <cell r="B232">
            <v>1.8680699999999999</v>
          </cell>
          <cell r="C232">
            <v>1.8742300000000001</v>
          </cell>
          <cell r="D232">
            <v>1.8649800000000001</v>
          </cell>
          <cell r="E232">
            <v>1.8773299999999999</v>
          </cell>
          <cell r="F232">
            <v>1.86189</v>
          </cell>
          <cell r="G232">
            <v>1.88043</v>
          </cell>
          <cell r="H232">
            <v>1.8587800000000001</v>
          </cell>
          <cell r="I232">
            <v>1.88354</v>
          </cell>
          <cell r="J232">
            <v>1.8556699999999999</v>
          </cell>
          <cell r="K232">
            <v>1.8866700000000001</v>
          </cell>
          <cell r="L232">
            <v>1.8525400000000001</v>
          </cell>
          <cell r="M232">
            <v>1.8897999999999999</v>
          </cell>
          <cell r="N232">
            <v>1.8494200000000001</v>
          </cell>
          <cell r="O232">
            <v>1.8929499999999999</v>
          </cell>
          <cell r="P232">
            <v>1.8462700000000001</v>
          </cell>
          <cell r="Q232">
            <v>1.8960999999999999</v>
          </cell>
          <cell r="R232">
            <v>1.8431299999999999</v>
          </cell>
          <cell r="S232">
            <v>1.8992599999999999</v>
          </cell>
          <cell r="T232">
            <v>1.8399700000000001</v>
          </cell>
          <cell r="U232">
            <v>1.9024399999999999</v>
          </cell>
          <cell r="V232">
            <v>1.8368100000000001</v>
          </cell>
          <cell r="W232">
            <v>1.9056200000000001</v>
          </cell>
          <cell r="X232">
            <v>1.8336399999999999</v>
          </cell>
          <cell r="Y232">
            <v>1.90882</v>
          </cell>
          <cell r="Z232">
            <v>1.8304499999999999</v>
          </cell>
          <cell r="AA232">
            <v>1.9120200000000001</v>
          </cell>
          <cell r="AB232">
            <v>1.8272699999999999</v>
          </cell>
          <cell r="AC232">
            <v>1.91523</v>
          </cell>
          <cell r="AD232">
            <v>1.8240799999999999</v>
          </cell>
          <cell r="AE232">
            <v>1.9184600000000001</v>
          </cell>
          <cell r="AF232">
            <v>1.82087</v>
          </cell>
          <cell r="AG232">
            <v>1.9216899999999999</v>
          </cell>
          <cell r="AH232">
            <v>1.8176600000000001</v>
          </cell>
          <cell r="AI232">
            <v>1.9249400000000001</v>
          </cell>
          <cell r="AJ232">
            <v>1.8144400000000001</v>
          </cell>
          <cell r="AK232">
            <v>1.9281900000000001</v>
          </cell>
          <cell r="AL232">
            <v>1.8111999999999999</v>
          </cell>
          <cell r="AM232">
            <v>1.9314499999999999</v>
          </cell>
          <cell r="AN232">
            <v>1.8079700000000001</v>
          </cell>
          <cell r="AO232">
            <v>1.9347300000000001</v>
          </cell>
        </row>
        <row r="233">
          <cell r="B233">
            <v>1.87297</v>
          </cell>
          <cell r="C233">
            <v>1.87869</v>
          </cell>
          <cell r="D233">
            <v>1.8701000000000001</v>
          </cell>
          <cell r="E233">
            <v>1.8815599999999999</v>
          </cell>
          <cell r="F233">
            <v>1.8672200000000001</v>
          </cell>
          <cell r="G233">
            <v>1.88443</v>
          </cell>
          <cell r="H233">
            <v>1.86435</v>
          </cell>
          <cell r="I233">
            <v>1.8873200000000001</v>
          </cell>
          <cell r="J233">
            <v>1.86145</v>
          </cell>
          <cell r="K233">
            <v>1.89022</v>
          </cell>
          <cell r="L233">
            <v>1.85856</v>
          </cell>
          <cell r="M233">
            <v>1.89313</v>
          </cell>
          <cell r="N233">
            <v>1.8556600000000001</v>
          </cell>
          <cell r="O233">
            <v>1.8960399999999999</v>
          </cell>
          <cell r="P233">
            <v>1.8527400000000001</v>
          </cell>
          <cell r="Q233">
            <v>1.89897</v>
          </cell>
          <cell r="R233">
            <v>1.84982</v>
          </cell>
          <cell r="S233">
            <v>1.9018999999999999</v>
          </cell>
          <cell r="T233">
            <v>1.8469</v>
          </cell>
          <cell r="U233">
            <v>1.9048400000000001</v>
          </cell>
          <cell r="V233">
            <v>1.8439700000000001</v>
          </cell>
          <cell r="W233">
            <v>1.9077900000000001</v>
          </cell>
          <cell r="X233">
            <v>1.8410200000000001</v>
          </cell>
          <cell r="Y233">
            <v>1.9107400000000001</v>
          </cell>
          <cell r="Z233">
            <v>1.8380799999999999</v>
          </cell>
          <cell r="AA233">
            <v>1.91371</v>
          </cell>
          <cell r="AB233">
            <v>1.8351299999999999</v>
          </cell>
          <cell r="AC233">
            <v>1.91669</v>
          </cell>
          <cell r="AD233">
            <v>1.8321700000000001</v>
          </cell>
          <cell r="AE233">
            <v>1.91967</v>
          </cell>
          <cell r="AF233">
            <v>1.8291999999999999</v>
          </cell>
          <cell r="AG233">
            <v>1.9226700000000001</v>
          </cell>
          <cell r="AH233">
            <v>1.82622</v>
          </cell>
          <cell r="AI233">
            <v>1.92567</v>
          </cell>
          <cell r="AJ233">
            <v>1.82324</v>
          </cell>
          <cell r="AK233">
            <v>1.9286799999999999</v>
          </cell>
          <cell r="AL233">
            <v>1.8202499999999999</v>
          </cell>
          <cell r="AM233">
            <v>1.9316899999999999</v>
          </cell>
          <cell r="AN233">
            <v>1.8172600000000001</v>
          </cell>
          <cell r="AO233">
            <v>1.9347300000000001</v>
          </cell>
        </row>
        <row r="234">
          <cell r="B234">
            <v>1.8773599999999999</v>
          </cell>
          <cell r="C234">
            <v>1.8827</v>
          </cell>
          <cell r="D234">
            <v>1.8746799999999999</v>
          </cell>
          <cell r="E234">
            <v>1.88537</v>
          </cell>
          <cell r="F234">
            <v>1.8720000000000001</v>
          </cell>
          <cell r="G234">
            <v>1.8880600000000001</v>
          </cell>
          <cell r="H234">
            <v>1.86931</v>
          </cell>
          <cell r="I234">
            <v>1.89076</v>
          </cell>
          <cell r="J234">
            <v>1.8666199999999999</v>
          </cell>
          <cell r="K234">
            <v>1.8934599999999999</v>
          </cell>
          <cell r="L234">
            <v>1.86391</v>
          </cell>
          <cell r="M234">
            <v>1.8961600000000001</v>
          </cell>
          <cell r="N234">
            <v>1.86121</v>
          </cell>
          <cell r="O234">
            <v>1.8988799999999999</v>
          </cell>
          <cell r="P234">
            <v>1.8585</v>
          </cell>
          <cell r="Q234">
            <v>1.90161</v>
          </cell>
          <cell r="R234">
            <v>1.85578</v>
          </cell>
          <cell r="S234">
            <v>1.9043399999999999</v>
          </cell>
          <cell r="T234">
            <v>1.8530500000000001</v>
          </cell>
          <cell r="U234">
            <v>1.9070800000000001</v>
          </cell>
          <cell r="V234">
            <v>1.8503099999999999</v>
          </cell>
          <cell r="W234">
            <v>1.9098200000000001</v>
          </cell>
          <cell r="X234">
            <v>1.84758</v>
          </cell>
          <cell r="Y234">
            <v>1.9125799999999999</v>
          </cell>
          <cell r="Z234">
            <v>1.84483</v>
          </cell>
          <cell r="AA234">
            <v>1.91534</v>
          </cell>
          <cell r="AB234">
            <v>1.8420799999999999</v>
          </cell>
          <cell r="AC234">
            <v>1.91811</v>
          </cell>
          <cell r="AD234">
            <v>1.8393299999999999</v>
          </cell>
          <cell r="AE234">
            <v>1.9208799999999999</v>
          </cell>
          <cell r="AF234">
            <v>1.83656</v>
          </cell>
          <cell r="AG234">
            <v>1.92367</v>
          </cell>
          <cell r="AH234">
            <v>1.83378</v>
          </cell>
          <cell r="AI234">
            <v>1.9264699999999999</v>
          </cell>
          <cell r="AJ234">
            <v>1.8310200000000001</v>
          </cell>
          <cell r="AK234">
            <v>1.92927</v>
          </cell>
          <cell r="AL234">
            <v>1.82823</v>
          </cell>
          <cell r="AM234">
            <v>1.93207</v>
          </cell>
          <cell r="AN234">
            <v>1.82545</v>
          </cell>
          <cell r="AO234">
            <v>1.93489</v>
          </cell>
        </row>
        <row r="235">
          <cell r="B235">
            <v>1.8813200000000001</v>
          </cell>
          <cell r="C235">
            <v>1.8863300000000001</v>
          </cell>
          <cell r="D235">
            <v>1.8788199999999999</v>
          </cell>
          <cell r="E235">
            <v>1.8888400000000001</v>
          </cell>
          <cell r="F235">
            <v>1.8763000000000001</v>
          </cell>
          <cell r="G235">
            <v>1.8913500000000001</v>
          </cell>
          <cell r="H235">
            <v>1.8737900000000001</v>
          </cell>
          <cell r="I235">
            <v>1.89388</v>
          </cell>
          <cell r="J235">
            <v>1.8712599999999999</v>
          </cell>
          <cell r="K235">
            <v>1.8964099999999999</v>
          </cell>
          <cell r="L235">
            <v>1.86873</v>
          </cell>
          <cell r="M235">
            <v>1.8989400000000001</v>
          </cell>
          <cell r="N235">
            <v>1.86619</v>
          </cell>
          <cell r="O235">
            <v>1.9014899999999999</v>
          </cell>
          <cell r="P235">
            <v>1.86365</v>
          </cell>
          <cell r="Q235">
            <v>1.90404</v>
          </cell>
          <cell r="R235">
            <v>1.8611</v>
          </cell>
          <cell r="S235">
            <v>1.9066000000000001</v>
          </cell>
          <cell r="T235">
            <v>1.8585499999999999</v>
          </cell>
          <cell r="U235">
            <v>1.90916</v>
          </cell>
          <cell r="V235">
            <v>1.85599</v>
          </cell>
          <cell r="W235">
            <v>1.91174</v>
          </cell>
          <cell r="X235">
            <v>1.8534299999999999</v>
          </cell>
          <cell r="Y235">
            <v>1.91431</v>
          </cell>
          <cell r="Z235">
            <v>1.8508599999999999</v>
          </cell>
          <cell r="AA235">
            <v>1.9169</v>
          </cell>
          <cell r="AB235">
            <v>1.84829</v>
          </cell>
          <cell r="AC235">
            <v>1.9194800000000001</v>
          </cell>
          <cell r="AD235">
            <v>1.84571</v>
          </cell>
          <cell r="AE235">
            <v>1.92208</v>
          </cell>
          <cell r="AF235">
            <v>1.8431200000000001</v>
          </cell>
          <cell r="AG235">
            <v>1.9246799999999999</v>
          </cell>
          <cell r="AH235">
            <v>1.84053</v>
          </cell>
          <cell r="AI235">
            <v>1.9273</v>
          </cell>
          <cell r="AJ235">
            <v>1.8379399999999999</v>
          </cell>
          <cell r="AK235">
            <v>1.92991</v>
          </cell>
          <cell r="AL235">
            <v>1.8353299999999999</v>
          </cell>
          <cell r="AM235">
            <v>1.9325300000000001</v>
          </cell>
          <cell r="AN235">
            <v>1.83273</v>
          </cell>
          <cell r="AO235">
            <v>1.93516</v>
          </cell>
        </row>
        <row r="236">
          <cell r="B236">
            <v>1.8849400000000001</v>
          </cell>
          <cell r="C236">
            <v>1.88964</v>
          </cell>
          <cell r="D236">
            <v>1.8825799999999999</v>
          </cell>
          <cell r="E236">
            <v>1.89201</v>
          </cell>
          <cell r="F236">
            <v>1.8802099999999999</v>
          </cell>
          <cell r="G236">
            <v>1.8943700000000001</v>
          </cell>
          <cell r="H236">
            <v>1.87784</v>
          </cell>
          <cell r="I236">
            <v>1.8967499999999999</v>
          </cell>
          <cell r="J236">
            <v>1.8754599999999999</v>
          </cell>
          <cell r="K236">
            <v>1.8991199999999999</v>
          </cell>
          <cell r="L236">
            <v>1.8730800000000001</v>
          </cell>
          <cell r="M236">
            <v>1.90151</v>
          </cell>
          <cell r="N236">
            <v>1.8707</v>
          </cell>
          <cell r="O236">
            <v>1.90391</v>
          </cell>
          <cell r="P236">
            <v>1.8683099999999999</v>
          </cell>
          <cell r="Q236">
            <v>1.9063000000000001</v>
          </cell>
          <cell r="R236">
            <v>1.86591</v>
          </cell>
          <cell r="S236">
            <v>1.9087099999999999</v>
          </cell>
          <cell r="T236">
            <v>1.86351</v>
          </cell>
          <cell r="U236">
            <v>1.9111199999999999</v>
          </cell>
          <cell r="V236">
            <v>1.86111</v>
          </cell>
          <cell r="W236">
            <v>1.91353</v>
          </cell>
          <cell r="X236">
            <v>1.8587</v>
          </cell>
          <cell r="Y236">
            <v>1.91595</v>
          </cell>
          <cell r="Z236">
            <v>1.85629</v>
          </cell>
          <cell r="AA236">
            <v>1.91838</v>
          </cell>
          <cell r="AB236">
            <v>1.8538699999999999</v>
          </cell>
          <cell r="AC236">
            <v>1.9208099999999999</v>
          </cell>
          <cell r="AD236">
            <v>1.85144</v>
          </cell>
          <cell r="AE236">
            <v>1.9232499999999999</v>
          </cell>
          <cell r="AF236">
            <v>1.84901</v>
          </cell>
          <cell r="AG236">
            <v>1.9257</v>
          </cell>
          <cell r="AH236">
            <v>1.84657</v>
          </cell>
          <cell r="AI236">
            <v>1.92814</v>
          </cell>
          <cell r="AJ236">
            <v>1.8441399999999999</v>
          </cell>
          <cell r="AK236">
            <v>1.9306000000000001</v>
          </cell>
          <cell r="AL236">
            <v>1.8416999999999999</v>
          </cell>
          <cell r="AM236">
            <v>1.93306</v>
          </cell>
          <cell r="AN236">
            <v>1.8392500000000001</v>
          </cell>
          <cell r="AO236">
            <v>1.93553</v>
          </cell>
        </row>
        <row r="237">
          <cell r="B237">
            <v>1.8882300000000001</v>
          </cell>
          <cell r="C237">
            <v>1.8926799999999999</v>
          </cell>
          <cell r="D237">
            <v>1.88601</v>
          </cell>
          <cell r="E237">
            <v>1.8949100000000001</v>
          </cell>
          <cell r="F237">
            <v>1.8837699999999999</v>
          </cell>
          <cell r="G237">
            <v>1.89714</v>
          </cell>
          <cell r="H237">
            <v>1.8815299999999999</v>
          </cell>
          <cell r="I237">
            <v>1.8993899999999999</v>
          </cell>
          <cell r="J237">
            <v>1.8792899999999999</v>
          </cell>
          <cell r="K237">
            <v>1.9016299999999999</v>
          </cell>
          <cell r="L237">
            <v>1.8770500000000001</v>
          </cell>
          <cell r="M237">
            <v>1.9038900000000001</v>
          </cell>
          <cell r="N237">
            <v>1.8748</v>
          </cell>
          <cell r="O237">
            <v>1.9061399999999999</v>
          </cell>
          <cell r="P237">
            <v>1.8725400000000001</v>
          </cell>
          <cell r="Q237">
            <v>1.9084000000000001</v>
          </cell>
          <cell r="R237">
            <v>1.8702799999999999</v>
          </cell>
          <cell r="S237">
            <v>1.9106700000000001</v>
          </cell>
          <cell r="T237">
            <v>1.86802</v>
          </cell>
          <cell r="U237">
            <v>1.9129400000000001</v>
          </cell>
          <cell r="V237">
            <v>1.86575</v>
          </cell>
          <cell r="W237">
            <v>1.9152199999999999</v>
          </cell>
          <cell r="X237">
            <v>1.86347</v>
          </cell>
          <cell r="Y237">
            <v>1.9175</v>
          </cell>
          <cell r="Z237">
            <v>1.8612</v>
          </cell>
          <cell r="AA237">
            <v>1.9197900000000001</v>
          </cell>
          <cell r="AB237">
            <v>1.8589199999999999</v>
          </cell>
          <cell r="AC237">
            <v>1.9220900000000001</v>
          </cell>
          <cell r="AD237">
            <v>1.85663</v>
          </cell>
          <cell r="AE237">
            <v>1.92438</v>
          </cell>
          <cell r="AF237">
            <v>1.8543400000000001</v>
          </cell>
          <cell r="AG237">
            <v>1.9266799999999999</v>
          </cell>
          <cell r="AH237">
            <v>1.8520399999999999</v>
          </cell>
          <cell r="AI237">
            <v>1.929</v>
          </cell>
          <cell r="AJ237">
            <v>1.8497399999999999</v>
          </cell>
          <cell r="AK237">
            <v>1.9313100000000001</v>
          </cell>
          <cell r="AL237">
            <v>1.84744</v>
          </cell>
          <cell r="AM237">
            <v>1.93363</v>
          </cell>
          <cell r="AN237">
            <v>1.8451299999999999</v>
          </cell>
          <cell r="AO237">
            <v>1.9359599999999999</v>
          </cell>
        </row>
        <row r="238">
          <cell r="B238">
            <v>1.89127</v>
          </cell>
          <cell r="C238">
            <v>1.8954800000000001</v>
          </cell>
          <cell r="D238">
            <v>1.8891500000000001</v>
          </cell>
          <cell r="E238">
            <v>1.8976</v>
          </cell>
          <cell r="F238">
            <v>1.8870400000000001</v>
          </cell>
          <cell r="G238">
            <v>1.89971</v>
          </cell>
          <cell r="H238">
            <v>1.8849199999999999</v>
          </cell>
          <cell r="I238">
            <v>1.90184</v>
          </cell>
          <cell r="J238">
            <v>1.88279</v>
          </cell>
          <cell r="K238">
            <v>1.9039600000000001</v>
          </cell>
          <cell r="L238">
            <v>1.8806700000000001</v>
          </cell>
          <cell r="M238">
            <v>1.9060900000000001</v>
          </cell>
          <cell r="N238">
            <v>1.8785400000000001</v>
          </cell>
          <cell r="O238">
            <v>1.9082300000000001</v>
          </cell>
          <cell r="P238">
            <v>1.8764000000000001</v>
          </cell>
          <cell r="Q238">
            <v>1.9103600000000001</v>
          </cell>
          <cell r="R238">
            <v>1.87426</v>
          </cell>
          <cell r="S238">
            <v>1.9125099999999999</v>
          </cell>
          <cell r="T238">
            <v>1.87212</v>
          </cell>
          <cell r="U238">
            <v>1.91466</v>
          </cell>
          <cell r="V238">
            <v>1.86998</v>
          </cell>
          <cell r="W238">
            <v>1.91682</v>
          </cell>
          <cell r="X238">
            <v>1.86782</v>
          </cell>
          <cell r="Y238">
            <v>1.9189700000000001</v>
          </cell>
          <cell r="Z238">
            <v>1.8656699999999999</v>
          </cell>
          <cell r="AA238">
            <v>1.9211499999999999</v>
          </cell>
          <cell r="AB238">
            <v>1.86351</v>
          </cell>
          <cell r="AC238">
            <v>1.9233100000000001</v>
          </cell>
          <cell r="AD238">
            <v>1.8613500000000001</v>
          </cell>
          <cell r="AE238">
            <v>1.9254800000000001</v>
          </cell>
          <cell r="AF238">
            <v>1.8591899999999999</v>
          </cell>
          <cell r="AG238">
            <v>1.9276599999999999</v>
          </cell>
          <cell r="AH238">
            <v>1.85701</v>
          </cell>
          <cell r="AI238">
            <v>1.92984</v>
          </cell>
          <cell r="AJ238">
            <v>1.85483</v>
          </cell>
          <cell r="AK238">
            <v>1.9320299999999999</v>
          </cell>
          <cell r="AL238">
            <v>1.85266</v>
          </cell>
          <cell r="AM238">
            <v>1.9342299999999999</v>
          </cell>
          <cell r="AN238">
            <v>1.8504799999999999</v>
          </cell>
          <cell r="AO238">
            <v>1.93642</v>
          </cell>
        </row>
        <row r="239">
          <cell r="B239">
            <v>1.8940699999999999</v>
          </cell>
          <cell r="C239">
            <v>1.8980699999999999</v>
          </cell>
          <cell r="D239">
            <v>1.8920600000000001</v>
          </cell>
          <cell r="E239">
            <v>1.90008</v>
          </cell>
          <cell r="F239">
            <v>1.89005</v>
          </cell>
          <cell r="G239">
            <v>1.9020900000000001</v>
          </cell>
          <cell r="H239">
            <v>1.8880399999999999</v>
          </cell>
          <cell r="I239">
            <v>1.9040999999999999</v>
          </cell>
          <cell r="J239">
            <v>1.88602</v>
          </cell>
          <cell r="K239">
            <v>1.90612</v>
          </cell>
          <cell r="L239">
            <v>1.8839999999999999</v>
          </cell>
          <cell r="M239">
            <v>1.90815</v>
          </cell>
          <cell r="N239">
            <v>1.88198</v>
          </cell>
          <cell r="O239">
            <v>1.91018</v>
          </cell>
          <cell r="P239">
            <v>1.87995</v>
          </cell>
          <cell r="Q239">
            <v>1.91221</v>
          </cell>
          <cell r="R239">
            <v>1.87792</v>
          </cell>
          <cell r="S239">
            <v>1.9142399999999999</v>
          </cell>
          <cell r="T239">
            <v>1.8758900000000001</v>
          </cell>
          <cell r="U239">
            <v>1.91628</v>
          </cell>
          <cell r="V239">
            <v>1.8738600000000001</v>
          </cell>
          <cell r="W239">
            <v>1.91832</v>
          </cell>
          <cell r="X239">
            <v>1.87181</v>
          </cell>
          <cell r="Y239">
            <v>1.9203699999999999</v>
          </cell>
          <cell r="Z239">
            <v>1.8697600000000001</v>
          </cell>
          <cell r="AA239">
            <v>1.9224300000000001</v>
          </cell>
          <cell r="AB239">
            <v>1.86772</v>
          </cell>
          <cell r="AC239">
            <v>1.92448</v>
          </cell>
          <cell r="AD239">
            <v>1.8656699999999999</v>
          </cell>
          <cell r="AE239">
            <v>1.92655</v>
          </cell>
          <cell r="AF239">
            <v>1.86361</v>
          </cell>
          <cell r="AG239">
            <v>1.9286099999999999</v>
          </cell>
          <cell r="AH239">
            <v>1.86155</v>
          </cell>
          <cell r="AI239">
            <v>1.93069</v>
          </cell>
          <cell r="AJ239">
            <v>1.8594900000000001</v>
          </cell>
          <cell r="AK239">
            <v>1.93276</v>
          </cell>
          <cell r="AL239">
            <v>1.8574200000000001</v>
          </cell>
          <cell r="AM239">
            <v>1.93483</v>
          </cell>
          <cell r="AN239">
            <v>1.8553500000000001</v>
          </cell>
          <cell r="AO239">
            <v>1.93692</v>
          </cell>
        </row>
        <row r="240">
          <cell r="B240">
            <v>1.89666</v>
          </cell>
          <cell r="C240">
            <v>1.9004799999999999</v>
          </cell>
          <cell r="D240">
            <v>1.8947499999999999</v>
          </cell>
          <cell r="E240">
            <v>1.90238</v>
          </cell>
          <cell r="F240">
            <v>1.8928400000000001</v>
          </cell>
          <cell r="G240">
            <v>1.9043000000000001</v>
          </cell>
          <cell r="H240">
            <v>1.89093</v>
          </cell>
          <cell r="I240">
            <v>1.90621</v>
          </cell>
          <cell r="J240">
            <v>1.889</v>
          </cell>
          <cell r="K240">
            <v>1.9081399999999999</v>
          </cell>
          <cell r="L240">
            <v>1.8870800000000001</v>
          </cell>
          <cell r="M240">
            <v>1.9100699999999999</v>
          </cell>
          <cell r="N240">
            <v>1.8851599999999999</v>
          </cell>
          <cell r="O240">
            <v>1.9119999999999999</v>
          </cell>
          <cell r="P240">
            <v>1.8832199999999999</v>
          </cell>
          <cell r="Q240">
            <v>1.9139299999999999</v>
          </cell>
          <cell r="R240">
            <v>1.8813</v>
          </cell>
          <cell r="S240">
            <v>1.91587</v>
          </cell>
          <cell r="T240">
            <v>1.8793599999999999</v>
          </cell>
          <cell r="U240">
            <v>1.91781</v>
          </cell>
          <cell r="V240">
            <v>1.87741</v>
          </cell>
          <cell r="W240">
            <v>1.9197500000000001</v>
          </cell>
          <cell r="X240">
            <v>1.87548</v>
          </cell>
          <cell r="Y240">
            <v>1.9217</v>
          </cell>
          <cell r="Z240">
            <v>1.8735299999999999</v>
          </cell>
          <cell r="AA240">
            <v>1.9236599999999999</v>
          </cell>
          <cell r="AB240">
            <v>1.87158</v>
          </cell>
          <cell r="AC240">
            <v>1.9256200000000001</v>
          </cell>
          <cell r="AD240">
            <v>1.8696299999999999</v>
          </cell>
          <cell r="AE240">
            <v>1.9275800000000001</v>
          </cell>
          <cell r="AF240">
            <v>1.86768</v>
          </cell>
          <cell r="AG240">
            <v>1.92954</v>
          </cell>
          <cell r="AH240">
            <v>1.86571</v>
          </cell>
          <cell r="AI240">
            <v>1.9315100000000001</v>
          </cell>
          <cell r="AJ240">
            <v>1.8637600000000001</v>
          </cell>
          <cell r="AK240">
            <v>1.9334800000000001</v>
          </cell>
          <cell r="AL240">
            <v>1.8617900000000001</v>
          </cell>
          <cell r="AM240">
            <v>1.93546</v>
          </cell>
          <cell r="AN240">
            <v>1.85982</v>
          </cell>
          <cell r="AO240">
            <v>1.93743</v>
          </cell>
        </row>
        <row r="241">
          <cell r="B241">
            <v>1.89907</v>
          </cell>
          <cell r="C241">
            <v>1.9027099999999999</v>
          </cell>
          <cell r="D241">
            <v>1.8972500000000001</v>
          </cell>
          <cell r="E241">
            <v>1.9045399999999999</v>
          </cell>
          <cell r="F241">
            <v>1.8954299999999999</v>
          </cell>
          <cell r="G241">
            <v>1.9063600000000001</v>
          </cell>
          <cell r="H241">
            <v>1.8935999999999999</v>
          </cell>
          <cell r="I241">
            <v>1.9081999999999999</v>
          </cell>
          <cell r="J241">
            <v>1.89177</v>
          </cell>
          <cell r="K241">
            <v>1.9100299999999999</v>
          </cell>
          <cell r="L241">
            <v>1.8899300000000001</v>
          </cell>
          <cell r="M241">
            <v>1.91187</v>
          </cell>
          <cell r="N241">
            <v>1.88809</v>
          </cell>
          <cell r="O241">
            <v>1.91371</v>
          </cell>
          <cell r="P241">
            <v>1.88625</v>
          </cell>
          <cell r="Q241">
            <v>1.9155500000000001</v>
          </cell>
          <cell r="R241">
            <v>1.8844099999999999</v>
          </cell>
          <cell r="S241">
            <v>1.9174100000000001</v>
          </cell>
          <cell r="T241">
            <v>1.88256</v>
          </cell>
          <cell r="U241">
            <v>1.91926</v>
          </cell>
          <cell r="V241">
            <v>1.8807100000000001</v>
          </cell>
          <cell r="W241">
            <v>1.9211100000000001</v>
          </cell>
          <cell r="X241">
            <v>1.87886</v>
          </cell>
          <cell r="Y241">
            <v>1.9229700000000001</v>
          </cell>
          <cell r="Z241">
            <v>1.877</v>
          </cell>
          <cell r="AA241">
            <v>1.92483</v>
          </cell>
          <cell r="AB241">
            <v>1.87514</v>
          </cell>
          <cell r="AC241">
            <v>1.92669</v>
          </cell>
          <cell r="AD241">
            <v>1.8732800000000001</v>
          </cell>
          <cell r="AE241">
            <v>1.9285600000000001</v>
          </cell>
          <cell r="AF241">
            <v>1.8714299999999999</v>
          </cell>
          <cell r="AG241">
            <v>1.9304300000000001</v>
          </cell>
          <cell r="AH241">
            <v>1.8695600000000001</v>
          </cell>
          <cell r="AI241">
            <v>1.93232</v>
          </cell>
          <cell r="AJ241">
            <v>1.8676900000000001</v>
          </cell>
          <cell r="AK241">
            <v>1.9341999999999999</v>
          </cell>
          <cell r="AL241">
            <v>1.86581</v>
          </cell>
          <cell r="AM241">
            <v>1.93608</v>
          </cell>
          <cell r="AN241">
            <v>1.8639399999999999</v>
          </cell>
          <cell r="AO241">
            <v>1.9379599999999999</v>
          </cell>
        </row>
        <row r="242">
          <cell r="B242">
            <v>1.90133</v>
          </cell>
          <cell r="C242">
            <v>1.9048099999999999</v>
          </cell>
          <cell r="D242">
            <v>1.8995899999999999</v>
          </cell>
          <cell r="E242">
            <v>1.90655</v>
          </cell>
          <cell r="F242">
            <v>1.89784</v>
          </cell>
          <cell r="G242">
            <v>1.90831</v>
          </cell>
          <cell r="H242">
            <v>1.8960900000000001</v>
          </cell>
          <cell r="I242">
            <v>1.91005</v>
          </cell>
          <cell r="J242">
            <v>1.89435</v>
          </cell>
          <cell r="K242">
            <v>1.9117999999999999</v>
          </cell>
          <cell r="L242">
            <v>1.89259</v>
          </cell>
          <cell r="M242">
            <v>1.9135599999999999</v>
          </cell>
          <cell r="N242">
            <v>1.89083</v>
          </cell>
          <cell r="O242">
            <v>1.91533</v>
          </cell>
          <cell r="P242">
            <v>1.88907</v>
          </cell>
          <cell r="Q242">
            <v>1.91709</v>
          </cell>
          <cell r="R242">
            <v>1.88731</v>
          </cell>
          <cell r="S242">
            <v>1.9188499999999999</v>
          </cell>
          <cell r="T242">
            <v>1.88554</v>
          </cell>
          <cell r="U242">
            <v>1.92062</v>
          </cell>
          <cell r="V242">
            <v>1.88378</v>
          </cell>
          <cell r="W242">
            <v>1.92239</v>
          </cell>
          <cell r="X242">
            <v>1.8819999999999999</v>
          </cell>
          <cell r="Y242">
            <v>1.9241699999999999</v>
          </cell>
          <cell r="Z242">
            <v>1.8802300000000001</v>
          </cell>
          <cell r="AA242">
            <v>1.9259500000000001</v>
          </cell>
          <cell r="AB242">
            <v>1.87846</v>
          </cell>
          <cell r="AC242">
            <v>1.9277299999999999</v>
          </cell>
          <cell r="AD242">
            <v>1.8766700000000001</v>
          </cell>
          <cell r="AE242">
            <v>1.9295199999999999</v>
          </cell>
          <cell r="AF242">
            <v>1.8748899999999999</v>
          </cell>
          <cell r="AG242">
            <v>1.9313100000000001</v>
          </cell>
          <cell r="AH242">
            <v>1.8731100000000001</v>
          </cell>
          <cell r="AI242">
            <v>1.9331</v>
          </cell>
          <cell r="AJ242">
            <v>1.8713200000000001</v>
          </cell>
          <cell r="AK242">
            <v>1.93489</v>
          </cell>
          <cell r="AL242">
            <v>1.8695299999999999</v>
          </cell>
          <cell r="AM242">
            <v>1.9367000000000001</v>
          </cell>
          <cell r="AN242">
            <v>1.86774</v>
          </cell>
          <cell r="AO242">
            <v>1.9384999999999999</v>
          </cell>
        </row>
        <row r="243">
          <cell r="B243">
            <v>1.90344</v>
          </cell>
          <cell r="C243">
            <v>1.9067799999999999</v>
          </cell>
          <cell r="D243">
            <v>1.90177</v>
          </cell>
          <cell r="E243">
            <v>1.9084399999999999</v>
          </cell>
          <cell r="F243">
            <v>1.9000900000000001</v>
          </cell>
          <cell r="G243">
            <v>1.91012</v>
          </cell>
          <cell r="H243">
            <v>1.89842</v>
          </cell>
          <cell r="I243">
            <v>1.9117999999999999</v>
          </cell>
          <cell r="J243">
            <v>1.8967400000000001</v>
          </cell>
          <cell r="K243">
            <v>1.9134800000000001</v>
          </cell>
          <cell r="L243">
            <v>1.89507</v>
          </cell>
          <cell r="M243">
            <v>1.91516</v>
          </cell>
          <cell r="N243">
            <v>1.8933800000000001</v>
          </cell>
          <cell r="O243">
            <v>1.9168400000000001</v>
          </cell>
          <cell r="P243">
            <v>1.8916999999999999</v>
          </cell>
          <cell r="Q243">
            <v>1.9185399999999999</v>
          </cell>
          <cell r="R243">
            <v>1.89001</v>
          </cell>
          <cell r="S243">
            <v>1.9202300000000001</v>
          </cell>
          <cell r="T243">
            <v>1.88832</v>
          </cell>
          <cell r="U243">
            <v>1.9219200000000001</v>
          </cell>
          <cell r="V243">
            <v>1.88662</v>
          </cell>
          <cell r="W243">
            <v>1.9236200000000001</v>
          </cell>
          <cell r="X243">
            <v>1.8849199999999999</v>
          </cell>
          <cell r="Y243">
            <v>1.9253199999999999</v>
          </cell>
          <cell r="Z243">
            <v>1.88323</v>
          </cell>
          <cell r="AA243">
            <v>1.92702</v>
          </cell>
          <cell r="AB243">
            <v>1.8815200000000001</v>
          </cell>
          <cell r="AC243">
            <v>1.9287300000000001</v>
          </cell>
          <cell r="AD243">
            <v>1.8798299999999999</v>
          </cell>
          <cell r="AE243">
            <v>1.9304399999999999</v>
          </cell>
          <cell r="AF243">
            <v>1.8781099999999999</v>
          </cell>
          <cell r="AG243">
            <v>1.93215</v>
          </cell>
          <cell r="AH243">
            <v>1.8764099999999999</v>
          </cell>
          <cell r="AI243">
            <v>1.93387</v>
          </cell>
          <cell r="AJ243">
            <v>1.8747100000000001</v>
          </cell>
          <cell r="AK243">
            <v>1.9355899999999999</v>
          </cell>
          <cell r="AL243">
            <v>1.8729899999999999</v>
          </cell>
          <cell r="AM243">
            <v>1.9373</v>
          </cell>
          <cell r="AN243">
            <v>1.8712800000000001</v>
          </cell>
          <cell r="AO243">
            <v>1.93902</v>
          </cell>
        </row>
        <row r="244">
          <cell r="B244">
            <v>1.9054199999999999</v>
          </cell>
          <cell r="C244">
            <v>1.90862</v>
          </cell>
          <cell r="D244">
            <v>1.9038200000000001</v>
          </cell>
          <cell r="E244">
            <v>1.9102300000000001</v>
          </cell>
          <cell r="F244">
            <v>1.90221</v>
          </cell>
          <cell r="G244">
            <v>1.9118299999999999</v>
          </cell>
          <cell r="H244">
            <v>1.9006099999999999</v>
          </cell>
          <cell r="I244">
            <v>1.91344</v>
          </cell>
          <cell r="J244">
            <v>1.89899</v>
          </cell>
          <cell r="K244">
            <v>1.91506</v>
          </cell>
          <cell r="L244">
            <v>1.8973899999999999</v>
          </cell>
          <cell r="M244">
            <v>1.9166700000000001</v>
          </cell>
          <cell r="N244">
            <v>1.89577</v>
          </cell>
          <cell r="O244">
            <v>1.91828</v>
          </cell>
          <cell r="P244">
            <v>1.89415</v>
          </cell>
          <cell r="Q244">
            <v>1.91991</v>
          </cell>
          <cell r="R244">
            <v>1.89253</v>
          </cell>
          <cell r="S244">
            <v>1.92153</v>
          </cell>
          <cell r="T244">
            <v>1.8909100000000001</v>
          </cell>
          <cell r="U244">
            <v>1.92316</v>
          </cell>
          <cell r="V244">
            <v>1.8892800000000001</v>
          </cell>
          <cell r="W244">
            <v>1.9247799999999999</v>
          </cell>
          <cell r="X244">
            <v>1.8876599999999999</v>
          </cell>
          <cell r="Y244">
            <v>1.92642</v>
          </cell>
          <cell r="Z244">
            <v>1.88602</v>
          </cell>
          <cell r="AA244">
            <v>1.92805</v>
          </cell>
          <cell r="AB244">
            <v>1.8844000000000001</v>
          </cell>
          <cell r="AC244">
            <v>1.9296899999999999</v>
          </cell>
          <cell r="AD244">
            <v>1.88276</v>
          </cell>
          <cell r="AE244">
            <v>1.9313199999999999</v>
          </cell>
          <cell r="AF244">
            <v>1.88113</v>
          </cell>
          <cell r="AG244">
            <v>1.9329700000000001</v>
          </cell>
          <cell r="AH244">
            <v>1.87948</v>
          </cell>
          <cell r="AI244">
            <v>1.93462</v>
          </cell>
          <cell r="AJ244">
            <v>1.87785</v>
          </cell>
          <cell r="AK244">
            <v>1.9362600000000001</v>
          </cell>
          <cell r="AL244">
            <v>1.8762099999999999</v>
          </cell>
          <cell r="AM244">
            <v>1.93791</v>
          </cell>
          <cell r="AN244">
            <v>1.87456</v>
          </cell>
          <cell r="AO244">
            <v>1.93957</v>
          </cell>
        </row>
        <row r="245">
          <cell r="B245">
            <v>1.9072899999999999</v>
          </cell>
          <cell r="C245">
            <v>1.9103600000000001</v>
          </cell>
          <cell r="D245">
            <v>1.90574</v>
          </cell>
          <cell r="E245">
            <v>1.91191</v>
          </cell>
          <cell r="F245">
            <v>1.9041999999999999</v>
          </cell>
          <cell r="G245">
            <v>1.9134500000000001</v>
          </cell>
          <cell r="H245">
            <v>1.90266</v>
          </cell>
          <cell r="I245">
            <v>1.915</v>
          </cell>
          <cell r="J245">
            <v>1.9011100000000001</v>
          </cell>
          <cell r="K245">
            <v>1.91655</v>
          </cell>
          <cell r="L245">
            <v>1.8995500000000001</v>
          </cell>
          <cell r="M245">
            <v>1.9180999999999999</v>
          </cell>
          <cell r="N245">
            <v>1.8979999999999999</v>
          </cell>
          <cell r="O245">
            <v>1.9196599999999999</v>
          </cell>
          <cell r="P245">
            <v>1.89645</v>
          </cell>
          <cell r="Q245">
            <v>1.9212100000000001</v>
          </cell>
          <cell r="R245">
            <v>1.89489</v>
          </cell>
          <cell r="S245">
            <v>1.9227700000000001</v>
          </cell>
          <cell r="T245">
            <v>1.89333</v>
          </cell>
          <cell r="U245">
            <v>1.9243300000000001</v>
          </cell>
          <cell r="V245">
            <v>1.89177</v>
          </cell>
          <cell r="W245">
            <v>1.9258999999999999</v>
          </cell>
          <cell r="X245">
            <v>1.8902099999999999</v>
          </cell>
          <cell r="Y245">
            <v>1.92747</v>
          </cell>
          <cell r="Z245">
            <v>1.8886400000000001</v>
          </cell>
          <cell r="AA245">
            <v>1.92903</v>
          </cell>
          <cell r="AB245">
            <v>1.8870800000000001</v>
          </cell>
          <cell r="AC245">
            <v>1.9306099999999999</v>
          </cell>
          <cell r="AD245">
            <v>1.88551</v>
          </cell>
          <cell r="AE245">
            <v>1.93218</v>
          </cell>
          <cell r="AF245">
            <v>1.8839399999999999</v>
          </cell>
          <cell r="AG245">
            <v>1.9337599999999999</v>
          </cell>
          <cell r="AH245">
            <v>1.88236</v>
          </cell>
          <cell r="AI245">
            <v>1.9353400000000001</v>
          </cell>
          <cell r="AJ245">
            <v>1.88079</v>
          </cell>
          <cell r="AK245">
            <v>1.93692</v>
          </cell>
          <cell r="AL245">
            <v>1.87921</v>
          </cell>
          <cell r="AM245">
            <v>1.93851</v>
          </cell>
          <cell r="AN245">
            <v>1.8776299999999999</v>
          </cell>
          <cell r="AO245">
            <v>1.9400900000000001</v>
          </cell>
        </row>
        <row r="246">
          <cell r="B246">
            <v>1.9090499999999999</v>
          </cell>
          <cell r="C246">
            <v>1.91201</v>
          </cell>
          <cell r="D246">
            <v>1.9075599999999999</v>
          </cell>
          <cell r="E246">
            <v>1.9134899999999999</v>
          </cell>
          <cell r="F246">
            <v>1.9060699999999999</v>
          </cell>
          <cell r="G246">
            <v>1.9149799999999999</v>
          </cell>
          <cell r="H246">
            <v>1.90459</v>
          </cell>
          <cell r="I246">
            <v>1.91648</v>
          </cell>
          <cell r="J246">
            <v>1.9030899999999999</v>
          </cell>
          <cell r="K246">
            <v>1.9179600000000001</v>
          </cell>
          <cell r="L246">
            <v>1.9016</v>
          </cell>
          <cell r="M246">
            <v>1.9194599999999999</v>
          </cell>
          <cell r="N246">
            <v>1.90011</v>
          </cell>
          <cell r="O246">
            <v>1.9209499999999999</v>
          </cell>
          <cell r="P246">
            <v>1.8986099999999999</v>
          </cell>
          <cell r="Q246">
            <v>1.9224600000000001</v>
          </cell>
          <cell r="R246">
            <v>1.8971100000000001</v>
          </cell>
          <cell r="S246">
            <v>1.92395</v>
          </cell>
          <cell r="T246">
            <v>1.89561</v>
          </cell>
          <cell r="U246">
            <v>1.9254599999999999</v>
          </cell>
          <cell r="V246">
            <v>1.89411</v>
          </cell>
          <cell r="W246">
            <v>1.92696</v>
          </cell>
          <cell r="X246">
            <v>1.8926000000000001</v>
          </cell>
          <cell r="Y246">
            <v>1.9284699999999999</v>
          </cell>
          <cell r="Z246">
            <v>1.8911</v>
          </cell>
          <cell r="AA246">
            <v>1.92998</v>
          </cell>
          <cell r="AB246">
            <v>1.8895900000000001</v>
          </cell>
          <cell r="AC246">
            <v>1.9315</v>
          </cell>
          <cell r="AD246">
            <v>1.88808</v>
          </cell>
          <cell r="AE246">
            <v>1.9330099999999999</v>
          </cell>
          <cell r="AF246">
            <v>1.8865700000000001</v>
          </cell>
          <cell r="AG246">
            <v>1.9345300000000001</v>
          </cell>
          <cell r="AH246">
            <v>1.8850499999999999</v>
          </cell>
          <cell r="AI246">
            <v>1.93605</v>
          </cell>
          <cell r="AJ246">
            <v>1.88354</v>
          </cell>
          <cell r="AK246">
            <v>1.93757</v>
          </cell>
          <cell r="AL246">
            <v>1.88201</v>
          </cell>
          <cell r="AM246">
            <v>1.93909</v>
          </cell>
          <cell r="AN246">
            <v>1.88049</v>
          </cell>
          <cell r="AO246">
            <v>1.94062</v>
          </cell>
        </row>
        <row r="247">
          <cell r="B247">
            <v>1.9107000000000001</v>
          </cell>
          <cell r="C247">
            <v>1.91357</v>
          </cell>
          <cell r="D247">
            <v>1.90927</v>
          </cell>
          <cell r="E247">
            <v>1.915</v>
          </cell>
          <cell r="F247">
            <v>1.90784</v>
          </cell>
          <cell r="G247">
            <v>1.9164300000000001</v>
          </cell>
          <cell r="H247">
            <v>1.9064099999999999</v>
          </cell>
          <cell r="I247">
            <v>1.91787</v>
          </cell>
          <cell r="J247">
            <v>1.9049700000000001</v>
          </cell>
          <cell r="K247">
            <v>1.9193</v>
          </cell>
          <cell r="L247">
            <v>1.9035299999999999</v>
          </cell>
          <cell r="M247">
            <v>1.9207399999999999</v>
          </cell>
          <cell r="N247">
            <v>1.9020900000000001</v>
          </cell>
          <cell r="O247">
            <v>1.9221900000000001</v>
          </cell>
          <cell r="P247">
            <v>1.90065</v>
          </cell>
          <cell r="Q247">
            <v>1.92364</v>
          </cell>
          <cell r="R247">
            <v>1.8992</v>
          </cell>
          <cell r="S247">
            <v>1.92509</v>
          </cell>
          <cell r="T247">
            <v>1.8977599999999999</v>
          </cell>
          <cell r="U247">
            <v>1.9265300000000001</v>
          </cell>
          <cell r="V247">
            <v>1.8963099999999999</v>
          </cell>
          <cell r="W247">
            <v>1.9279900000000001</v>
          </cell>
          <cell r="X247">
            <v>1.89486</v>
          </cell>
          <cell r="Y247">
            <v>1.92944</v>
          </cell>
          <cell r="Z247">
            <v>1.89341</v>
          </cell>
          <cell r="AA247">
            <v>1.93089</v>
          </cell>
          <cell r="AB247">
            <v>1.89195</v>
          </cell>
          <cell r="AC247">
            <v>1.93235</v>
          </cell>
          <cell r="AD247">
            <v>1.8905000000000001</v>
          </cell>
          <cell r="AE247">
            <v>1.93381</v>
          </cell>
          <cell r="AF247">
            <v>1.8890400000000001</v>
          </cell>
          <cell r="AG247">
            <v>1.93527</v>
          </cell>
          <cell r="AH247">
            <v>1.88758</v>
          </cell>
          <cell r="AI247">
            <v>1.9367399999999999</v>
          </cell>
          <cell r="AJ247">
            <v>1.88612</v>
          </cell>
          <cell r="AK247">
            <v>1.9381999999999999</v>
          </cell>
          <cell r="AL247">
            <v>1.88466</v>
          </cell>
          <cell r="AM247">
            <v>1.93967</v>
          </cell>
          <cell r="AN247">
            <v>1.8831899999999999</v>
          </cell>
          <cell r="AO247">
            <v>1.9411400000000001</v>
          </cell>
        </row>
        <row r="248">
          <cell r="B248">
            <v>1.91229</v>
          </cell>
          <cell r="C248">
            <v>1.9150499999999999</v>
          </cell>
          <cell r="D248">
            <v>1.9109</v>
          </cell>
          <cell r="E248">
            <v>1.9164300000000001</v>
          </cell>
          <cell r="F248">
            <v>1.9095200000000001</v>
          </cell>
          <cell r="G248">
            <v>1.91781</v>
          </cell>
          <cell r="H248">
            <v>1.9081300000000001</v>
          </cell>
          <cell r="I248">
            <v>1.9192</v>
          </cell>
          <cell r="J248">
            <v>1.9067499999999999</v>
          </cell>
          <cell r="K248">
            <v>1.92059</v>
          </cell>
          <cell r="L248">
            <v>1.9053500000000001</v>
          </cell>
          <cell r="M248">
            <v>1.92197</v>
          </cell>
          <cell r="N248">
            <v>1.9039600000000001</v>
          </cell>
          <cell r="O248">
            <v>1.92337</v>
          </cell>
          <cell r="P248">
            <v>1.9025700000000001</v>
          </cell>
          <cell r="Q248">
            <v>1.92476</v>
          </cell>
          <cell r="R248">
            <v>1.9011800000000001</v>
          </cell>
          <cell r="S248">
            <v>1.9261600000000001</v>
          </cell>
          <cell r="T248">
            <v>1.8997900000000001</v>
          </cell>
          <cell r="U248">
            <v>1.9275500000000001</v>
          </cell>
          <cell r="V248">
            <v>1.89838</v>
          </cell>
          <cell r="W248">
            <v>1.9289499999999999</v>
          </cell>
          <cell r="X248">
            <v>1.89699</v>
          </cell>
          <cell r="Y248">
            <v>1.93035</v>
          </cell>
          <cell r="Z248">
            <v>1.8955900000000001</v>
          </cell>
          <cell r="AA248">
            <v>1.93177</v>
          </cell>
          <cell r="AB248">
            <v>1.89419</v>
          </cell>
          <cell r="AC248">
            <v>1.9331700000000001</v>
          </cell>
          <cell r="AD248">
            <v>1.8927700000000001</v>
          </cell>
          <cell r="AE248">
            <v>1.93458</v>
          </cell>
          <cell r="AF248">
            <v>1.89137</v>
          </cell>
          <cell r="AG248">
            <v>1.9359900000000001</v>
          </cell>
          <cell r="AH248">
            <v>1.8899600000000001</v>
          </cell>
          <cell r="AI248">
            <v>1.9374</v>
          </cell>
          <cell r="AJ248">
            <v>1.88856</v>
          </cell>
          <cell r="AK248">
            <v>1.93882</v>
          </cell>
          <cell r="AL248">
            <v>1.8871500000000001</v>
          </cell>
          <cell r="AM248">
            <v>1.9402299999999999</v>
          </cell>
          <cell r="AN248">
            <v>1.8857299999999999</v>
          </cell>
          <cell r="AO248">
            <v>1.9416500000000001</v>
          </cell>
        </row>
        <row r="249">
          <cell r="B249">
            <v>1.91378</v>
          </cell>
          <cell r="C249">
            <v>1.91645</v>
          </cell>
          <cell r="D249">
            <v>1.9124399999999999</v>
          </cell>
          <cell r="E249">
            <v>1.9177900000000001</v>
          </cell>
          <cell r="F249">
            <v>1.9111</v>
          </cell>
          <cell r="G249">
            <v>1.9191199999999999</v>
          </cell>
          <cell r="H249">
            <v>1.9097599999999999</v>
          </cell>
          <cell r="I249">
            <v>1.9204600000000001</v>
          </cell>
          <cell r="J249">
            <v>1.90842</v>
          </cell>
          <cell r="K249">
            <v>1.92181</v>
          </cell>
          <cell r="L249">
            <v>1.9070800000000001</v>
          </cell>
          <cell r="M249">
            <v>1.9231400000000001</v>
          </cell>
          <cell r="N249">
            <v>1.90574</v>
          </cell>
          <cell r="O249">
            <v>1.92449</v>
          </cell>
          <cell r="P249">
            <v>1.9044000000000001</v>
          </cell>
          <cell r="Q249">
            <v>1.92584</v>
          </cell>
          <cell r="R249">
            <v>1.9030499999999999</v>
          </cell>
          <cell r="S249">
            <v>1.9271799999999999</v>
          </cell>
          <cell r="T249">
            <v>1.9016999999999999</v>
          </cell>
          <cell r="U249">
            <v>1.9285399999999999</v>
          </cell>
          <cell r="V249">
            <v>1.90035</v>
          </cell>
          <cell r="W249">
            <v>1.9298999999999999</v>
          </cell>
          <cell r="X249">
            <v>1.89899</v>
          </cell>
          <cell r="Y249">
            <v>1.9312400000000001</v>
          </cell>
          <cell r="Z249">
            <v>1.89764</v>
          </cell>
          <cell r="AA249">
            <v>1.9326000000000001</v>
          </cell>
          <cell r="AB249">
            <v>1.89629</v>
          </cell>
          <cell r="AC249">
            <v>1.93397</v>
          </cell>
          <cell r="AD249">
            <v>1.89493</v>
          </cell>
          <cell r="AE249">
            <v>1.9353199999999999</v>
          </cell>
          <cell r="AF249">
            <v>1.89357</v>
          </cell>
          <cell r="AG249">
            <v>1.93669</v>
          </cell>
          <cell r="AH249">
            <v>1.8922099999999999</v>
          </cell>
          <cell r="AI249">
            <v>1.9380500000000001</v>
          </cell>
          <cell r="AJ249">
            <v>1.8908499999999999</v>
          </cell>
          <cell r="AK249">
            <v>1.9394100000000001</v>
          </cell>
          <cell r="AL249">
            <v>1.88948</v>
          </cell>
          <cell r="AM249">
            <v>1.94079</v>
          </cell>
          <cell r="AN249">
            <v>1.88812</v>
          </cell>
          <cell r="AO249">
            <v>1.94215</v>
          </cell>
        </row>
        <row r="250">
          <cell r="B250">
            <v>1.9152</v>
          </cell>
          <cell r="C250">
            <v>1.91778</v>
          </cell>
          <cell r="D250">
            <v>1.91391</v>
          </cell>
          <cell r="E250">
            <v>1.9190799999999999</v>
          </cell>
          <cell r="F250">
            <v>1.9126099999999999</v>
          </cell>
          <cell r="G250">
            <v>1.9203699999999999</v>
          </cell>
          <cell r="H250">
            <v>1.9113199999999999</v>
          </cell>
          <cell r="I250">
            <v>1.92167</v>
          </cell>
          <cell r="J250">
            <v>1.9100200000000001</v>
          </cell>
          <cell r="K250">
            <v>1.9229700000000001</v>
          </cell>
          <cell r="L250">
            <v>1.90872</v>
          </cell>
          <cell r="M250">
            <v>1.9242600000000001</v>
          </cell>
          <cell r="N250">
            <v>1.9074199999999999</v>
          </cell>
          <cell r="O250">
            <v>1.9255599999999999</v>
          </cell>
          <cell r="P250">
            <v>1.90612</v>
          </cell>
          <cell r="Q250">
            <v>1.9268700000000001</v>
          </cell>
          <cell r="R250">
            <v>1.90482</v>
          </cell>
          <cell r="S250">
            <v>1.92818</v>
          </cell>
          <cell r="T250">
            <v>1.9035200000000001</v>
          </cell>
          <cell r="U250">
            <v>1.9294800000000001</v>
          </cell>
          <cell r="V250">
            <v>1.90221</v>
          </cell>
          <cell r="W250">
            <v>1.93079</v>
          </cell>
          <cell r="X250">
            <v>1.9009</v>
          </cell>
          <cell r="Y250">
            <v>1.9320999999999999</v>
          </cell>
          <cell r="Z250">
            <v>1.8995899999999999</v>
          </cell>
          <cell r="AA250">
            <v>1.9334100000000001</v>
          </cell>
          <cell r="AB250">
            <v>1.89828</v>
          </cell>
          <cell r="AC250">
            <v>1.9347300000000001</v>
          </cell>
          <cell r="AD250">
            <v>1.89696</v>
          </cell>
          <cell r="AE250">
            <v>1.93604</v>
          </cell>
          <cell r="AF250">
            <v>1.8956500000000001</v>
          </cell>
          <cell r="AG250">
            <v>1.93736</v>
          </cell>
          <cell r="AH250">
            <v>1.8943300000000001</v>
          </cell>
          <cell r="AI250">
            <v>1.93868</v>
          </cell>
          <cell r="AJ250">
            <v>1.8930199999999999</v>
          </cell>
          <cell r="AK250">
            <v>1.94</v>
          </cell>
          <cell r="AL250">
            <v>1.8916999999999999</v>
          </cell>
          <cell r="AM250">
            <v>1.9413199999999999</v>
          </cell>
          <cell r="AN250">
            <v>1.8903799999999999</v>
          </cell>
          <cell r="AO250">
            <v>1.94265</v>
          </cell>
        </row>
        <row r="251">
          <cell r="B251">
            <v>1.91655</v>
          </cell>
          <cell r="C251">
            <v>1.9190499999999999</v>
          </cell>
          <cell r="D251">
            <v>1.9153100000000001</v>
          </cell>
          <cell r="E251">
            <v>1.92031</v>
          </cell>
          <cell r="F251">
            <v>1.91405</v>
          </cell>
          <cell r="G251">
            <v>1.9215599999999999</v>
          </cell>
          <cell r="H251">
            <v>1.91279</v>
          </cell>
          <cell r="I251">
            <v>1.92282</v>
          </cell>
          <cell r="J251">
            <v>1.91154</v>
          </cell>
          <cell r="K251">
            <v>1.9240699999999999</v>
          </cell>
          <cell r="L251">
            <v>1.91028</v>
          </cell>
          <cell r="M251">
            <v>1.9253400000000001</v>
          </cell>
          <cell r="N251">
            <v>1.9090199999999999</v>
          </cell>
          <cell r="O251">
            <v>1.92659</v>
          </cell>
          <cell r="P251">
            <v>1.9077599999999999</v>
          </cell>
          <cell r="Q251">
            <v>1.9278599999999999</v>
          </cell>
          <cell r="R251">
            <v>1.9065000000000001</v>
          </cell>
          <cell r="S251">
            <v>1.9291199999999999</v>
          </cell>
          <cell r="T251">
            <v>1.90523</v>
          </cell>
          <cell r="U251">
            <v>1.93038</v>
          </cell>
          <cell r="V251">
            <v>1.9039699999999999</v>
          </cell>
          <cell r="W251">
            <v>1.9316500000000001</v>
          </cell>
          <cell r="X251">
            <v>1.9027000000000001</v>
          </cell>
          <cell r="Y251">
            <v>1.93293</v>
          </cell>
          <cell r="Z251">
            <v>1.90143</v>
          </cell>
          <cell r="AA251">
            <v>1.9341900000000001</v>
          </cell>
          <cell r="AB251">
            <v>1.9001600000000001</v>
          </cell>
          <cell r="AC251">
            <v>1.93547</v>
          </cell>
          <cell r="AD251">
            <v>1.89889</v>
          </cell>
          <cell r="AE251">
            <v>1.9367399999999999</v>
          </cell>
          <cell r="AF251">
            <v>1.8976200000000001</v>
          </cell>
          <cell r="AG251">
            <v>1.93801</v>
          </cell>
          <cell r="AH251">
            <v>1.8963399999999999</v>
          </cell>
          <cell r="AI251">
            <v>1.93929</v>
          </cell>
          <cell r="AJ251">
            <v>1.89507</v>
          </cell>
          <cell r="AK251">
            <v>1.9405699999999999</v>
          </cell>
          <cell r="AL251">
            <v>1.8937999999999999</v>
          </cell>
          <cell r="AM251">
            <v>1.9418500000000001</v>
          </cell>
          <cell r="AN251">
            <v>1.89252</v>
          </cell>
          <cell r="AO251">
            <v>1.9431400000000001</v>
          </cell>
        </row>
        <row r="252">
          <cell r="B252">
            <v>1.9178500000000001</v>
          </cell>
          <cell r="C252">
            <v>1.92028</v>
          </cell>
          <cell r="D252">
            <v>1.9166300000000001</v>
          </cell>
          <cell r="E252">
            <v>1.9214899999999999</v>
          </cell>
          <cell r="F252">
            <v>1.9154199999999999</v>
          </cell>
          <cell r="G252">
            <v>1.9227000000000001</v>
          </cell>
          <cell r="H252">
            <v>1.9141999999999999</v>
          </cell>
          <cell r="I252">
            <v>1.9239200000000001</v>
          </cell>
          <cell r="J252">
            <v>1.9129799999999999</v>
          </cell>
          <cell r="K252">
            <v>1.9251400000000001</v>
          </cell>
          <cell r="L252">
            <v>1.9117599999999999</v>
          </cell>
          <cell r="M252">
            <v>1.9263600000000001</v>
          </cell>
          <cell r="N252">
            <v>1.9105399999999999</v>
          </cell>
          <cell r="O252">
            <v>1.9275800000000001</v>
          </cell>
          <cell r="P252">
            <v>1.9093199999999999</v>
          </cell>
          <cell r="Q252">
            <v>1.9288099999999999</v>
          </cell>
          <cell r="R252">
            <v>1.9080999999999999</v>
          </cell>
          <cell r="S252">
            <v>1.9300299999999999</v>
          </cell>
          <cell r="T252">
            <v>1.9068700000000001</v>
          </cell>
          <cell r="U252">
            <v>1.93126</v>
          </cell>
          <cell r="V252">
            <v>1.9056500000000001</v>
          </cell>
          <cell r="W252">
            <v>1.93249</v>
          </cell>
          <cell r="X252">
            <v>1.90442</v>
          </cell>
          <cell r="Y252">
            <v>1.93371</v>
          </cell>
          <cell r="Z252">
            <v>1.9031899999999999</v>
          </cell>
          <cell r="AA252">
            <v>1.9349499999999999</v>
          </cell>
          <cell r="AB252">
            <v>1.9019600000000001</v>
          </cell>
          <cell r="AC252">
            <v>1.93618</v>
          </cell>
          <cell r="AD252">
            <v>1.90073</v>
          </cell>
          <cell r="AE252">
            <v>1.9374100000000001</v>
          </cell>
          <cell r="AF252">
            <v>1.8994899999999999</v>
          </cell>
          <cell r="AG252">
            <v>1.93865</v>
          </cell>
          <cell r="AH252">
            <v>1.8982600000000001</v>
          </cell>
          <cell r="AI252">
            <v>1.9398899999999999</v>
          </cell>
          <cell r="AJ252">
            <v>1.8970199999999999</v>
          </cell>
          <cell r="AK252">
            <v>1.94113</v>
          </cell>
          <cell r="AL252">
            <v>1.89578</v>
          </cell>
          <cell r="AM252">
            <v>1.9423699999999999</v>
          </cell>
          <cell r="AN252">
            <v>1.89455</v>
          </cell>
          <cell r="AO252">
            <v>1.9436100000000001</v>
          </cell>
        </row>
        <row r="253">
          <cell r="B253">
            <v>1.9190799999999999</v>
          </cell>
          <cell r="C253">
            <v>1.92143</v>
          </cell>
          <cell r="D253">
            <v>1.9178999999999999</v>
          </cell>
          <cell r="E253">
            <v>1.9226099999999999</v>
          </cell>
          <cell r="F253">
            <v>1.91672</v>
          </cell>
          <cell r="G253">
            <v>1.9238</v>
          </cell>
          <cell r="H253">
            <v>1.91554</v>
          </cell>
          <cell r="I253">
            <v>1.9249799999999999</v>
          </cell>
          <cell r="J253">
            <v>1.9143600000000001</v>
          </cell>
          <cell r="K253">
            <v>1.9261600000000001</v>
          </cell>
          <cell r="L253">
            <v>1.9131800000000001</v>
          </cell>
          <cell r="M253">
            <v>1.9273400000000001</v>
          </cell>
          <cell r="N253">
            <v>1.9119900000000001</v>
          </cell>
          <cell r="O253">
            <v>1.9285300000000001</v>
          </cell>
          <cell r="P253">
            <v>1.9108099999999999</v>
          </cell>
          <cell r="Q253">
            <v>1.92971</v>
          </cell>
          <cell r="R253">
            <v>1.9096200000000001</v>
          </cell>
          <cell r="S253">
            <v>1.9309000000000001</v>
          </cell>
          <cell r="T253">
            <v>1.9084300000000001</v>
          </cell>
          <cell r="U253">
            <v>1.9320999999999999</v>
          </cell>
          <cell r="V253">
            <v>1.90724</v>
          </cell>
          <cell r="W253">
            <v>1.93329</v>
          </cell>
          <cell r="X253">
            <v>1.90605</v>
          </cell>
          <cell r="Y253">
            <v>1.93448</v>
          </cell>
          <cell r="Z253">
            <v>1.90486</v>
          </cell>
          <cell r="AA253">
            <v>1.93567</v>
          </cell>
          <cell r="AB253">
            <v>1.9036599999999999</v>
          </cell>
          <cell r="AC253">
            <v>1.9368700000000001</v>
          </cell>
          <cell r="AD253">
            <v>1.9024700000000001</v>
          </cell>
          <cell r="AE253">
            <v>1.93807</v>
          </cell>
          <cell r="AF253">
            <v>1.90127</v>
          </cell>
          <cell r="AG253">
            <v>1.93926</v>
          </cell>
          <cell r="AH253">
            <v>1.9000699999999999</v>
          </cell>
          <cell r="AI253">
            <v>1.9404699999999999</v>
          </cell>
          <cell r="AJ253">
            <v>1.8988700000000001</v>
          </cell>
          <cell r="AK253">
            <v>1.94167</v>
          </cell>
          <cell r="AL253">
            <v>1.89767</v>
          </cell>
          <cell r="AM253">
            <v>1.9428700000000001</v>
          </cell>
          <cell r="AN253">
            <v>1.8964700000000001</v>
          </cell>
          <cell r="AO253">
            <v>1.94407</v>
          </cell>
        </row>
        <row r="254">
          <cell r="B254">
            <v>1.9202600000000001</v>
          </cell>
          <cell r="C254">
            <v>1.92255</v>
          </cell>
          <cell r="D254">
            <v>1.9191199999999999</v>
          </cell>
          <cell r="E254">
            <v>1.9236899999999999</v>
          </cell>
          <cell r="F254">
            <v>1.91797</v>
          </cell>
          <cell r="G254">
            <v>1.92483</v>
          </cell>
          <cell r="H254">
            <v>1.91682</v>
          </cell>
          <cell r="I254">
            <v>1.92598</v>
          </cell>
          <cell r="J254">
            <v>1.91568</v>
          </cell>
          <cell r="K254">
            <v>1.9271400000000001</v>
          </cell>
          <cell r="L254">
            <v>1.91452</v>
          </cell>
          <cell r="M254">
            <v>1.9282900000000001</v>
          </cell>
          <cell r="N254">
            <v>1.91337</v>
          </cell>
          <cell r="O254">
            <v>1.92944</v>
          </cell>
          <cell r="P254">
            <v>1.91222</v>
          </cell>
          <cell r="Q254">
            <v>1.93059</v>
          </cell>
          <cell r="R254">
            <v>1.91107</v>
          </cell>
          <cell r="S254">
            <v>1.93174</v>
          </cell>
          <cell r="T254">
            <v>1.90991</v>
          </cell>
          <cell r="U254">
            <v>1.9329000000000001</v>
          </cell>
          <cell r="V254">
            <v>1.90876</v>
          </cell>
          <cell r="W254">
            <v>1.9340599999999999</v>
          </cell>
          <cell r="X254">
            <v>1.90761</v>
          </cell>
          <cell r="Y254">
            <v>1.9352199999999999</v>
          </cell>
          <cell r="Z254">
            <v>1.9064399999999999</v>
          </cell>
          <cell r="AA254">
            <v>1.9363699999999999</v>
          </cell>
          <cell r="AB254">
            <v>1.9052800000000001</v>
          </cell>
          <cell r="AC254">
            <v>1.93753</v>
          </cell>
          <cell r="AD254">
            <v>1.9041300000000001</v>
          </cell>
          <cell r="AE254">
            <v>1.9387000000000001</v>
          </cell>
          <cell r="AF254">
            <v>1.9029700000000001</v>
          </cell>
          <cell r="AG254">
            <v>1.93987</v>
          </cell>
          <cell r="AH254">
            <v>1.9017999999999999</v>
          </cell>
          <cell r="AI254">
            <v>1.94103</v>
          </cell>
          <cell r="AJ254">
            <v>1.9006400000000001</v>
          </cell>
          <cell r="AK254">
            <v>1.9421999999999999</v>
          </cell>
          <cell r="AL254">
            <v>1.89947</v>
          </cell>
          <cell r="AM254">
            <v>1.94336</v>
          </cell>
          <cell r="AN254">
            <v>1.8983099999999999</v>
          </cell>
          <cell r="AO254">
            <v>1.9445300000000001</v>
          </cell>
        </row>
        <row r="255">
          <cell r="B255">
            <v>1.9213899999999999</v>
          </cell>
          <cell r="C255">
            <v>1.92361</v>
          </cell>
          <cell r="D255">
            <v>1.92028</v>
          </cell>
          <cell r="E255">
            <v>1.9247300000000001</v>
          </cell>
          <cell r="F255">
            <v>1.91916</v>
          </cell>
          <cell r="G255">
            <v>1.92584</v>
          </cell>
          <cell r="H255">
            <v>1.91805</v>
          </cell>
          <cell r="I255">
            <v>1.9269499999999999</v>
          </cell>
          <cell r="J255">
            <v>1.91693</v>
          </cell>
          <cell r="K255">
            <v>1.92807</v>
          </cell>
          <cell r="L255">
            <v>1.9158200000000001</v>
          </cell>
          <cell r="M255">
            <v>1.92919</v>
          </cell>
          <cell r="N255">
            <v>1.9147000000000001</v>
          </cell>
          <cell r="O255">
            <v>1.93031</v>
          </cell>
          <cell r="P255">
            <v>1.9135800000000001</v>
          </cell>
          <cell r="Q255">
            <v>1.93144</v>
          </cell>
          <cell r="R255">
            <v>1.91245</v>
          </cell>
          <cell r="S255">
            <v>1.93255</v>
          </cell>
          <cell r="T255">
            <v>1.91133</v>
          </cell>
          <cell r="U255">
            <v>1.93367</v>
          </cell>
          <cell r="V255">
            <v>1.91021</v>
          </cell>
          <cell r="W255">
            <v>1.9348000000000001</v>
          </cell>
          <cell r="X255">
            <v>1.90909</v>
          </cell>
          <cell r="Y255">
            <v>1.9359299999999999</v>
          </cell>
          <cell r="Z255">
            <v>1.9079600000000001</v>
          </cell>
          <cell r="AA255">
            <v>1.93706</v>
          </cell>
          <cell r="AB255">
            <v>1.90683</v>
          </cell>
          <cell r="AC255">
            <v>1.93818</v>
          </cell>
          <cell r="AD255">
            <v>1.9056999999999999</v>
          </cell>
          <cell r="AE255">
            <v>1.9393100000000001</v>
          </cell>
          <cell r="AF255">
            <v>1.9045799999999999</v>
          </cell>
          <cell r="AG255">
            <v>1.9404399999999999</v>
          </cell>
          <cell r="AH255">
            <v>1.9034500000000001</v>
          </cell>
          <cell r="AI255">
            <v>1.9415800000000001</v>
          </cell>
          <cell r="AJ255">
            <v>1.90232</v>
          </cell>
          <cell r="AK255">
            <v>1.9427099999999999</v>
          </cell>
          <cell r="AL255">
            <v>1.9011800000000001</v>
          </cell>
          <cell r="AM255">
            <v>1.94384</v>
          </cell>
          <cell r="AN255">
            <v>1.90005</v>
          </cell>
          <cell r="AO255">
            <v>1.9449799999999999</v>
          </cell>
        </row>
        <row r="256">
          <cell r="B256">
            <v>1.9224699999999999</v>
          </cell>
          <cell r="C256">
            <v>1.9246300000000001</v>
          </cell>
          <cell r="D256">
            <v>1.9213899999999999</v>
          </cell>
          <cell r="E256">
            <v>1.9257200000000001</v>
          </cell>
          <cell r="F256">
            <v>1.92031</v>
          </cell>
          <cell r="G256">
            <v>1.9268099999999999</v>
          </cell>
          <cell r="H256">
            <v>1.9192199999999999</v>
          </cell>
          <cell r="I256">
            <v>1.9278900000000001</v>
          </cell>
          <cell r="J256">
            <v>1.91814</v>
          </cell>
          <cell r="K256">
            <v>1.9289700000000001</v>
          </cell>
          <cell r="L256">
            <v>1.9170499999999999</v>
          </cell>
          <cell r="M256">
            <v>1.9300600000000001</v>
          </cell>
          <cell r="N256">
            <v>1.9159600000000001</v>
          </cell>
          <cell r="O256">
            <v>1.9311499999999999</v>
          </cell>
          <cell r="P256">
            <v>1.9148700000000001</v>
          </cell>
          <cell r="Q256">
            <v>1.93225</v>
          </cell>
          <cell r="R256">
            <v>1.91378</v>
          </cell>
          <cell r="S256">
            <v>1.9333400000000001</v>
          </cell>
          <cell r="T256">
            <v>1.91269</v>
          </cell>
          <cell r="U256">
            <v>1.9344300000000001</v>
          </cell>
          <cell r="V256">
            <v>1.9116</v>
          </cell>
          <cell r="W256">
            <v>1.9355199999999999</v>
          </cell>
          <cell r="X256">
            <v>1.9105099999999999</v>
          </cell>
          <cell r="Y256">
            <v>1.9366099999999999</v>
          </cell>
          <cell r="Z256">
            <v>1.9094100000000001</v>
          </cell>
          <cell r="AA256">
            <v>1.9377200000000001</v>
          </cell>
          <cell r="AB256">
            <v>1.90831</v>
          </cell>
          <cell r="AC256">
            <v>1.9388099999999999</v>
          </cell>
          <cell r="AD256">
            <v>1.9072199999999999</v>
          </cell>
          <cell r="AE256">
            <v>1.93991</v>
          </cell>
          <cell r="AF256">
            <v>1.90612</v>
          </cell>
          <cell r="AG256">
            <v>1.9410099999999999</v>
          </cell>
          <cell r="AH256">
            <v>1.9050199999999999</v>
          </cell>
          <cell r="AI256">
            <v>1.94211</v>
          </cell>
          <cell r="AJ256">
            <v>1.9039200000000001</v>
          </cell>
          <cell r="AK256">
            <v>1.9432100000000001</v>
          </cell>
          <cell r="AL256">
            <v>1.90282</v>
          </cell>
          <cell r="AM256">
            <v>1.94432</v>
          </cell>
          <cell r="AN256">
            <v>1.90171</v>
          </cell>
          <cell r="AO256">
            <v>1.9454199999999999</v>
          </cell>
        </row>
        <row r="257">
          <cell r="B257">
            <v>1.9235199999999999</v>
          </cell>
          <cell r="C257">
            <v>1.9256200000000001</v>
          </cell>
          <cell r="D257">
            <v>1.9224600000000001</v>
          </cell>
          <cell r="E257">
            <v>1.9266799999999999</v>
          </cell>
          <cell r="F257">
            <v>1.9214100000000001</v>
          </cell>
          <cell r="G257">
            <v>1.9277299999999999</v>
          </cell>
          <cell r="H257">
            <v>1.92035</v>
          </cell>
          <cell r="I257">
            <v>1.9287799999999999</v>
          </cell>
          <cell r="J257">
            <v>1.9192899999999999</v>
          </cell>
          <cell r="K257">
            <v>1.9298500000000001</v>
          </cell>
          <cell r="L257">
            <v>1.9182300000000001</v>
          </cell>
          <cell r="M257">
            <v>1.9309000000000001</v>
          </cell>
          <cell r="N257">
            <v>1.91717</v>
          </cell>
          <cell r="O257">
            <v>1.9319599999999999</v>
          </cell>
          <cell r="P257">
            <v>1.91611</v>
          </cell>
          <cell r="Q257">
            <v>1.93303</v>
          </cell>
          <cell r="R257">
            <v>1.9150499999999999</v>
          </cell>
          <cell r="S257">
            <v>1.9340900000000001</v>
          </cell>
          <cell r="T257">
            <v>1.9139900000000001</v>
          </cell>
          <cell r="U257">
            <v>1.9351499999999999</v>
          </cell>
          <cell r="V257">
            <v>1.91292</v>
          </cell>
          <cell r="W257">
            <v>1.9362200000000001</v>
          </cell>
          <cell r="X257">
            <v>1.9118599999999999</v>
          </cell>
          <cell r="Y257">
            <v>1.9372799999999999</v>
          </cell>
          <cell r="Z257">
            <v>1.91079</v>
          </cell>
          <cell r="AA257">
            <v>1.93835</v>
          </cell>
          <cell r="AB257">
            <v>1.9097299999999999</v>
          </cell>
          <cell r="AC257">
            <v>1.9394199999999999</v>
          </cell>
          <cell r="AD257">
            <v>1.90866</v>
          </cell>
          <cell r="AE257">
            <v>1.94048</v>
          </cell>
          <cell r="AF257">
            <v>1.9076</v>
          </cell>
          <cell r="AG257">
            <v>1.94156</v>
          </cell>
          <cell r="AH257">
            <v>1.90652</v>
          </cell>
          <cell r="AI257">
            <v>1.9426300000000001</v>
          </cell>
          <cell r="AJ257">
            <v>1.9054599999999999</v>
          </cell>
          <cell r="AK257">
            <v>1.9437</v>
          </cell>
          <cell r="AL257">
            <v>1.90438</v>
          </cell>
          <cell r="AM257">
            <v>1.94478</v>
          </cell>
          <cell r="AN257">
            <v>1.9033100000000001</v>
          </cell>
          <cell r="AO257">
            <v>1.9458500000000001</v>
          </cell>
        </row>
        <row r="258">
          <cell r="B258">
            <v>1.9245099999999999</v>
          </cell>
          <cell r="C258">
            <v>1.9265600000000001</v>
          </cell>
          <cell r="D258">
            <v>1.9234899999999999</v>
          </cell>
          <cell r="E258">
            <v>1.9275899999999999</v>
          </cell>
          <cell r="F258">
            <v>1.9224600000000001</v>
          </cell>
          <cell r="G258">
            <v>1.92862</v>
          </cell>
          <cell r="H258">
            <v>1.9214199999999999</v>
          </cell>
          <cell r="I258">
            <v>1.9296500000000001</v>
          </cell>
          <cell r="J258">
            <v>1.9204000000000001</v>
          </cell>
          <cell r="K258">
            <v>1.93068</v>
          </cell>
          <cell r="L258">
            <v>1.91937</v>
          </cell>
          <cell r="M258">
            <v>1.93171</v>
          </cell>
          <cell r="N258">
            <v>1.9183300000000001</v>
          </cell>
          <cell r="O258">
            <v>1.9327399999999999</v>
          </cell>
          <cell r="P258">
            <v>1.9173</v>
          </cell>
          <cell r="Q258">
            <v>1.93377</v>
          </cell>
          <cell r="R258">
            <v>1.9162699999999999</v>
          </cell>
          <cell r="S258">
            <v>1.93482</v>
          </cell>
          <cell r="T258">
            <v>1.91523</v>
          </cell>
          <cell r="U258">
            <v>1.9358500000000001</v>
          </cell>
          <cell r="V258">
            <v>1.9141900000000001</v>
          </cell>
          <cell r="W258">
            <v>1.9368799999999999</v>
          </cell>
          <cell r="X258">
            <v>1.91316</v>
          </cell>
          <cell r="Y258">
            <v>1.9379299999999999</v>
          </cell>
          <cell r="Z258">
            <v>1.91212</v>
          </cell>
          <cell r="AA258">
            <v>1.93896</v>
          </cell>
          <cell r="AB258">
            <v>1.9110799999999999</v>
          </cell>
          <cell r="AC258">
            <v>1.94</v>
          </cell>
          <cell r="AD258">
            <v>1.91005</v>
          </cell>
          <cell r="AE258">
            <v>1.9410499999999999</v>
          </cell>
          <cell r="AF258">
            <v>1.909</v>
          </cell>
          <cell r="AG258">
            <v>1.9420900000000001</v>
          </cell>
          <cell r="AH258">
            <v>1.9079600000000001</v>
          </cell>
          <cell r="AI258">
            <v>1.94313</v>
          </cell>
          <cell r="AJ258">
            <v>1.9069199999999999</v>
          </cell>
          <cell r="AK258">
            <v>1.94418</v>
          </cell>
          <cell r="AL258">
            <v>1.90588</v>
          </cell>
          <cell r="AM258">
            <v>1.9452199999999999</v>
          </cell>
          <cell r="AN258">
            <v>1.90483</v>
          </cell>
          <cell r="AO258">
            <v>1.9462699999999999</v>
          </cell>
        </row>
        <row r="259">
          <cell r="B259">
            <v>1.9254800000000001</v>
          </cell>
          <cell r="C259">
            <v>1.92747</v>
          </cell>
          <cell r="D259">
            <v>1.9244699999999999</v>
          </cell>
          <cell r="E259">
            <v>1.9284699999999999</v>
          </cell>
          <cell r="F259">
            <v>1.92347</v>
          </cell>
          <cell r="G259">
            <v>1.92947</v>
          </cell>
          <cell r="H259">
            <v>1.9224600000000001</v>
          </cell>
          <cell r="I259">
            <v>1.93049</v>
          </cell>
          <cell r="J259">
            <v>1.9214599999999999</v>
          </cell>
          <cell r="K259">
            <v>1.9314899999999999</v>
          </cell>
          <cell r="L259">
            <v>1.9204600000000001</v>
          </cell>
          <cell r="M259">
            <v>1.93249</v>
          </cell>
          <cell r="N259">
            <v>1.9194500000000001</v>
          </cell>
          <cell r="O259">
            <v>1.9335</v>
          </cell>
          <cell r="P259">
            <v>1.9184399999999999</v>
          </cell>
          <cell r="Q259">
            <v>1.93451</v>
          </cell>
          <cell r="R259">
            <v>1.91744</v>
          </cell>
          <cell r="S259">
            <v>1.9355199999999999</v>
          </cell>
          <cell r="T259">
            <v>1.9164300000000001</v>
          </cell>
          <cell r="U259">
            <v>1.93652</v>
          </cell>
          <cell r="V259">
            <v>1.9154199999999999</v>
          </cell>
          <cell r="W259">
            <v>1.93753</v>
          </cell>
          <cell r="X259">
            <v>1.9144099999999999</v>
          </cell>
          <cell r="Y259">
            <v>1.9385399999999999</v>
          </cell>
          <cell r="Z259">
            <v>1.9134</v>
          </cell>
          <cell r="AA259">
            <v>1.93957</v>
          </cell>
          <cell r="AB259">
            <v>1.91239</v>
          </cell>
          <cell r="AC259">
            <v>1.94058</v>
          </cell>
          <cell r="AD259">
            <v>1.91137</v>
          </cell>
          <cell r="AE259">
            <v>1.9415899999999999</v>
          </cell>
          <cell r="AF259">
            <v>1.9103600000000001</v>
          </cell>
          <cell r="AG259">
            <v>1.9426099999999999</v>
          </cell>
          <cell r="AH259">
            <v>1.90934</v>
          </cell>
          <cell r="AI259">
            <v>1.94363</v>
          </cell>
          <cell r="AJ259">
            <v>1.9083300000000001</v>
          </cell>
          <cell r="AK259">
            <v>1.9446399999999999</v>
          </cell>
          <cell r="AL259">
            <v>1.9073100000000001</v>
          </cell>
          <cell r="AM259">
            <v>1.9456599999999999</v>
          </cell>
          <cell r="AN259">
            <v>1.90629</v>
          </cell>
          <cell r="AO259">
            <v>1.94668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10.w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9.wmf"/><Relationship Id="rId4" Type="http://schemas.openxmlformats.org/officeDocument/2006/relationships/oleObject" Target="../embeddings/oleObject5.bin"/><Relationship Id="rId9" Type="http://schemas.openxmlformats.org/officeDocument/2006/relationships/image" Target="../media/image11.wmf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8"/>
  <sheetViews>
    <sheetView tabSelected="1" zoomScaleNormal="100" workbookViewId="0">
      <selection activeCell="D34" sqref="D34"/>
    </sheetView>
  </sheetViews>
  <sheetFormatPr defaultRowHeight="14.4"/>
  <cols>
    <col min="1" max="1" width="11.33203125" bestFit="1" customWidth="1"/>
    <col min="2" max="2" width="16.5546875" customWidth="1"/>
    <col min="3" max="3" width="11.109375" customWidth="1"/>
    <col min="4" max="4" width="12.109375" customWidth="1"/>
    <col min="5" max="5" width="11.109375" customWidth="1"/>
    <col min="9" max="9" width="13.5546875" customWidth="1"/>
    <col min="11" max="11" width="10.88671875" customWidth="1"/>
  </cols>
  <sheetData>
    <row r="3" spans="1:11" ht="86.4">
      <c r="A3" s="135" t="s">
        <v>142</v>
      </c>
      <c r="B3" s="102" t="s">
        <v>123</v>
      </c>
      <c r="C3" s="103" t="s">
        <v>124</v>
      </c>
      <c r="D3" s="103" t="s">
        <v>125</v>
      </c>
      <c r="E3" s="103" t="s">
        <v>126</v>
      </c>
      <c r="F3" s="103" t="s">
        <v>127</v>
      </c>
      <c r="G3" s="103" t="s">
        <v>128</v>
      </c>
      <c r="H3" s="103" t="s">
        <v>129</v>
      </c>
      <c r="I3" s="103" t="s">
        <v>130</v>
      </c>
      <c r="J3" s="103" t="s">
        <v>131</v>
      </c>
      <c r="K3" s="103" t="s">
        <v>132</v>
      </c>
    </row>
    <row r="4" spans="1:11">
      <c r="A4" s="136"/>
      <c r="B4" s="102" t="s">
        <v>133</v>
      </c>
      <c r="C4" s="103" t="s">
        <v>134</v>
      </c>
      <c r="D4" s="103" t="s">
        <v>9</v>
      </c>
      <c r="E4" s="103" t="s">
        <v>135</v>
      </c>
      <c r="F4" s="103" t="s">
        <v>136</v>
      </c>
      <c r="G4" s="103" t="s">
        <v>137</v>
      </c>
      <c r="H4" s="103" t="s">
        <v>138</v>
      </c>
      <c r="I4" s="103" t="s">
        <v>139</v>
      </c>
      <c r="J4" s="103" t="s">
        <v>140</v>
      </c>
      <c r="K4" s="103" t="s">
        <v>141</v>
      </c>
    </row>
    <row r="5" spans="1:11">
      <c r="A5" s="25">
        <v>2011</v>
      </c>
      <c r="B5" s="24">
        <v>9197.4</v>
      </c>
      <c r="C5" s="18">
        <v>1228.5</v>
      </c>
      <c r="D5" s="18">
        <v>1776.4</v>
      </c>
      <c r="E5" s="18">
        <v>-20758.5</v>
      </c>
      <c r="F5" s="18">
        <v>-11013.3</v>
      </c>
      <c r="G5" s="18">
        <v>227451</v>
      </c>
      <c r="H5" s="18">
        <v>224720.1</v>
      </c>
      <c r="I5" s="18">
        <v>1810.4</v>
      </c>
      <c r="J5" s="18">
        <v>1048.7</v>
      </c>
      <c r="K5" s="18">
        <v>3601.4</v>
      </c>
    </row>
    <row r="6" spans="1:11">
      <c r="A6" s="25">
        <v>2012</v>
      </c>
      <c r="B6" s="24">
        <v>11346.8</v>
      </c>
      <c r="C6" s="18">
        <v>1312</v>
      </c>
      <c r="D6" s="18">
        <v>2507.5</v>
      </c>
      <c r="E6" s="18">
        <v>24884.3</v>
      </c>
      <c r="F6" s="18">
        <v>37426.6</v>
      </c>
      <c r="G6" s="18">
        <v>272299.90000000002</v>
      </c>
      <c r="H6" s="18">
        <v>269596.5</v>
      </c>
      <c r="I6" s="18">
        <v>1653.6</v>
      </c>
      <c r="J6" s="18">
        <v>770</v>
      </c>
      <c r="K6" s="18">
        <v>3991.4</v>
      </c>
    </row>
    <row r="7" spans="1:11">
      <c r="A7" s="25">
        <v>2013</v>
      </c>
      <c r="B7" s="24">
        <v>11403.8</v>
      </c>
      <c r="C7" s="18">
        <v>1574.9</v>
      </c>
      <c r="D7" s="18">
        <v>1383.5</v>
      </c>
      <c r="E7" s="18">
        <v>8709.5</v>
      </c>
      <c r="F7" s="18">
        <v>19921.900000000001</v>
      </c>
      <c r="G7" s="18">
        <v>300817.3</v>
      </c>
      <c r="H7" s="18">
        <v>299272.40000000002</v>
      </c>
      <c r="I7" s="18">
        <v>1783.3</v>
      </c>
      <c r="J7" s="18">
        <v>1291.5</v>
      </c>
      <c r="K7" s="18">
        <v>3904.9</v>
      </c>
    </row>
    <row r="8" spans="1:11">
      <c r="A8" s="25">
        <v>2014</v>
      </c>
      <c r="B8" s="24">
        <v>5480.7</v>
      </c>
      <c r="C8" s="18">
        <v>1165.7</v>
      </c>
      <c r="D8" s="18">
        <v>4486</v>
      </c>
      <c r="E8" s="18">
        <v>-8948.5</v>
      </c>
      <c r="F8" s="18">
        <v>-147.6</v>
      </c>
      <c r="G8" s="18">
        <v>149407.70000000001</v>
      </c>
      <c r="H8" s="18">
        <v>149054.6</v>
      </c>
      <c r="I8" s="18">
        <v>2153.9</v>
      </c>
      <c r="J8" s="18">
        <v>805.2</v>
      </c>
      <c r="K8" s="18">
        <v>3882</v>
      </c>
    </row>
    <row r="9" spans="1:11">
      <c r="A9" s="25">
        <v>2015</v>
      </c>
      <c r="B9" s="24">
        <v>4032.4</v>
      </c>
      <c r="C9" s="18">
        <v>974.7</v>
      </c>
      <c r="D9" s="18">
        <v>-9902.2999999999993</v>
      </c>
      <c r="E9" s="18">
        <v>-11827.2</v>
      </c>
      <c r="F9" s="18">
        <v>-6844.7</v>
      </c>
      <c r="G9" s="18">
        <v>140895.4</v>
      </c>
      <c r="H9" s="18">
        <v>140496.1</v>
      </c>
      <c r="I9" s="18">
        <v>1026.9000000000001</v>
      </c>
      <c r="J9" s="18">
        <v>429.3</v>
      </c>
      <c r="K9" s="18">
        <v>2787.3</v>
      </c>
    </row>
    <row r="10" spans="1:11">
      <c r="A10" s="25">
        <v>2017</v>
      </c>
      <c r="B10" s="24">
        <v>3766.5</v>
      </c>
      <c r="C10" s="18">
        <v>969.8</v>
      </c>
      <c r="D10" s="18">
        <v>2441.9</v>
      </c>
      <c r="E10" s="18">
        <v>23165.200000000001</v>
      </c>
      <c r="F10" s="18">
        <v>28403.8</v>
      </c>
      <c r="G10" s="18">
        <v>179956.3</v>
      </c>
      <c r="H10" s="18">
        <v>179529.9</v>
      </c>
      <c r="I10" s="19">
        <v>1022</v>
      </c>
      <c r="J10" s="19">
        <v>447.5</v>
      </c>
      <c r="K10" s="18">
        <v>2827.4</v>
      </c>
    </row>
    <row r="11" spans="1:11">
      <c r="A11" s="25">
        <v>2018</v>
      </c>
      <c r="B11" s="24">
        <v>4310.6000000000004</v>
      </c>
      <c r="C11" s="18">
        <v>968.2</v>
      </c>
      <c r="D11" s="18">
        <v>1041.3</v>
      </c>
      <c r="E11" s="18">
        <v>-21394.9</v>
      </c>
      <c r="F11" s="18">
        <v>-17011.2</v>
      </c>
      <c r="G11" s="18">
        <v>157511.29999999999</v>
      </c>
      <c r="H11" s="18">
        <v>157333.9</v>
      </c>
      <c r="I11" s="19">
        <v>1092.4000000000001</v>
      </c>
      <c r="J11" s="19">
        <v>393</v>
      </c>
      <c r="K11" s="19">
        <v>2929.1</v>
      </c>
    </row>
    <row r="12" spans="1:11">
      <c r="A12" s="25">
        <v>2019</v>
      </c>
      <c r="B12" s="24">
        <v>4803.8</v>
      </c>
      <c r="C12" s="18">
        <v>945.6</v>
      </c>
      <c r="D12" s="18">
        <v>209.4</v>
      </c>
      <c r="E12" s="18">
        <v>-2648.5</v>
      </c>
      <c r="F12" s="18">
        <v>1419.2</v>
      </c>
      <c r="G12" s="18">
        <v>154968</v>
      </c>
      <c r="H12" s="18">
        <v>154816.1</v>
      </c>
      <c r="I12" s="19">
        <v>1026</v>
      </c>
      <c r="J12" s="19">
        <v>410.6</v>
      </c>
      <c r="K12" s="19">
        <v>2859</v>
      </c>
    </row>
    <row r="13" spans="1:11">
      <c r="A13" s="25">
        <v>2020</v>
      </c>
      <c r="B13" s="24">
        <v>1803.4</v>
      </c>
      <c r="C13" s="18">
        <v>796.3</v>
      </c>
      <c r="D13" s="18">
        <v>-12.8</v>
      </c>
      <c r="E13" s="20">
        <v>-4484.5</v>
      </c>
      <c r="F13" s="18">
        <v>-3490.3</v>
      </c>
      <c r="G13" s="18">
        <v>148824.20000000001</v>
      </c>
      <c r="H13" s="18">
        <v>148604.1</v>
      </c>
      <c r="I13" s="19">
        <v>950.9</v>
      </c>
      <c r="J13" s="19">
        <v>518.4</v>
      </c>
      <c r="K13" s="19">
        <v>2750.1</v>
      </c>
    </row>
    <row r="14" spans="1:11">
      <c r="A14" s="25">
        <v>2021</v>
      </c>
      <c r="B14" s="24">
        <v>4384.1000000000004</v>
      </c>
      <c r="C14" s="18">
        <v>1013.4</v>
      </c>
      <c r="D14" s="18">
        <v>1485.4</v>
      </c>
      <c r="E14" s="20">
        <v>38642.800000000003</v>
      </c>
      <c r="F14" s="18">
        <v>43498.9</v>
      </c>
      <c r="G14" s="18">
        <v>188225</v>
      </c>
      <c r="H14" s="18">
        <v>187985.1</v>
      </c>
      <c r="I14" s="19">
        <v>1048.3</v>
      </c>
      <c r="J14" s="19">
        <v>496.4</v>
      </c>
      <c r="K14" s="19">
        <v>2705.7</v>
      </c>
    </row>
    <row r="17" spans="1:11" ht="15" thickBot="1"/>
    <row r="18" spans="1:11">
      <c r="A18" s="128"/>
      <c r="B18" s="105" t="s">
        <v>133</v>
      </c>
      <c r="C18" s="105" t="s">
        <v>134</v>
      </c>
      <c r="D18" s="105" t="s">
        <v>9</v>
      </c>
      <c r="E18" s="105" t="s">
        <v>135</v>
      </c>
      <c r="F18" s="105" t="s">
        <v>136</v>
      </c>
      <c r="G18" s="105" t="s">
        <v>137</v>
      </c>
      <c r="H18" s="105" t="s">
        <v>138</v>
      </c>
      <c r="I18" s="105" t="s">
        <v>139</v>
      </c>
      <c r="J18" s="105" t="s">
        <v>140</v>
      </c>
      <c r="K18" s="105" t="s">
        <v>141</v>
      </c>
    </row>
    <row r="19" spans="1:11">
      <c r="A19" s="126" t="s">
        <v>133</v>
      </c>
      <c r="B19">
        <v>1</v>
      </c>
    </row>
    <row r="20" spans="1:11">
      <c r="A20" s="126" t="s">
        <v>134</v>
      </c>
      <c r="B20">
        <v>0.93696716315879369</v>
      </c>
      <c r="C20">
        <v>1</v>
      </c>
    </row>
    <row r="21" spans="1:11">
      <c r="A21" s="126" t="s">
        <v>9</v>
      </c>
      <c r="B21">
        <v>0.28608639014826248</v>
      </c>
      <c r="C21">
        <v>0.2979570994084863</v>
      </c>
      <c r="D21">
        <v>1</v>
      </c>
    </row>
    <row r="22" spans="1:11">
      <c r="A22" s="126" t="s">
        <v>135</v>
      </c>
      <c r="B22">
        <v>0.13566936022780338</v>
      </c>
      <c r="C22">
        <v>0.14274493016199402</v>
      </c>
      <c r="D22">
        <v>0.2673157178819075</v>
      </c>
      <c r="E22">
        <v>1</v>
      </c>
    </row>
    <row r="23" spans="1:11">
      <c r="A23" s="126" t="s">
        <v>136</v>
      </c>
      <c r="B23">
        <v>0.29240239890098402</v>
      </c>
      <c r="C23">
        <v>0.29521937396920561</v>
      </c>
      <c r="D23">
        <v>0.31495874870775215</v>
      </c>
      <c r="E23">
        <v>0.98546614279680667</v>
      </c>
      <c r="F23">
        <v>1</v>
      </c>
    </row>
    <row r="24" spans="1:11">
      <c r="A24" s="126" t="s">
        <v>137</v>
      </c>
      <c r="B24">
        <v>0.92170753368129876</v>
      </c>
      <c r="C24">
        <v>0.88667234231377789</v>
      </c>
      <c r="D24">
        <v>0.33073267281565927</v>
      </c>
      <c r="E24">
        <v>0.36490081227028182</v>
      </c>
      <c r="F24">
        <v>0.48999346117775472</v>
      </c>
      <c r="G24">
        <v>1</v>
      </c>
    </row>
    <row r="25" spans="1:11">
      <c r="A25" s="126" t="s">
        <v>138</v>
      </c>
      <c r="B25">
        <v>0.91907916002174417</v>
      </c>
      <c r="C25">
        <v>0.88672000020411257</v>
      </c>
      <c r="D25">
        <v>0.33143038309627953</v>
      </c>
      <c r="E25">
        <v>0.36958407245647762</v>
      </c>
      <c r="F25">
        <v>0.49392469056127519</v>
      </c>
      <c r="G25">
        <v>0.99993458888636699</v>
      </c>
      <c r="H25">
        <v>1</v>
      </c>
    </row>
    <row r="26" spans="1:11">
      <c r="A26" s="126" t="s">
        <v>139</v>
      </c>
      <c r="B26">
        <v>0.69833657137657179</v>
      </c>
      <c r="C26">
        <v>0.76825237736129026</v>
      </c>
      <c r="D26">
        <v>0.47486305191370864</v>
      </c>
      <c r="E26">
        <v>-0.15694123135531435</v>
      </c>
      <c r="F26">
        <v>-8.5645842653262229E-3</v>
      </c>
      <c r="G26">
        <v>0.50387933079702207</v>
      </c>
      <c r="H26">
        <v>0.50030819076953459</v>
      </c>
      <c r="I26">
        <v>1</v>
      </c>
    </row>
    <row r="27" spans="1:11">
      <c r="A27" s="126" t="s">
        <v>140</v>
      </c>
      <c r="B27">
        <v>0.82326398335083506</v>
      </c>
      <c r="C27">
        <v>0.90112644504387662</v>
      </c>
      <c r="D27">
        <v>0.34002988375555082</v>
      </c>
      <c r="E27">
        <v>-4.6605696065753426E-2</v>
      </c>
      <c r="F27">
        <v>9.0752130921937096E-2</v>
      </c>
      <c r="G27">
        <v>0.79474580357743785</v>
      </c>
      <c r="H27">
        <v>0.7933431257981719</v>
      </c>
      <c r="I27">
        <v>0.81129380885122859</v>
      </c>
      <c r="J27">
        <v>1</v>
      </c>
    </row>
    <row r="28" spans="1:11" ht="15" thickBot="1">
      <c r="A28" s="126" t="s">
        <v>141</v>
      </c>
      <c r="B28" s="4">
        <v>0.85616746908390828</v>
      </c>
      <c r="C28" s="4">
        <v>0.86609278161705627</v>
      </c>
      <c r="D28" s="4">
        <v>0.45497123129741074</v>
      </c>
      <c r="E28" s="4">
        <v>-3.306684933066692E-2</v>
      </c>
      <c r="F28" s="4">
        <v>0.12712327912670318</v>
      </c>
      <c r="G28" s="4">
        <v>0.70102012322140472</v>
      </c>
      <c r="H28" s="4">
        <v>0.6978214610832979</v>
      </c>
      <c r="I28" s="4">
        <v>0.93543978299910446</v>
      </c>
      <c r="J28" s="4">
        <v>0.82986784918432166</v>
      </c>
      <c r="K28" s="4">
        <v>1</v>
      </c>
    </row>
  </sheetData>
  <mergeCells count="1">
    <mergeCell ref="A3:A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5:L23"/>
  <sheetViews>
    <sheetView zoomScale="55" zoomScaleNormal="55" workbookViewId="0">
      <selection activeCell="J27" sqref="J27"/>
    </sheetView>
  </sheetViews>
  <sheetFormatPr defaultRowHeight="14.4"/>
  <cols>
    <col min="3" max="3" width="12.44140625" bestFit="1" customWidth="1"/>
    <col min="9" max="9" width="14.44140625" customWidth="1"/>
    <col min="10" max="10" width="13.33203125" customWidth="1"/>
  </cols>
  <sheetData>
    <row r="5" spans="1:10">
      <c r="A5" s="107" t="s">
        <v>10</v>
      </c>
      <c r="B5" s="109" t="s">
        <v>45</v>
      </c>
      <c r="C5" s="107" t="s">
        <v>0</v>
      </c>
      <c r="D5" s="107" t="s">
        <v>69</v>
      </c>
      <c r="E5" s="107" t="s">
        <v>70</v>
      </c>
      <c r="F5" s="109" t="s">
        <v>85</v>
      </c>
      <c r="G5" s="109" t="s">
        <v>86</v>
      </c>
      <c r="H5" s="109" t="s">
        <v>87</v>
      </c>
      <c r="I5" s="109" t="s">
        <v>88</v>
      </c>
      <c r="J5" s="109" t="s">
        <v>89</v>
      </c>
    </row>
    <row r="6" spans="1:10">
      <c r="A6" s="107">
        <v>7</v>
      </c>
      <c r="B6" s="21">
        <f>'Weryfikacja modelu'!G7</f>
        <v>483.22697083433377</v>
      </c>
      <c r="C6" s="21">
        <f>AVERAGE(B6:B15)</f>
        <v>-1.9099388737231494E-12</v>
      </c>
      <c r="D6" s="21">
        <f>_xlfn.STDEV.P(B6:B15)</f>
        <v>1051.2512488707325</v>
      </c>
      <c r="E6" s="21">
        <f>(B6-$C$6)/$D$6</f>
        <v>0.45966839169363582</v>
      </c>
      <c r="F6" s="21">
        <v>-2.2924594873391091</v>
      </c>
      <c r="G6" s="21">
        <v>1.3712538837541055</v>
      </c>
      <c r="H6" s="21">
        <v>0.57389999999999997</v>
      </c>
      <c r="I6" s="21">
        <f>(G6-F6)*H6</f>
        <v>2.1026051036703954</v>
      </c>
      <c r="J6" s="21">
        <f>(E6-AVERAGE($E$6:$E$15))^2</f>
        <v>0.21129503032221386</v>
      </c>
    </row>
    <row r="7" spans="1:10">
      <c r="A7" s="107">
        <v>2</v>
      </c>
      <c r="B7" s="21">
        <f>'Weryfikacja modelu'!G8</f>
        <v>246.30516158346654</v>
      </c>
      <c r="C7" s="21"/>
      <c r="D7" s="21"/>
      <c r="E7" s="21">
        <f>(B7-$C$6)/$D$6</f>
        <v>0.2342971405247343</v>
      </c>
      <c r="F7" s="21">
        <v>-0.97565312057654785</v>
      </c>
      <c r="G7" s="21">
        <v>0.95712206442329828</v>
      </c>
      <c r="H7" s="21">
        <v>0.3291</v>
      </c>
      <c r="I7" s="21">
        <f t="shared" ref="I7:I10" si="0">(G7-F7)*H7</f>
        <v>0.63607631338344928</v>
      </c>
      <c r="J7" s="21">
        <f t="shared" ref="J7:J15" si="1">(E7-AVERAGE($E$6:$E$15))^2</f>
        <v>5.4895150058067117E-2</v>
      </c>
    </row>
    <row r="8" spans="1:10">
      <c r="A8" s="107">
        <v>8</v>
      </c>
      <c r="B8" s="21">
        <f>'Weryfikacja modelu'!G9</f>
        <v>1441.5323578153439</v>
      </c>
      <c r="C8" s="21"/>
      <c r="D8" s="21"/>
      <c r="E8" s="21">
        <f t="shared" ref="E8:E15" si="2">(B8-$C$6)/$D$6</f>
        <v>1.3712538837541055</v>
      </c>
      <c r="F8" s="21">
        <v>-0.53415548917292432</v>
      </c>
      <c r="G8" s="21">
        <v>0.6275206026708201</v>
      </c>
      <c r="H8" s="21">
        <v>0.21410000000000001</v>
      </c>
      <c r="I8" s="21">
        <f t="shared" si="0"/>
        <v>0.24871485126374573</v>
      </c>
      <c r="J8" s="21">
        <f t="shared" si="1"/>
        <v>1.8803372137107179</v>
      </c>
    </row>
    <row r="9" spans="1:10">
      <c r="A9" s="107">
        <v>3</v>
      </c>
      <c r="B9" s="21">
        <f>'Weryfikacja modelu'!G10</f>
        <v>-2409.9508990507993</v>
      </c>
      <c r="C9" s="21"/>
      <c r="D9" s="21"/>
      <c r="E9" s="21">
        <f t="shared" si="2"/>
        <v>-2.2924594873391091</v>
      </c>
      <c r="F9" s="21">
        <v>-6.4158057704779267E-2</v>
      </c>
      <c r="G9" s="21">
        <v>0.45966839169363582</v>
      </c>
      <c r="H9" s="21">
        <v>0.12239999999999999</v>
      </c>
      <c r="I9" s="21">
        <f t="shared" si="0"/>
        <v>6.4116357406365995E-2</v>
      </c>
      <c r="J9" s="21">
        <f t="shared" si="1"/>
        <v>5.2553705010910905</v>
      </c>
    </row>
    <row r="10" spans="1:10">
      <c r="A10" s="107">
        <v>5</v>
      </c>
      <c r="B10" s="21">
        <f>'Weryfikacja modelu'!G11</f>
        <v>-561.53162508419564</v>
      </c>
      <c r="C10" s="21"/>
      <c r="D10" s="21"/>
      <c r="E10" s="21">
        <f t="shared" si="2"/>
        <v>-0.53415548917292432</v>
      </c>
      <c r="F10" s="21">
        <v>0.21656407172676623</v>
      </c>
      <c r="G10" s="21">
        <v>0.2342971405247343</v>
      </c>
      <c r="H10" s="21">
        <v>3.9899999999999998E-2</v>
      </c>
      <c r="I10" s="21">
        <f t="shared" si="0"/>
        <v>7.0754944503892598E-4</v>
      </c>
      <c r="J10" s="21">
        <f t="shared" si="1"/>
        <v>0.28532208661356606</v>
      </c>
    </row>
    <row r="11" spans="1:10">
      <c r="A11" s="107">
        <v>9</v>
      </c>
      <c r="B11" s="21">
        <f>'Weryfikacja modelu'!G12</f>
        <v>-1025.6565614707251</v>
      </c>
      <c r="C11" s="21"/>
      <c r="D11" s="21"/>
      <c r="E11" s="21">
        <f t="shared" si="2"/>
        <v>-0.97565312057654785</v>
      </c>
      <c r="F11" s="21">
        <v>0.2342971405247343</v>
      </c>
      <c r="G11" s="21">
        <v>0.21656407172676623</v>
      </c>
      <c r="H11" s="21"/>
      <c r="I11" s="21"/>
      <c r="J11" s="21">
        <f t="shared" si="1"/>
        <v>0.95189901169075586</v>
      </c>
    </row>
    <row r="12" spans="1:10">
      <c r="A12" s="107">
        <v>1</v>
      </c>
      <c r="B12" s="21">
        <f>'Weryfikacja modelu'!G13</f>
        <v>227.66325086329198</v>
      </c>
      <c r="C12" s="21"/>
      <c r="D12" s="21"/>
      <c r="E12" s="21">
        <f t="shared" si="2"/>
        <v>0.21656407172676623</v>
      </c>
      <c r="F12" s="21">
        <v>0.45966839169363582</v>
      </c>
      <c r="G12" s="21">
        <v>-6.4158057704779267E-2</v>
      </c>
      <c r="H12" s="21"/>
      <c r="I12" s="21"/>
      <c r="J12" s="21">
        <f t="shared" si="1"/>
        <v>4.6899997162875968E-2</v>
      </c>
    </row>
    <row r="13" spans="1:10">
      <c r="A13" s="107">
        <v>4</v>
      </c>
      <c r="B13" s="21">
        <f>'Weryfikacja modelu'!G14</f>
        <v>1006.1757655467241</v>
      </c>
      <c r="C13" s="21"/>
      <c r="D13" s="21"/>
      <c r="E13" s="21">
        <f t="shared" si="2"/>
        <v>0.95712206442329828</v>
      </c>
      <c r="F13" s="21">
        <v>0.6275206026708201</v>
      </c>
      <c r="G13" s="21">
        <v>-0.53415548917292432</v>
      </c>
      <c r="H13" s="21"/>
      <c r="I13" s="21"/>
      <c r="J13" s="21">
        <f>(E13-AVERAGE($E$6:$E$15))^2</f>
        <v>0.9160826462059164</v>
      </c>
    </row>
    <row r="14" spans="1:10">
      <c r="A14" s="107">
        <v>6</v>
      </c>
      <c r="B14" s="21">
        <f>'Weryfikacja modelu'!G15</f>
        <v>659.68181724981241</v>
      </c>
      <c r="C14" s="21"/>
      <c r="D14" s="21"/>
      <c r="E14" s="21">
        <f t="shared" si="2"/>
        <v>0.6275206026708201</v>
      </c>
      <c r="F14" s="21">
        <v>0.95712206442329828</v>
      </c>
      <c r="G14" s="21">
        <v>-0.97565312057654785</v>
      </c>
      <c r="H14" s="21"/>
      <c r="I14" s="21"/>
      <c r="J14" s="21">
        <f t="shared" si="1"/>
        <v>0.39378210677634928</v>
      </c>
    </row>
    <row r="15" spans="1:10">
      <c r="A15" s="107">
        <v>10</v>
      </c>
      <c r="B15" s="21">
        <f>'Weryfikacja modelu'!G16</f>
        <v>-67.446238287271626</v>
      </c>
      <c r="C15" s="21"/>
      <c r="D15" s="21"/>
      <c r="E15" s="21">
        <f t="shared" si="2"/>
        <v>-6.4158057704779267E-2</v>
      </c>
      <c r="F15" s="21">
        <v>1.3712538837541055</v>
      </c>
      <c r="G15" s="21">
        <v>-2.2924594873391091</v>
      </c>
      <c r="H15" s="21"/>
      <c r="I15" s="21"/>
      <c r="J15" s="21">
        <f t="shared" si="1"/>
        <v>4.1162563684497807E-3</v>
      </c>
    </row>
    <row r="16" spans="1:10">
      <c r="I16" s="17">
        <f>SUM(I6:I15)</f>
        <v>3.0522201751689955</v>
      </c>
      <c r="J16" s="17">
        <f>SUM(J6:J15)</f>
        <v>10.000000000000004</v>
      </c>
    </row>
    <row r="20" spans="1:12">
      <c r="A20" t="s">
        <v>257</v>
      </c>
      <c r="B20">
        <f>I16^2/J16</f>
        <v>0.93160479977086497</v>
      </c>
    </row>
    <row r="22" spans="1:12">
      <c r="B22" t="s">
        <v>90</v>
      </c>
      <c r="H22" t="s">
        <v>91</v>
      </c>
      <c r="J22" t="s">
        <v>93</v>
      </c>
      <c r="L22" t="s">
        <v>92</v>
      </c>
    </row>
    <row r="23" spans="1:12">
      <c r="J23" t="s">
        <v>94</v>
      </c>
    </row>
  </sheetData>
  <sortState xmlns:xlrd2="http://schemas.microsoft.com/office/spreadsheetml/2017/richdata2" ref="G6:G15">
    <sortCondition descending="1" ref="G6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8"/>
  <sheetViews>
    <sheetView zoomScale="70" zoomScaleNormal="70" workbookViewId="0">
      <selection activeCell="C15" sqref="C15"/>
    </sheetView>
  </sheetViews>
  <sheetFormatPr defaultRowHeight="14.4"/>
  <cols>
    <col min="7" max="9" width="8.44140625" customWidth="1"/>
    <col min="10" max="10" width="16.109375" customWidth="1"/>
    <col min="11" max="11" width="20.5546875" customWidth="1"/>
  </cols>
  <sheetData>
    <row r="1" spans="1:19">
      <c r="A1" s="107" t="s">
        <v>41</v>
      </c>
      <c r="B1" s="107" t="s">
        <v>9</v>
      </c>
      <c r="C1" s="107" t="s">
        <v>135</v>
      </c>
    </row>
    <row r="2" spans="1:19">
      <c r="A2" s="21">
        <f>'Weryfikacja modelu'!C7</f>
        <v>9197.4</v>
      </c>
      <c r="B2" s="21">
        <f>'Weryfikacja modelu'!D7</f>
        <v>-20758.5</v>
      </c>
      <c r="C2" s="21">
        <f>'Weryfikacja modelu'!E7</f>
        <v>-11013.3</v>
      </c>
      <c r="K2" t="s">
        <v>11</v>
      </c>
    </row>
    <row r="3" spans="1:19" ht="15" thickBot="1">
      <c r="A3" s="21">
        <f>'Weryfikacja modelu'!C8</f>
        <v>11346.8</v>
      </c>
      <c r="B3" s="21">
        <f>'Weryfikacja modelu'!D8</f>
        <v>24884.3</v>
      </c>
      <c r="C3" s="21">
        <f>'Weryfikacja modelu'!E8</f>
        <v>37426.6</v>
      </c>
    </row>
    <row r="4" spans="1:19">
      <c r="A4" s="21">
        <f>'Weryfikacja modelu'!C9</f>
        <v>11403.8</v>
      </c>
      <c r="B4" s="21">
        <f>'Weryfikacja modelu'!D9</f>
        <v>8709.5</v>
      </c>
      <c r="C4" s="21">
        <f>'Weryfikacja modelu'!E9</f>
        <v>19921.900000000001</v>
      </c>
      <c r="K4" s="114" t="s">
        <v>12</v>
      </c>
      <c r="L4" s="114">
        <v>0</v>
      </c>
      <c r="M4" s="47"/>
      <c r="N4" s="47"/>
      <c r="O4" s="47"/>
      <c r="P4" s="47"/>
      <c r="Q4" s="47"/>
      <c r="R4" s="47"/>
      <c r="S4" s="47"/>
    </row>
    <row r="5" spans="1:19">
      <c r="A5" s="21">
        <f>'Weryfikacja modelu'!C10</f>
        <v>5480.7</v>
      </c>
      <c r="B5" s="21">
        <f>'Weryfikacja modelu'!D10</f>
        <v>-8948.5</v>
      </c>
      <c r="C5" s="21">
        <f>'Weryfikacja modelu'!E10</f>
        <v>-147.6</v>
      </c>
      <c r="K5" s="115" t="s">
        <v>13</v>
      </c>
      <c r="L5" s="47">
        <v>0.94406081884905468</v>
      </c>
      <c r="M5" s="47"/>
      <c r="N5" s="47"/>
      <c r="O5" s="47"/>
      <c r="P5" s="47"/>
      <c r="Q5" s="47"/>
      <c r="R5" s="47"/>
      <c r="S5" s="47"/>
    </row>
    <row r="6" spans="1:19">
      <c r="A6" s="21">
        <f>'Weryfikacja modelu'!C11</f>
        <v>4032.4</v>
      </c>
      <c r="B6" s="21">
        <f>'Weryfikacja modelu'!D11</f>
        <v>-11827.2</v>
      </c>
      <c r="C6" s="21">
        <f>'Weryfikacja modelu'!E11</f>
        <v>-6844.7</v>
      </c>
      <c r="K6" s="115" t="s">
        <v>14</v>
      </c>
      <c r="L6" s="47">
        <v>0.8912508296859476</v>
      </c>
      <c r="M6" s="47"/>
      <c r="N6" s="47"/>
      <c r="O6" s="47"/>
      <c r="P6" s="47"/>
      <c r="Q6" s="47"/>
      <c r="R6" s="47"/>
      <c r="S6" s="47"/>
    </row>
    <row r="7" spans="1:19">
      <c r="A7" s="21">
        <f>'Weryfikacja modelu'!C12</f>
        <v>3766.5</v>
      </c>
      <c r="B7" s="21">
        <f>'Weryfikacja modelu'!D12</f>
        <v>23165.200000000001</v>
      </c>
      <c r="C7" s="21">
        <f>'Weryfikacja modelu'!E12</f>
        <v>28403.8</v>
      </c>
      <c r="K7" s="115" t="s">
        <v>15</v>
      </c>
      <c r="L7" s="47">
        <v>0.86017963816764698</v>
      </c>
      <c r="M7" s="47"/>
      <c r="N7" s="47"/>
      <c r="O7" s="47"/>
      <c r="P7" s="47"/>
      <c r="Q7" s="47"/>
      <c r="R7" s="47"/>
      <c r="S7" s="47"/>
    </row>
    <row r="8" spans="1:19">
      <c r="A8" s="21">
        <f>'Weryfikacja modelu'!C13</f>
        <v>4310.6000000000004</v>
      </c>
      <c r="B8" s="21">
        <f>'Weryfikacja modelu'!D13</f>
        <v>-21394.9</v>
      </c>
      <c r="C8" s="21">
        <f>'Weryfikacja modelu'!E13</f>
        <v>-17011.2</v>
      </c>
      <c r="K8" s="115" t="s">
        <v>16</v>
      </c>
      <c r="L8" s="47">
        <v>1256.4855682488108</v>
      </c>
      <c r="M8" s="47"/>
      <c r="N8" s="47"/>
      <c r="O8" s="47"/>
      <c r="P8" s="47"/>
      <c r="Q8" s="47"/>
      <c r="R8" s="47"/>
      <c r="S8" s="47"/>
    </row>
    <row r="9" spans="1:19" ht="15" thickBot="1">
      <c r="A9" s="21">
        <f>'Weryfikacja modelu'!C14</f>
        <v>4803.8</v>
      </c>
      <c r="B9" s="21">
        <f>'Weryfikacja modelu'!D14</f>
        <v>-2648.5</v>
      </c>
      <c r="C9" s="21">
        <f>'Weryfikacja modelu'!E14</f>
        <v>1419.2</v>
      </c>
      <c r="K9" s="116" t="s">
        <v>17</v>
      </c>
      <c r="L9" s="63">
        <v>10</v>
      </c>
      <c r="M9" s="47"/>
      <c r="N9" s="47"/>
      <c r="O9" s="47"/>
      <c r="P9" s="47"/>
      <c r="Q9" s="47"/>
      <c r="R9" s="47"/>
      <c r="S9" s="47"/>
    </row>
    <row r="10" spans="1:19">
      <c r="A10" s="21">
        <f>'Weryfikacja modelu'!C15</f>
        <v>1803.4</v>
      </c>
      <c r="B10" s="21">
        <f>'Weryfikacja modelu'!D15</f>
        <v>-4484.5</v>
      </c>
      <c r="C10" s="21">
        <f>'Weryfikacja modelu'!E15</f>
        <v>-3490.3</v>
      </c>
      <c r="K10" s="47"/>
      <c r="L10" s="47"/>
      <c r="M10" s="47"/>
      <c r="N10" s="47"/>
      <c r="O10" s="47"/>
      <c r="P10" s="47"/>
      <c r="Q10" s="47"/>
      <c r="R10" s="47"/>
      <c r="S10" s="47"/>
    </row>
    <row r="11" spans="1:19" ht="15" thickBot="1">
      <c r="A11" s="21">
        <f>'Weryfikacja modelu'!C16</f>
        <v>4384.1000000000004</v>
      </c>
      <c r="B11" s="21">
        <f>'Weryfikacja modelu'!D16</f>
        <v>38642.800000000003</v>
      </c>
      <c r="C11" s="21">
        <f>'Weryfikacja modelu'!E16</f>
        <v>43498.9</v>
      </c>
      <c r="K11" s="47"/>
      <c r="L11" s="47"/>
      <c r="M11" s="47"/>
      <c r="N11" s="47"/>
      <c r="O11" s="47"/>
      <c r="P11" s="47"/>
      <c r="Q11" s="47"/>
      <c r="R11" s="47"/>
      <c r="S11" s="47"/>
    </row>
    <row r="12" spans="1:19">
      <c r="K12" s="114" t="s">
        <v>18</v>
      </c>
      <c r="L12" s="114"/>
      <c r="M12" s="114"/>
      <c r="N12" s="114"/>
      <c r="O12" s="114"/>
      <c r="P12" s="114"/>
      <c r="Q12" s="47"/>
      <c r="R12" s="47"/>
      <c r="S12" s="47"/>
    </row>
    <row r="13" spans="1:19">
      <c r="K13" s="115"/>
      <c r="L13" s="115" t="s">
        <v>23</v>
      </c>
      <c r="M13" s="115" t="s">
        <v>24</v>
      </c>
      <c r="N13" s="115" t="s">
        <v>25</v>
      </c>
      <c r="O13" s="115" t="s">
        <v>26</v>
      </c>
      <c r="P13" s="115" t="s">
        <v>27</v>
      </c>
      <c r="Q13" s="47"/>
      <c r="R13" s="47"/>
      <c r="S13" s="47"/>
    </row>
    <row r="14" spans="1:19">
      <c r="A14" s="104" t="s">
        <v>71</v>
      </c>
      <c r="B14">
        <f xml:space="preserve"> (L31*(L9-1)*M20)/N14</f>
        <v>10.064005492081783</v>
      </c>
      <c r="C14" s="13" t="s">
        <v>258</v>
      </c>
      <c r="K14" s="115" t="s">
        <v>19</v>
      </c>
      <c r="L14" s="47">
        <v>2</v>
      </c>
      <c r="M14" s="47">
        <v>90570558.202477202</v>
      </c>
      <c r="N14" s="47">
        <v>45285279.101238601</v>
      </c>
      <c r="O14" s="47">
        <v>28.684153588413508</v>
      </c>
      <c r="P14" s="47">
        <v>4.24122031421703E-4</v>
      </c>
      <c r="Q14" s="47"/>
      <c r="R14" s="47"/>
      <c r="S14" s="47"/>
    </row>
    <row r="15" spans="1:19" ht="15" thickBot="1">
      <c r="A15" s="104" t="s">
        <v>72</v>
      </c>
      <c r="B15">
        <f xml:space="preserve"> (N31*(L9-1)*M21)/N14</f>
        <v>10.482605304626466</v>
      </c>
      <c r="C15" s="13" t="s">
        <v>258</v>
      </c>
      <c r="K15" s="116" t="s">
        <v>20</v>
      </c>
      <c r="L15" s="63">
        <v>7</v>
      </c>
      <c r="M15" s="63">
        <v>11051291.882522756</v>
      </c>
      <c r="N15" s="63">
        <v>1578755.9832175367</v>
      </c>
      <c r="O15" s="63"/>
      <c r="P15" s="63"/>
      <c r="Q15" s="47"/>
      <c r="R15" s="47"/>
      <c r="S15" s="47"/>
    </row>
    <row r="16" spans="1:19" ht="15" thickBot="1">
      <c r="C16" s="12"/>
      <c r="K16" s="115" t="s">
        <v>21</v>
      </c>
      <c r="L16" s="47">
        <v>9</v>
      </c>
      <c r="M16" s="47">
        <v>101621850.08499996</v>
      </c>
      <c r="N16" s="47"/>
      <c r="O16" s="47"/>
      <c r="P16" s="47"/>
      <c r="Q16" s="47"/>
      <c r="R16" s="47"/>
      <c r="S16" s="47"/>
    </row>
    <row r="17" spans="11:19">
      <c r="K17" s="62"/>
      <c r="L17" s="62"/>
      <c r="M17" s="62"/>
      <c r="N17" s="62"/>
      <c r="O17" s="62"/>
      <c r="P17" s="62"/>
      <c r="Q17" s="62"/>
      <c r="R17" s="62"/>
      <c r="S17" s="62"/>
    </row>
    <row r="18" spans="11:19">
      <c r="K18" s="115"/>
      <c r="L18" s="115" t="s">
        <v>28</v>
      </c>
      <c r="M18" s="115" t="s">
        <v>16</v>
      </c>
      <c r="N18" s="115" t="s">
        <v>29</v>
      </c>
      <c r="O18" s="115" t="s">
        <v>30</v>
      </c>
      <c r="P18" s="115" t="s">
        <v>31</v>
      </c>
      <c r="Q18" s="115" t="s">
        <v>32</v>
      </c>
      <c r="R18" s="115" t="s">
        <v>33</v>
      </c>
      <c r="S18" s="115" t="s">
        <v>34</v>
      </c>
    </row>
    <row r="19" spans="11:19">
      <c r="K19" s="115" t="s">
        <v>22</v>
      </c>
      <c r="L19" s="47">
        <v>281.90644397667711</v>
      </c>
      <c r="M19" s="47">
        <v>861.2988204189013</v>
      </c>
      <c r="N19" s="47">
        <v>0.32730387792655874</v>
      </c>
      <c r="O19" s="47">
        <v>0.75300859829790223</v>
      </c>
      <c r="P19" s="47">
        <v>-1754.7416346541158</v>
      </c>
      <c r="Q19" s="47">
        <v>2318.5545226074701</v>
      </c>
      <c r="R19" s="47">
        <v>-1754.7416346541158</v>
      </c>
      <c r="S19" s="47">
        <v>2318.5545226074701</v>
      </c>
    </row>
    <row r="20" spans="11:19">
      <c r="K20" s="115" t="s">
        <v>9</v>
      </c>
      <c r="L20" s="47">
        <v>-0.86453060314298547</v>
      </c>
      <c r="M20" s="47">
        <v>0.12004490191821388</v>
      </c>
      <c r="N20" s="47">
        <v>-7.201726931577543</v>
      </c>
      <c r="O20" s="47">
        <v>1.7719003025655687E-4</v>
      </c>
      <c r="P20" s="47">
        <v>-1.1483916894988713</v>
      </c>
      <c r="Q20" s="47">
        <v>-0.58066951678709966</v>
      </c>
      <c r="R20" s="47">
        <v>-1.1483916894988713</v>
      </c>
      <c r="S20" s="47">
        <v>-0.58066951678709966</v>
      </c>
    </row>
    <row r="21" spans="11:19">
      <c r="K21" s="115" t="s">
        <v>135</v>
      </c>
      <c r="L21" s="47">
        <v>0.86387294817672056</v>
      </c>
      <c r="M21" s="47">
        <v>0.11525117249889377</v>
      </c>
      <c r="N21" s="47">
        <v>7.4955675456144482</v>
      </c>
      <c r="O21" s="47">
        <v>1.3781691521642369E-4</v>
      </c>
      <c r="P21" s="47">
        <v>0.59134723066133299</v>
      </c>
      <c r="Q21" s="47">
        <v>1.1363986656921081</v>
      </c>
      <c r="R21" s="47">
        <v>0.59134723066133299</v>
      </c>
      <c r="S21" s="47">
        <v>1.1363986656921081</v>
      </c>
    </row>
    <row r="23" spans="11:19" ht="15" thickBot="1"/>
    <row r="24" spans="11:19">
      <c r="K24" s="105" t="str">
        <f>K20</f>
        <v>X2</v>
      </c>
      <c r="L24" s="105"/>
      <c r="M24" s="105" t="str">
        <f>K21</f>
        <v>X3</v>
      </c>
      <c r="N24" s="105"/>
    </row>
    <row r="25" spans="11:19">
      <c r="K25" s="104"/>
      <c r="L25" s="104"/>
      <c r="M25" s="104"/>
      <c r="N25" s="104"/>
    </row>
    <row r="26" spans="11:19">
      <c r="K26" s="104" t="s">
        <v>73</v>
      </c>
      <c r="L26">
        <v>2533.9700000000003</v>
      </c>
      <c r="M26" s="104" t="s">
        <v>73</v>
      </c>
      <c r="N26">
        <v>9216.3299999999981</v>
      </c>
    </row>
    <row r="27" spans="11:19">
      <c r="K27" s="104" t="s">
        <v>16</v>
      </c>
      <c r="L27">
        <v>6494.875666298607</v>
      </c>
      <c r="M27" s="104" t="s">
        <v>16</v>
      </c>
      <c r="N27">
        <v>6765.0219553236566</v>
      </c>
    </row>
    <row r="28" spans="11:19">
      <c r="K28" s="104" t="s">
        <v>74</v>
      </c>
      <c r="L28">
        <v>-3566.5</v>
      </c>
      <c r="M28" s="104" t="s">
        <v>74</v>
      </c>
      <c r="N28">
        <v>635.79999999999995</v>
      </c>
    </row>
    <row r="29" spans="11:19">
      <c r="K29" s="104" t="s">
        <v>75</v>
      </c>
      <c r="L29" t="e">
        <v>#N/A</v>
      </c>
      <c r="M29" s="104" t="s">
        <v>75</v>
      </c>
      <c r="N29" t="e">
        <v>#N/A</v>
      </c>
    </row>
    <row r="30" spans="11:19">
      <c r="K30" s="104" t="s">
        <v>76</v>
      </c>
      <c r="L30">
        <v>20538.600225107304</v>
      </c>
      <c r="M30" s="104" t="s">
        <v>76</v>
      </c>
      <c r="N30">
        <v>21392.877799868609</v>
      </c>
    </row>
    <row r="31" spans="11:19">
      <c r="K31" s="104" t="s">
        <v>77</v>
      </c>
      <c r="L31">
        <v>421834099.20677781</v>
      </c>
      <c r="M31" s="104" t="s">
        <v>77</v>
      </c>
      <c r="N31">
        <v>457655220.56011111</v>
      </c>
    </row>
    <row r="32" spans="11:19">
      <c r="K32" s="104" t="s">
        <v>78</v>
      </c>
      <c r="L32">
        <v>-0.88357786058161958</v>
      </c>
      <c r="M32" s="104" t="s">
        <v>78</v>
      </c>
      <c r="N32">
        <v>-1.3090518059713019</v>
      </c>
    </row>
    <row r="33" spans="11:14">
      <c r="K33" s="104" t="s">
        <v>79</v>
      </c>
      <c r="L33">
        <v>0.57651729680019881</v>
      </c>
      <c r="M33" s="104" t="s">
        <v>79</v>
      </c>
      <c r="N33">
        <v>0.52805178787206175</v>
      </c>
    </row>
    <row r="34" spans="11:14">
      <c r="K34" s="104" t="s">
        <v>80</v>
      </c>
      <c r="L34">
        <v>60037.700000000004</v>
      </c>
      <c r="M34" s="104" t="s">
        <v>80</v>
      </c>
      <c r="N34">
        <v>60510.100000000006</v>
      </c>
    </row>
    <row r="35" spans="11:14">
      <c r="K35" s="104" t="s">
        <v>81</v>
      </c>
      <c r="L35">
        <v>-21394.9</v>
      </c>
      <c r="M35" s="104" t="s">
        <v>81</v>
      </c>
      <c r="N35">
        <v>-17011.2</v>
      </c>
    </row>
    <row r="36" spans="11:14">
      <c r="K36" s="104" t="s">
        <v>82</v>
      </c>
      <c r="L36">
        <v>38642.800000000003</v>
      </c>
      <c r="M36" s="104" t="s">
        <v>82</v>
      </c>
      <c r="N36">
        <v>43498.9</v>
      </c>
    </row>
    <row r="37" spans="11:14">
      <c r="K37" s="104" t="s">
        <v>83</v>
      </c>
      <c r="L37">
        <v>25339.7</v>
      </c>
      <c r="M37" s="104" t="s">
        <v>83</v>
      </c>
      <c r="N37">
        <v>92163.299999999988</v>
      </c>
    </row>
    <row r="38" spans="11:14" ht="15" thickBot="1">
      <c r="K38" s="117" t="s">
        <v>84</v>
      </c>
      <c r="L38" s="4">
        <v>10</v>
      </c>
      <c r="M38" s="117" t="s">
        <v>84</v>
      </c>
      <c r="N38" s="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Q109"/>
  <sheetViews>
    <sheetView topLeftCell="A92" zoomScale="70" zoomScaleNormal="70" workbookViewId="0">
      <selection activeCell="L8" sqref="L8"/>
    </sheetView>
  </sheetViews>
  <sheetFormatPr defaultColWidth="9.109375" defaultRowHeight="13.2"/>
  <cols>
    <col min="1" max="1" width="13.33203125" style="65" customWidth="1"/>
    <col min="2" max="2" width="12.88671875" style="65" customWidth="1"/>
    <col min="3" max="4" width="9.109375" style="65"/>
    <col min="5" max="5" width="13.109375" style="65" bestFit="1" customWidth="1"/>
    <col min="6" max="16384" width="9.109375" style="65"/>
  </cols>
  <sheetData>
    <row r="1" spans="1:14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4" ht="15.6">
      <c r="A2" s="67" t="s">
        <v>259</v>
      </c>
      <c r="B2" s="66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1:14" ht="15.6">
      <c r="A3" s="67"/>
      <c r="B3" s="66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</row>
    <row r="4" spans="1:14" ht="15">
      <c r="A4" s="68" t="s">
        <v>260</v>
      </c>
      <c r="B4" s="66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</row>
    <row r="5" spans="1:14" ht="18.600000000000001">
      <c r="A5" s="68" t="s">
        <v>261</v>
      </c>
      <c r="B5" s="66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</row>
    <row r="6" spans="1:14" ht="18.600000000000001">
      <c r="A6" s="68" t="s">
        <v>262</v>
      </c>
      <c r="B6" s="66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7" spans="1:14" ht="15">
      <c r="A7" s="68"/>
      <c r="B7" s="66"/>
      <c r="C7" s="69"/>
      <c r="D7" s="69"/>
      <c r="E7" s="64"/>
      <c r="F7" s="64"/>
      <c r="H7" s="64"/>
      <c r="I7" s="64"/>
      <c r="J7" s="64"/>
      <c r="K7" s="64"/>
      <c r="L7" s="64"/>
      <c r="M7" s="64"/>
      <c r="N7" s="64"/>
    </row>
    <row r="8" spans="1:14">
      <c r="B8" s="70"/>
      <c r="C8" s="71"/>
      <c r="D8" s="71"/>
      <c r="E8" s="72"/>
      <c r="F8" s="64"/>
      <c r="H8" s="64"/>
      <c r="I8" s="64"/>
      <c r="J8" s="64"/>
      <c r="K8" s="64"/>
      <c r="L8" s="64"/>
      <c r="M8" s="64"/>
      <c r="N8" s="64"/>
    </row>
    <row r="9" spans="1:14" ht="13.8">
      <c r="A9" s="111" t="s">
        <v>108</v>
      </c>
      <c r="B9" s="112" t="s">
        <v>263</v>
      </c>
      <c r="C9" s="113" t="s">
        <v>264</v>
      </c>
      <c r="D9" s="113" t="s">
        <v>265</v>
      </c>
      <c r="E9" s="113" t="s">
        <v>266</v>
      </c>
      <c r="F9" s="73"/>
      <c r="L9" s="64"/>
      <c r="M9" s="64"/>
      <c r="N9" s="64"/>
    </row>
    <row r="10" spans="1:14" ht="13.8">
      <c r="A10" s="74">
        <f>'Weryfikacja modelu'!G7</f>
        <v>483.22697083433377</v>
      </c>
      <c r="B10" s="75" t="str">
        <f t="shared" ref="B10:B19" si="0">IF(A10="","",IF(A10&lt;0,"B","A"))</f>
        <v>A</v>
      </c>
      <c r="C10" s="76">
        <f>IF(B10="B",1,0)</f>
        <v>0</v>
      </c>
      <c r="D10" s="76">
        <f>IF(B10="A",1,0)</f>
        <v>1</v>
      </c>
      <c r="E10" s="76">
        <v>1</v>
      </c>
      <c r="F10" s="77"/>
      <c r="L10" s="64"/>
      <c r="M10" s="64"/>
      <c r="N10" s="64"/>
    </row>
    <row r="11" spans="1:14" ht="13.8">
      <c r="A11" s="74">
        <f>'Weryfikacja modelu'!G8</f>
        <v>246.30516158346654</v>
      </c>
      <c r="B11" s="75" t="str">
        <f t="shared" si="0"/>
        <v>A</v>
      </c>
      <c r="C11" s="76">
        <f t="shared" ref="C11:C19" si="1">IF(B11="B",1,0)</f>
        <v>0</v>
      </c>
      <c r="D11" s="76">
        <f t="shared" ref="D11:D19" si="2">IF(B11="A",1,0)</f>
        <v>1</v>
      </c>
      <c r="E11" s="76" t="s">
        <v>278</v>
      </c>
      <c r="F11" s="77"/>
      <c r="L11" s="64"/>
      <c r="M11" s="64"/>
      <c r="N11" s="64"/>
    </row>
    <row r="12" spans="1:14" ht="13.8">
      <c r="A12" s="74">
        <f>'Weryfikacja modelu'!G9</f>
        <v>1441.5323578153439</v>
      </c>
      <c r="B12" s="75" t="str">
        <f t="shared" si="0"/>
        <v>A</v>
      </c>
      <c r="C12" s="76">
        <f t="shared" si="1"/>
        <v>0</v>
      </c>
      <c r="D12" s="76">
        <f t="shared" si="2"/>
        <v>1</v>
      </c>
      <c r="E12" s="76" t="s">
        <v>278</v>
      </c>
      <c r="F12" s="77"/>
      <c r="L12" s="64"/>
      <c r="M12" s="64"/>
      <c r="N12" s="64"/>
    </row>
    <row r="13" spans="1:14" ht="13.8">
      <c r="A13" s="74">
        <f>'Weryfikacja modelu'!G10</f>
        <v>-2409.9508990507993</v>
      </c>
      <c r="B13" s="75" t="str">
        <f t="shared" si="0"/>
        <v>B</v>
      </c>
      <c r="C13" s="76">
        <f t="shared" si="1"/>
        <v>1</v>
      </c>
      <c r="D13" s="76">
        <f t="shared" si="2"/>
        <v>0</v>
      </c>
      <c r="E13" s="76">
        <v>1</v>
      </c>
      <c r="F13" s="77"/>
      <c r="L13" s="64"/>
      <c r="M13" s="64"/>
      <c r="N13" s="64"/>
    </row>
    <row r="14" spans="1:14" ht="13.8">
      <c r="A14" s="74">
        <f>'Weryfikacja modelu'!G11</f>
        <v>-561.53162508419564</v>
      </c>
      <c r="B14" s="75" t="str">
        <f t="shared" si="0"/>
        <v>B</v>
      </c>
      <c r="C14" s="76">
        <f t="shared" si="1"/>
        <v>1</v>
      </c>
      <c r="D14" s="76">
        <f t="shared" si="2"/>
        <v>0</v>
      </c>
      <c r="E14" s="76" t="s">
        <v>278</v>
      </c>
      <c r="F14" s="77"/>
      <c r="L14" s="64"/>
      <c r="M14" s="64"/>
      <c r="N14" s="64"/>
    </row>
    <row r="15" spans="1:14" ht="13.8">
      <c r="A15" s="74">
        <f>'Weryfikacja modelu'!G12</f>
        <v>-1025.6565614707251</v>
      </c>
      <c r="B15" s="75" t="str">
        <f t="shared" si="0"/>
        <v>B</v>
      </c>
      <c r="C15" s="76">
        <f t="shared" si="1"/>
        <v>1</v>
      </c>
      <c r="D15" s="76">
        <f t="shared" si="2"/>
        <v>0</v>
      </c>
      <c r="E15" s="76" t="s">
        <v>278</v>
      </c>
      <c r="F15" s="77"/>
      <c r="L15" s="64"/>
      <c r="M15" s="64"/>
      <c r="N15" s="64"/>
    </row>
    <row r="16" spans="1:14" ht="13.8">
      <c r="A16" s="74">
        <f>'Weryfikacja modelu'!G13</f>
        <v>227.66325086329198</v>
      </c>
      <c r="B16" s="75" t="str">
        <f t="shared" si="0"/>
        <v>A</v>
      </c>
      <c r="C16" s="76">
        <f t="shared" si="1"/>
        <v>0</v>
      </c>
      <c r="D16" s="76">
        <f t="shared" si="2"/>
        <v>1</v>
      </c>
      <c r="E16" s="76">
        <v>1</v>
      </c>
      <c r="F16" s="77"/>
      <c r="L16" s="64"/>
      <c r="M16" s="64"/>
      <c r="N16" s="64"/>
    </row>
    <row r="17" spans="1:14" ht="13.8">
      <c r="A17" s="74">
        <f>'Weryfikacja modelu'!G14</f>
        <v>1006.1757655467241</v>
      </c>
      <c r="B17" s="75" t="str">
        <f t="shared" si="0"/>
        <v>A</v>
      </c>
      <c r="C17" s="76">
        <f t="shared" si="1"/>
        <v>0</v>
      </c>
      <c r="D17" s="76">
        <f t="shared" si="2"/>
        <v>1</v>
      </c>
      <c r="E17" s="76" t="s">
        <v>278</v>
      </c>
      <c r="F17" s="77"/>
      <c r="L17" s="64"/>
      <c r="M17" s="64"/>
      <c r="N17" s="64"/>
    </row>
    <row r="18" spans="1:14" ht="13.8">
      <c r="A18" s="74">
        <f>'Weryfikacja modelu'!G15</f>
        <v>659.68181724981241</v>
      </c>
      <c r="B18" s="75" t="str">
        <f t="shared" si="0"/>
        <v>A</v>
      </c>
      <c r="C18" s="76">
        <f t="shared" si="1"/>
        <v>0</v>
      </c>
      <c r="D18" s="76">
        <f t="shared" si="2"/>
        <v>1</v>
      </c>
      <c r="E18" s="76" t="s">
        <v>278</v>
      </c>
      <c r="F18" s="77"/>
      <c r="L18" s="64"/>
      <c r="M18" s="64"/>
      <c r="N18" s="64"/>
    </row>
    <row r="19" spans="1:14" ht="13.8">
      <c r="A19" s="74">
        <f>'Weryfikacja modelu'!G16</f>
        <v>-67.446238287271626</v>
      </c>
      <c r="B19" s="75" t="str">
        <f t="shared" si="0"/>
        <v>B</v>
      </c>
      <c r="C19" s="76">
        <f t="shared" si="1"/>
        <v>1</v>
      </c>
      <c r="D19" s="76">
        <f t="shared" si="2"/>
        <v>0</v>
      </c>
      <c r="E19" s="76">
        <v>1</v>
      </c>
      <c r="F19" s="77"/>
      <c r="L19" s="64"/>
      <c r="M19" s="64"/>
      <c r="N19" s="64"/>
    </row>
    <row r="20" spans="1:14" ht="13.8">
      <c r="A20" s="78"/>
      <c r="B20" s="130" t="s">
        <v>267</v>
      </c>
      <c r="C20" s="79">
        <f>SUM(C10:C19)</f>
        <v>4</v>
      </c>
      <c r="D20" s="79">
        <f>SUM(D10:D19)</f>
        <v>6</v>
      </c>
      <c r="E20" s="79">
        <v>4</v>
      </c>
      <c r="F20" s="77"/>
      <c r="L20" s="64"/>
      <c r="M20" s="64"/>
      <c r="N20" s="64"/>
    </row>
    <row r="21" spans="1:14" ht="13.8">
      <c r="A21" s="150"/>
      <c r="B21" s="150"/>
      <c r="C21" s="151"/>
      <c r="D21" s="151"/>
      <c r="E21" s="150"/>
      <c r="F21" s="150"/>
      <c r="G21" s="150"/>
      <c r="H21" s="150"/>
      <c r="I21" s="73"/>
      <c r="J21" s="73"/>
      <c r="K21" s="73"/>
      <c r="L21" s="64"/>
      <c r="M21" s="64"/>
      <c r="N21" s="64"/>
    </row>
    <row r="22" spans="1:14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</row>
    <row r="23" spans="1:14" ht="18.75" customHeight="1">
      <c r="A23" s="68" t="s">
        <v>268</v>
      </c>
      <c r="B23" s="64"/>
      <c r="C23" s="64"/>
      <c r="D23" s="80">
        <v>4</v>
      </c>
      <c r="E23" s="64"/>
      <c r="F23" s="64"/>
      <c r="G23" s="64"/>
      <c r="H23" s="64"/>
      <c r="I23" s="64"/>
      <c r="J23" s="64"/>
      <c r="K23" s="64"/>
      <c r="L23" s="64"/>
      <c r="M23" s="64"/>
      <c r="N23" s="64"/>
    </row>
    <row r="24" spans="1:14" ht="18.75" customHeight="1">
      <c r="A24" s="68" t="s">
        <v>269</v>
      </c>
      <c r="B24" s="64"/>
      <c r="C24" s="64"/>
      <c r="D24" s="80">
        <v>6</v>
      </c>
      <c r="E24" s="64"/>
      <c r="F24" s="64"/>
      <c r="G24" s="64"/>
      <c r="H24" s="64"/>
      <c r="I24" s="64"/>
      <c r="J24" s="64"/>
      <c r="K24" s="64"/>
      <c r="L24" s="64"/>
      <c r="M24" s="64"/>
      <c r="N24" s="64"/>
    </row>
    <row r="25" spans="1:14" ht="18.75" customHeight="1">
      <c r="A25" s="68" t="s">
        <v>270</v>
      </c>
      <c r="B25" s="64"/>
      <c r="D25" s="80">
        <v>4</v>
      </c>
      <c r="E25" s="64"/>
      <c r="F25" s="64"/>
      <c r="G25" s="64"/>
      <c r="H25" s="64"/>
      <c r="I25" s="64"/>
      <c r="J25" s="64"/>
      <c r="K25" s="64"/>
      <c r="L25" s="64"/>
      <c r="M25" s="64"/>
      <c r="N25" s="64"/>
    </row>
    <row r="26" spans="1:14" ht="18.75" customHeight="1">
      <c r="A26" s="68"/>
      <c r="B26" s="64"/>
      <c r="C26" s="81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</row>
    <row r="27" spans="1:14" ht="18.75" customHeight="1">
      <c r="A27" s="68" t="s">
        <v>271</v>
      </c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</row>
    <row r="28" spans="1:14" ht="18.75" customHeight="1">
      <c r="A28" s="68" t="s">
        <v>272</v>
      </c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</row>
    <row r="29" spans="1:14" ht="18.75" customHeight="1"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</row>
    <row r="30" spans="1:14" ht="18.75" customHeight="1">
      <c r="A30" s="68" t="s">
        <v>281</v>
      </c>
      <c r="B30" s="64"/>
      <c r="C30" s="64"/>
      <c r="D30" s="64"/>
      <c r="E30" s="64"/>
      <c r="F30" s="64"/>
      <c r="G30" s="64"/>
      <c r="H30" s="82"/>
      <c r="I30" s="83">
        <v>2</v>
      </c>
      <c r="L30" s="64"/>
      <c r="M30" s="64"/>
      <c r="N30" s="64"/>
    </row>
    <row r="31" spans="1:14" ht="18.75" customHeight="1">
      <c r="A31" s="68" t="s">
        <v>282</v>
      </c>
      <c r="B31" s="64"/>
      <c r="C31" s="64"/>
      <c r="D31" s="64"/>
      <c r="E31" s="64"/>
      <c r="F31" s="82"/>
      <c r="G31" s="84"/>
      <c r="H31" s="64"/>
      <c r="I31" s="64"/>
      <c r="J31" s="64"/>
      <c r="L31" s="64"/>
      <c r="M31" s="64"/>
      <c r="N31" s="64"/>
    </row>
    <row r="32" spans="1:14" ht="18.75" customHeight="1">
      <c r="A32" s="68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</row>
    <row r="33" spans="1:43" ht="18.75" customHeight="1">
      <c r="A33" s="68" t="s">
        <v>273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</row>
    <row r="34" spans="1:43" ht="18.75" customHeight="1">
      <c r="A34" s="68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</row>
    <row r="35" spans="1:43" ht="18.75" customHeight="1">
      <c r="A35" s="68" t="s">
        <v>283</v>
      </c>
      <c r="B35" s="64"/>
      <c r="C35" s="64"/>
      <c r="D35" s="64"/>
      <c r="E35" s="64"/>
      <c r="F35" s="64"/>
      <c r="G35" s="82"/>
      <c r="H35" s="64"/>
      <c r="I35" s="83">
        <v>8</v>
      </c>
      <c r="K35" s="64"/>
      <c r="L35" s="64"/>
      <c r="M35" s="64"/>
    </row>
    <row r="36" spans="1:43" ht="18.75" customHeight="1">
      <c r="A36" s="68" t="s">
        <v>284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</row>
    <row r="37" spans="1:43" ht="18.75" customHeight="1">
      <c r="A37" s="68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</row>
    <row r="38" spans="1:43" ht="18.75" customHeight="1">
      <c r="A38" s="67" t="s">
        <v>285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43" ht="13.8">
      <c r="A39" s="85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</row>
    <row r="41" spans="1:43" ht="15.6">
      <c r="A41" s="152" t="s">
        <v>274</v>
      </c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7"/>
    </row>
    <row r="42" spans="1:43">
      <c r="A42" s="154"/>
      <c r="B42" s="155"/>
      <c r="C42" s="155"/>
      <c r="D42" s="155"/>
      <c r="E42" s="155"/>
      <c r="F42" s="155"/>
      <c r="G42" s="155"/>
      <c r="H42" s="155"/>
      <c r="I42" s="155"/>
      <c r="J42" s="15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8"/>
    </row>
    <row r="43" spans="1:43" ht="14.4">
      <c r="A43" s="118" t="s">
        <v>275</v>
      </c>
      <c r="B43" s="119" t="s">
        <v>276</v>
      </c>
      <c r="C43" s="120"/>
      <c r="D43" s="121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2"/>
      <c r="S43" s="120"/>
      <c r="T43" s="119"/>
      <c r="U43" s="120"/>
      <c r="V43" s="122"/>
      <c r="W43" s="121"/>
      <c r="X43" s="121"/>
      <c r="Y43" s="121"/>
      <c r="Z43" s="121"/>
      <c r="AA43" s="121"/>
      <c r="AB43" s="121"/>
      <c r="AC43" s="121"/>
      <c r="AD43" s="121"/>
    </row>
    <row r="44" spans="1:43" ht="14.4">
      <c r="A44" s="123" t="s">
        <v>277</v>
      </c>
      <c r="B44" s="124">
        <v>2</v>
      </c>
      <c r="C44" s="124">
        <v>3</v>
      </c>
      <c r="D44" s="124">
        <v>4</v>
      </c>
      <c r="E44" s="124">
        <v>5</v>
      </c>
      <c r="F44" s="124">
        <v>6</v>
      </c>
      <c r="G44" s="124">
        <v>7</v>
      </c>
      <c r="H44" s="124">
        <v>8</v>
      </c>
      <c r="I44" s="124">
        <v>9</v>
      </c>
      <c r="J44" s="124">
        <v>10</v>
      </c>
      <c r="K44" s="124">
        <v>11</v>
      </c>
      <c r="L44" s="124">
        <v>12</v>
      </c>
      <c r="M44" s="124">
        <v>13</v>
      </c>
      <c r="N44" s="124">
        <v>14</v>
      </c>
      <c r="O44" s="124">
        <v>15</v>
      </c>
      <c r="P44" s="124">
        <v>16</v>
      </c>
      <c r="Q44" s="124">
        <v>17</v>
      </c>
      <c r="R44" s="124">
        <v>18</v>
      </c>
      <c r="S44" s="124">
        <v>19</v>
      </c>
      <c r="T44" s="124">
        <v>20</v>
      </c>
      <c r="U44" s="124">
        <v>21</v>
      </c>
      <c r="V44" s="124">
        <v>22</v>
      </c>
      <c r="W44" s="124">
        <v>23</v>
      </c>
      <c r="X44" s="124">
        <v>24</v>
      </c>
      <c r="Y44" s="124">
        <v>25</v>
      </c>
      <c r="Z44" s="124">
        <v>26</v>
      </c>
      <c r="AA44" s="124">
        <v>27</v>
      </c>
      <c r="AB44" s="124">
        <v>28</v>
      </c>
      <c r="AC44" s="124">
        <v>29</v>
      </c>
      <c r="AD44" s="124">
        <v>30</v>
      </c>
    </row>
    <row r="45" spans="1:43">
      <c r="A45" s="90">
        <v>2</v>
      </c>
      <c r="B45" s="91">
        <v>2</v>
      </c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2"/>
      <c r="V45" s="93"/>
    </row>
    <row r="46" spans="1:43">
      <c r="A46" s="89">
        <v>3</v>
      </c>
      <c r="B46" s="91">
        <v>2</v>
      </c>
      <c r="C46" s="91">
        <v>2</v>
      </c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2"/>
      <c r="V46" s="93"/>
    </row>
    <row r="47" spans="1:43">
      <c r="A47" s="89">
        <v>4</v>
      </c>
      <c r="B47" s="91">
        <v>2</v>
      </c>
      <c r="C47" s="91">
        <v>2</v>
      </c>
      <c r="D47" s="91">
        <v>2</v>
      </c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2"/>
      <c r="V47" s="93"/>
    </row>
    <row r="48" spans="1:43">
      <c r="A48" s="89">
        <v>5</v>
      </c>
      <c r="B48" s="91">
        <v>2</v>
      </c>
      <c r="C48" s="91">
        <v>2</v>
      </c>
      <c r="D48" s="91">
        <v>2</v>
      </c>
      <c r="E48" s="91">
        <v>2</v>
      </c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2"/>
      <c r="V48" s="93"/>
    </row>
    <row r="49" spans="1:30">
      <c r="A49" s="89">
        <v>6</v>
      </c>
      <c r="B49" s="91">
        <v>2</v>
      </c>
      <c r="C49" s="91">
        <v>2</v>
      </c>
      <c r="D49" s="91">
        <v>2</v>
      </c>
      <c r="E49" s="91">
        <v>3</v>
      </c>
      <c r="F49" s="91">
        <v>3</v>
      </c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2"/>
      <c r="V49" s="93"/>
    </row>
    <row r="50" spans="1:30">
      <c r="A50" s="89">
        <v>7</v>
      </c>
      <c r="B50" s="91">
        <v>2</v>
      </c>
      <c r="C50" s="91">
        <v>2</v>
      </c>
      <c r="D50" s="91">
        <v>2</v>
      </c>
      <c r="E50" s="91">
        <v>3</v>
      </c>
      <c r="F50" s="91">
        <v>3</v>
      </c>
      <c r="G50" s="91">
        <v>3</v>
      </c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2"/>
      <c r="V50" s="93"/>
    </row>
    <row r="51" spans="1:30">
      <c r="A51" s="89">
        <v>8</v>
      </c>
      <c r="B51" s="91">
        <v>2</v>
      </c>
      <c r="C51" s="91">
        <v>2</v>
      </c>
      <c r="D51" s="91">
        <v>3</v>
      </c>
      <c r="E51" s="91">
        <v>3</v>
      </c>
      <c r="F51" s="91">
        <v>3</v>
      </c>
      <c r="G51" s="91">
        <v>4</v>
      </c>
      <c r="H51" s="91">
        <v>4</v>
      </c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2"/>
      <c r="V51" s="93"/>
    </row>
    <row r="52" spans="1:30">
      <c r="A52" s="89">
        <v>9</v>
      </c>
      <c r="B52" s="91">
        <v>2</v>
      </c>
      <c r="C52" s="91">
        <v>2</v>
      </c>
      <c r="D52" s="91">
        <v>3</v>
      </c>
      <c r="E52" s="91">
        <v>3</v>
      </c>
      <c r="F52" s="91">
        <v>4</v>
      </c>
      <c r="G52" s="91">
        <v>4</v>
      </c>
      <c r="H52" s="91">
        <v>5</v>
      </c>
      <c r="I52" s="91">
        <v>5</v>
      </c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2"/>
      <c r="V52" s="93"/>
    </row>
    <row r="53" spans="1:30">
      <c r="A53" s="89">
        <v>10</v>
      </c>
      <c r="B53" s="91">
        <v>2</v>
      </c>
      <c r="C53" s="91">
        <v>2</v>
      </c>
      <c r="D53" s="91">
        <v>3</v>
      </c>
      <c r="E53" s="91">
        <v>3</v>
      </c>
      <c r="F53" s="91">
        <v>4</v>
      </c>
      <c r="G53" s="91">
        <v>5</v>
      </c>
      <c r="H53" s="91">
        <v>5</v>
      </c>
      <c r="I53" s="91">
        <v>5</v>
      </c>
      <c r="J53" s="91">
        <v>6</v>
      </c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2"/>
      <c r="V53" s="93"/>
    </row>
    <row r="54" spans="1:30">
      <c r="A54" s="89">
        <v>11</v>
      </c>
      <c r="B54" s="91">
        <v>2</v>
      </c>
      <c r="C54" s="91">
        <v>2</v>
      </c>
      <c r="D54" s="91">
        <v>3</v>
      </c>
      <c r="E54" s="91">
        <v>4</v>
      </c>
      <c r="F54" s="91">
        <v>4</v>
      </c>
      <c r="G54" s="91">
        <v>5</v>
      </c>
      <c r="H54" s="91">
        <v>5</v>
      </c>
      <c r="I54" s="91">
        <v>6</v>
      </c>
      <c r="J54" s="91">
        <v>6</v>
      </c>
      <c r="K54" s="91">
        <v>7</v>
      </c>
      <c r="L54" s="91"/>
      <c r="M54" s="91"/>
      <c r="N54" s="91"/>
      <c r="O54" s="91"/>
      <c r="P54" s="91"/>
      <c r="Q54" s="91"/>
      <c r="R54" s="91"/>
      <c r="S54" s="91"/>
      <c r="T54" s="91"/>
      <c r="U54" s="92"/>
      <c r="V54" s="93"/>
    </row>
    <row r="55" spans="1:30">
      <c r="A55" s="89">
        <v>12</v>
      </c>
      <c r="B55" s="91">
        <v>2</v>
      </c>
      <c r="C55" s="91">
        <v>2</v>
      </c>
      <c r="D55" s="91">
        <v>3</v>
      </c>
      <c r="E55" s="91">
        <v>4</v>
      </c>
      <c r="F55" s="91">
        <v>4</v>
      </c>
      <c r="G55" s="91">
        <v>5</v>
      </c>
      <c r="H55" s="91">
        <v>6</v>
      </c>
      <c r="I55" s="91">
        <v>6</v>
      </c>
      <c r="J55" s="91">
        <v>7</v>
      </c>
      <c r="K55" s="91">
        <v>7</v>
      </c>
      <c r="L55" s="91">
        <v>7</v>
      </c>
      <c r="M55" s="91"/>
      <c r="N55" s="91"/>
      <c r="O55" s="91"/>
      <c r="P55" s="91"/>
      <c r="Q55" s="91"/>
      <c r="R55" s="91"/>
      <c r="S55" s="91"/>
      <c r="T55" s="91"/>
      <c r="U55" s="92"/>
      <c r="V55" s="93"/>
    </row>
    <row r="56" spans="1:30">
      <c r="A56" s="94">
        <v>13</v>
      </c>
      <c r="B56" s="91">
        <v>2</v>
      </c>
      <c r="C56" s="91">
        <v>2</v>
      </c>
      <c r="D56" s="91">
        <v>3</v>
      </c>
      <c r="E56" s="91">
        <v>4</v>
      </c>
      <c r="F56" s="91">
        <v>5</v>
      </c>
      <c r="G56" s="91">
        <v>5</v>
      </c>
      <c r="H56" s="91">
        <v>6</v>
      </c>
      <c r="I56" s="91">
        <v>6</v>
      </c>
      <c r="J56" s="91">
        <v>7</v>
      </c>
      <c r="K56" s="91">
        <v>7</v>
      </c>
      <c r="L56" s="91">
        <v>8</v>
      </c>
      <c r="M56" s="91">
        <v>8</v>
      </c>
      <c r="N56" s="91"/>
      <c r="O56" s="91"/>
      <c r="P56" s="91"/>
      <c r="Q56" s="91"/>
      <c r="R56" s="91"/>
      <c r="S56" s="91"/>
      <c r="T56" s="91"/>
      <c r="U56" s="91"/>
      <c r="V56" s="91"/>
      <c r="W56" s="95"/>
      <c r="X56" s="95"/>
      <c r="Y56" s="95"/>
      <c r="Z56" s="95"/>
      <c r="AA56" s="95"/>
      <c r="AB56" s="95"/>
      <c r="AC56" s="95"/>
    </row>
    <row r="57" spans="1:30">
      <c r="A57" s="94">
        <v>14</v>
      </c>
      <c r="B57" s="91">
        <v>2</v>
      </c>
      <c r="C57" s="91">
        <v>2</v>
      </c>
      <c r="D57" s="91">
        <v>3</v>
      </c>
      <c r="E57" s="91">
        <v>4</v>
      </c>
      <c r="F57" s="91">
        <v>5</v>
      </c>
      <c r="G57" s="91">
        <v>5</v>
      </c>
      <c r="H57" s="91">
        <v>6</v>
      </c>
      <c r="I57" s="91">
        <v>7</v>
      </c>
      <c r="J57" s="91">
        <v>7</v>
      </c>
      <c r="K57" s="91">
        <v>8</v>
      </c>
      <c r="L57" s="91">
        <v>8</v>
      </c>
      <c r="M57" s="91">
        <v>9</v>
      </c>
      <c r="N57" s="91">
        <v>9</v>
      </c>
      <c r="O57" s="91"/>
      <c r="P57" s="91"/>
      <c r="Q57" s="91"/>
      <c r="R57" s="91"/>
      <c r="S57" s="91"/>
      <c r="T57" s="91"/>
      <c r="U57" s="91"/>
      <c r="V57" s="91"/>
      <c r="W57" s="95"/>
      <c r="X57" s="95"/>
      <c r="Y57" s="95"/>
      <c r="Z57" s="95"/>
      <c r="AA57" s="95"/>
      <c r="AB57" s="95"/>
      <c r="AC57" s="95"/>
    </row>
    <row r="58" spans="1:30">
      <c r="A58" s="94">
        <v>15</v>
      </c>
      <c r="B58" s="91">
        <v>2</v>
      </c>
      <c r="C58" s="91">
        <v>3</v>
      </c>
      <c r="D58" s="91">
        <v>3</v>
      </c>
      <c r="E58" s="91">
        <v>4</v>
      </c>
      <c r="F58" s="91">
        <v>5</v>
      </c>
      <c r="G58" s="91">
        <v>6</v>
      </c>
      <c r="H58" s="91">
        <v>6</v>
      </c>
      <c r="I58" s="91">
        <v>7</v>
      </c>
      <c r="J58" s="91">
        <v>7</v>
      </c>
      <c r="K58" s="91">
        <v>8</v>
      </c>
      <c r="L58" s="91">
        <v>8</v>
      </c>
      <c r="M58" s="91">
        <v>9</v>
      </c>
      <c r="N58" s="91">
        <v>9</v>
      </c>
      <c r="O58" s="91">
        <v>10</v>
      </c>
      <c r="P58" s="91"/>
      <c r="Q58" s="91"/>
      <c r="R58" s="91"/>
      <c r="S58" s="91"/>
      <c r="T58" s="91"/>
      <c r="U58" s="91"/>
      <c r="V58" s="91"/>
      <c r="W58" s="95"/>
      <c r="X58" s="95"/>
      <c r="Y58" s="95"/>
      <c r="Z58" s="95"/>
      <c r="AA58" s="95"/>
      <c r="AB58" s="95"/>
      <c r="AC58" s="95"/>
    </row>
    <row r="59" spans="1:30">
      <c r="A59" s="94">
        <v>16</v>
      </c>
      <c r="B59" s="91">
        <v>2</v>
      </c>
      <c r="C59" s="91">
        <v>3</v>
      </c>
      <c r="D59" s="91">
        <v>4</v>
      </c>
      <c r="E59" s="91">
        <v>4</v>
      </c>
      <c r="F59" s="91">
        <v>5</v>
      </c>
      <c r="G59" s="91">
        <v>6</v>
      </c>
      <c r="H59" s="91">
        <v>6</v>
      </c>
      <c r="I59" s="91">
        <v>7</v>
      </c>
      <c r="J59" s="91">
        <v>8</v>
      </c>
      <c r="K59" s="91">
        <v>8</v>
      </c>
      <c r="L59" s="91">
        <v>9</v>
      </c>
      <c r="M59" s="91">
        <v>9</v>
      </c>
      <c r="N59" s="91">
        <v>10</v>
      </c>
      <c r="O59" s="91">
        <v>10</v>
      </c>
      <c r="P59" s="91">
        <v>11</v>
      </c>
      <c r="Q59" s="91"/>
      <c r="R59" s="91"/>
      <c r="S59" s="91"/>
      <c r="T59" s="91"/>
      <c r="U59" s="91"/>
      <c r="V59" s="91"/>
      <c r="W59" s="95"/>
      <c r="X59" s="95"/>
      <c r="Y59" s="95"/>
      <c r="Z59" s="95"/>
      <c r="AA59" s="95"/>
      <c r="AB59" s="95"/>
      <c r="AC59" s="95"/>
    </row>
    <row r="60" spans="1:30">
      <c r="A60" s="94">
        <v>17</v>
      </c>
      <c r="B60" s="91">
        <v>2</v>
      </c>
      <c r="C60" s="91">
        <v>3</v>
      </c>
      <c r="D60" s="91">
        <v>4</v>
      </c>
      <c r="E60" s="91">
        <v>4</v>
      </c>
      <c r="F60" s="91">
        <v>5</v>
      </c>
      <c r="G60" s="91">
        <v>6</v>
      </c>
      <c r="H60" s="91">
        <v>7</v>
      </c>
      <c r="I60" s="91">
        <v>7</v>
      </c>
      <c r="J60" s="91">
        <v>8</v>
      </c>
      <c r="K60" s="91">
        <v>9</v>
      </c>
      <c r="L60" s="91">
        <v>9</v>
      </c>
      <c r="M60" s="91">
        <v>10</v>
      </c>
      <c r="N60" s="91">
        <v>10</v>
      </c>
      <c r="O60" s="91">
        <v>11</v>
      </c>
      <c r="P60" s="91">
        <v>11</v>
      </c>
      <c r="Q60" s="91">
        <v>11</v>
      </c>
      <c r="R60" s="91"/>
      <c r="S60" s="91"/>
      <c r="T60" s="91"/>
      <c r="U60" s="91"/>
      <c r="V60" s="91"/>
      <c r="W60" s="95"/>
      <c r="X60" s="95"/>
      <c r="Y60" s="95"/>
      <c r="Z60" s="95"/>
      <c r="AA60" s="95"/>
      <c r="AB60" s="95"/>
      <c r="AC60" s="95"/>
    </row>
    <row r="61" spans="1:30">
      <c r="A61" s="94">
        <v>18</v>
      </c>
      <c r="B61" s="91">
        <v>2</v>
      </c>
      <c r="C61" s="91">
        <v>3</v>
      </c>
      <c r="D61" s="91">
        <v>4</v>
      </c>
      <c r="E61" s="91">
        <v>5</v>
      </c>
      <c r="F61" s="91">
        <v>5</v>
      </c>
      <c r="G61" s="91">
        <v>6</v>
      </c>
      <c r="H61" s="91">
        <v>7</v>
      </c>
      <c r="I61" s="91">
        <v>8</v>
      </c>
      <c r="J61" s="91">
        <v>8</v>
      </c>
      <c r="K61" s="91">
        <v>9</v>
      </c>
      <c r="L61" s="91">
        <v>9</v>
      </c>
      <c r="M61" s="91">
        <v>10</v>
      </c>
      <c r="N61" s="91">
        <v>10</v>
      </c>
      <c r="O61" s="91">
        <v>11</v>
      </c>
      <c r="P61" s="91">
        <v>11</v>
      </c>
      <c r="Q61" s="91">
        <v>12</v>
      </c>
      <c r="R61" s="91">
        <v>12</v>
      </c>
      <c r="S61" s="91"/>
      <c r="T61" s="91"/>
      <c r="U61" s="91"/>
      <c r="V61" s="91"/>
      <c r="W61" s="95"/>
      <c r="X61" s="95"/>
      <c r="Y61" s="95"/>
      <c r="Z61" s="95"/>
      <c r="AA61" s="95"/>
      <c r="AB61" s="95"/>
      <c r="AC61" s="95"/>
    </row>
    <row r="62" spans="1:30">
      <c r="A62" s="94">
        <v>19</v>
      </c>
      <c r="B62" s="91">
        <v>2</v>
      </c>
      <c r="C62" s="91">
        <v>3</v>
      </c>
      <c r="D62" s="91">
        <v>4</v>
      </c>
      <c r="E62" s="91">
        <v>5</v>
      </c>
      <c r="F62" s="91">
        <v>6</v>
      </c>
      <c r="G62" s="91">
        <v>6</v>
      </c>
      <c r="H62" s="91">
        <v>7</v>
      </c>
      <c r="I62" s="91">
        <v>8</v>
      </c>
      <c r="J62" s="91">
        <v>8</v>
      </c>
      <c r="K62" s="91">
        <v>9</v>
      </c>
      <c r="L62" s="91">
        <v>10</v>
      </c>
      <c r="M62" s="91">
        <v>10</v>
      </c>
      <c r="N62" s="91">
        <v>11</v>
      </c>
      <c r="O62" s="91">
        <v>11</v>
      </c>
      <c r="P62" s="91">
        <v>12</v>
      </c>
      <c r="Q62" s="91">
        <v>12</v>
      </c>
      <c r="R62" s="91">
        <v>13</v>
      </c>
      <c r="S62" s="91">
        <v>13</v>
      </c>
      <c r="T62" s="91"/>
      <c r="U62" s="91"/>
      <c r="V62" s="91"/>
      <c r="W62" s="95"/>
      <c r="X62" s="95"/>
      <c r="Y62" s="95"/>
      <c r="Z62" s="95"/>
      <c r="AA62" s="95"/>
      <c r="AB62" s="95"/>
      <c r="AC62" s="95"/>
    </row>
    <row r="63" spans="1:30">
      <c r="A63" s="94">
        <v>20</v>
      </c>
      <c r="B63" s="91">
        <v>2</v>
      </c>
      <c r="C63" s="91">
        <v>3</v>
      </c>
      <c r="D63" s="91">
        <v>4</v>
      </c>
      <c r="E63" s="91">
        <v>5</v>
      </c>
      <c r="F63" s="91">
        <v>6</v>
      </c>
      <c r="G63" s="91">
        <v>6</v>
      </c>
      <c r="H63" s="91">
        <v>7</v>
      </c>
      <c r="I63" s="91">
        <v>8</v>
      </c>
      <c r="J63" s="91">
        <v>9</v>
      </c>
      <c r="K63" s="91">
        <v>9</v>
      </c>
      <c r="L63" s="91">
        <v>10</v>
      </c>
      <c r="M63" s="91">
        <v>10</v>
      </c>
      <c r="N63" s="91">
        <v>11</v>
      </c>
      <c r="O63" s="91">
        <v>12</v>
      </c>
      <c r="P63" s="91">
        <v>12</v>
      </c>
      <c r="Q63" s="91">
        <v>13</v>
      </c>
      <c r="R63" s="91">
        <v>13</v>
      </c>
      <c r="S63" s="91">
        <v>13</v>
      </c>
      <c r="T63" s="91">
        <v>14</v>
      </c>
      <c r="U63" s="91"/>
      <c r="V63" s="91"/>
      <c r="W63" s="95"/>
      <c r="X63" s="95"/>
      <c r="Y63" s="95"/>
      <c r="Z63" s="95"/>
      <c r="AA63" s="95"/>
      <c r="AB63" s="95"/>
      <c r="AC63" s="95"/>
    </row>
    <row r="64" spans="1:30">
      <c r="A64" s="94">
        <v>21</v>
      </c>
      <c r="B64" s="91">
        <v>2</v>
      </c>
      <c r="C64" s="91">
        <v>3</v>
      </c>
      <c r="D64" s="91">
        <v>4</v>
      </c>
      <c r="E64" s="91">
        <v>5</v>
      </c>
      <c r="F64" s="91">
        <v>6</v>
      </c>
      <c r="G64" s="91">
        <v>7</v>
      </c>
      <c r="H64" s="91">
        <v>7</v>
      </c>
      <c r="I64" s="91">
        <v>8</v>
      </c>
      <c r="J64" s="91">
        <v>9</v>
      </c>
      <c r="K64" s="91">
        <v>10</v>
      </c>
      <c r="L64" s="91">
        <v>10</v>
      </c>
      <c r="M64" s="91">
        <v>11</v>
      </c>
      <c r="N64" s="91">
        <v>11</v>
      </c>
      <c r="O64" s="91">
        <v>12</v>
      </c>
      <c r="P64" s="91">
        <v>12</v>
      </c>
      <c r="Q64" s="91">
        <v>13</v>
      </c>
      <c r="R64" s="91">
        <v>13</v>
      </c>
      <c r="S64" s="91">
        <v>14</v>
      </c>
      <c r="T64" s="91">
        <v>14</v>
      </c>
      <c r="U64" s="96">
        <v>15</v>
      </c>
      <c r="V64" s="91" t="s">
        <v>278</v>
      </c>
      <c r="W64" s="95" t="s">
        <v>278</v>
      </c>
      <c r="X64" s="95" t="s">
        <v>278</v>
      </c>
      <c r="Y64" s="95" t="s">
        <v>278</v>
      </c>
      <c r="Z64" s="95" t="s">
        <v>278</v>
      </c>
      <c r="AA64" s="95" t="s">
        <v>278</v>
      </c>
      <c r="AB64" s="95" t="s">
        <v>278</v>
      </c>
      <c r="AC64" s="95" t="s">
        <v>278</v>
      </c>
      <c r="AD64" s="65" t="s">
        <v>278</v>
      </c>
    </row>
    <row r="65" spans="1:30">
      <c r="A65" s="94">
        <v>22</v>
      </c>
      <c r="B65" s="95">
        <v>2</v>
      </c>
      <c r="C65" s="95">
        <v>3</v>
      </c>
      <c r="D65" s="95">
        <v>4</v>
      </c>
      <c r="E65" s="95">
        <v>5</v>
      </c>
      <c r="F65" s="95">
        <v>6</v>
      </c>
      <c r="G65" s="95">
        <v>7</v>
      </c>
      <c r="H65" s="95">
        <v>8</v>
      </c>
      <c r="I65" s="95">
        <v>8</v>
      </c>
      <c r="J65" s="95">
        <v>9</v>
      </c>
      <c r="K65" s="95">
        <v>10</v>
      </c>
      <c r="L65" s="95">
        <v>10</v>
      </c>
      <c r="M65" s="95">
        <v>11</v>
      </c>
      <c r="N65" s="95">
        <v>12</v>
      </c>
      <c r="O65" s="95">
        <v>12</v>
      </c>
      <c r="P65" s="95">
        <v>13</v>
      </c>
      <c r="Q65" s="95">
        <v>13</v>
      </c>
      <c r="R65" s="95">
        <v>14</v>
      </c>
      <c r="S65" s="95">
        <v>14</v>
      </c>
      <c r="T65" s="95">
        <v>15</v>
      </c>
      <c r="U65" s="95">
        <v>15</v>
      </c>
      <c r="V65" s="95">
        <v>16</v>
      </c>
      <c r="W65" s="95" t="s">
        <v>278</v>
      </c>
      <c r="X65" s="95" t="s">
        <v>278</v>
      </c>
      <c r="Y65" s="95" t="s">
        <v>278</v>
      </c>
      <c r="Z65" s="95" t="s">
        <v>278</v>
      </c>
      <c r="AA65" s="95" t="s">
        <v>278</v>
      </c>
      <c r="AB65" s="95" t="s">
        <v>278</v>
      </c>
      <c r="AC65" s="95" t="s">
        <v>278</v>
      </c>
      <c r="AD65" s="65" t="s">
        <v>278</v>
      </c>
    </row>
    <row r="66" spans="1:30">
      <c r="A66" s="94">
        <v>23</v>
      </c>
      <c r="B66" s="95">
        <v>2</v>
      </c>
      <c r="C66" s="95">
        <v>3</v>
      </c>
      <c r="D66" s="95">
        <v>4</v>
      </c>
      <c r="E66" s="95">
        <v>5</v>
      </c>
      <c r="F66" s="95">
        <v>6</v>
      </c>
      <c r="G66" s="95">
        <v>7</v>
      </c>
      <c r="H66" s="95">
        <v>8</v>
      </c>
      <c r="I66" s="95">
        <v>8</v>
      </c>
      <c r="J66" s="95">
        <v>9</v>
      </c>
      <c r="K66" s="95">
        <v>10</v>
      </c>
      <c r="L66" s="95">
        <v>11</v>
      </c>
      <c r="M66" s="95">
        <v>11</v>
      </c>
      <c r="N66" s="95">
        <v>12</v>
      </c>
      <c r="O66" s="95">
        <v>12</v>
      </c>
      <c r="P66" s="95">
        <v>13</v>
      </c>
      <c r="Q66" s="95">
        <v>14</v>
      </c>
      <c r="R66" s="95">
        <v>14</v>
      </c>
      <c r="S66" s="95">
        <v>15</v>
      </c>
      <c r="T66" s="95">
        <v>15</v>
      </c>
      <c r="U66" s="95">
        <v>16</v>
      </c>
      <c r="V66" s="95">
        <v>16</v>
      </c>
      <c r="W66" s="95">
        <v>16</v>
      </c>
      <c r="X66" s="95" t="s">
        <v>278</v>
      </c>
      <c r="Y66" s="95" t="s">
        <v>278</v>
      </c>
      <c r="Z66" s="95" t="s">
        <v>278</v>
      </c>
      <c r="AA66" s="95" t="s">
        <v>278</v>
      </c>
      <c r="AB66" s="95" t="s">
        <v>278</v>
      </c>
      <c r="AC66" s="95" t="s">
        <v>278</v>
      </c>
      <c r="AD66" s="65" t="s">
        <v>278</v>
      </c>
    </row>
    <row r="67" spans="1:30">
      <c r="A67" s="94">
        <v>24</v>
      </c>
      <c r="B67" s="95">
        <v>2</v>
      </c>
      <c r="C67" s="95">
        <v>3</v>
      </c>
      <c r="D67" s="95">
        <v>4</v>
      </c>
      <c r="E67" s="95">
        <v>5</v>
      </c>
      <c r="F67" s="95">
        <v>6</v>
      </c>
      <c r="G67" s="95">
        <v>7</v>
      </c>
      <c r="H67" s="95">
        <v>8</v>
      </c>
      <c r="I67" s="95">
        <v>9</v>
      </c>
      <c r="J67" s="95">
        <v>9</v>
      </c>
      <c r="K67" s="95">
        <v>10</v>
      </c>
      <c r="L67" s="95">
        <v>11</v>
      </c>
      <c r="M67" s="95">
        <v>11</v>
      </c>
      <c r="N67" s="95">
        <v>12</v>
      </c>
      <c r="O67" s="95">
        <v>13</v>
      </c>
      <c r="P67" s="95">
        <v>13</v>
      </c>
      <c r="Q67" s="95">
        <v>14</v>
      </c>
      <c r="R67" s="95">
        <v>14</v>
      </c>
      <c r="S67" s="95">
        <v>15</v>
      </c>
      <c r="T67" s="95">
        <v>15</v>
      </c>
      <c r="U67" s="95">
        <v>16</v>
      </c>
      <c r="V67" s="95">
        <v>16</v>
      </c>
      <c r="W67" s="95">
        <v>17</v>
      </c>
      <c r="X67" s="95">
        <v>17</v>
      </c>
      <c r="Y67" s="95" t="s">
        <v>278</v>
      </c>
      <c r="Z67" s="95" t="s">
        <v>278</v>
      </c>
      <c r="AA67" s="95" t="s">
        <v>278</v>
      </c>
      <c r="AB67" s="95" t="s">
        <v>278</v>
      </c>
      <c r="AC67" s="95" t="s">
        <v>278</v>
      </c>
      <c r="AD67" s="65" t="s">
        <v>278</v>
      </c>
    </row>
    <row r="68" spans="1:30">
      <c r="A68" s="94">
        <v>25</v>
      </c>
      <c r="B68" s="95">
        <v>2</v>
      </c>
      <c r="C68" s="95">
        <v>3</v>
      </c>
      <c r="D68" s="95">
        <v>4</v>
      </c>
      <c r="E68" s="95">
        <v>5</v>
      </c>
      <c r="F68" s="95">
        <v>6</v>
      </c>
      <c r="G68" s="95">
        <v>7</v>
      </c>
      <c r="H68" s="95">
        <v>8</v>
      </c>
      <c r="I68" s="95">
        <v>9</v>
      </c>
      <c r="J68" s="95">
        <v>10</v>
      </c>
      <c r="K68" s="95">
        <v>10</v>
      </c>
      <c r="L68" s="95">
        <v>11</v>
      </c>
      <c r="M68" s="95">
        <v>12</v>
      </c>
      <c r="N68" s="95">
        <v>12</v>
      </c>
      <c r="O68" s="95">
        <v>13</v>
      </c>
      <c r="P68" s="95">
        <v>14</v>
      </c>
      <c r="Q68" s="95">
        <v>14</v>
      </c>
      <c r="R68" s="95">
        <v>15</v>
      </c>
      <c r="S68" s="95">
        <v>15</v>
      </c>
      <c r="T68" s="95">
        <v>16</v>
      </c>
      <c r="U68" s="95">
        <v>16</v>
      </c>
      <c r="V68" s="95">
        <v>17</v>
      </c>
      <c r="W68" s="95">
        <v>17</v>
      </c>
      <c r="X68" s="95">
        <v>18</v>
      </c>
      <c r="Y68" s="95">
        <v>18</v>
      </c>
      <c r="Z68" s="95" t="s">
        <v>278</v>
      </c>
      <c r="AA68" s="95" t="s">
        <v>278</v>
      </c>
      <c r="AB68" s="95" t="s">
        <v>278</v>
      </c>
      <c r="AC68" s="95" t="s">
        <v>278</v>
      </c>
      <c r="AD68" s="65" t="s">
        <v>278</v>
      </c>
    </row>
    <row r="69" spans="1:30">
      <c r="A69" s="94">
        <v>26</v>
      </c>
      <c r="B69" s="95">
        <v>2</v>
      </c>
      <c r="C69" s="95">
        <v>3</v>
      </c>
      <c r="D69" s="95">
        <v>4</v>
      </c>
      <c r="E69" s="95">
        <v>5</v>
      </c>
      <c r="F69" s="95">
        <v>6</v>
      </c>
      <c r="G69" s="95">
        <v>7</v>
      </c>
      <c r="H69" s="95">
        <v>8</v>
      </c>
      <c r="I69" s="95">
        <v>9</v>
      </c>
      <c r="J69" s="95">
        <v>10</v>
      </c>
      <c r="K69" s="95">
        <v>10</v>
      </c>
      <c r="L69" s="95">
        <v>11</v>
      </c>
      <c r="M69" s="95">
        <v>12</v>
      </c>
      <c r="N69" s="95">
        <v>13</v>
      </c>
      <c r="O69" s="95">
        <v>13</v>
      </c>
      <c r="P69" s="95">
        <v>14</v>
      </c>
      <c r="Q69" s="95">
        <v>14</v>
      </c>
      <c r="R69" s="95">
        <v>15</v>
      </c>
      <c r="S69" s="95">
        <v>16</v>
      </c>
      <c r="T69" s="95">
        <v>16</v>
      </c>
      <c r="U69" s="95">
        <v>17</v>
      </c>
      <c r="V69" s="95">
        <v>17</v>
      </c>
      <c r="W69" s="95">
        <v>18</v>
      </c>
      <c r="X69" s="95">
        <v>18</v>
      </c>
      <c r="Y69" s="95">
        <v>19</v>
      </c>
      <c r="Z69" s="95">
        <v>19</v>
      </c>
      <c r="AA69" s="95" t="s">
        <v>278</v>
      </c>
      <c r="AB69" s="95" t="s">
        <v>278</v>
      </c>
      <c r="AC69" s="95" t="s">
        <v>278</v>
      </c>
      <c r="AD69" s="65" t="s">
        <v>278</v>
      </c>
    </row>
    <row r="70" spans="1:30">
      <c r="A70" s="94">
        <v>27</v>
      </c>
      <c r="B70" s="95">
        <v>2</v>
      </c>
      <c r="C70" s="95">
        <v>3</v>
      </c>
      <c r="D70" s="95">
        <v>4</v>
      </c>
      <c r="E70" s="95">
        <v>5</v>
      </c>
      <c r="F70" s="95">
        <v>6</v>
      </c>
      <c r="G70" s="95">
        <v>7</v>
      </c>
      <c r="H70" s="95">
        <v>8</v>
      </c>
      <c r="I70" s="95">
        <v>9</v>
      </c>
      <c r="J70" s="95">
        <v>10</v>
      </c>
      <c r="K70" s="95">
        <v>11</v>
      </c>
      <c r="L70" s="95">
        <v>11</v>
      </c>
      <c r="M70" s="95">
        <v>12</v>
      </c>
      <c r="N70" s="95">
        <v>13</v>
      </c>
      <c r="O70" s="95">
        <v>14</v>
      </c>
      <c r="P70" s="95">
        <v>14</v>
      </c>
      <c r="Q70" s="95">
        <v>15</v>
      </c>
      <c r="R70" s="95">
        <v>15</v>
      </c>
      <c r="S70" s="95">
        <v>16</v>
      </c>
      <c r="T70" s="95">
        <v>17</v>
      </c>
      <c r="U70" s="95">
        <v>17</v>
      </c>
      <c r="V70" s="95">
        <v>18</v>
      </c>
      <c r="W70" s="95">
        <v>18</v>
      </c>
      <c r="X70" s="95">
        <v>19</v>
      </c>
      <c r="Y70" s="95">
        <v>19</v>
      </c>
      <c r="Z70" s="95">
        <v>19</v>
      </c>
      <c r="AA70" s="95">
        <v>20</v>
      </c>
      <c r="AB70" s="95" t="s">
        <v>278</v>
      </c>
      <c r="AC70" s="95" t="s">
        <v>278</v>
      </c>
      <c r="AD70" s="65" t="s">
        <v>278</v>
      </c>
    </row>
    <row r="71" spans="1:30">
      <c r="A71" s="94">
        <v>28</v>
      </c>
      <c r="B71" s="95">
        <v>2</v>
      </c>
      <c r="C71" s="95">
        <v>3</v>
      </c>
      <c r="D71" s="95">
        <v>4</v>
      </c>
      <c r="E71" s="95">
        <v>5</v>
      </c>
      <c r="F71" s="95">
        <v>6</v>
      </c>
      <c r="G71" s="95">
        <v>7</v>
      </c>
      <c r="H71" s="95">
        <v>8</v>
      </c>
      <c r="I71" s="95">
        <v>9</v>
      </c>
      <c r="J71" s="95">
        <v>10</v>
      </c>
      <c r="K71" s="95">
        <v>11</v>
      </c>
      <c r="L71" s="95">
        <v>12</v>
      </c>
      <c r="M71" s="95">
        <v>12</v>
      </c>
      <c r="N71" s="95">
        <v>13</v>
      </c>
      <c r="O71" s="95">
        <v>14</v>
      </c>
      <c r="P71" s="95">
        <v>14</v>
      </c>
      <c r="Q71" s="95">
        <v>15</v>
      </c>
      <c r="R71" s="95">
        <v>16</v>
      </c>
      <c r="S71" s="95">
        <v>16</v>
      </c>
      <c r="T71" s="95">
        <v>17</v>
      </c>
      <c r="U71" s="95">
        <v>17</v>
      </c>
      <c r="V71" s="95">
        <v>18</v>
      </c>
      <c r="W71" s="95">
        <v>18</v>
      </c>
      <c r="X71" s="95">
        <v>19</v>
      </c>
      <c r="Y71" s="95">
        <v>19</v>
      </c>
      <c r="Z71" s="95">
        <v>20</v>
      </c>
      <c r="AA71" s="95">
        <v>20</v>
      </c>
      <c r="AB71" s="95">
        <v>21</v>
      </c>
      <c r="AC71" s="95" t="s">
        <v>278</v>
      </c>
      <c r="AD71" s="65" t="s">
        <v>278</v>
      </c>
    </row>
    <row r="72" spans="1:30">
      <c r="A72" s="94">
        <v>29</v>
      </c>
      <c r="B72" s="95">
        <v>2</v>
      </c>
      <c r="C72" s="95">
        <v>3</v>
      </c>
      <c r="D72" s="95">
        <v>4</v>
      </c>
      <c r="E72" s="95">
        <v>6</v>
      </c>
      <c r="F72" s="95">
        <v>6</v>
      </c>
      <c r="G72" s="95">
        <v>8</v>
      </c>
      <c r="H72" s="95">
        <v>8</v>
      </c>
      <c r="I72" s="95">
        <v>9</v>
      </c>
      <c r="J72" s="95">
        <v>10</v>
      </c>
      <c r="K72" s="95">
        <v>11</v>
      </c>
      <c r="L72" s="95">
        <v>12</v>
      </c>
      <c r="M72" s="95">
        <v>13</v>
      </c>
      <c r="N72" s="95">
        <v>13</v>
      </c>
      <c r="O72" s="95">
        <v>14</v>
      </c>
      <c r="P72" s="95">
        <v>15</v>
      </c>
      <c r="Q72" s="95">
        <v>15</v>
      </c>
      <c r="R72" s="95">
        <v>16</v>
      </c>
      <c r="S72" s="95">
        <v>17</v>
      </c>
      <c r="T72" s="95">
        <v>17</v>
      </c>
      <c r="U72" s="95">
        <v>18</v>
      </c>
      <c r="V72" s="95">
        <v>18</v>
      </c>
      <c r="W72" s="95">
        <v>19</v>
      </c>
      <c r="X72" s="95">
        <v>19</v>
      </c>
      <c r="Y72" s="95">
        <v>20</v>
      </c>
      <c r="Z72" s="95">
        <v>20</v>
      </c>
      <c r="AA72" s="95">
        <v>21</v>
      </c>
      <c r="AB72" s="95">
        <v>21</v>
      </c>
      <c r="AC72" s="95">
        <v>22</v>
      </c>
      <c r="AD72" s="65" t="s">
        <v>278</v>
      </c>
    </row>
    <row r="73" spans="1:30">
      <c r="A73" s="94">
        <v>30</v>
      </c>
      <c r="B73" s="95">
        <v>2</v>
      </c>
      <c r="C73" s="95">
        <v>3</v>
      </c>
      <c r="D73" s="95">
        <v>4</v>
      </c>
      <c r="E73" s="95">
        <v>6</v>
      </c>
      <c r="F73" s="95">
        <v>6</v>
      </c>
      <c r="G73" s="95">
        <v>8</v>
      </c>
      <c r="H73" s="95">
        <v>8</v>
      </c>
      <c r="I73" s="95">
        <v>9</v>
      </c>
      <c r="J73" s="95">
        <v>10</v>
      </c>
      <c r="K73" s="95">
        <v>11</v>
      </c>
      <c r="L73" s="95">
        <v>12</v>
      </c>
      <c r="M73" s="95">
        <v>13</v>
      </c>
      <c r="N73" s="95">
        <v>13</v>
      </c>
      <c r="O73" s="95">
        <v>14</v>
      </c>
      <c r="P73" s="95">
        <v>15</v>
      </c>
      <c r="Q73" s="95">
        <v>16</v>
      </c>
      <c r="R73" s="95">
        <v>16</v>
      </c>
      <c r="S73" s="95">
        <v>17</v>
      </c>
      <c r="T73" s="95">
        <v>17</v>
      </c>
      <c r="U73" s="95">
        <v>18</v>
      </c>
      <c r="V73" s="95">
        <v>19</v>
      </c>
      <c r="W73" s="95">
        <v>19</v>
      </c>
      <c r="X73" s="95">
        <v>20</v>
      </c>
      <c r="Y73" s="95">
        <v>20</v>
      </c>
      <c r="Z73" s="95">
        <v>21</v>
      </c>
      <c r="AA73" s="95">
        <v>21</v>
      </c>
      <c r="AB73" s="95">
        <v>22</v>
      </c>
      <c r="AC73" s="95">
        <v>22</v>
      </c>
      <c r="AD73" s="65">
        <v>23</v>
      </c>
    </row>
    <row r="79" spans="1:30" ht="14.4">
      <c r="A79" s="118" t="s">
        <v>279</v>
      </c>
      <c r="B79" s="119" t="s">
        <v>276</v>
      </c>
      <c r="C79" s="120"/>
      <c r="D79" s="121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2"/>
      <c r="S79" s="120"/>
      <c r="T79" s="119"/>
      <c r="U79" s="125"/>
      <c r="V79" s="121"/>
      <c r="W79" s="121"/>
      <c r="X79" s="121"/>
      <c r="Y79" s="121"/>
      <c r="Z79" s="121"/>
      <c r="AA79" s="121"/>
      <c r="AB79" s="121"/>
      <c r="AC79" s="121"/>
      <c r="AD79" s="121"/>
    </row>
    <row r="80" spans="1:30" ht="14.4">
      <c r="A80" s="123" t="s">
        <v>277</v>
      </c>
      <c r="B80" s="124">
        <v>2</v>
      </c>
      <c r="C80" s="124">
        <v>3</v>
      </c>
      <c r="D80" s="124">
        <v>4</v>
      </c>
      <c r="E80" s="124">
        <v>5</v>
      </c>
      <c r="F80" s="124">
        <v>6</v>
      </c>
      <c r="G80" s="124">
        <v>7</v>
      </c>
      <c r="H80" s="124">
        <v>8</v>
      </c>
      <c r="I80" s="124">
        <v>9</v>
      </c>
      <c r="J80" s="124">
        <v>10</v>
      </c>
      <c r="K80" s="124">
        <v>11</v>
      </c>
      <c r="L80" s="124">
        <v>12</v>
      </c>
      <c r="M80" s="124">
        <v>13</v>
      </c>
      <c r="N80" s="124">
        <v>14</v>
      </c>
      <c r="O80" s="124">
        <v>15</v>
      </c>
      <c r="P80" s="124">
        <v>16</v>
      </c>
      <c r="Q80" s="124">
        <v>17</v>
      </c>
      <c r="R80" s="124">
        <v>18</v>
      </c>
      <c r="S80" s="124">
        <v>19</v>
      </c>
      <c r="T80" s="124">
        <v>20</v>
      </c>
      <c r="U80" s="124">
        <v>21</v>
      </c>
      <c r="V80" s="124">
        <v>22</v>
      </c>
      <c r="W80" s="124">
        <v>23</v>
      </c>
      <c r="X80" s="124">
        <v>24</v>
      </c>
      <c r="Y80" s="124">
        <v>25</v>
      </c>
      <c r="Z80" s="124">
        <v>26</v>
      </c>
      <c r="AA80" s="124">
        <v>27</v>
      </c>
      <c r="AB80" s="124">
        <v>28</v>
      </c>
      <c r="AC80" s="124">
        <v>29</v>
      </c>
      <c r="AD80" s="124">
        <v>30</v>
      </c>
    </row>
    <row r="81" spans="1:30">
      <c r="A81" s="89">
        <v>2</v>
      </c>
      <c r="B81" s="97">
        <v>4</v>
      </c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8"/>
      <c r="W81" s="98"/>
      <c r="X81" s="98"/>
      <c r="Y81" s="98"/>
      <c r="Z81" s="98"/>
      <c r="AA81" s="98"/>
      <c r="AB81" s="98"/>
      <c r="AC81" s="98"/>
      <c r="AD81" s="98"/>
    </row>
    <row r="82" spans="1:30">
      <c r="A82" s="89">
        <v>3</v>
      </c>
      <c r="B82" s="97">
        <v>5</v>
      </c>
      <c r="C82" s="97">
        <v>6</v>
      </c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8"/>
      <c r="W82" s="98"/>
      <c r="X82" s="98"/>
      <c r="Y82" s="98"/>
      <c r="Z82" s="98"/>
      <c r="AA82" s="98"/>
      <c r="AB82" s="98"/>
      <c r="AC82" s="98"/>
      <c r="AD82" s="98"/>
    </row>
    <row r="83" spans="1:30">
      <c r="A83" s="89">
        <v>4</v>
      </c>
      <c r="B83" s="97">
        <v>5</v>
      </c>
      <c r="C83" s="97">
        <v>7</v>
      </c>
      <c r="D83" s="97">
        <v>8</v>
      </c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8"/>
      <c r="W83" s="98"/>
      <c r="X83" s="98"/>
      <c r="Y83" s="98"/>
      <c r="Z83" s="98"/>
      <c r="AA83" s="98"/>
      <c r="AB83" s="98"/>
      <c r="AC83" s="98"/>
      <c r="AD83" s="98"/>
    </row>
    <row r="84" spans="1:30">
      <c r="A84" s="89">
        <v>5</v>
      </c>
      <c r="B84" s="97">
        <v>5</v>
      </c>
      <c r="C84" s="97">
        <v>7</v>
      </c>
      <c r="D84" s="97">
        <v>8</v>
      </c>
      <c r="E84" s="97">
        <v>9</v>
      </c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8"/>
      <c r="W84" s="98"/>
      <c r="X84" s="98"/>
      <c r="Y84" s="98"/>
      <c r="Z84" s="98"/>
      <c r="AA84" s="98"/>
      <c r="AB84" s="98"/>
      <c r="AC84" s="98"/>
      <c r="AD84" s="98"/>
    </row>
    <row r="85" spans="1:30">
      <c r="A85" s="89">
        <v>6</v>
      </c>
      <c r="B85" s="97">
        <v>5</v>
      </c>
      <c r="C85" s="97">
        <v>7</v>
      </c>
      <c r="D85" s="97">
        <v>8</v>
      </c>
      <c r="E85" s="97">
        <v>9</v>
      </c>
      <c r="F85" s="97">
        <v>10</v>
      </c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8"/>
      <c r="W85" s="98"/>
      <c r="X85" s="98"/>
      <c r="Y85" s="98"/>
      <c r="Z85" s="98"/>
      <c r="AA85" s="98"/>
      <c r="AB85" s="98"/>
      <c r="AC85" s="98"/>
      <c r="AD85" s="98"/>
    </row>
    <row r="86" spans="1:30">
      <c r="A86" s="89">
        <v>7</v>
      </c>
      <c r="B86" s="97">
        <v>5</v>
      </c>
      <c r="C86" s="97">
        <v>7</v>
      </c>
      <c r="D86" s="97">
        <v>9</v>
      </c>
      <c r="E86" s="97">
        <v>10</v>
      </c>
      <c r="F86" s="97">
        <v>11</v>
      </c>
      <c r="G86" s="97">
        <v>12</v>
      </c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8"/>
      <c r="W86" s="98"/>
      <c r="X86" s="98"/>
      <c r="Y86" s="98"/>
      <c r="Z86" s="98"/>
      <c r="AA86" s="98"/>
      <c r="AB86" s="98"/>
      <c r="AC86" s="98"/>
      <c r="AD86" s="98"/>
    </row>
    <row r="87" spans="1:30">
      <c r="A87" s="89">
        <v>8</v>
      </c>
      <c r="B87" s="97">
        <v>5</v>
      </c>
      <c r="C87" s="97">
        <v>7</v>
      </c>
      <c r="D87" s="97">
        <v>9</v>
      </c>
      <c r="E87" s="97">
        <v>10</v>
      </c>
      <c r="F87" s="97">
        <v>11</v>
      </c>
      <c r="G87" s="97">
        <v>12</v>
      </c>
      <c r="H87" s="97">
        <v>13</v>
      </c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8"/>
      <c r="W87" s="98"/>
      <c r="X87" s="98"/>
      <c r="Y87" s="98"/>
      <c r="Z87" s="98"/>
      <c r="AA87" s="98"/>
      <c r="AB87" s="98"/>
      <c r="AC87" s="98"/>
      <c r="AD87" s="98"/>
    </row>
    <row r="88" spans="1:30">
      <c r="A88" s="89">
        <v>9</v>
      </c>
      <c r="B88" s="97">
        <v>5</v>
      </c>
      <c r="C88" s="97">
        <v>7</v>
      </c>
      <c r="D88" s="97">
        <v>9</v>
      </c>
      <c r="E88" s="97">
        <v>11</v>
      </c>
      <c r="F88" s="97">
        <v>12</v>
      </c>
      <c r="G88" s="97">
        <v>13</v>
      </c>
      <c r="H88" s="97">
        <v>13</v>
      </c>
      <c r="I88" s="97">
        <v>14</v>
      </c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8"/>
      <c r="W88" s="98"/>
      <c r="X88" s="98"/>
      <c r="Y88" s="98"/>
      <c r="Z88" s="98"/>
      <c r="AA88" s="98"/>
      <c r="AB88" s="98"/>
      <c r="AC88" s="98"/>
      <c r="AD88" s="98"/>
    </row>
    <row r="89" spans="1:30">
      <c r="A89" s="89">
        <v>10</v>
      </c>
      <c r="B89" s="97">
        <v>5</v>
      </c>
      <c r="C89" s="97">
        <v>7</v>
      </c>
      <c r="D89" s="97">
        <v>9</v>
      </c>
      <c r="E89" s="97">
        <v>11</v>
      </c>
      <c r="F89" s="97">
        <v>12</v>
      </c>
      <c r="G89" s="97">
        <v>13</v>
      </c>
      <c r="H89" s="97">
        <v>14</v>
      </c>
      <c r="I89" s="97">
        <v>15</v>
      </c>
      <c r="J89" s="97">
        <v>15</v>
      </c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8"/>
      <c r="W89" s="98"/>
      <c r="X89" s="98"/>
      <c r="Y89" s="98"/>
      <c r="Z89" s="98"/>
      <c r="AA89" s="98"/>
      <c r="AB89" s="98"/>
      <c r="AC89" s="98"/>
      <c r="AD89" s="98"/>
    </row>
    <row r="90" spans="1:30">
      <c r="A90" s="89">
        <v>11</v>
      </c>
      <c r="B90" s="97">
        <v>5</v>
      </c>
      <c r="C90" s="97">
        <v>7</v>
      </c>
      <c r="D90" s="97">
        <v>9</v>
      </c>
      <c r="E90" s="97">
        <v>11</v>
      </c>
      <c r="F90" s="97">
        <v>12</v>
      </c>
      <c r="G90" s="97">
        <v>13</v>
      </c>
      <c r="H90" s="97">
        <v>14</v>
      </c>
      <c r="I90" s="97">
        <v>15</v>
      </c>
      <c r="J90" s="97">
        <v>16</v>
      </c>
      <c r="K90" s="97">
        <v>16</v>
      </c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8"/>
      <c r="W90" s="98"/>
      <c r="X90" s="98"/>
      <c r="Y90" s="98"/>
      <c r="Z90" s="98"/>
      <c r="AA90" s="98"/>
      <c r="AB90" s="98"/>
      <c r="AC90" s="98"/>
      <c r="AD90" s="98"/>
    </row>
    <row r="91" spans="1:30">
      <c r="A91" s="89">
        <v>12</v>
      </c>
      <c r="B91" s="97">
        <v>5</v>
      </c>
      <c r="C91" s="97">
        <v>7</v>
      </c>
      <c r="D91" s="97">
        <v>9</v>
      </c>
      <c r="E91" s="97">
        <v>11</v>
      </c>
      <c r="F91" s="97">
        <v>12</v>
      </c>
      <c r="G91" s="97">
        <v>13</v>
      </c>
      <c r="H91" s="97">
        <v>15</v>
      </c>
      <c r="I91" s="97">
        <v>15</v>
      </c>
      <c r="J91" s="97">
        <v>16</v>
      </c>
      <c r="K91" s="97">
        <v>17</v>
      </c>
      <c r="L91" s="97">
        <v>18</v>
      </c>
      <c r="M91" s="97"/>
      <c r="N91" s="97"/>
      <c r="O91" s="97"/>
      <c r="P91" s="97"/>
      <c r="Q91" s="97"/>
      <c r="R91" s="97"/>
      <c r="S91" s="97"/>
      <c r="T91" s="97"/>
      <c r="U91" s="97"/>
      <c r="V91" s="98"/>
      <c r="W91" s="98"/>
      <c r="X91" s="98"/>
      <c r="Y91" s="98"/>
      <c r="Z91" s="98"/>
      <c r="AA91" s="98"/>
      <c r="AB91" s="98"/>
      <c r="AC91" s="98"/>
      <c r="AD91" s="98"/>
    </row>
    <row r="92" spans="1:30">
      <c r="A92" s="89">
        <v>13</v>
      </c>
      <c r="B92" s="97">
        <v>5</v>
      </c>
      <c r="C92" s="97">
        <v>7</v>
      </c>
      <c r="D92" s="97">
        <v>9</v>
      </c>
      <c r="E92" s="97">
        <v>11</v>
      </c>
      <c r="F92" s="97">
        <v>13</v>
      </c>
      <c r="G92" s="97">
        <v>14</v>
      </c>
      <c r="H92" s="97">
        <v>15</v>
      </c>
      <c r="I92" s="97">
        <v>16</v>
      </c>
      <c r="J92" s="97">
        <v>17</v>
      </c>
      <c r="K92" s="97">
        <v>18</v>
      </c>
      <c r="L92" s="97">
        <v>18</v>
      </c>
      <c r="M92" s="97">
        <v>19</v>
      </c>
      <c r="N92" s="97"/>
      <c r="O92" s="97"/>
      <c r="P92" s="97"/>
      <c r="Q92" s="97"/>
      <c r="R92" s="97"/>
      <c r="S92" s="97"/>
      <c r="T92" s="97"/>
      <c r="U92" s="97"/>
      <c r="V92" s="98"/>
      <c r="W92" s="98"/>
      <c r="X92" s="98"/>
      <c r="Y92" s="98"/>
      <c r="Z92" s="98"/>
      <c r="AA92" s="98"/>
      <c r="AB92" s="98"/>
      <c r="AC92" s="98"/>
      <c r="AD92" s="98"/>
    </row>
    <row r="93" spans="1:30">
      <c r="A93" s="89">
        <v>14</v>
      </c>
      <c r="B93" s="97">
        <v>5</v>
      </c>
      <c r="C93" s="97">
        <v>7</v>
      </c>
      <c r="D93" s="97">
        <v>9</v>
      </c>
      <c r="E93" s="97">
        <v>11</v>
      </c>
      <c r="F93" s="97">
        <v>13</v>
      </c>
      <c r="G93" s="97">
        <v>14</v>
      </c>
      <c r="H93" s="97">
        <v>15</v>
      </c>
      <c r="I93" s="97">
        <v>16</v>
      </c>
      <c r="J93" s="97">
        <v>17</v>
      </c>
      <c r="K93" s="97">
        <v>18</v>
      </c>
      <c r="L93" s="97">
        <v>19</v>
      </c>
      <c r="M93" s="97">
        <v>19</v>
      </c>
      <c r="N93" s="97">
        <v>20</v>
      </c>
      <c r="O93" s="97"/>
      <c r="P93" s="97"/>
      <c r="Q93" s="97"/>
      <c r="R93" s="97"/>
      <c r="S93" s="97"/>
      <c r="T93" s="97"/>
      <c r="U93" s="97"/>
      <c r="V93" s="98"/>
      <c r="W93" s="98"/>
      <c r="X93" s="98"/>
      <c r="Y93" s="98"/>
      <c r="Z93" s="98"/>
      <c r="AA93" s="98"/>
      <c r="AB93" s="98"/>
      <c r="AC93" s="98"/>
      <c r="AD93" s="98"/>
    </row>
    <row r="94" spans="1:30">
      <c r="A94" s="89">
        <v>15</v>
      </c>
      <c r="B94" s="97">
        <v>5</v>
      </c>
      <c r="C94" s="97">
        <v>7</v>
      </c>
      <c r="D94" s="97">
        <v>9</v>
      </c>
      <c r="E94" s="97">
        <v>11</v>
      </c>
      <c r="F94" s="97">
        <v>13</v>
      </c>
      <c r="G94" s="97">
        <v>14</v>
      </c>
      <c r="H94" s="97">
        <v>15</v>
      </c>
      <c r="I94" s="97">
        <v>17</v>
      </c>
      <c r="J94" s="97">
        <v>17</v>
      </c>
      <c r="K94" s="97">
        <v>18</v>
      </c>
      <c r="L94" s="97">
        <v>19</v>
      </c>
      <c r="M94" s="97">
        <v>20</v>
      </c>
      <c r="N94" s="97">
        <v>21</v>
      </c>
      <c r="O94" s="97">
        <v>21</v>
      </c>
      <c r="P94" s="97"/>
      <c r="Q94" s="97"/>
      <c r="R94" s="97"/>
      <c r="S94" s="97"/>
      <c r="T94" s="97"/>
      <c r="U94" s="97"/>
      <c r="V94" s="98"/>
      <c r="W94" s="98"/>
      <c r="X94" s="98"/>
      <c r="Y94" s="98"/>
      <c r="Z94" s="98"/>
      <c r="AA94" s="98"/>
      <c r="AB94" s="98"/>
      <c r="AC94" s="98"/>
      <c r="AD94" s="98"/>
    </row>
    <row r="95" spans="1:30">
      <c r="A95" s="89">
        <v>16</v>
      </c>
      <c r="B95" s="97">
        <v>5</v>
      </c>
      <c r="C95" s="97">
        <v>7</v>
      </c>
      <c r="D95" s="97">
        <v>9</v>
      </c>
      <c r="E95" s="97">
        <v>11</v>
      </c>
      <c r="F95" s="97">
        <v>13</v>
      </c>
      <c r="G95" s="97">
        <v>15</v>
      </c>
      <c r="H95" s="97">
        <v>16</v>
      </c>
      <c r="I95" s="97">
        <v>17</v>
      </c>
      <c r="J95" s="97">
        <v>18</v>
      </c>
      <c r="K95" s="97">
        <v>19</v>
      </c>
      <c r="L95" s="97">
        <v>20</v>
      </c>
      <c r="M95" s="97">
        <v>20</v>
      </c>
      <c r="N95" s="97">
        <v>21</v>
      </c>
      <c r="O95" s="97">
        <v>22</v>
      </c>
      <c r="P95" s="97">
        <v>22</v>
      </c>
      <c r="Q95" s="97"/>
      <c r="R95" s="97"/>
      <c r="S95" s="97"/>
      <c r="T95" s="97"/>
      <c r="U95" s="97"/>
      <c r="V95" s="98"/>
      <c r="W95" s="98"/>
      <c r="X95" s="98"/>
      <c r="Y95" s="98"/>
      <c r="Z95" s="98"/>
      <c r="AA95" s="98"/>
      <c r="AB95" s="98"/>
      <c r="AC95" s="98"/>
      <c r="AD95" s="98"/>
    </row>
    <row r="96" spans="1:30">
      <c r="A96" s="89">
        <v>17</v>
      </c>
      <c r="B96" s="97">
        <v>5</v>
      </c>
      <c r="C96" s="97">
        <v>7</v>
      </c>
      <c r="D96" s="97">
        <v>9</v>
      </c>
      <c r="E96" s="97">
        <v>11</v>
      </c>
      <c r="F96" s="97">
        <v>13</v>
      </c>
      <c r="G96" s="97">
        <v>15</v>
      </c>
      <c r="H96" s="97">
        <v>16</v>
      </c>
      <c r="I96" s="97">
        <v>17</v>
      </c>
      <c r="J96" s="97">
        <v>18</v>
      </c>
      <c r="K96" s="97">
        <v>19</v>
      </c>
      <c r="L96" s="97">
        <v>20</v>
      </c>
      <c r="M96" s="97">
        <v>21</v>
      </c>
      <c r="N96" s="97">
        <v>22</v>
      </c>
      <c r="O96" s="97">
        <v>22</v>
      </c>
      <c r="P96" s="97">
        <v>23</v>
      </c>
      <c r="Q96" s="97">
        <v>24</v>
      </c>
      <c r="R96" s="97"/>
      <c r="S96" s="97"/>
      <c r="T96" s="97"/>
      <c r="U96" s="97"/>
      <c r="V96" s="98"/>
      <c r="W96" s="98"/>
      <c r="X96" s="98"/>
      <c r="Y96" s="98"/>
      <c r="Z96" s="98"/>
      <c r="AA96" s="98"/>
      <c r="AB96" s="98"/>
      <c r="AC96" s="98"/>
      <c r="AD96" s="98"/>
    </row>
    <row r="97" spans="1:30">
      <c r="A97" s="89">
        <v>18</v>
      </c>
      <c r="B97" s="97">
        <v>5</v>
      </c>
      <c r="C97" s="97">
        <v>7</v>
      </c>
      <c r="D97" s="97">
        <v>9</v>
      </c>
      <c r="E97" s="97">
        <v>11</v>
      </c>
      <c r="F97" s="97">
        <v>13</v>
      </c>
      <c r="G97" s="97">
        <v>15</v>
      </c>
      <c r="H97" s="97">
        <v>16</v>
      </c>
      <c r="I97" s="97">
        <v>17</v>
      </c>
      <c r="J97" s="97">
        <v>18</v>
      </c>
      <c r="K97" s="97">
        <v>19</v>
      </c>
      <c r="L97" s="97">
        <v>20</v>
      </c>
      <c r="M97" s="97">
        <v>21</v>
      </c>
      <c r="N97" s="97">
        <v>22</v>
      </c>
      <c r="O97" s="97">
        <v>23</v>
      </c>
      <c r="P97" s="97">
        <v>24</v>
      </c>
      <c r="Q97" s="97">
        <v>24</v>
      </c>
      <c r="R97" s="97">
        <v>25</v>
      </c>
      <c r="S97" s="97"/>
      <c r="T97" s="97"/>
      <c r="U97" s="97"/>
      <c r="V97" s="98"/>
      <c r="W97" s="98"/>
      <c r="X97" s="98"/>
      <c r="Y97" s="98"/>
      <c r="Z97" s="98"/>
      <c r="AA97" s="98"/>
      <c r="AB97" s="98"/>
      <c r="AC97" s="98"/>
      <c r="AD97" s="98"/>
    </row>
    <row r="98" spans="1:30">
      <c r="A98" s="89">
        <v>19</v>
      </c>
      <c r="B98" s="97">
        <v>5</v>
      </c>
      <c r="C98" s="97">
        <v>7</v>
      </c>
      <c r="D98" s="97">
        <v>9</v>
      </c>
      <c r="E98" s="97">
        <v>11</v>
      </c>
      <c r="F98" s="97">
        <v>13</v>
      </c>
      <c r="G98" s="97">
        <v>15</v>
      </c>
      <c r="H98" s="97">
        <v>16</v>
      </c>
      <c r="I98" s="97">
        <v>17</v>
      </c>
      <c r="J98" s="97">
        <v>19</v>
      </c>
      <c r="K98" s="97">
        <v>20</v>
      </c>
      <c r="L98" s="97">
        <v>21</v>
      </c>
      <c r="M98" s="97">
        <v>22</v>
      </c>
      <c r="N98" s="97">
        <v>22</v>
      </c>
      <c r="O98" s="97">
        <v>23</v>
      </c>
      <c r="P98" s="97">
        <v>24</v>
      </c>
      <c r="Q98" s="97">
        <v>25</v>
      </c>
      <c r="R98" s="97">
        <v>25</v>
      </c>
      <c r="S98" s="97">
        <v>26</v>
      </c>
      <c r="T98" s="97"/>
      <c r="U98" s="97"/>
      <c r="V98" s="98"/>
      <c r="W98" s="98"/>
      <c r="X98" s="98"/>
      <c r="Y98" s="98"/>
      <c r="Z98" s="98"/>
      <c r="AA98" s="98"/>
      <c r="AB98" s="98"/>
      <c r="AC98" s="98"/>
      <c r="AD98" s="98"/>
    </row>
    <row r="99" spans="1:30">
      <c r="A99" s="89">
        <v>20</v>
      </c>
      <c r="B99" s="97">
        <v>5</v>
      </c>
      <c r="C99" s="97">
        <v>7</v>
      </c>
      <c r="D99" s="97">
        <v>9</v>
      </c>
      <c r="E99" s="97">
        <v>11</v>
      </c>
      <c r="F99" s="97">
        <v>13</v>
      </c>
      <c r="G99" s="97">
        <v>15</v>
      </c>
      <c r="H99" s="97">
        <v>16</v>
      </c>
      <c r="I99" s="97">
        <v>17</v>
      </c>
      <c r="J99" s="97">
        <v>19</v>
      </c>
      <c r="K99" s="97">
        <v>20</v>
      </c>
      <c r="L99" s="97">
        <v>21</v>
      </c>
      <c r="M99" s="97">
        <v>22</v>
      </c>
      <c r="N99" s="97">
        <v>23</v>
      </c>
      <c r="O99" s="97">
        <v>24</v>
      </c>
      <c r="P99" s="97">
        <v>24</v>
      </c>
      <c r="Q99" s="97">
        <v>25</v>
      </c>
      <c r="R99" s="97">
        <v>26</v>
      </c>
      <c r="S99" s="97">
        <v>26</v>
      </c>
      <c r="T99" s="97">
        <v>27</v>
      </c>
      <c r="U99" s="97"/>
      <c r="V99" s="98"/>
      <c r="W99" s="98"/>
      <c r="X99" s="98"/>
      <c r="Y99" s="98"/>
      <c r="Z99" s="98"/>
      <c r="AA99" s="98"/>
      <c r="AB99" s="98"/>
      <c r="AC99" s="98"/>
      <c r="AD99" s="98"/>
    </row>
    <row r="100" spans="1:30">
      <c r="A100" s="89">
        <v>21</v>
      </c>
      <c r="B100" s="97" t="s">
        <v>280</v>
      </c>
      <c r="C100" s="97" t="s">
        <v>280</v>
      </c>
      <c r="D100" s="97" t="s">
        <v>280</v>
      </c>
      <c r="E100" s="97" t="s">
        <v>280</v>
      </c>
      <c r="F100" s="97" t="s">
        <v>280</v>
      </c>
      <c r="G100" s="97" t="s">
        <v>280</v>
      </c>
      <c r="H100" s="97" t="s">
        <v>280</v>
      </c>
      <c r="I100" s="97">
        <v>19</v>
      </c>
      <c r="J100" s="97">
        <v>20</v>
      </c>
      <c r="K100" s="97">
        <v>21</v>
      </c>
      <c r="L100" s="97">
        <v>22</v>
      </c>
      <c r="M100" s="97">
        <v>23</v>
      </c>
      <c r="N100" s="97">
        <v>24</v>
      </c>
      <c r="O100" s="97">
        <v>25</v>
      </c>
      <c r="P100" s="97">
        <v>26</v>
      </c>
      <c r="Q100" s="97">
        <v>27</v>
      </c>
      <c r="R100" s="97">
        <v>27</v>
      </c>
      <c r="S100" s="97">
        <v>28</v>
      </c>
      <c r="T100" s="97">
        <v>29</v>
      </c>
      <c r="U100" s="99">
        <v>29</v>
      </c>
      <c r="V100" s="98"/>
      <c r="W100" s="98"/>
      <c r="X100" s="98"/>
      <c r="Y100" s="98"/>
      <c r="Z100" s="98"/>
      <c r="AA100" s="98"/>
      <c r="AB100" s="98"/>
      <c r="AC100" s="98"/>
      <c r="AD100" s="98"/>
    </row>
    <row r="101" spans="1:30">
      <c r="A101" s="89">
        <v>22</v>
      </c>
      <c r="B101" s="98" t="s">
        <v>280</v>
      </c>
      <c r="C101" s="98" t="s">
        <v>280</v>
      </c>
      <c r="D101" s="98" t="s">
        <v>280</v>
      </c>
      <c r="E101" s="98" t="s">
        <v>280</v>
      </c>
      <c r="F101" s="98" t="s">
        <v>280</v>
      </c>
      <c r="G101" s="98" t="s">
        <v>280</v>
      </c>
      <c r="H101" s="98" t="s">
        <v>280</v>
      </c>
      <c r="I101" s="98">
        <v>19</v>
      </c>
      <c r="J101" s="98">
        <v>20</v>
      </c>
      <c r="K101" s="98">
        <v>22</v>
      </c>
      <c r="L101" s="98">
        <v>22</v>
      </c>
      <c r="M101" s="98">
        <v>24</v>
      </c>
      <c r="N101" s="98">
        <v>24</v>
      </c>
      <c r="O101" s="98">
        <v>25</v>
      </c>
      <c r="P101" s="98">
        <v>26</v>
      </c>
      <c r="Q101" s="98">
        <v>27</v>
      </c>
      <c r="R101" s="98">
        <v>28</v>
      </c>
      <c r="S101" s="98">
        <v>29</v>
      </c>
      <c r="T101" s="98">
        <v>29</v>
      </c>
      <c r="U101" s="98">
        <v>30</v>
      </c>
      <c r="V101" s="98">
        <v>30</v>
      </c>
      <c r="W101" s="98" t="s">
        <v>278</v>
      </c>
      <c r="X101" s="98" t="s">
        <v>278</v>
      </c>
      <c r="Y101" s="98" t="s">
        <v>278</v>
      </c>
      <c r="Z101" s="98" t="s">
        <v>278</v>
      </c>
      <c r="AA101" s="98" t="s">
        <v>278</v>
      </c>
      <c r="AB101" s="98" t="s">
        <v>278</v>
      </c>
      <c r="AC101" s="98" t="s">
        <v>278</v>
      </c>
      <c r="AD101" s="98" t="s">
        <v>278</v>
      </c>
    </row>
    <row r="102" spans="1:30">
      <c r="A102" s="89">
        <v>23</v>
      </c>
      <c r="B102" s="98" t="s">
        <v>280</v>
      </c>
      <c r="C102" s="98" t="s">
        <v>280</v>
      </c>
      <c r="D102" s="98" t="s">
        <v>280</v>
      </c>
      <c r="E102" s="98" t="s">
        <v>280</v>
      </c>
      <c r="F102" s="98" t="s">
        <v>280</v>
      </c>
      <c r="G102" s="98" t="s">
        <v>280</v>
      </c>
      <c r="H102" s="98" t="s">
        <v>280</v>
      </c>
      <c r="I102" s="98">
        <v>19</v>
      </c>
      <c r="J102" s="98">
        <v>20</v>
      </c>
      <c r="K102" s="98">
        <v>22</v>
      </c>
      <c r="L102" s="98">
        <v>23</v>
      </c>
      <c r="M102" s="98">
        <v>24</v>
      </c>
      <c r="N102" s="98">
        <v>25</v>
      </c>
      <c r="O102" s="98">
        <v>26</v>
      </c>
      <c r="P102" s="98">
        <v>27</v>
      </c>
      <c r="Q102" s="98">
        <v>27</v>
      </c>
      <c r="R102" s="98">
        <v>28</v>
      </c>
      <c r="S102" s="98">
        <v>29</v>
      </c>
      <c r="T102" s="98">
        <v>30</v>
      </c>
      <c r="U102" s="98">
        <v>30</v>
      </c>
      <c r="V102" s="98">
        <v>31</v>
      </c>
      <c r="W102" s="98">
        <v>32</v>
      </c>
      <c r="X102" s="98" t="s">
        <v>278</v>
      </c>
      <c r="Y102" s="98" t="s">
        <v>278</v>
      </c>
      <c r="Z102" s="98" t="s">
        <v>278</v>
      </c>
      <c r="AA102" s="98" t="s">
        <v>278</v>
      </c>
      <c r="AB102" s="98" t="s">
        <v>278</v>
      </c>
      <c r="AC102" s="98" t="s">
        <v>278</v>
      </c>
      <c r="AD102" s="98" t="s">
        <v>278</v>
      </c>
    </row>
    <row r="103" spans="1:30">
      <c r="A103" s="89">
        <v>24</v>
      </c>
      <c r="B103" s="98" t="s">
        <v>280</v>
      </c>
      <c r="C103" s="98" t="s">
        <v>280</v>
      </c>
      <c r="D103" s="98" t="s">
        <v>280</v>
      </c>
      <c r="E103" s="98" t="s">
        <v>280</v>
      </c>
      <c r="F103" s="98" t="s">
        <v>280</v>
      </c>
      <c r="G103" s="98" t="s">
        <v>280</v>
      </c>
      <c r="H103" s="98" t="s">
        <v>280</v>
      </c>
      <c r="I103" s="98">
        <v>19</v>
      </c>
      <c r="J103" s="98">
        <v>20</v>
      </c>
      <c r="K103" s="98">
        <v>22</v>
      </c>
      <c r="L103" s="98">
        <v>23</v>
      </c>
      <c r="M103" s="98">
        <v>24</v>
      </c>
      <c r="N103" s="98">
        <v>25</v>
      </c>
      <c r="O103" s="98">
        <v>26</v>
      </c>
      <c r="P103" s="98">
        <v>27</v>
      </c>
      <c r="Q103" s="98">
        <v>28</v>
      </c>
      <c r="R103" s="98">
        <v>29</v>
      </c>
      <c r="S103" s="98">
        <v>29</v>
      </c>
      <c r="T103" s="98">
        <v>30</v>
      </c>
      <c r="U103" s="98">
        <v>31</v>
      </c>
      <c r="V103" s="98">
        <v>31</v>
      </c>
      <c r="W103" s="98">
        <v>32</v>
      </c>
      <c r="X103" s="98">
        <v>33</v>
      </c>
      <c r="Y103" s="98" t="s">
        <v>278</v>
      </c>
      <c r="Z103" s="98" t="s">
        <v>278</v>
      </c>
      <c r="AA103" s="98" t="s">
        <v>278</v>
      </c>
      <c r="AB103" s="98" t="s">
        <v>278</v>
      </c>
      <c r="AC103" s="98" t="s">
        <v>278</v>
      </c>
      <c r="AD103" s="98" t="s">
        <v>278</v>
      </c>
    </row>
    <row r="104" spans="1:30">
      <c r="A104" s="89">
        <v>25</v>
      </c>
      <c r="B104" s="98" t="s">
        <v>280</v>
      </c>
      <c r="C104" s="98" t="s">
        <v>280</v>
      </c>
      <c r="D104" s="98" t="s">
        <v>280</v>
      </c>
      <c r="E104" s="98" t="s">
        <v>280</v>
      </c>
      <c r="F104" s="98" t="s">
        <v>280</v>
      </c>
      <c r="G104" s="98" t="s">
        <v>280</v>
      </c>
      <c r="H104" s="98" t="s">
        <v>280</v>
      </c>
      <c r="I104" s="98">
        <v>19</v>
      </c>
      <c r="J104" s="98">
        <v>20</v>
      </c>
      <c r="K104" s="98">
        <v>22</v>
      </c>
      <c r="L104" s="98">
        <v>23</v>
      </c>
      <c r="M104" s="98">
        <v>24</v>
      </c>
      <c r="N104" s="98">
        <v>25</v>
      </c>
      <c r="O104" s="98">
        <v>26</v>
      </c>
      <c r="P104" s="98">
        <v>27</v>
      </c>
      <c r="Q104" s="98">
        <v>28</v>
      </c>
      <c r="R104" s="98">
        <v>29</v>
      </c>
      <c r="S104" s="98">
        <v>30</v>
      </c>
      <c r="T104" s="98">
        <v>31</v>
      </c>
      <c r="U104" s="98">
        <v>31</v>
      </c>
      <c r="V104" s="98">
        <v>32</v>
      </c>
      <c r="W104" s="98">
        <v>33</v>
      </c>
      <c r="X104" s="98">
        <v>33</v>
      </c>
      <c r="Y104" s="98">
        <v>34</v>
      </c>
      <c r="Z104" s="98" t="s">
        <v>278</v>
      </c>
      <c r="AA104" s="98" t="s">
        <v>278</v>
      </c>
      <c r="AB104" s="98" t="s">
        <v>278</v>
      </c>
      <c r="AC104" s="98" t="s">
        <v>278</v>
      </c>
      <c r="AD104" s="98" t="s">
        <v>278</v>
      </c>
    </row>
    <row r="105" spans="1:30">
      <c r="A105" s="89">
        <v>26</v>
      </c>
      <c r="B105" s="98" t="s">
        <v>280</v>
      </c>
      <c r="C105" s="98" t="s">
        <v>280</v>
      </c>
      <c r="D105" s="98" t="s">
        <v>280</v>
      </c>
      <c r="E105" s="98" t="s">
        <v>280</v>
      </c>
      <c r="F105" s="98" t="s">
        <v>280</v>
      </c>
      <c r="G105" s="98" t="s">
        <v>280</v>
      </c>
      <c r="H105" s="98" t="s">
        <v>280</v>
      </c>
      <c r="I105" s="98" t="s">
        <v>280</v>
      </c>
      <c r="J105" s="98">
        <v>21</v>
      </c>
      <c r="K105" s="98">
        <v>22</v>
      </c>
      <c r="L105" s="98">
        <v>23</v>
      </c>
      <c r="M105" s="98">
        <v>24</v>
      </c>
      <c r="N105" s="98">
        <v>26</v>
      </c>
      <c r="O105" s="98">
        <v>27</v>
      </c>
      <c r="P105" s="98">
        <v>28</v>
      </c>
      <c r="Q105" s="98">
        <v>29</v>
      </c>
      <c r="R105" s="98">
        <v>29</v>
      </c>
      <c r="S105" s="98">
        <v>30</v>
      </c>
      <c r="T105" s="98">
        <v>31</v>
      </c>
      <c r="U105" s="98">
        <v>32</v>
      </c>
      <c r="V105" s="98">
        <v>32</v>
      </c>
      <c r="W105" s="98">
        <v>33</v>
      </c>
      <c r="X105" s="98">
        <v>34</v>
      </c>
      <c r="Y105" s="98">
        <v>34</v>
      </c>
      <c r="Z105" s="98">
        <v>35</v>
      </c>
      <c r="AA105" s="98" t="s">
        <v>278</v>
      </c>
      <c r="AB105" s="98" t="s">
        <v>278</v>
      </c>
      <c r="AC105" s="98" t="s">
        <v>278</v>
      </c>
      <c r="AD105" s="98" t="s">
        <v>278</v>
      </c>
    </row>
    <row r="106" spans="1:30">
      <c r="A106" s="89">
        <v>27</v>
      </c>
      <c r="B106" s="98" t="s">
        <v>280</v>
      </c>
      <c r="C106" s="98" t="s">
        <v>280</v>
      </c>
      <c r="D106" s="98" t="s">
        <v>280</v>
      </c>
      <c r="E106" s="98" t="s">
        <v>280</v>
      </c>
      <c r="F106" s="98" t="s">
        <v>280</v>
      </c>
      <c r="G106" s="98" t="s">
        <v>280</v>
      </c>
      <c r="H106" s="98" t="s">
        <v>280</v>
      </c>
      <c r="I106" s="98" t="s">
        <v>280</v>
      </c>
      <c r="J106" s="98">
        <v>21</v>
      </c>
      <c r="K106" s="98">
        <v>22</v>
      </c>
      <c r="L106" s="98">
        <v>24</v>
      </c>
      <c r="M106" s="98">
        <v>25</v>
      </c>
      <c r="N106" s="98">
        <v>26</v>
      </c>
      <c r="O106" s="98">
        <v>27</v>
      </c>
      <c r="P106" s="98">
        <v>28</v>
      </c>
      <c r="Q106" s="98">
        <v>29</v>
      </c>
      <c r="R106" s="98">
        <v>30</v>
      </c>
      <c r="S106" s="98">
        <v>31</v>
      </c>
      <c r="T106" s="98">
        <v>31</v>
      </c>
      <c r="U106" s="98">
        <v>32</v>
      </c>
      <c r="V106" s="98">
        <v>33</v>
      </c>
      <c r="W106" s="98">
        <v>34</v>
      </c>
      <c r="X106" s="98">
        <v>34</v>
      </c>
      <c r="Y106" s="98">
        <v>35</v>
      </c>
      <c r="Z106" s="98">
        <v>36</v>
      </c>
      <c r="AA106" s="98">
        <v>36</v>
      </c>
      <c r="AB106" s="98" t="s">
        <v>278</v>
      </c>
      <c r="AC106" s="98" t="s">
        <v>278</v>
      </c>
      <c r="AD106" s="98" t="s">
        <v>278</v>
      </c>
    </row>
    <row r="107" spans="1:30">
      <c r="A107" s="89">
        <v>28</v>
      </c>
      <c r="B107" s="98" t="s">
        <v>280</v>
      </c>
      <c r="C107" s="98" t="s">
        <v>280</v>
      </c>
      <c r="D107" s="98" t="s">
        <v>280</v>
      </c>
      <c r="E107" s="98" t="s">
        <v>280</v>
      </c>
      <c r="F107" s="98" t="s">
        <v>280</v>
      </c>
      <c r="G107" s="98" t="s">
        <v>280</v>
      </c>
      <c r="H107" s="98" t="s">
        <v>280</v>
      </c>
      <c r="I107" s="98" t="s">
        <v>280</v>
      </c>
      <c r="J107" s="98">
        <v>21</v>
      </c>
      <c r="K107" s="98">
        <v>22</v>
      </c>
      <c r="L107" s="98">
        <v>24</v>
      </c>
      <c r="M107" s="98">
        <v>25</v>
      </c>
      <c r="N107" s="98">
        <v>26</v>
      </c>
      <c r="O107" s="98">
        <v>27</v>
      </c>
      <c r="P107" s="98">
        <v>28</v>
      </c>
      <c r="Q107" s="98">
        <v>29</v>
      </c>
      <c r="R107" s="98">
        <v>30</v>
      </c>
      <c r="S107" s="98">
        <v>31</v>
      </c>
      <c r="T107" s="98">
        <v>32</v>
      </c>
      <c r="U107" s="98">
        <v>33</v>
      </c>
      <c r="V107" s="98">
        <v>33</v>
      </c>
      <c r="W107" s="98">
        <v>34</v>
      </c>
      <c r="X107" s="98">
        <v>35</v>
      </c>
      <c r="Y107" s="98">
        <v>35</v>
      </c>
      <c r="Z107" s="98">
        <v>36</v>
      </c>
      <c r="AA107" s="98">
        <v>37</v>
      </c>
      <c r="AB107" s="98">
        <v>37</v>
      </c>
      <c r="AC107" s="98" t="s">
        <v>278</v>
      </c>
      <c r="AD107" s="98" t="s">
        <v>278</v>
      </c>
    </row>
    <row r="108" spans="1:30">
      <c r="A108" s="89">
        <v>29</v>
      </c>
      <c r="B108" s="98" t="s">
        <v>280</v>
      </c>
      <c r="C108" s="98" t="s">
        <v>280</v>
      </c>
      <c r="D108" s="98" t="s">
        <v>280</v>
      </c>
      <c r="E108" s="98" t="s">
        <v>280</v>
      </c>
      <c r="F108" s="98" t="s">
        <v>280</v>
      </c>
      <c r="G108" s="98" t="s">
        <v>280</v>
      </c>
      <c r="H108" s="98" t="s">
        <v>280</v>
      </c>
      <c r="I108" s="98" t="s">
        <v>280</v>
      </c>
      <c r="J108" s="98">
        <v>21</v>
      </c>
      <c r="K108" s="98">
        <v>22</v>
      </c>
      <c r="L108" s="98">
        <v>24</v>
      </c>
      <c r="M108" s="98">
        <v>25</v>
      </c>
      <c r="N108" s="98">
        <v>26</v>
      </c>
      <c r="O108" s="98">
        <v>27</v>
      </c>
      <c r="P108" s="98">
        <v>28</v>
      </c>
      <c r="Q108" s="98">
        <v>29</v>
      </c>
      <c r="R108" s="98">
        <v>30</v>
      </c>
      <c r="S108" s="98">
        <v>31</v>
      </c>
      <c r="T108" s="98">
        <v>32</v>
      </c>
      <c r="U108" s="98">
        <v>33</v>
      </c>
      <c r="V108" s="98">
        <v>34</v>
      </c>
      <c r="W108" s="98">
        <v>35</v>
      </c>
      <c r="X108" s="98">
        <v>35</v>
      </c>
      <c r="Y108" s="98">
        <v>36</v>
      </c>
      <c r="Z108" s="98">
        <v>37</v>
      </c>
      <c r="AA108" s="98">
        <v>37</v>
      </c>
      <c r="AB108" s="98">
        <v>38</v>
      </c>
      <c r="AC108" s="98">
        <v>38</v>
      </c>
      <c r="AD108" s="98" t="s">
        <v>278</v>
      </c>
    </row>
    <row r="109" spans="1:30">
      <c r="A109" s="89">
        <v>30</v>
      </c>
      <c r="B109" s="98" t="s">
        <v>280</v>
      </c>
      <c r="C109" s="98" t="s">
        <v>280</v>
      </c>
      <c r="D109" s="98" t="s">
        <v>280</v>
      </c>
      <c r="E109" s="98" t="s">
        <v>280</v>
      </c>
      <c r="F109" s="98" t="s">
        <v>280</v>
      </c>
      <c r="G109" s="98" t="s">
        <v>280</v>
      </c>
      <c r="H109" s="98" t="s">
        <v>280</v>
      </c>
      <c r="I109" s="98" t="s">
        <v>280</v>
      </c>
      <c r="J109" s="98">
        <v>21</v>
      </c>
      <c r="K109" s="98">
        <v>22</v>
      </c>
      <c r="L109" s="98">
        <v>24</v>
      </c>
      <c r="M109" s="98">
        <v>25</v>
      </c>
      <c r="N109" s="98">
        <v>26</v>
      </c>
      <c r="O109" s="98">
        <v>28</v>
      </c>
      <c r="P109" s="98">
        <v>29</v>
      </c>
      <c r="Q109" s="98">
        <v>30</v>
      </c>
      <c r="R109" s="98">
        <v>31</v>
      </c>
      <c r="S109" s="98">
        <v>32</v>
      </c>
      <c r="T109" s="98">
        <v>32</v>
      </c>
      <c r="U109" s="98">
        <v>33</v>
      </c>
      <c r="V109" s="98">
        <v>34</v>
      </c>
      <c r="W109" s="98">
        <v>35</v>
      </c>
      <c r="X109" s="98">
        <v>36</v>
      </c>
      <c r="Y109" s="98">
        <v>36</v>
      </c>
      <c r="Z109" s="98">
        <v>37</v>
      </c>
      <c r="AA109" s="98">
        <v>38</v>
      </c>
      <c r="AB109" s="98">
        <v>38</v>
      </c>
      <c r="AC109" s="98">
        <v>39</v>
      </c>
      <c r="AD109" s="98">
        <v>39</v>
      </c>
    </row>
  </sheetData>
  <mergeCells count="3">
    <mergeCell ref="A21:H21"/>
    <mergeCell ref="A41:N41"/>
    <mergeCell ref="A42:J42"/>
  </mergeCells>
  <pageMargins left="0.75" right="0.75" top="1" bottom="1" header="0.5" footer="0.5"/>
  <pageSetup paperSize="9" orientation="portrait" horizontalDpi="300" verticalDpi="0" copies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4337" r:id="rId4">
          <objectPr defaultSize="0" autoPict="0" r:id="rId5">
            <anchor moveWithCells="1" siz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152400</xdr:colOff>
                <xdr:row>8</xdr:row>
                <xdr:rowOff>0</xdr:rowOff>
              </to>
            </anchor>
          </objectPr>
        </oleObject>
      </mc:Choice>
      <mc:Fallback>
        <oleObject progId="Equation.3" shapeId="14337" r:id="rId4"/>
      </mc:Fallback>
    </mc:AlternateContent>
    <mc:AlternateContent xmlns:mc="http://schemas.openxmlformats.org/markup-compatibility/2006">
      <mc:Choice Requires="x14">
        <oleObject progId="Equation.3" shapeId="14338" r:id="rId6">
          <objectPr defaultSize="0" autoPict="0" r:id="rId7">
            <anchor moveWithCells="1" siz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121920</xdr:colOff>
                <xdr:row>8</xdr:row>
                <xdr:rowOff>0</xdr:rowOff>
              </to>
            </anchor>
          </objectPr>
        </oleObject>
      </mc:Choice>
      <mc:Fallback>
        <oleObject progId="Equation.3" shapeId="14338" r:id="rId6"/>
      </mc:Fallback>
    </mc:AlternateContent>
    <mc:AlternateContent xmlns:mc="http://schemas.openxmlformats.org/markup-compatibility/2006">
      <mc:Choice Requires="x14">
        <oleObject progId="Equation.3" shapeId="14339" r:id="rId8">
          <objectPr defaultSize="0" autoPict="0" r:id="rId9">
            <anchor moveWithCells="1" siz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152400</xdr:colOff>
                <xdr:row>8</xdr:row>
                <xdr:rowOff>0</xdr:rowOff>
              </to>
            </anchor>
          </objectPr>
        </oleObject>
      </mc:Choice>
      <mc:Fallback>
        <oleObject progId="Equation.3" shapeId="14339" r:id="rId8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23"/>
  <sheetViews>
    <sheetView zoomScaleNormal="100" workbookViewId="0">
      <selection activeCell="L23" sqref="L23"/>
    </sheetView>
  </sheetViews>
  <sheetFormatPr defaultRowHeight="14.4"/>
  <cols>
    <col min="1" max="1" width="28.88671875" bestFit="1" customWidth="1"/>
    <col min="2" max="2" width="15.6640625" bestFit="1" customWidth="1"/>
    <col min="7" max="7" width="11.88671875" bestFit="1" customWidth="1"/>
    <col min="11" max="11" width="14.5546875" customWidth="1"/>
  </cols>
  <sheetData>
    <row r="2" spans="1:12">
      <c r="A2" s="126" t="s">
        <v>108</v>
      </c>
      <c r="B2" s="107" t="s">
        <v>50</v>
      </c>
    </row>
    <row r="3" spans="1:12">
      <c r="A3" s="127">
        <f>Losowość!A10</f>
        <v>483.22697083433377</v>
      </c>
      <c r="B3" s="21">
        <f>A3^2</f>
        <v>233508.30534172605</v>
      </c>
      <c r="I3" s="104" t="s">
        <v>291</v>
      </c>
      <c r="J3" s="104"/>
      <c r="K3" s="104"/>
      <c r="L3" s="104"/>
    </row>
    <row r="4" spans="1:12">
      <c r="A4" s="127">
        <f>Losowość!A11</f>
        <v>246.30516158346654</v>
      </c>
      <c r="B4" s="21">
        <f t="shared" ref="B4:B12" si="0">A4^2</f>
        <v>60666.232622657561</v>
      </c>
      <c r="D4" s="107" t="s">
        <v>109</v>
      </c>
      <c r="E4" s="107" t="s">
        <v>110</v>
      </c>
      <c r="F4" s="107" t="s">
        <v>111</v>
      </c>
      <c r="G4" s="107" t="s">
        <v>112</v>
      </c>
      <c r="I4" s="104"/>
      <c r="J4" s="104"/>
      <c r="K4" s="104"/>
      <c r="L4" s="104"/>
    </row>
    <row r="5" spans="1:12">
      <c r="A5" s="127">
        <f>Losowość!A12</f>
        <v>1441.5323578153439</v>
      </c>
      <c r="B5" s="21">
        <f t="shared" si="0"/>
        <v>2078015.5386286646</v>
      </c>
      <c r="D5" s="127">
        <f>A3</f>
        <v>483.22697083433377</v>
      </c>
      <c r="E5" s="127">
        <f>A8</f>
        <v>-1025.6565614707251</v>
      </c>
      <c r="F5" s="21">
        <f>E5^2</f>
        <v>1051971.3820879513</v>
      </c>
      <c r="G5" s="61">
        <f>E5^2</f>
        <v>1051971.3820879513</v>
      </c>
      <c r="I5" s="104"/>
      <c r="J5" s="104"/>
      <c r="K5" s="104"/>
      <c r="L5" s="104"/>
    </row>
    <row r="6" spans="1:12">
      <c r="A6" s="127">
        <f>Losowość!A13</f>
        <v>-2409.9508990507993</v>
      </c>
      <c r="B6" s="21">
        <f t="shared" si="0"/>
        <v>5807863.3358357558</v>
      </c>
      <c r="D6" s="127">
        <f t="shared" ref="D6:D9" si="1">A4</f>
        <v>246.30516158346654</v>
      </c>
      <c r="E6" s="127">
        <f t="shared" ref="E6:E9" si="2">A9</f>
        <v>227.66325086329198</v>
      </c>
      <c r="F6" s="21">
        <f t="shared" ref="F6:F9" si="3">E6^2</f>
        <v>51830.555793642212</v>
      </c>
      <c r="G6" s="61">
        <f t="shared" ref="G6:G9" si="4">E6^2</f>
        <v>51830.555793642212</v>
      </c>
    </row>
    <row r="7" spans="1:12">
      <c r="A7" s="127">
        <f>Losowość!A14</f>
        <v>-561.53162508419564</v>
      </c>
      <c r="B7" s="21">
        <f t="shared" si="0"/>
        <v>315317.76596969768</v>
      </c>
      <c r="C7" s="16"/>
      <c r="D7" s="127">
        <f t="shared" si="1"/>
        <v>1441.5323578153439</v>
      </c>
      <c r="E7" s="127">
        <f t="shared" si="2"/>
        <v>1006.1757655467241</v>
      </c>
      <c r="F7" s="21">
        <f t="shared" si="3"/>
        <v>1012389.6711735362</v>
      </c>
      <c r="G7" s="61">
        <f t="shared" si="4"/>
        <v>1012389.6711735362</v>
      </c>
    </row>
    <row r="8" spans="1:12">
      <c r="A8" s="127">
        <f>Losowość!A15</f>
        <v>-1025.6565614707251</v>
      </c>
      <c r="B8" s="21">
        <f t="shared" si="0"/>
        <v>1051971.3820879513</v>
      </c>
      <c r="D8" s="127">
        <f t="shared" si="1"/>
        <v>-2409.9508990507993</v>
      </c>
      <c r="E8" s="127">
        <f t="shared" si="2"/>
        <v>659.68181724981241</v>
      </c>
      <c r="F8" s="21">
        <f t="shared" si="3"/>
        <v>435180.1000100149</v>
      </c>
      <c r="G8" s="61">
        <f t="shared" si="4"/>
        <v>435180.1000100149</v>
      </c>
    </row>
    <row r="9" spans="1:12">
      <c r="A9" s="127">
        <f>Losowość!A16</f>
        <v>227.66325086329198</v>
      </c>
      <c r="B9" s="21">
        <f t="shared" si="0"/>
        <v>51830.555793642212</v>
      </c>
      <c r="D9" s="127">
        <f t="shared" si="1"/>
        <v>-561.53162508419564</v>
      </c>
      <c r="E9" s="127">
        <f t="shared" si="2"/>
        <v>-67.446238287271626</v>
      </c>
      <c r="F9" s="21">
        <f t="shared" si="3"/>
        <v>4548.9950591034249</v>
      </c>
      <c r="G9" s="61">
        <f t="shared" si="4"/>
        <v>4548.9950591034249</v>
      </c>
    </row>
    <row r="10" spans="1:12">
      <c r="A10" s="127">
        <f>Losowość!A17</f>
        <v>1006.1757655467241</v>
      </c>
      <c r="B10" s="21">
        <f t="shared" si="0"/>
        <v>1012389.6711735362</v>
      </c>
    </row>
    <row r="11" spans="1:12">
      <c r="A11" s="127">
        <f>Losowość!A18</f>
        <v>659.68181724981241</v>
      </c>
      <c r="B11" s="21">
        <f t="shared" si="0"/>
        <v>435180.1000100149</v>
      </c>
    </row>
    <row r="12" spans="1:12">
      <c r="A12" s="127">
        <f>Losowość!A19</f>
        <v>-67.446238287271626</v>
      </c>
      <c r="B12" s="21">
        <f t="shared" si="0"/>
        <v>4548.9950591034249</v>
      </c>
    </row>
    <row r="14" spans="1:12">
      <c r="A14" s="104" t="s">
        <v>113</v>
      </c>
      <c r="B14">
        <f>SUM(F5:F9)</f>
        <v>2555920.7041242481</v>
      </c>
      <c r="D14" t="s">
        <v>292</v>
      </c>
      <c r="E14">
        <v>0.05</v>
      </c>
    </row>
    <row r="15" spans="1:12">
      <c r="A15" s="104" t="s">
        <v>114</v>
      </c>
      <c r="B15" s="11">
        <f>SUM(G5:G9)/4</f>
        <v>638980.17603106203</v>
      </c>
    </row>
    <row r="16" spans="1:12">
      <c r="A16" s="104" t="s">
        <v>115</v>
      </c>
      <c r="B16">
        <v>5</v>
      </c>
    </row>
    <row r="17" spans="1:12">
      <c r="A17" s="104" t="s">
        <v>116</v>
      </c>
      <c r="B17">
        <v>5</v>
      </c>
    </row>
    <row r="18" spans="1:12">
      <c r="A18" s="104" t="s">
        <v>117</v>
      </c>
      <c r="B18">
        <v>2</v>
      </c>
    </row>
    <row r="19" spans="1:12">
      <c r="A19" s="104" t="s">
        <v>118</v>
      </c>
      <c r="B19">
        <f>B14/(B16-(B18+1))</f>
        <v>1277960.3520621241</v>
      </c>
    </row>
    <row r="20" spans="1:12">
      <c r="A20" s="104" t="s">
        <v>119</v>
      </c>
      <c r="B20" s="11">
        <f>B15/(B17-(B18+1))</f>
        <v>319490.08801553102</v>
      </c>
    </row>
    <row r="21" spans="1:12">
      <c r="A21" s="104" t="s">
        <v>120</v>
      </c>
      <c r="B21" s="11">
        <f>B19/B20</f>
        <v>4</v>
      </c>
      <c r="D21" s="104" t="s">
        <v>293</v>
      </c>
      <c r="E21" s="104"/>
      <c r="F21" s="104"/>
      <c r="G21" s="104"/>
      <c r="H21" s="104"/>
      <c r="I21" s="104"/>
      <c r="J21" s="104"/>
      <c r="K21" s="104"/>
      <c r="L21" s="104"/>
    </row>
    <row r="22" spans="1:12">
      <c r="A22" s="104" t="s">
        <v>121</v>
      </c>
      <c r="B22">
        <f>FINV(E14,B16-B18-1,B17-B18-1)</f>
        <v>18.999999999999996</v>
      </c>
      <c r="D22" s="132"/>
      <c r="E22" s="132"/>
      <c r="F22" s="132"/>
      <c r="G22" s="132"/>
      <c r="H22" s="132"/>
      <c r="I22" s="132"/>
      <c r="J22" s="132"/>
      <c r="K22" s="132"/>
      <c r="L22" s="132"/>
    </row>
    <row r="23" spans="1:12">
      <c r="A23" s="104" t="s">
        <v>122</v>
      </c>
      <c r="D23" s="132"/>
      <c r="E23" s="132"/>
      <c r="F23" s="132"/>
      <c r="G23" s="132"/>
      <c r="H23" s="132"/>
      <c r="I23" s="132"/>
      <c r="J23" s="132"/>
      <c r="K23" s="132"/>
      <c r="L23" s="13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U335"/>
  <sheetViews>
    <sheetView topLeftCell="A313" zoomScale="85" zoomScaleNormal="85" workbookViewId="0">
      <selection activeCell="M322" sqref="M322"/>
    </sheetView>
  </sheetViews>
  <sheetFormatPr defaultRowHeight="14.4"/>
  <cols>
    <col min="1" max="1" width="29.109375" bestFit="1" customWidth="1"/>
    <col min="2" max="2" width="15" bestFit="1" customWidth="1"/>
    <col min="3" max="3" width="16.88671875" bestFit="1" customWidth="1"/>
    <col min="4" max="4" width="12" bestFit="1" customWidth="1"/>
    <col min="5" max="5" width="12.109375" bestFit="1" customWidth="1"/>
    <col min="7" max="7" width="12.109375" customWidth="1"/>
    <col min="8" max="8" width="12.88671875" customWidth="1"/>
    <col min="9" max="10" width="12.6640625" bestFit="1" customWidth="1"/>
    <col min="11" max="11" width="11" bestFit="1" customWidth="1"/>
    <col min="12" max="12" width="12.5546875" bestFit="1" customWidth="1"/>
    <col min="13" max="13" width="10" bestFit="1" customWidth="1"/>
    <col min="14" max="14" width="11.109375" customWidth="1"/>
    <col min="15" max="15" width="12" bestFit="1" customWidth="1"/>
    <col min="16" max="18" width="11" bestFit="1" customWidth="1"/>
    <col min="19" max="19" width="12.88671875" customWidth="1"/>
  </cols>
  <sheetData>
    <row r="4" spans="1:14" ht="15.6">
      <c r="A4" s="1"/>
      <c r="B4" s="2"/>
      <c r="C4" s="2"/>
      <c r="D4" s="2"/>
      <c r="E4" s="2"/>
      <c r="F4" s="2"/>
      <c r="G4" s="2"/>
      <c r="H4" s="1"/>
      <c r="I4" s="3"/>
      <c r="J4" s="2"/>
      <c r="K4" s="2"/>
      <c r="L4" s="2"/>
      <c r="M4" s="23" t="s">
        <v>133</v>
      </c>
      <c r="N4" s="17" t="s">
        <v>123</v>
      </c>
    </row>
    <row r="5" spans="1:14" ht="15.6">
      <c r="A5" s="100" t="s">
        <v>40</v>
      </c>
      <c r="B5" s="101" t="s">
        <v>41</v>
      </c>
      <c r="C5" s="101" t="s">
        <v>1</v>
      </c>
      <c r="D5" s="101" t="s">
        <v>9</v>
      </c>
      <c r="E5" s="101" t="s">
        <v>4</v>
      </c>
      <c r="F5" s="101" t="s">
        <v>5</v>
      </c>
      <c r="G5" s="101" t="s">
        <v>6</v>
      </c>
      <c r="H5" s="101" t="s">
        <v>2</v>
      </c>
      <c r="I5" s="101" t="s">
        <v>7</v>
      </c>
      <c r="J5" s="101" t="s">
        <v>3</v>
      </c>
      <c r="K5" s="101" t="s">
        <v>8</v>
      </c>
      <c r="M5" s="22" t="s">
        <v>134</v>
      </c>
      <c r="N5" t="s">
        <v>124</v>
      </c>
    </row>
    <row r="6" spans="1:14" ht="15.6">
      <c r="A6" s="107">
        <v>2012</v>
      </c>
      <c r="B6" s="21">
        <v>9197.4</v>
      </c>
      <c r="C6" s="21">
        <v>1228.5</v>
      </c>
      <c r="D6" s="21">
        <v>1776.4</v>
      </c>
      <c r="E6" s="21">
        <v>-20758.5</v>
      </c>
      <c r="F6" s="21">
        <v>-11013.3</v>
      </c>
      <c r="G6" s="21">
        <v>227451</v>
      </c>
      <c r="H6" s="21">
        <v>224720.1</v>
      </c>
      <c r="I6" s="21">
        <v>1810.4</v>
      </c>
      <c r="J6" s="21">
        <v>1048.7</v>
      </c>
      <c r="K6" s="21">
        <v>3601.4</v>
      </c>
      <c r="M6" s="22" t="s">
        <v>9</v>
      </c>
      <c r="N6" t="s">
        <v>125</v>
      </c>
    </row>
    <row r="7" spans="1:14" ht="15.6">
      <c r="A7" s="107">
        <v>2013</v>
      </c>
      <c r="B7" s="21">
        <v>11346.8</v>
      </c>
      <c r="C7" s="21">
        <v>1312</v>
      </c>
      <c r="D7" s="21">
        <v>2507.5</v>
      </c>
      <c r="E7" s="21">
        <v>24884.3</v>
      </c>
      <c r="F7" s="21">
        <v>37426.6</v>
      </c>
      <c r="G7" s="21">
        <v>272299.90000000002</v>
      </c>
      <c r="H7" s="21">
        <v>269596.5</v>
      </c>
      <c r="I7" s="21">
        <v>1653.6</v>
      </c>
      <c r="J7" s="21">
        <v>770</v>
      </c>
      <c r="K7" s="21">
        <v>3991.4</v>
      </c>
      <c r="M7" s="22" t="s">
        <v>135</v>
      </c>
      <c r="N7" t="s">
        <v>126</v>
      </c>
    </row>
    <row r="8" spans="1:14" ht="15.6">
      <c r="A8" s="107">
        <v>2014</v>
      </c>
      <c r="B8" s="21">
        <v>11403.8</v>
      </c>
      <c r="C8" s="21">
        <v>1574.9</v>
      </c>
      <c r="D8" s="21">
        <v>1383.5</v>
      </c>
      <c r="E8" s="21">
        <v>8709.5</v>
      </c>
      <c r="F8" s="21">
        <v>19921.900000000001</v>
      </c>
      <c r="G8" s="21">
        <v>300817.3</v>
      </c>
      <c r="H8" s="21">
        <v>299272.40000000002</v>
      </c>
      <c r="I8" s="21">
        <v>1783.3</v>
      </c>
      <c r="J8" s="21">
        <v>1291.5</v>
      </c>
      <c r="K8" s="21">
        <v>3904.9</v>
      </c>
      <c r="M8" s="22" t="s">
        <v>136</v>
      </c>
      <c r="N8" t="s">
        <v>127</v>
      </c>
    </row>
    <row r="9" spans="1:14" ht="15.6">
      <c r="A9" s="107">
        <v>2015</v>
      </c>
      <c r="B9" s="21">
        <v>5480.7</v>
      </c>
      <c r="C9" s="21">
        <v>1165.7</v>
      </c>
      <c r="D9" s="21">
        <v>4486</v>
      </c>
      <c r="E9" s="21">
        <v>-8948.5</v>
      </c>
      <c r="F9" s="21">
        <v>-147.6</v>
      </c>
      <c r="G9" s="21">
        <v>149407.70000000001</v>
      </c>
      <c r="H9" s="21">
        <v>149054.6</v>
      </c>
      <c r="I9" s="21">
        <v>2153.9</v>
      </c>
      <c r="J9" s="21">
        <v>805.2</v>
      </c>
      <c r="K9" s="21">
        <v>3882</v>
      </c>
      <c r="M9" s="22" t="s">
        <v>137</v>
      </c>
      <c r="N9" t="s">
        <v>128</v>
      </c>
    </row>
    <row r="10" spans="1:14" ht="15.6">
      <c r="A10" s="107">
        <v>2016</v>
      </c>
      <c r="B10" s="21">
        <v>4032.4</v>
      </c>
      <c r="C10" s="21">
        <v>974.7</v>
      </c>
      <c r="D10" s="21">
        <v>-9902.2999999999993</v>
      </c>
      <c r="E10" s="21">
        <v>-11827.2</v>
      </c>
      <c r="F10" s="21">
        <v>-6844.7</v>
      </c>
      <c r="G10" s="21">
        <v>140895.4</v>
      </c>
      <c r="H10" s="21">
        <v>140496.1</v>
      </c>
      <c r="I10" s="21">
        <v>1026.9000000000001</v>
      </c>
      <c r="J10" s="21">
        <v>429.3</v>
      </c>
      <c r="K10" s="21">
        <v>2787.3</v>
      </c>
      <c r="M10" s="22" t="s">
        <v>138</v>
      </c>
      <c r="N10" t="s">
        <v>129</v>
      </c>
    </row>
    <row r="11" spans="1:14" ht="15.6">
      <c r="A11" s="107">
        <v>2017</v>
      </c>
      <c r="B11" s="21">
        <v>3766.5</v>
      </c>
      <c r="C11" s="21">
        <v>969.8</v>
      </c>
      <c r="D11" s="21">
        <v>2441.9</v>
      </c>
      <c r="E11" s="21">
        <v>23165.200000000001</v>
      </c>
      <c r="F11" s="21">
        <v>28403.8</v>
      </c>
      <c r="G11" s="21">
        <v>179956.3</v>
      </c>
      <c r="H11" s="21">
        <v>179529.9</v>
      </c>
      <c r="I11" s="21">
        <v>1022</v>
      </c>
      <c r="J11" s="21">
        <v>447.5</v>
      </c>
      <c r="K11" s="21">
        <v>2827.4</v>
      </c>
      <c r="M11" s="22" t="s">
        <v>139</v>
      </c>
      <c r="N11" t="s">
        <v>130</v>
      </c>
    </row>
    <row r="12" spans="1:14" ht="15.6">
      <c r="A12" s="107">
        <v>2018</v>
      </c>
      <c r="B12" s="21">
        <v>4310.6000000000004</v>
      </c>
      <c r="C12" s="21">
        <v>968.2</v>
      </c>
      <c r="D12" s="21">
        <v>1041.3</v>
      </c>
      <c r="E12" s="21">
        <v>-21394.9</v>
      </c>
      <c r="F12" s="21">
        <v>-17011.2</v>
      </c>
      <c r="G12" s="21">
        <v>157511.29999999999</v>
      </c>
      <c r="H12" s="21">
        <v>157333.9</v>
      </c>
      <c r="I12" s="21">
        <v>1092.4000000000001</v>
      </c>
      <c r="J12" s="21">
        <v>393</v>
      </c>
      <c r="K12" s="21">
        <v>2929.1</v>
      </c>
      <c r="M12" s="22" t="s">
        <v>140</v>
      </c>
      <c r="N12" t="s">
        <v>131</v>
      </c>
    </row>
    <row r="13" spans="1:14" ht="15.6">
      <c r="A13" s="107">
        <v>2019</v>
      </c>
      <c r="B13" s="21">
        <v>4803.8</v>
      </c>
      <c r="C13" s="21">
        <v>945.6</v>
      </c>
      <c r="D13" s="21">
        <v>209.4</v>
      </c>
      <c r="E13" s="21">
        <v>-2648.5</v>
      </c>
      <c r="F13" s="21">
        <v>1419.2</v>
      </c>
      <c r="G13" s="21">
        <v>154968</v>
      </c>
      <c r="H13" s="21">
        <v>154816.1</v>
      </c>
      <c r="I13" s="21">
        <v>1026</v>
      </c>
      <c r="J13" s="21">
        <v>410.6</v>
      </c>
      <c r="K13" s="21">
        <v>2859</v>
      </c>
      <c r="M13" s="22" t="s">
        <v>141</v>
      </c>
      <c r="N13" t="s">
        <v>132</v>
      </c>
    </row>
    <row r="14" spans="1:14" ht="15.6">
      <c r="A14" s="107">
        <v>2020</v>
      </c>
      <c r="B14" s="21">
        <v>1803.4</v>
      </c>
      <c r="C14" s="21">
        <v>796.3</v>
      </c>
      <c r="D14" s="21">
        <v>-12.8</v>
      </c>
      <c r="E14" s="21">
        <v>-4484.5</v>
      </c>
      <c r="F14" s="21">
        <v>-3490.3</v>
      </c>
      <c r="G14" s="21">
        <v>148824.20000000001</v>
      </c>
      <c r="H14" s="21">
        <v>148604.1</v>
      </c>
      <c r="I14" s="21">
        <v>950.9</v>
      </c>
      <c r="J14" s="21">
        <v>518.4</v>
      </c>
      <c r="K14" s="21">
        <v>2750.1</v>
      </c>
      <c r="M14" s="22"/>
    </row>
    <row r="15" spans="1:14">
      <c r="A15" s="107">
        <v>2021</v>
      </c>
      <c r="B15" s="21">
        <v>4384.1000000000004</v>
      </c>
      <c r="C15" s="21">
        <v>1013.4</v>
      </c>
      <c r="D15" s="21">
        <v>1485.4</v>
      </c>
      <c r="E15" s="21">
        <v>38642.800000000003</v>
      </c>
      <c r="F15" s="21">
        <v>43498.9</v>
      </c>
      <c r="G15" s="21">
        <v>188225</v>
      </c>
      <c r="H15" s="21">
        <v>187985.1</v>
      </c>
      <c r="I15" s="21">
        <v>1048.3</v>
      </c>
      <c r="J15" s="21">
        <v>496.4</v>
      </c>
      <c r="K15" s="21">
        <v>2705.7</v>
      </c>
    </row>
    <row r="16" spans="1:14">
      <c r="A16" s="8"/>
      <c r="B16" s="8"/>
      <c r="C16" s="8"/>
      <c r="D16" s="8"/>
      <c r="E16" s="8"/>
      <c r="F16" s="8"/>
      <c r="G16" s="8">
        <v>1111111</v>
      </c>
      <c r="H16" s="8">
        <v>990000</v>
      </c>
      <c r="I16" s="8"/>
      <c r="J16" s="8"/>
      <c r="K16" s="8"/>
    </row>
    <row r="18" spans="1:11">
      <c r="A18" s="107" t="s">
        <v>38</v>
      </c>
      <c r="B18" s="21"/>
      <c r="C18" s="21">
        <f t="shared" ref="C18:K18" si="0">STDEVP(C6:C15)</f>
        <v>215.55501594720567</v>
      </c>
      <c r="D18" s="21">
        <f t="shared" si="0"/>
        <v>3686.4745060965774</v>
      </c>
      <c r="E18" s="21">
        <f t="shared" si="0"/>
        <v>19484.626998895823</v>
      </c>
      <c r="F18" s="21">
        <f t="shared" si="0"/>
        <v>20295.06586597097</v>
      </c>
      <c r="G18" s="21">
        <f t="shared" si="0"/>
        <v>53437.92107862082</v>
      </c>
      <c r="H18" s="21">
        <f t="shared" si="0"/>
        <v>52657.360021079759</v>
      </c>
      <c r="I18" s="21">
        <f t="shared" si="0"/>
        <v>420.86838334567273</v>
      </c>
      <c r="J18" s="21">
        <f t="shared" si="0"/>
        <v>293.55329396891489</v>
      </c>
      <c r="K18" s="21">
        <f t="shared" si="0"/>
        <v>518.58727336871766</v>
      </c>
    </row>
    <row r="19" spans="1:11">
      <c r="A19" s="107" t="s">
        <v>0</v>
      </c>
      <c r="B19" s="21"/>
      <c r="C19" s="21">
        <f>AVERAGE(C6:C15)</f>
        <v>1094.9099999999999</v>
      </c>
      <c r="D19" s="21">
        <f>AVERAGE(D6:D15)</f>
        <v>541.63</v>
      </c>
      <c r="E19" s="21">
        <f>AVERAGE(E6:E15)</f>
        <v>2533.9700000000003</v>
      </c>
      <c r="F19" s="21">
        <f>AVERAGE(F6:F15)</f>
        <v>9216.3299999999981</v>
      </c>
      <c r="G19" s="21">
        <f>AVERAGE(G6:G16)</f>
        <v>275587.91818181815</v>
      </c>
      <c r="H19" s="21">
        <f>AVERAGE(H6:H16)</f>
        <v>263764.43636363634</v>
      </c>
      <c r="I19" s="21">
        <v>2300</v>
      </c>
      <c r="J19" s="21">
        <f>AVERAGE(J6:J15)</f>
        <v>661.06</v>
      </c>
      <c r="K19" s="21">
        <f>AVERAGE(K6:K15)</f>
        <v>3223.83</v>
      </c>
    </row>
    <row r="20" spans="1:11">
      <c r="A20" s="107" t="s">
        <v>39</v>
      </c>
      <c r="B20" s="21"/>
      <c r="C20" s="27">
        <f>C18/C19</f>
        <v>0.19687007694441161</v>
      </c>
      <c r="D20" s="106">
        <f t="shared" ref="D20:K20" si="1">D18/D19</f>
        <v>6.8062598196122401</v>
      </c>
      <c r="E20" s="106">
        <f t="shared" si="1"/>
        <v>7.6893676716361368</v>
      </c>
      <c r="F20" s="106">
        <f t="shared" si="1"/>
        <v>2.2020767340113663</v>
      </c>
      <c r="G20" s="26">
        <f t="shared" si="1"/>
        <v>0.19390516620313283</v>
      </c>
      <c r="H20" s="28">
        <f t="shared" si="1"/>
        <v>0.19963783119148099</v>
      </c>
      <c r="I20" s="27">
        <f>I18/I19</f>
        <v>0.18298625362855336</v>
      </c>
      <c r="J20" s="106">
        <f>J18/J19</f>
        <v>0.44406452359682164</v>
      </c>
      <c r="K20" s="26">
        <f t="shared" si="1"/>
        <v>0.16086061404252633</v>
      </c>
    </row>
    <row r="30" spans="1:11">
      <c r="A30" s="110" t="s">
        <v>236</v>
      </c>
      <c r="B30" s="104"/>
      <c r="C30" s="104"/>
    </row>
    <row r="31" spans="1:11">
      <c r="A31" s="134" t="s">
        <v>133</v>
      </c>
      <c r="B31" t="s">
        <v>123</v>
      </c>
    </row>
    <row r="32" spans="1:11">
      <c r="A32" s="134" t="s">
        <v>134</v>
      </c>
      <c r="B32" t="s">
        <v>125</v>
      </c>
      <c r="E32" t="s">
        <v>237</v>
      </c>
      <c r="F32" t="str">
        <f>M6</f>
        <v>X2</v>
      </c>
    </row>
    <row r="33" spans="1:6">
      <c r="A33" s="134" t="s">
        <v>9</v>
      </c>
      <c r="B33" t="s">
        <v>126</v>
      </c>
      <c r="E33" t="s">
        <v>237</v>
      </c>
      <c r="F33" t="str">
        <f>M7</f>
        <v>X3</v>
      </c>
    </row>
    <row r="34" spans="1:6">
      <c r="A34" s="134" t="s">
        <v>135</v>
      </c>
      <c r="B34" t="s">
        <v>127</v>
      </c>
      <c r="E34" t="s">
        <v>237</v>
      </c>
      <c r="F34" t="str">
        <f>M8</f>
        <v>X4</v>
      </c>
    </row>
    <row r="35" spans="1:6">
      <c r="A35" s="134" t="s">
        <v>136</v>
      </c>
      <c r="B35" t="s">
        <v>132</v>
      </c>
      <c r="E35" t="s">
        <v>237</v>
      </c>
      <c r="F35" t="s">
        <v>140</v>
      </c>
    </row>
    <row r="36" spans="1:6" ht="15.6">
      <c r="A36" s="22"/>
    </row>
    <row r="39" spans="1:6">
      <c r="A39" s="100" t="s">
        <v>40</v>
      </c>
      <c r="B39" s="101" t="s">
        <v>41</v>
      </c>
      <c r="C39" s="101" t="s">
        <v>134</v>
      </c>
      <c r="D39" s="101" t="s">
        <v>9</v>
      </c>
      <c r="E39" s="101" t="s">
        <v>135</v>
      </c>
      <c r="F39" s="101" t="s">
        <v>136</v>
      </c>
    </row>
    <row r="40" spans="1:6">
      <c r="A40" s="21">
        <f t="shared" ref="A40:B49" si="2">A6</f>
        <v>2012</v>
      </c>
      <c r="B40" s="21">
        <f t="shared" si="2"/>
        <v>9197.4</v>
      </c>
      <c r="C40" s="21">
        <f t="shared" ref="C40:E49" si="3">D6</f>
        <v>1776.4</v>
      </c>
      <c r="D40" s="21">
        <f t="shared" si="3"/>
        <v>-20758.5</v>
      </c>
      <c r="E40" s="21">
        <f t="shared" si="3"/>
        <v>-11013.3</v>
      </c>
      <c r="F40" s="21">
        <f t="shared" ref="F40:F49" si="4">J6</f>
        <v>1048.7</v>
      </c>
    </row>
    <row r="41" spans="1:6">
      <c r="A41" s="21">
        <f t="shared" si="2"/>
        <v>2013</v>
      </c>
      <c r="B41" s="21">
        <f t="shared" si="2"/>
        <v>11346.8</v>
      </c>
      <c r="C41" s="21">
        <f t="shared" si="3"/>
        <v>2507.5</v>
      </c>
      <c r="D41" s="21">
        <f t="shared" si="3"/>
        <v>24884.3</v>
      </c>
      <c r="E41" s="21">
        <f t="shared" si="3"/>
        <v>37426.6</v>
      </c>
      <c r="F41" s="21">
        <f t="shared" si="4"/>
        <v>770</v>
      </c>
    </row>
    <row r="42" spans="1:6">
      <c r="A42" s="21">
        <f t="shared" si="2"/>
        <v>2014</v>
      </c>
      <c r="B42" s="21">
        <f t="shared" si="2"/>
        <v>11403.8</v>
      </c>
      <c r="C42" s="21">
        <f t="shared" si="3"/>
        <v>1383.5</v>
      </c>
      <c r="D42" s="21">
        <f t="shared" si="3"/>
        <v>8709.5</v>
      </c>
      <c r="E42" s="21">
        <f t="shared" si="3"/>
        <v>19921.900000000001</v>
      </c>
      <c r="F42" s="21">
        <f t="shared" si="4"/>
        <v>1291.5</v>
      </c>
    </row>
    <row r="43" spans="1:6">
      <c r="A43" s="21">
        <f t="shared" si="2"/>
        <v>2015</v>
      </c>
      <c r="B43" s="21">
        <f t="shared" si="2"/>
        <v>5480.7</v>
      </c>
      <c r="C43" s="21">
        <f t="shared" si="3"/>
        <v>4486</v>
      </c>
      <c r="D43" s="21">
        <f t="shared" si="3"/>
        <v>-8948.5</v>
      </c>
      <c r="E43" s="21">
        <f t="shared" si="3"/>
        <v>-147.6</v>
      </c>
      <c r="F43" s="21">
        <f t="shared" si="4"/>
        <v>805.2</v>
      </c>
    </row>
    <row r="44" spans="1:6">
      <c r="A44" s="21">
        <f t="shared" si="2"/>
        <v>2016</v>
      </c>
      <c r="B44" s="21">
        <f t="shared" si="2"/>
        <v>4032.4</v>
      </c>
      <c r="C44" s="21">
        <f t="shared" si="3"/>
        <v>-9902.2999999999993</v>
      </c>
      <c r="D44" s="21">
        <f t="shared" si="3"/>
        <v>-11827.2</v>
      </c>
      <c r="E44" s="21">
        <f t="shared" si="3"/>
        <v>-6844.7</v>
      </c>
      <c r="F44" s="21">
        <f t="shared" si="4"/>
        <v>429.3</v>
      </c>
    </row>
    <row r="45" spans="1:6">
      <c r="A45" s="21">
        <f t="shared" si="2"/>
        <v>2017</v>
      </c>
      <c r="B45" s="21">
        <f t="shared" si="2"/>
        <v>3766.5</v>
      </c>
      <c r="C45" s="21">
        <f t="shared" si="3"/>
        <v>2441.9</v>
      </c>
      <c r="D45" s="21">
        <f t="shared" si="3"/>
        <v>23165.200000000001</v>
      </c>
      <c r="E45" s="21">
        <f t="shared" si="3"/>
        <v>28403.8</v>
      </c>
      <c r="F45" s="21">
        <f t="shared" si="4"/>
        <v>447.5</v>
      </c>
    </row>
    <row r="46" spans="1:6">
      <c r="A46" s="21">
        <f t="shared" si="2"/>
        <v>2018</v>
      </c>
      <c r="B46" s="21">
        <f t="shared" si="2"/>
        <v>4310.6000000000004</v>
      </c>
      <c r="C46" s="21">
        <f t="shared" si="3"/>
        <v>1041.3</v>
      </c>
      <c r="D46" s="21">
        <f t="shared" si="3"/>
        <v>-21394.9</v>
      </c>
      <c r="E46" s="21">
        <f t="shared" si="3"/>
        <v>-17011.2</v>
      </c>
      <c r="F46" s="21">
        <f t="shared" si="4"/>
        <v>393</v>
      </c>
    </row>
    <row r="47" spans="1:6">
      <c r="A47" s="21">
        <f t="shared" si="2"/>
        <v>2019</v>
      </c>
      <c r="B47" s="21">
        <f t="shared" si="2"/>
        <v>4803.8</v>
      </c>
      <c r="C47" s="21">
        <f t="shared" si="3"/>
        <v>209.4</v>
      </c>
      <c r="D47" s="21">
        <f t="shared" si="3"/>
        <v>-2648.5</v>
      </c>
      <c r="E47" s="21">
        <f t="shared" si="3"/>
        <v>1419.2</v>
      </c>
      <c r="F47" s="21">
        <f t="shared" si="4"/>
        <v>410.6</v>
      </c>
    </row>
    <row r="48" spans="1:6">
      <c r="A48" s="21">
        <f t="shared" si="2"/>
        <v>2020</v>
      </c>
      <c r="B48" s="21">
        <f t="shared" si="2"/>
        <v>1803.4</v>
      </c>
      <c r="C48" s="21">
        <f t="shared" si="3"/>
        <v>-12.8</v>
      </c>
      <c r="D48" s="21">
        <f t="shared" si="3"/>
        <v>-4484.5</v>
      </c>
      <c r="E48" s="21">
        <f t="shared" si="3"/>
        <v>-3490.3</v>
      </c>
      <c r="F48" s="21">
        <f t="shared" si="4"/>
        <v>518.4</v>
      </c>
    </row>
    <row r="49" spans="1:14">
      <c r="A49" s="21">
        <f t="shared" si="2"/>
        <v>2021</v>
      </c>
      <c r="B49" s="21">
        <f t="shared" si="2"/>
        <v>4384.1000000000004</v>
      </c>
      <c r="C49" s="21">
        <f t="shared" si="3"/>
        <v>1485.4</v>
      </c>
      <c r="D49" s="21">
        <f t="shared" si="3"/>
        <v>38642.800000000003</v>
      </c>
      <c r="E49" s="21">
        <f t="shared" si="3"/>
        <v>43498.9</v>
      </c>
      <c r="F49" s="21">
        <f t="shared" si="4"/>
        <v>496.4</v>
      </c>
    </row>
    <row r="61" spans="1:14" ht="15.6">
      <c r="A61" s="148" t="s">
        <v>143</v>
      </c>
      <c r="B61" s="148"/>
      <c r="C61" s="148"/>
      <c r="D61" s="148"/>
      <c r="E61" s="148"/>
      <c r="F61" s="148"/>
      <c r="G61" s="148"/>
      <c r="H61" s="148"/>
      <c r="I61" s="148"/>
      <c r="L61" s="7"/>
      <c r="M61" s="7"/>
      <c r="N61" s="7"/>
    </row>
    <row r="62" spans="1:14">
      <c r="C62" s="131" t="s">
        <v>134</v>
      </c>
      <c r="D62" s="131" t="s">
        <v>9</v>
      </c>
      <c r="E62" s="131" t="s">
        <v>135</v>
      </c>
      <c r="F62" s="131" t="s">
        <v>136</v>
      </c>
      <c r="H62" s="131" t="s">
        <v>133</v>
      </c>
    </row>
    <row r="63" spans="1:14">
      <c r="C63" s="51">
        <f>C40</f>
        <v>1776.4</v>
      </c>
      <c r="D63" s="51">
        <f t="shared" ref="D63:F63" si="5">D40</f>
        <v>-20758.5</v>
      </c>
      <c r="E63" s="51">
        <f t="shared" si="5"/>
        <v>-11013.3</v>
      </c>
      <c r="F63" s="51">
        <f t="shared" si="5"/>
        <v>1048.7</v>
      </c>
      <c r="G63" s="8"/>
      <c r="H63" s="51">
        <f>B40</f>
        <v>9197.4</v>
      </c>
    </row>
    <row r="64" spans="1:14">
      <c r="C64" s="51">
        <f t="shared" ref="C64:F64" si="6">C41</f>
        <v>2507.5</v>
      </c>
      <c r="D64" s="51">
        <f t="shared" si="6"/>
        <v>24884.3</v>
      </c>
      <c r="E64" s="51">
        <f t="shared" si="6"/>
        <v>37426.6</v>
      </c>
      <c r="F64" s="51">
        <f t="shared" si="6"/>
        <v>770</v>
      </c>
      <c r="G64" s="8"/>
      <c r="H64" s="51">
        <f t="shared" ref="H64:H72" si="7">B41</f>
        <v>11346.8</v>
      </c>
    </row>
    <row r="65" spans="2:8">
      <c r="C65" s="51">
        <f t="shared" ref="C65:F65" si="8">C42</f>
        <v>1383.5</v>
      </c>
      <c r="D65" s="51">
        <f t="shared" si="8"/>
        <v>8709.5</v>
      </c>
      <c r="E65" s="51">
        <f t="shared" si="8"/>
        <v>19921.900000000001</v>
      </c>
      <c r="F65" s="51">
        <f t="shared" si="8"/>
        <v>1291.5</v>
      </c>
      <c r="G65" s="8"/>
      <c r="H65" s="51">
        <f t="shared" si="7"/>
        <v>11403.8</v>
      </c>
    </row>
    <row r="66" spans="2:8">
      <c r="C66" s="51">
        <f t="shared" ref="C66:F66" si="9">C43</f>
        <v>4486</v>
      </c>
      <c r="D66" s="51">
        <f t="shared" si="9"/>
        <v>-8948.5</v>
      </c>
      <c r="E66" s="51">
        <f t="shared" si="9"/>
        <v>-147.6</v>
      </c>
      <c r="F66" s="51">
        <f t="shared" si="9"/>
        <v>805.2</v>
      </c>
      <c r="G66" s="8"/>
      <c r="H66" s="51">
        <f t="shared" si="7"/>
        <v>5480.7</v>
      </c>
    </row>
    <row r="67" spans="2:8">
      <c r="C67" s="51">
        <f t="shared" ref="C67:F67" si="10">C44</f>
        <v>-9902.2999999999993</v>
      </c>
      <c r="D67" s="51">
        <f t="shared" si="10"/>
        <v>-11827.2</v>
      </c>
      <c r="E67" s="51">
        <f t="shared" si="10"/>
        <v>-6844.7</v>
      </c>
      <c r="F67" s="51">
        <f t="shared" si="10"/>
        <v>429.3</v>
      </c>
      <c r="G67" s="8"/>
      <c r="H67" s="51">
        <f t="shared" si="7"/>
        <v>4032.4</v>
      </c>
    </row>
    <row r="68" spans="2:8">
      <c r="C68" s="51">
        <f t="shared" ref="C68:F68" si="11">C45</f>
        <v>2441.9</v>
      </c>
      <c r="D68" s="51">
        <f t="shared" si="11"/>
        <v>23165.200000000001</v>
      </c>
      <c r="E68" s="51">
        <f t="shared" si="11"/>
        <v>28403.8</v>
      </c>
      <c r="F68" s="51">
        <f t="shared" si="11"/>
        <v>447.5</v>
      </c>
      <c r="G68" s="8"/>
      <c r="H68" s="51">
        <f t="shared" si="7"/>
        <v>3766.5</v>
      </c>
    </row>
    <row r="69" spans="2:8">
      <c r="C69" s="51">
        <f t="shared" ref="C69:F69" si="12">C46</f>
        <v>1041.3</v>
      </c>
      <c r="D69" s="51">
        <f t="shared" si="12"/>
        <v>-21394.9</v>
      </c>
      <c r="E69" s="51">
        <f t="shared" si="12"/>
        <v>-17011.2</v>
      </c>
      <c r="F69" s="51">
        <f t="shared" si="12"/>
        <v>393</v>
      </c>
      <c r="G69" s="8"/>
      <c r="H69" s="51">
        <f t="shared" si="7"/>
        <v>4310.6000000000004</v>
      </c>
    </row>
    <row r="70" spans="2:8">
      <c r="C70" s="51">
        <f t="shared" ref="C70:F70" si="13">C47</f>
        <v>209.4</v>
      </c>
      <c r="D70" s="51">
        <f t="shared" si="13"/>
        <v>-2648.5</v>
      </c>
      <c r="E70" s="51">
        <f t="shared" si="13"/>
        <v>1419.2</v>
      </c>
      <c r="F70" s="51">
        <f t="shared" si="13"/>
        <v>410.6</v>
      </c>
      <c r="G70" s="8"/>
      <c r="H70" s="51">
        <f t="shared" si="7"/>
        <v>4803.8</v>
      </c>
    </row>
    <row r="71" spans="2:8">
      <c r="C71" s="51">
        <f t="shared" ref="C71:F71" si="14">C48</f>
        <v>-12.8</v>
      </c>
      <c r="D71" s="51">
        <f t="shared" si="14"/>
        <v>-4484.5</v>
      </c>
      <c r="E71" s="51">
        <f t="shared" si="14"/>
        <v>-3490.3</v>
      </c>
      <c r="F71" s="51">
        <f t="shared" si="14"/>
        <v>518.4</v>
      </c>
      <c r="G71" s="8"/>
      <c r="H71" s="51">
        <f t="shared" si="7"/>
        <v>1803.4</v>
      </c>
    </row>
    <row r="72" spans="2:8">
      <c r="C72" s="51">
        <f t="shared" ref="C72:F72" si="15">C49</f>
        <v>1485.4</v>
      </c>
      <c r="D72" s="51">
        <f t="shared" si="15"/>
        <v>38642.800000000003</v>
      </c>
      <c r="E72" s="51">
        <f t="shared" si="15"/>
        <v>43498.9</v>
      </c>
      <c r="F72" s="51">
        <f t="shared" si="15"/>
        <v>496.4</v>
      </c>
      <c r="G72" s="8"/>
      <c r="H72" s="51">
        <f t="shared" si="7"/>
        <v>4384.1000000000004</v>
      </c>
    </row>
    <row r="75" spans="2:8">
      <c r="B75" s="139" t="s">
        <v>144</v>
      </c>
      <c r="C75" s="139"/>
      <c r="D75" s="139"/>
      <c r="E75" s="139"/>
      <c r="F75" s="139"/>
      <c r="H75" s="31" t="s">
        <v>145</v>
      </c>
    </row>
    <row r="76" spans="2:8">
      <c r="B76" s="133"/>
      <c r="C76" s="133" t="s">
        <v>134</v>
      </c>
      <c r="D76" s="133" t="s">
        <v>9</v>
      </c>
      <c r="E76" s="133" t="s">
        <v>135</v>
      </c>
      <c r="F76" s="133" t="s">
        <v>136</v>
      </c>
    </row>
    <row r="77" spans="2:8">
      <c r="B77" s="133" t="s">
        <v>134</v>
      </c>
      <c r="C77" s="32">
        <v>1</v>
      </c>
      <c r="D77" s="32">
        <f>CORREL(C63:C72,D63:D72)</f>
        <v>0.2673157178819075</v>
      </c>
      <c r="E77" s="32">
        <f>CORREL(E63:E72,C63:C72)</f>
        <v>0.31495874870775215</v>
      </c>
      <c r="F77" s="32">
        <f>CORREL(F63:F72,C63:C72)</f>
        <v>0.34002988375555082</v>
      </c>
      <c r="H77" s="33">
        <f>CORREL(C63:C72,H63:H72)</f>
        <v>0.28608639014826248</v>
      </c>
    </row>
    <row r="78" spans="2:8">
      <c r="B78" s="133" t="s">
        <v>9</v>
      </c>
      <c r="C78" s="32">
        <f>D77</f>
        <v>0.2673157178819075</v>
      </c>
      <c r="D78" s="32">
        <v>1</v>
      </c>
      <c r="E78" s="32">
        <f>CORREL(E63:E72,D63:D72)</f>
        <v>0.98546614279680667</v>
      </c>
      <c r="F78" s="32">
        <f>CORREL(F63:F72,D63:D72)</f>
        <v>-4.6605696065753426E-2</v>
      </c>
      <c r="H78" s="34">
        <f>CORREL(D63:D72,H63:H72)</f>
        <v>0.13566936022780338</v>
      </c>
    </row>
    <row r="79" spans="2:8">
      <c r="B79" s="133" t="s">
        <v>135</v>
      </c>
      <c r="C79" s="32">
        <f>E77</f>
        <v>0.31495874870775215</v>
      </c>
      <c r="D79" s="32">
        <f>E78</f>
        <v>0.98546614279680667</v>
      </c>
      <c r="E79" s="32">
        <v>1</v>
      </c>
      <c r="F79" s="32">
        <f>PEARSON(F63:F72,E63:E72)</f>
        <v>9.0752130921937096E-2</v>
      </c>
      <c r="H79" s="34">
        <f>CORREL(E63:E72,H63:H72)</f>
        <v>0.29240239890098402</v>
      </c>
    </row>
    <row r="80" spans="2:8">
      <c r="B80" s="133" t="s">
        <v>136</v>
      </c>
      <c r="C80" s="32">
        <f>F77</f>
        <v>0.34002988375555082</v>
      </c>
      <c r="D80" s="32">
        <f>F78</f>
        <v>-4.6605696065753426E-2</v>
      </c>
      <c r="E80" s="32">
        <f>F79</f>
        <v>9.0752130921937096E-2</v>
      </c>
      <c r="F80" s="32">
        <v>1</v>
      </c>
      <c r="H80" s="35">
        <f>CORREL(F63:F72,H63:H72)</f>
        <v>0.82326398335083506</v>
      </c>
    </row>
    <row r="81" spans="1:8">
      <c r="B81" s="30"/>
      <c r="C81" s="30"/>
      <c r="D81" s="30"/>
      <c r="E81" s="30"/>
      <c r="F81" s="30"/>
      <c r="H81" s="30"/>
    </row>
    <row r="82" spans="1:8" ht="15.6">
      <c r="B82" s="36" t="s">
        <v>146</v>
      </c>
      <c r="C82" s="37">
        <v>0.05</v>
      </c>
      <c r="D82" s="38" t="s">
        <v>147</v>
      </c>
      <c r="E82" s="39"/>
      <c r="F82" s="30"/>
      <c r="H82" s="30"/>
    </row>
    <row r="83" spans="1:8" ht="18">
      <c r="B83" s="40" t="s">
        <v>148</v>
      </c>
      <c r="C83" s="41">
        <f>TINV(C82,COUNT(C63:C72)-2)</f>
        <v>2.3060041352041671</v>
      </c>
      <c r="D83" s="42" t="s">
        <v>149</v>
      </c>
      <c r="E83" s="30"/>
      <c r="F83" s="30"/>
      <c r="H83" s="30"/>
    </row>
    <row r="84" spans="1:8">
      <c r="B84" s="30"/>
      <c r="C84" s="30"/>
      <c r="D84" s="30"/>
      <c r="E84" s="30"/>
      <c r="F84" s="30"/>
      <c r="H84" s="30"/>
    </row>
    <row r="85" spans="1:8">
      <c r="B85" s="30"/>
      <c r="C85" s="30"/>
      <c r="D85" s="30"/>
      <c r="E85" s="30"/>
      <c r="F85" s="30"/>
      <c r="H85" s="30"/>
    </row>
    <row r="86" spans="1:8" ht="15.6">
      <c r="B86" s="30"/>
      <c r="C86" s="41">
        <f>SQRT(C83*C83/(10-2+C83*C83))</f>
        <v>0.63189686471983408</v>
      </c>
      <c r="D86" s="140" t="s">
        <v>150</v>
      </c>
      <c r="E86" s="140"/>
      <c r="F86" s="140"/>
      <c r="G86" s="140"/>
      <c r="H86" s="140"/>
    </row>
    <row r="87" spans="1:8">
      <c r="B87" s="30"/>
      <c r="C87" s="30"/>
      <c r="D87" s="141" t="s">
        <v>151</v>
      </c>
      <c r="E87" s="141"/>
      <c r="F87" s="141"/>
      <c r="G87" s="141"/>
      <c r="H87" s="141"/>
    </row>
    <row r="88" spans="1:8" ht="15" customHeight="1">
      <c r="B88" s="30"/>
      <c r="C88" s="30"/>
      <c r="D88" s="141"/>
      <c r="E88" s="141"/>
      <c r="F88" s="141"/>
      <c r="G88" s="141"/>
      <c r="H88" s="141"/>
    </row>
    <row r="89" spans="1:8">
      <c r="B89" s="30"/>
      <c r="C89" s="30"/>
      <c r="D89" s="43"/>
      <c r="E89" s="43"/>
      <c r="F89" s="43"/>
      <c r="G89" s="43"/>
      <c r="H89" s="43"/>
    </row>
    <row r="90" spans="1:8">
      <c r="B90" s="30"/>
      <c r="C90" s="30"/>
      <c r="D90" s="43"/>
      <c r="E90" s="43"/>
      <c r="F90" s="43"/>
      <c r="G90" s="43"/>
      <c r="H90" s="43"/>
    </row>
    <row r="91" spans="1:8">
      <c r="A91" s="144" t="s">
        <v>152</v>
      </c>
      <c r="B91" s="144"/>
      <c r="C91" s="30"/>
      <c r="D91" s="30"/>
      <c r="E91" s="30"/>
      <c r="F91" s="30"/>
      <c r="H91" s="30"/>
    </row>
    <row r="92" spans="1:8" s="52" customFormat="1">
      <c r="A92" s="137" t="s">
        <v>153</v>
      </c>
      <c r="B92" s="137"/>
      <c r="C92" s="137"/>
      <c r="D92" s="138" t="str">
        <f>IF(ABS(C78)&gt;$C$86,"silnie skorelowane i jest to zjawisko negatywne dla modelu","słabo skorelowane i jest to zjawisko pozytywne dla modelu")</f>
        <v>słabo skorelowane i jest to zjawisko pozytywne dla modelu</v>
      </c>
      <c r="E92" s="138"/>
      <c r="F92" s="138"/>
      <c r="G92" s="138"/>
      <c r="H92" s="138"/>
    </row>
    <row r="93" spans="1:8" s="52" customFormat="1">
      <c r="A93" s="137" t="s">
        <v>154</v>
      </c>
      <c r="B93" s="137"/>
      <c r="C93" s="137"/>
      <c r="D93" s="138" t="str">
        <f>IF(ABS(C79)&gt;$C$86,"silnie skorelowane i jest to zjawisko negatywne dla modelu","słabo skorelowane i jest to zjawisko pozytywne dla modelu")</f>
        <v>słabo skorelowane i jest to zjawisko pozytywne dla modelu</v>
      </c>
      <c r="E93" s="138"/>
      <c r="F93" s="138"/>
      <c r="G93" s="138"/>
      <c r="H93" s="138"/>
    </row>
    <row r="94" spans="1:8" s="52" customFormat="1">
      <c r="A94" s="137" t="s">
        <v>155</v>
      </c>
      <c r="B94" s="137"/>
      <c r="C94" s="137"/>
      <c r="D94" s="138" t="str">
        <f>IF(ABS(C80)&gt;$C$86,"silnie skorelowane i jest to zjawisko negatywne dla modelu","słabo skorelowane i jest to zjawisko pozytywne dla modelu")</f>
        <v>słabo skorelowane i jest to zjawisko pozytywne dla modelu</v>
      </c>
      <c r="E94" s="138"/>
      <c r="F94" s="138"/>
      <c r="G94" s="138"/>
      <c r="H94" s="138"/>
    </row>
    <row r="95" spans="1:8">
      <c r="A95" s="143" t="s">
        <v>156</v>
      </c>
      <c r="B95" s="143"/>
      <c r="C95" s="143"/>
      <c r="D95" s="144" t="str">
        <f>IF(ABS(D79)&gt;$C$86,"silnie skorelowane i jest to zjawisko negatywne dla modelu","słabo skorelowane i jest to zjawisko pozytywne dla modelu")</f>
        <v>silnie skorelowane i jest to zjawisko negatywne dla modelu</v>
      </c>
      <c r="E95" s="144"/>
      <c r="F95" s="144"/>
      <c r="G95" s="144"/>
      <c r="H95" s="144"/>
    </row>
    <row r="96" spans="1:8" s="52" customFormat="1">
      <c r="A96" s="137" t="s">
        <v>157</v>
      </c>
      <c r="B96" s="137"/>
      <c r="C96" s="137"/>
      <c r="D96" s="138" t="str">
        <f>IF(ABS(D80)&gt;$C$86,"silnie skorelowane i jest to zjawisko negatywne dla modelu","słabo skorelowane i jest to zjawisko pozytywne dla modelu")</f>
        <v>słabo skorelowane i jest to zjawisko pozytywne dla modelu</v>
      </c>
      <c r="E96" s="138"/>
      <c r="F96" s="138"/>
      <c r="G96" s="138"/>
      <c r="H96" s="138"/>
    </row>
    <row r="97" spans="1:10" s="52" customFormat="1">
      <c r="A97" s="137" t="s">
        <v>158</v>
      </c>
      <c r="B97" s="137"/>
      <c r="C97" s="137"/>
      <c r="D97" s="138" t="str">
        <f>IF(ABS(E80)&gt;$C$86,"silnie skorelowane i jest to zjawisko negatywne dla modelu","słabo skorelowane i jest to zjawisko pozytywne dla modelu")</f>
        <v>słabo skorelowane i jest to zjawisko pozytywne dla modelu</v>
      </c>
      <c r="E97" s="138"/>
      <c r="F97" s="138"/>
      <c r="G97" s="138"/>
      <c r="H97" s="138"/>
    </row>
    <row r="98" spans="1:10">
      <c r="A98" s="44"/>
      <c r="B98" s="44"/>
      <c r="C98" s="44"/>
      <c r="D98" s="30"/>
      <c r="E98" s="30"/>
      <c r="F98" s="30"/>
      <c r="G98" s="30"/>
      <c r="H98" s="30"/>
    </row>
    <row r="99" spans="1:10">
      <c r="A99" s="44"/>
      <c r="B99" s="143" t="s">
        <v>159</v>
      </c>
      <c r="C99" s="143"/>
      <c r="D99" s="144" t="str">
        <f>IF(ABS(H77)&gt;$C$86,"silnie skorelowane i jest to zjawisko pozytywne dla modelu","słabo skorelowane i jest to zjawisko negatywne dla modelu")</f>
        <v>słabo skorelowane i jest to zjawisko negatywne dla modelu</v>
      </c>
      <c r="E99" s="144"/>
      <c r="F99" s="144"/>
      <c r="G99" s="144"/>
      <c r="H99" s="144"/>
    </row>
    <row r="100" spans="1:10">
      <c r="A100" s="44"/>
      <c r="B100" s="143" t="s">
        <v>160</v>
      </c>
      <c r="C100" s="143"/>
      <c r="D100" s="144" t="str">
        <f>IF(ABS(H78)&gt;$C$86,"silnie skorelowane i jest to zjawisko pozytywne dla modelu","słabo skorelowane i jest to zjawisko negatywne dla modelu")</f>
        <v>słabo skorelowane i jest to zjawisko negatywne dla modelu</v>
      </c>
      <c r="E100" s="144"/>
      <c r="F100" s="144"/>
      <c r="G100" s="144"/>
      <c r="H100" s="144"/>
    </row>
    <row r="101" spans="1:10">
      <c r="A101" s="44"/>
      <c r="B101" s="143" t="s">
        <v>161</v>
      </c>
      <c r="C101" s="143"/>
      <c r="D101" s="144" t="str">
        <f>IF(ABS(H79)&gt;$C$86,"silnie skorelowane i jest to zjawisko pozytywne dla modelu","słabo skorelowane i jest to zjawisko negatywne dla modelu")</f>
        <v>słabo skorelowane i jest to zjawisko negatywne dla modelu</v>
      </c>
      <c r="E101" s="144"/>
      <c r="F101" s="144"/>
      <c r="G101" s="144"/>
      <c r="H101" s="144"/>
    </row>
    <row r="102" spans="1:10">
      <c r="A102" s="44"/>
      <c r="B102" s="137" t="s">
        <v>162</v>
      </c>
      <c r="C102" s="137"/>
      <c r="D102" s="138" t="str">
        <f>IF(ABS(H80)&gt;$C$86,"silnie skorelowane i jest to zjawisko pozytywne dla modelu","słabo skorelowane i jest to zjawisko negatywne dla modelu")</f>
        <v>silnie skorelowane i jest to zjawisko pozytywne dla modelu</v>
      </c>
      <c r="E102" s="138"/>
      <c r="F102" s="138"/>
      <c r="G102" s="138"/>
      <c r="H102" s="138"/>
    </row>
    <row r="103" spans="1:10">
      <c r="B103" s="30"/>
      <c r="C103" s="30"/>
      <c r="D103" s="43"/>
      <c r="E103" s="43"/>
      <c r="F103" s="43"/>
      <c r="G103" s="43"/>
      <c r="H103" s="43"/>
    </row>
    <row r="104" spans="1:10" ht="15.6">
      <c r="B104" s="30"/>
      <c r="C104" s="45"/>
      <c r="D104" s="45"/>
      <c r="E104" s="45"/>
      <c r="F104" s="45"/>
      <c r="G104" s="45"/>
      <c r="H104" s="45"/>
    </row>
    <row r="105" spans="1:10">
      <c r="A105" s="149" t="s">
        <v>286</v>
      </c>
      <c r="B105" s="149"/>
      <c r="C105" s="149"/>
      <c r="D105" s="149"/>
      <c r="E105" s="149"/>
      <c r="F105" s="149"/>
      <c r="G105" s="149"/>
      <c r="H105" s="149"/>
      <c r="I105" s="149"/>
      <c r="J105" s="149"/>
    </row>
    <row r="106" spans="1:10" ht="15" customHeight="1">
      <c r="A106" s="149"/>
      <c r="B106" s="149"/>
      <c r="C106" s="149"/>
      <c r="D106" s="149"/>
      <c r="E106" s="149"/>
      <c r="F106" s="149"/>
      <c r="G106" s="149"/>
      <c r="H106" s="149"/>
      <c r="I106" s="149"/>
      <c r="J106" s="149"/>
    </row>
    <row r="107" spans="1:10">
      <c r="A107" s="149" t="s">
        <v>163</v>
      </c>
      <c r="B107" s="149"/>
      <c r="C107" s="149"/>
      <c r="D107" s="149"/>
      <c r="E107" s="149"/>
      <c r="F107" s="149"/>
      <c r="G107" s="149"/>
      <c r="H107" s="149"/>
      <c r="I107" s="149"/>
      <c r="J107" s="149"/>
    </row>
    <row r="108" spans="1:10" ht="15" customHeight="1">
      <c r="A108" s="149"/>
      <c r="B108" s="149"/>
      <c r="C108" s="149"/>
      <c r="D108" s="149"/>
      <c r="E108" s="149"/>
      <c r="F108" s="149"/>
      <c r="G108" s="149"/>
      <c r="H108" s="149"/>
      <c r="I108" s="149"/>
      <c r="J108" s="149"/>
    </row>
    <row r="109" spans="1:10">
      <c r="A109" s="47" t="s">
        <v>164</v>
      </c>
      <c r="B109" s="47"/>
      <c r="C109" s="47"/>
      <c r="D109" s="47"/>
      <c r="E109" s="47"/>
      <c r="F109" s="47"/>
      <c r="G109" s="47"/>
    </row>
    <row r="110" spans="1:10">
      <c r="A110" s="47" t="s">
        <v>165</v>
      </c>
      <c r="B110" s="47"/>
      <c r="C110" s="47"/>
      <c r="D110" s="47"/>
      <c r="E110" s="47"/>
      <c r="F110" s="47"/>
      <c r="G110" s="47"/>
    </row>
    <row r="111" spans="1:10">
      <c r="A111" s="47" t="s">
        <v>166</v>
      </c>
      <c r="B111" s="47"/>
      <c r="C111" s="47"/>
      <c r="D111" s="47"/>
      <c r="E111" s="47"/>
      <c r="F111" s="47"/>
      <c r="G111" s="47"/>
    </row>
    <row r="112" spans="1:10">
      <c r="A112" s="47"/>
      <c r="B112" s="47"/>
      <c r="C112" s="47"/>
      <c r="D112" s="47"/>
      <c r="E112" s="47"/>
      <c r="F112" s="47"/>
      <c r="G112" s="47"/>
    </row>
    <row r="113" spans="1:9">
      <c r="A113" s="47" t="s">
        <v>167</v>
      </c>
      <c r="B113" s="47"/>
      <c r="C113" s="47"/>
      <c r="D113" s="47"/>
      <c r="E113" s="47"/>
      <c r="F113" s="47"/>
      <c r="G113" s="47"/>
    </row>
    <row r="114" spans="1:9">
      <c r="A114" s="146"/>
      <c r="B114" s="146"/>
      <c r="C114" s="146"/>
      <c r="D114" s="146"/>
      <c r="E114" s="146"/>
      <c r="F114" s="146"/>
      <c r="G114" s="146"/>
    </row>
    <row r="115" spans="1:9">
      <c r="C115" s="44"/>
      <c r="D115" s="44"/>
      <c r="E115" s="30"/>
      <c r="F115" s="30"/>
      <c r="G115" s="30"/>
      <c r="H115" s="30"/>
      <c r="I115" s="30"/>
    </row>
    <row r="116" spans="1:9">
      <c r="A116" t="s">
        <v>168</v>
      </c>
      <c r="C116" s="44"/>
      <c r="D116" s="44"/>
      <c r="E116" s="30"/>
      <c r="F116" s="30"/>
      <c r="G116" s="30"/>
      <c r="H116" s="30"/>
      <c r="I116" s="30"/>
    </row>
    <row r="117" spans="1:9">
      <c r="C117" s="44"/>
      <c r="D117" s="44"/>
      <c r="E117" s="30"/>
      <c r="F117" s="30"/>
      <c r="G117" s="30"/>
      <c r="H117" s="30"/>
      <c r="I117" s="30"/>
    </row>
    <row r="118" spans="1:9">
      <c r="C118" s="44"/>
      <c r="D118" s="44"/>
      <c r="E118" s="30"/>
      <c r="F118" s="30"/>
      <c r="G118" s="30"/>
      <c r="H118" s="30"/>
      <c r="I118" s="30"/>
    </row>
    <row r="119" spans="1:9">
      <c r="A119" s="149" t="s">
        <v>169</v>
      </c>
      <c r="B119" s="149"/>
      <c r="C119" s="149"/>
      <c r="D119" s="149"/>
      <c r="E119" s="149"/>
      <c r="F119" s="149"/>
      <c r="G119" s="149"/>
      <c r="H119" s="149"/>
    </row>
    <row r="120" spans="1:9" ht="15" customHeight="1">
      <c r="A120" s="149"/>
      <c r="B120" s="149"/>
      <c r="C120" s="149"/>
      <c r="D120" s="149"/>
      <c r="E120" s="149"/>
      <c r="F120" s="149"/>
      <c r="G120" s="149"/>
      <c r="H120" s="149"/>
    </row>
    <row r="121" spans="1:9">
      <c r="A121" s="46"/>
      <c r="B121" s="46"/>
      <c r="C121" s="46"/>
      <c r="D121" s="46"/>
      <c r="E121" s="46"/>
      <c r="F121" s="46"/>
      <c r="G121" s="46"/>
      <c r="H121" s="46"/>
    </row>
    <row r="122" spans="1:9">
      <c r="A122" s="46"/>
      <c r="B122" s="46"/>
      <c r="C122" s="131" t="s">
        <v>134</v>
      </c>
      <c r="D122" s="131" t="s">
        <v>9</v>
      </c>
      <c r="E122" s="131" t="s">
        <v>135</v>
      </c>
      <c r="F122" s="131" t="s">
        <v>136</v>
      </c>
      <c r="G122" s="132"/>
      <c r="H122" s="131" t="s">
        <v>133</v>
      </c>
    </row>
    <row r="123" spans="1:9">
      <c r="A123" s="46"/>
      <c r="B123" s="46"/>
      <c r="C123" s="51">
        <f>C63</f>
        <v>1776.4</v>
      </c>
      <c r="D123" s="51">
        <f t="shared" ref="D123:F123" si="16">D63</f>
        <v>-20758.5</v>
      </c>
      <c r="E123" s="51">
        <f t="shared" si="16"/>
        <v>-11013.3</v>
      </c>
      <c r="F123" s="51">
        <f t="shared" si="16"/>
        <v>1048.7</v>
      </c>
      <c r="H123" s="51">
        <f>H63</f>
        <v>9197.4</v>
      </c>
    </row>
    <row r="124" spans="1:9">
      <c r="A124" s="46"/>
      <c r="B124" s="46"/>
      <c r="C124" s="51">
        <f t="shared" ref="C124:F124" si="17">C64</f>
        <v>2507.5</v>
      </c>
      <c r="D124" s="51">
        <f t="shared" si="17"/>
        <v>24884.3</v>
      </c>
      <c r="E124" s="51">
        <f t="shared" si="17"/>
        <v>37426.6</v>
      </c>
      <c r="F124" s="51">
        <f t="shared" si="17"/>
        <v>770</v>
      </c>
      <c r="H124" s="51">
        <f t="shared" ref="H124:H132" si="18">H64</f>
        <v>11346.8</v>
      </c>
    </row>
    <row r="125" spans="1:9">
      <c r="A125" s="46"/>
      <c r="B125" s="46"/>
      <c r="C125" s="51">
        <f t="shared" ref="C125:F125" si="19">C65</f>
        <v>1383.5</v>
      </c>
      <c r="D125" s="51">
        <f t="shared" si="19"/>
        <v>8709.5</v>
      </c>
      <c r="E125" s="51">
        <f t="shared" si="19"/>
        <v>19921.900000000001</v>
      </c>
      <c r="F125" s="51">
        <f t="shared" si="19"/>
        <v>1291.5</v>
      </c>
      <c r="H125" s="51">
        <f t="shared" si="18"/>
        <v>11403.8</v>
      </c>
    </row>
    <row r="126" spans="1:9">
      <c r="A126" s="46"/>
      <c r="B126" s="46"/>
      <c r="C126" s="51">
        <f t="shared" ref="C126:F126" si="20">C66</f>
        <v>4486</v>
      </c>
      <c r="D126" s="51">
        <f t="shared" si="20"/>
        <v>-8948.5</v>
      </c>
      <c r="E126" s="51">
        <f t="shared" si="20"/>
        <v>-147.6</v>
      </c>
      <c r="F126" s="51">
        <f t="shared" si="20"/>
        <v>805.2</v>
      </c>
      <c r="H126" s="51">
        <f t="shared" si="18"/>
        <v>5480.7</v>
      </c>
    </row>
    <row r="127" spans="1:9">
      <c r="A127" s="46"/>
      <c r="B127" s="46"/>
      <c r="C127" s="51">
        <f t="shared" ref="C127:F127" si="21">C67</f>
        <v>-9902.2999999999993</v>
      </c>
      <c r="D127" s="51">
        <f t="shared" si="21"/>
        <v>-11827.2</v>
      </c>
      <c r="E127" s="51">
        <f t="shared" si="21"/>
        <v>-6844.7</v>
      </c>
      <c r="F127" s="51">
        <f t="shared" si="21"/>
        <v>429.3</v>
      </c>
      <c r="H127" s="51">
        <f t="shared" si="18"/>
        <v>4032.4</v>
      </c>
    </row>
    <row r="128" spans="1:9">
      <c r="A128" s="46"/>
      <c r="B128" s="46"/>
      <c r="C128" s="51">
        <f t="shared" ref="C128:F128" si="22">C68</f>
        <v>2441.9</v>
      </c>
      <c r="D128" s="51">
        <f t="shared" si="22"/>
        <v>23165.200000000001</v>
      </c>
      <c r="E128" s="51">
        <f t="shared" si="22"/>
        <v>28403.8</v>
      </c>
      <c r="F128" s="51">
        <f t="shared" si="22"/>
        <v>447.5</v>
      </c>
      <c r="H128" s="51">
        <f t="shared" si="18"/>
        <v>3766.5</v>
      </c>
    </row>
    <row r="129" spans="1:14">
      <c r="A129" s="46"/>
      <c r="B129" s="46"/>
      <c r="C129" s="51">
        <f t="shared" ref="C129:F129" si="23">C69</f>
        <v>1041.3</v>
      </c>
      <c r="D129" s="51">
        <f t="shared" si="23"/>
        <v>-21394.9</v>
      </c>
      <c r="E129" s="51">
        <f t="shared" si="23"/>
        <v>-17011.2</v>
      </c>
      <c r="F129" s="51">
        <f t="shared" si="23"/>
        <v>393</v>
      </c>
      <c r="H129" s="51">
        <f t="shared" si="18"/>
        <v>4310.6000000000004</v>
      </c>
    </row>
    <row r="130" spans="1:14">
      <c r="A130" s="46"/>
      <c r="B130" s="46"/>
      <c r="C130" s="51">
        <f t="shared" ref="C130:F130" si="24">C70</f>
        <v>209.4</v>
      </c>
      <c r="D130" s="51">
        <f t="shared" si="24"/>
        <v>-2648.5</v>
      </c>
      <c r="E130" s="51">
        <f t="shared" si="24"/>
        <v>1419.2</v>
      </c>
      <c r="F130" s="51">
        <f t="shared" si="24"/>
        <v>410.6</v>
      </c>
      <c r="H130" s="51">
        <f t="shared" si="18"/>
        <v>4803.8</v>
      </c>
    </row>
    <row r="131" spans="1:14">
      <c r="A131" s="46"/>
      <c r="B131" s="46"/>
      <c r="C131" s="51">
        <f t="shared" ref="C131:F131" si="25">C71</f>
        <v>-12.8</v>
      </c>
      <c r="D131" s="51">
        <f t="shared" si="25"/>
        <v>-4484.5</v>
      </c>
      <c r="E131" s="51">
        <f t="shared" si="25"/>
        <v>-3490.3</v>
      </c>
      <c r="F131" s="51">
        <f t="shared" si="25"/>
        <v>518.4</v>
      </c>
      <c r="H131" s="51">
        <f t="shared" si="18"/>
        <v>1803.4</v>
      </c>
    </row>
    <row r="132" spans="1:14">
      <c r="A132" s="46"/>
      <c r="B132" s="46"/>
      <c r="C132" s="51">
        <f t="shared" ref="C132:F132" si="26">C72</f>
        <v>1485.4</v>
      </c>
      <c r="D132" s="51">
        <f t="shared" si="26"/>
        <v>38642.800000000003</v>
      </c>
      <c r="E132" s="51">
        <f t="shared" si="26"/>
        <v>43498.9</v>
      </c>
      <c r="F132" s="51">
        <f t="shared" si="26"/>
        <v>496.4</v>
      </c>
      <c r="H132" s="51">
        <f t="shared" si="18"/>
        <v>4384.1000000000004</v>
      </c>
    </row>
    <row r="133" spans="1:14">
      <c r="A133" s="46"/>
      <c r="B133" s="46"/>
      <c r="C133" s="48"/>
      <c r="D133" s="48"/>
      <c r="E133" s="48"/>
      <c r="F133" s="48"/>
      <c r="H133" s="48"/>
    </row>
    <row r="134" spans="1:14">
      <c r="A134" s="46"/>
      <c r="B134" s="46"/>
      <c r="C134" s="48"/>
      <c r="D134" s="48"/>
      <c r="E134" s="48"/>
      <c r="F134" s="48"/>
      <c r="H134" s="48"/>
    </row>
    <row r="135" spans="1:14">
      <c r="C135" s="142" t="s">
        <v>170</v>
      </c>
      <c r="D135" s="142" t="s">
        <v>171</v>
      </c>
      <c r="E135" s="142" t="s">
        <v>172</v>
      </c>
      <c r="F135" s="142"/>
      <c r="G135" s="142" t="s">
        <v>173</v>
      </c>
      <c r="H135" s="142"/>
    </row>
    <row r="136" spans="1:14" ht="15" customHeight="1">
      <c r="C136" s="142"/>
      <c r="D136" s="142"/>
      <c r="E136" s="142"/>
      <c r="F136" s="142"/>
      <c r="G136" s="142"/>
      <c r="H136" s="142"/>
    </row>
    <row r="137" spans="1:14">
      <c r="C137" s="142"/>
      <c r="D137" s="142"/>
      <c r="E137" s="142"/>
      <c r="F137" s="142"/>
      <c r="G137" s="142"/>
      <c r="H137" s="142"/>
    </row>
    <row r="138" spans="1:14">
      <c r="A138" s="145" t="str">
        <f t="shared" ref="A138:A166" si="27">IF(H138=MAX($H$138:$H$166),"Na tą kombinację wskazuje metoda Hellwiga.","")</f>
        <v/>
      </c>
      <c r="B138" s="145"/>
      <c r="C138" s="49">
        <v>1</v>
      </c>
      <c r="D138" s="8" t="s">
        <v>174</v>
      </c>
      <c r="E138" s="50" t="s">
        <v>175</v>
      </c>
      <c r="F138">
        <f>H77^2</f>
        <v>8.1845422628063852E-2</v>
      </c>
      <c r="G138" s="50" t="s">
        <v>176</v>
      </c>
      <c r="H138">
        <f>F138</f>
        <v>8.1845422628063852E-2</v>
      </c>
    </row>
    <row r="139" spans="1:14">
      <c r="A139" s="145" t="str">
        <f t="shared" si="27"/>
        <v/>
      </c>
      <c r="B139" s="145"/>
      <c r="C139" s="49">
        <v>2</v>
      </c>
      <c r="D139" s="8" t="s">
        <v>177</v>
      </c>
      <c r="E139" s="50" t="s">
        <v>178</v>
      </c>
      <c r="F139">
        <f>H78^2</f>
        <v>1.8406175304621478E-2</v>
      </c>
      <c r="G139" s="50" t="s">
        <v>179</v>
      </c>
      <c r="H139">
        <f>F139</f>
        <v>1.8406175304621478E-2</v>
      </c>
    </row>
    <row r="140" spans="1:14">
      <c r="A140" s="145" t="str">
        <f t="shared" si="27"/>
        <v/>
      </c>
      <c r="B140" s="145"/>
      <c r="C140" s="49">
        <v>3</v>
      </c>
      <c r="D140" s="8" t="s">
        <v>180</v>
      </c>
      <c r="E140" s="50" t="s">
        <v>181</v>
      </c>
      <c r="F140">
        <f>H79^2</f>
        <v>8.5499162883050178E-2</v>
      </c>
      <c r="G140" s="50" t="s">
        <v>182</v>
      </c>
      <c r="H140">
        <f>F140</f>
        <v>8.5499162883050178E-2</v>
      </c>
    </row>
    <row r="141" spans="1:14">
      <c r="A141" s="145" t="str">
        <f t="shared" si="27"/>
        <v/>
      </c>
      <c r="B141" s="145"/>
      <c r="C141" s="49">
        <v>4</v>
      </c>
      <c r="D141" s="8" t="s">
        <v>183</v>
      </c>
      <c r="E141" s="50" t="s">
        <v>184</v>
      </c>
      <c r="F141">
        <f>H80^2</f>
        <v>0.67776358628268407</v>
      </c>
      <c r="G141" s="50" t="s">
        <v>185</v>
      </c>
      <c r="H141">
        <f>F141</f>
        <v>0.67776358628268407</v>
      </c>
    </row>
    <row r="142" spans="1:14">
      <c r="A142" s="145" t="str">
        <f t="shared" si="27"/>
        <v/>
      </c>
      <c r="B142" s="145"/>
      <c r="C142" s="49">
        <v>5</v>
      </c>
      <c r="D142" s="8" t="s">
        <v>186</v>
      </c>
      <c r="E142" s="50" t="s">
        <v>187</v>
      </c>
      <c r="F142">
        <f>F138/(ABS(C77)+ABS(D77))</f>
        <v>6.458171509531492E-2</v>
      </c>
      <c r="G142" s="50" t="s">
        <v>188</v>
      </c>
      <c r="H142">
        <f>SUM(F142:F143)</f>
        <v>7.9105464027730998E-2</v>
      </c>
      <c r="M142" t="s">
        <v>11</v>
      </c>
    </row>
    <row r="143" spans="1:14" ht="15" thickBot="1">
      <c r="A143" s="145" t="str">
        <f t="shared" si="27"/>
        <v/>
      </c>
      <c r="B143" s="145"/>
      <c r="C143" s="49"/>
      <c r="D143" s="8"/>
      <c r="E143" s="50" t="s">
        <v>189</v>
      </c>
      <c r="F143">
        <f>F139/(ABS(C78)+ABS(D78))</f>
        <v>1.4523748932416085E-2</v>
      </c>
      <c r="G143" s="50"/>
    </row>
    <row r="144" spans="1:14">
      <c r="A144" s="145" t="str">
        <f t="shared" si="27"/>
        <v/>
      </c>
      <c r="B144" s="145"/>
      <c r="C144" s="49">
        <v>6</v>
      </c>
      <c r="D144" s="8" t="s">
        <v>190</v>
      </c>
      <c r="E144" s="50" t="s">
        <v>191</v>
      </c>
      <c r="F144">
        <f>F138/(ABS(C77)+ABS(E77))</f>
        <v>6.2241817630017453E-2</v>
      </c>
      <c r="G144" s="50" t="s">
        <v>192</v>
      </c>
      <c r="H144">
        <f>SUM(F144:F145)</f>
        <v>0.12726223212368326</v>
      </c>
      <c r="M144" s="129" t="s">
        <v>12</v>
      </c>
      <c r="N144" s="129"/>
    </row>
    <row r="145" spans="1:21">
      <c r="A145" s="145" t="str">
        <f t="shared" si="27"/>
        <v/>
      </c>
      <c r="B145" s="145"/>
      <c r="C145" s="49"/>
      <c r="D145" s="8"/>
      <c r="E145" s="50" t="s">
        <v>193</v>
      </c>
      <c r="F145">
        <f>F140/(ABS(C79)+ABS(E79))</f>
        <v>6.5020414493665801E-2</v>
      </c>
      <c r="G145" s="50"/>
      <c r="M145" s="104" t="s">
        <v>13</v>
      </c>
      <c r="N145">
        <v>0.94406081884905468</v>
      </c>
    </row>
    <row r="146" spans="1:21">
      <c r="A146" s="145" t="str">
        <f t="shared" si="27"/>
        <v/>
      </c>
      <c r="B146" s="145"/>
      <c r="C146" s="49">
        <v>7</v>
      </c>
      <c r="D146" s="8" t="s">
        <v>194</v>
      </c>
      <c r="E146" s="50" t="s">
        <v>195</v>
      </c>
      <c r="F146">
        <f>F138/(ABS(C77)+ABS(F77))</f>
        <v>6.107731149896814E-2</v>
      </c>
      <c r="G146" s="50" t="s">
        <v>196</v>
      </c>
      <c r="H146">
        <f>SUM(F146:F147)</f>
        <v>0.56685975299437141</v>
      </c>
      <c r="M146" s="104" t="s">
        <v>14</v>
      </c>
      <c r="N146">
        <v>0.8912508296859476</v>
      </c>
    </row>
    <row r="147" spans="1:21">
      <c r="A147" s="145" t="str">
        <f t="shared" si="27"/>
        <v/>
      </c>
      <c r="B147" s="145"/>
      <c r="C147" s="49"/>
      <c r="D147" s="8"/>
      <c r="E147" s="50" t="s">
        <v>197</v>
      </c>
      <c r="F147">
        <f>F141/(ABS(C80)+ABS(F80))</f>
        <v>0.5057824414954033</v>
      </c>
      <c r="G147" s="50"/>
      <c r="M147" s="104" t="s">
        <v>15</v>
      </c>
      <c r="N147">
        <v>0.86017963816764698</v>
      </c>
    </row>
    <row r="148" spans="1:21">
      <c r="A148" s="145" t="str">
        <f t="shared" si="27"/>
        <v/>
      </c>
      <c r="B148" s="145"/>
      <c r="C148" s="49">
        <v>8</v>
      </c>
      <c r="D148" s="8" t="s">
        <v>198</v>
      </c>
      <c r="E148" s="50" t="s">
        <v>199</v>
      </c>
      <c r="F148">
        <f>F139/(ABS(D78)+ABS(E78))</f>
        <v>9.2704553897322104E-3</v>
      </c>
      <c r="G148" s="50" t="s">
        <v>200</v>
      </c>
      <c r="H148">
        <f>SUM(F148:F149)</f>
        <v>5.2332969043383665E-2</v>
      </c>
      <c r="M148" s="104" t="s">
        <v>16</v>
      </c>
      <c r="N148">
        <v>1256.4855682488108</v>
      </c>
    </row>
    <row r="149" spans="1:21" ht="15" thickBot="1">
      <c r="A149" s="145" t="str">
        <f t="shared" si="27"/>
        <v/>
      </c>
      <c r="B149" s="145"/>
      <c r="C149" s="49"/>
      <c r="D149" s="8"/>
      <c r="E149" s="50" t="s">
        <v>201</v>
      </c>
      <c r="F149">
        <f>F140/(ABS(D79)+ABS(E79))</f>
        <v>4.3062513653651456E-2</v>
      </c>
      <c r="G149" s="50"/>
      <c r="M149" s="117" t="s">
        <v>17</v>
      </c>
      <c r="N149" s="4">
        <v>10</v>
      </c>
    </row>
    <row r="150" spans="1:21">
      <c r="A150" s="145" t="str">
        <f t="shared" si="27"/>
        <v/>
      </c>
      <c r="B150" s="145"/>
      <c r="C150" s="49">
        <v>9</v>
      </c>
      <c r="D150" s="8" t="s">
        <v>202</v>
      </c>
      <c r="E150" s="50" t="s">
        <v>203</v>
      </c>
      <c r="F150">
        <f>F139/(ABS(D78)+ABS(F78))</f>
        <v>1.7586542261150757E-2</v>
      </c>
      <c r="G150" s="50" t="s">
        <v>204</v>
      </c>
      <c r="H150">
        <f>SUM(F150:F151)</f>
        <v>0.6651690930063201</v>
      </c>
    </row>
    <row r="151" spans="1:21" ht="15" thickBot="1">
      <c r="A151" s="145" t="str">
        <f t="shared" si="27"/>
        <v/>
      </c>
      <c r="B151" s="145"/>
      <c r="C151" s="49"/>
      <c r="D151" s="8"/>
      <c r="E151" s="50" t="s">
        <v>205</v>
      </c>
      <c r="F151">
        <f>F141/(ABS(D80)+ABS(F80))</f>
        <v>0.64758255074516935</v>
      </c>
      <c r="G151" s="50"/>
      <c r="M151" t="s">
        <v>18</v>
      </c>
    </row>
    <row r="152" spans="1:21">
      <c r="A152" s="145" t="str">
        <f t="shared" si="27"/>
        <v>Na tą kombinację wskazuje metoda Hellwiga.</v>
      </c>
      <c r="B152" s="145"/>
      <c r="C152" s="49">
        <v>10</v>
      </c>
      <c r="D152" s="8" t="s">
        <v>206</v>
      </c>
      <c r="E152" s="50" t="s">
        <v>207</v>
      </c>
      <c r="F152">
        <f>F140/(ABS(E79)+ABS(F79))</f>
        <v>7.8385510749159545E-2</v>
      </c>
      <c r="G152" s="50" t="s">
        <v>208</v>
      </c>
      <c r="H152">
        <f>SUM(F152:F153)</f>
        <v>0.69975820127034849</v>
      </c>
      <c r="M152" s="105"/>
      <c r="N152" s="105" t="s">
        <v>23</v>
      </c>
      <c r="O152" s="105" t="s">
        <v>24</v>
      </c>
      <c r="P152" s="105" t="s">
        <v>25</v>
      </c>
      <c r="Q152" s="105" t="s">
        <v>26</v>
      </c>
      <c r="R152" s="105" t="s">
        <v>27</v>
      </c>
    </row>
    <row r="153" spans="1:21">
      <c r="A153" s="145" t="str">
        <f t="shared" si="27"/>
        <v/>
      </c>
      <c r="B153" s="145"/>
      <c r="C153" s="49"/>
      <c r="D153" s="8"/>
      <c r="E153" s="50" t="s">
        <v>209</v>
      </c>
      <c r="F153">
        <f>F141/(ABS(E80)+ABS(F80))</f>
        <v>0.62137269052118893</v>
      </c>
      <c r="G153" s="50"/>
      <c r="M153" t="s">
        <v>19</v>
      </c>
      <c r="N153">
        <v>2</v>
      </c>
      <c r="O153">
        <v>90570558.202477202</v>
      </c>
      <c r="P153">
        <v>45285279.101238601</v>
      </c>
      <c r="Q153">
        <v>28.684153588413508</v>
      </c>
      <c r="R153">
        <v>4.24122031421703E-4</v>
      </c>
    </row>
    <row r="154" spans="1:21">
      <c r="A154" s="145" t="str">
        <f t="shared" si="27"/>
        <v/>
      </c>
      <c r="B154" s="145"/>
      <c r="C154" s="49">
        <v>11</v>
      </c>
      <c r="D154" s="8" t="s">
        <v>210</v>
      </c>
      <c r="E154" s="50" t="s">
        <v>211</v>
      </c>
      <c r="F154">
        <f>F138/(ABS(C77)+ABS(D77)+ABS(E77))</f>
        <v>5.172643833687629E-2</v>
      </c>
      <c r="G154" s="50" t="s">
        <v>212</v>
      </c>
      <c r="H154">
        <f>SUM(F154:F156)</f>
        <v>9.7063542005408593E-2</v>
      </c>
      <c r="M154" t="s">
        <v>20</v>
      </c>
      <c r="N154">
        <v>7</v>
      </c>
      <c r="O154">
        <v>11051291.882522756</v>
      </c>
      <c r="P154">
        <v>1578755.9832175367</v>
      </c>
    </row>
    <row r="155" spans="1:21" ht="15" thickBot="1">
      <c r="A155" s="145" t="str">
        <f t="shared" si="27"/>
        <v/>
      </c>
      <c r="B155" s="145"/>
      <c r="C155" s="49"/>
      <c r="D155" s="8"/>
      <c r="E155" s="50" t="s">
        <v>213</v>
      </c>
      <c r="F155">
        <f>F139/(ABS(C78)+ABS(D78)+ABS(E78))</f>
        <v>8.170420592376439E-3</v>
      </c>
      <c r="G155" s="50"/>
      <c r="M155" s="4" t="s">
        <v>21</v>
      </c>
      <c r="N155" s="4">
        <v>9</v>
      </c>
      <c r="O155" s="4">
        <v>101621850.08499996</v>
      </c>
      <c r="P155" s="4"/>
      <c r="Q155" s="4"/>
      <c r="R155" s="4"/>
    </row>
    <row r="156" spans="1:21" ht="15" thickBot="1">
      <c r="A156" s="145" t="str">
        <f t="shared" si="27"/>
        <v/>
      </c>
      <c r="B156" s="145"/>
      <c r="C156" s="49"/>
      <c r="D156" s="8"/>
      <c r="E156" s="50" t="s">
        <v>214</v>
      </c>
      <c r="F156">
        <f>F140/(ABS(C79)+ABS(D79)+ABS(E79))</f>
        <v>3.7166683076155865E-2</v>
      </c>
      <c r="G156" s="50"/>
    </row>
    <row r="157" spans="1:21">
      <c r="A157" s="145" t="str">
        <f t="shared" si="27"/>
        <v/>
      </c>
      <c r="B157" s="145"/>
      <c r="C157" s="49">
        <v>12</v>
      </c>
      <c r="D157" s="8" t="s">
        <v>215</v>
      </c>
      <c r="E157" s="50" t="s">
        <v>216</v>
      </c>
      <c r="F157">
        <f>F138/(ABS(C77)+ABS(D77)+ABS(F77))</f>
        <v>5.0919617128192658E-2</v>
      </c>
      <c r="G157" s="50" t="s">
        <v>217</v>
      </c>
      <c r="H157">
        <f>SUM(F157:F159)</f>
        <v>0.55371097345638531</v>
      </c>
      <c r="M157" s="105"/>
      <c r="N157" s="105" t="s">
        <v>28</v>
      </c>
      <c r="O157" s="105" t="s">
        <v>16</v>
      </c>
      <c r="P157" s="105" t="s">
        <v>29</v>
      </c>
      <c r="Q157" s="105" t="s">
        <v>30</v>
      </c>
      <c r="R157" s="105" t="s">
        <v>31</v>
      </c>
      <c r="S157" s="105" t="s">
        <v>32</v>
      </c>
      <c r="T157" s="105" t="s">
        <v>33</v>
      </c>
      <c r="U157" s="105" t="s">
        <v>34</v>
      </c>
    </row>
    <row r="158" spans="1:21">
      <c r="A158" s="145" t="str">
        <f t="shared" si="27"/>
        <v/>
      </c>
      <c r="B158" s="145"/>
      <c r="C158" s="49"/>
      <c r="D158" s="8"/>
      <c r="E158" s="50" t="s">
        <v>218</v>
      </c>
      <c r="F158">
        <f>F139/(ABS(C78)+ABS(D78)+ABS(F78))</f>
        <v>1.4008581570582938E-2</v>
      </c>
      <c r="G158" s="50"/>
      <c r="M158" t="s">
        <v>22</v>
      </c>
      <c r="N158">
        <v>281.90644397667711</v>
      </c>
      <c r="O158">
        <v>861.2988204189013</v>
      </c>
      <c r="P158">
        <v>0.32730387792655874</v>
      </c>
      <c r="Q158">
        <v>0.75300859829790223</v>
      </c>
      <c r="R158">
        <v>-1754.7416346541158</v>
      </c>
      <c r="S158">
        <v>2318.5545226074701</v>
      </c>
      <c r="T158">
        <v>-1754.7416346541158</v>
      </c>
      <c r="U158">
        <v>2318.5545226074701</v>
      </c>
    </row>
    <row r="159" spans="1:21">
      <c r="A159" s="145" t="str">
        <f t="shared" si="27"/>
        <v/>
      </c>
      <c r="B159" s="145"/>
      <c r="C159" s="49"/>
      <c r="D159" s="8"/>
      <c r="E159" s="50" t="s">
        <v>219</v>
      </c>
      <c r="F159">
        <f>F141/(ABS(C80)+ABS(D80)+ABS(F80))</f>
        <v>0.48878277475760967</v>
      </c>
      <c r="G159" s="50"/>
      <c r="M159" t="s">
        <v>9</v>
      </c>
      <c r="N159">
        <v>-0.86453060314298547</v>
      </c>
      <c r="O159">
        <v>0.12004490191821388</v>
      </c>
      <c r="P159">
        <v>-7.201726931577543</v>
      </c>
      <c r="Q159">
        <v>1.7719003025655687E-4</v>
      </c>
      <c r="R159">
        <v>-1.1483916894988713</v>
      </c>
      <c r="S159">
        <v>-0.58066951678709966</v>
      </c>
      <c r="T159">
        <v>-1.1483916894988713</v>
      </c>
      <c r="U159">
        <v>-0.58066951678709966</v>
      </c>
    </row>
    <row r="160" spans="1:21" ht="15" thickBot="1">
      <c r="A160" s="145" t="str">
        <f t="shared" si="27"/>
        <v/>
      </c>
      <c r="B160" s="145"/>
      <c r="C160" s="49">
        <v>13</v>
      </c>
      <c r="D160" s="8" t="s">
        <v>220</v>
      </c>
      <c r="E160" s="50" t="s">
        <v>221</v>
      </c>
      <c r="F160">
        <f>F138/(ABS(C77)+ABS(E77)+ABS(F77))</f>
        <v>4.9453767248083293E-2</v>
      </c>
      <c r="G160" s="50" t="s">
        <v>222</v>
      </c>
      <c r="H160">
        <f>SUM(F160:F162)</f>
        <v>0.58397798967502268</v>
      </c>
      <c r="M160" s="4" t="s">
        <v>135</v>
      </c>
      <c r="N160" s="4">
        <v>0.86387294817672056</v>
      </c>
      <c r="O160" s="4">
        <v>0.11525117249889377</v>
      </c>
      <c r="P160" s="4">
        <v>7.4955675456144482</v>
      </c>
      <c r="Q160" s="4">
        <v>1.3781691521642369E-4</v>
      </c>
      <c r="R160" s="4">
        <v>0.59134723066133299</v>
      </c>
      <c r="S160" s="4">
        <v>1.1363986656921081</v>
      </c>
      <c r="T160" s="4">
        <v>0.59134723066133299</v>
      </c>
      <c r="U160" s="4">
        <v>1.1363986656921081</v>
      </c>
    </row>
    <row r="161" spans="1:15">
      <c r="A161" s="145" t="str">
        <f t="shared" si="27"/>
        <v/>
      </c>
      <c r="B161" s="145"/>
      <c r="C161" s="49"/>
      <c r="D161" s="8"/>
      <c r="E161" s="50" t="s">
        <v>223</v>
      </c>
      <c r="F161">
        <f>F140/(ABS(C79)+ABS(E79)+ABS(F79))</f>
        <v>6.0822722596821255E-2</v>
      </c>
      <c r="G161" s="50"/>
    </row>
    <row r="162" spans="1:15">
      <c r="A162" s="145" t="str">
        <f t="shared" si="27"/>
        <v/>
      </c>
      <c r="B162" s="145"/>
      <c r="C162" s="49"/>
      <c r="D162" s="8"/>
      <c r="E162" s="50" t="s">
        <v>224</v>
      </c>
      <c r="F162">
        <f>F141/(ABS(C80)+ABS(E80)+ABS(F80))</f>
        <v>0.47370149983011811</v>
      </c>
      <c r="G162" s="50"/>
    </row>
    <row r="163" spans="1:15">
      <c r="A163" s="145" t="str">
        <f t="shared" si="27"/>
        <v/>
      </c>
      <c r="B163" s="145"/>
      <c r="C163" s="49">
        <v>14</v>
      </c>
      <c r="D163" s="8" t="s">
        <v>225</v>
      </c>
      <c r="E163" s="50" t="s">
        <v>226</v>
      </c>
      <c r="F163">
        <f>F139/(ABS(D78)+ABS(E78)+ABS(F78))</f>
        <v>9.0578369094097694E-3</v>
      </c>
      <c r="G163" s="50" t="s">
        <v>227</v>
      </c>
      <c r="H163">
        <f>SUM(F163:F165)</f>
        <v>0.6461486760651538</v>
      </c>
    </row>
    <row r="164" spans="1:15">
      <c r="A164" s="145" t="str">
        <f t="shared" si="27"/>
        <v/>
      </c>
      <c r="B164" s="145"/>
      <c r="C164" s="49"/>
      <c r="D164" s="8"/>
      <c r="E164" s="50" t="s">
        <v>228</v>
      </c>
      <c r="F164">
        <f>F140/(ABS(D79)+ABS(E79)+ABS(F79))</f>
        <v>4.1180238111434897E-2</v>
      </c>
      <c r="G164" s="50"/>
      <c r="M164" t="s">
        <v>35</v>
      </c>
    </row>
    <row r="165" spans="1:15" ht="15" thickBot="1">
      <c r="A165" s="145" t="str">
        <f t="shared" si="27"/>
        <v/>
      </c>
      <c r="B165" s="145"/>
      <c r="C165" s="49"/>
      <c r="D165" s="8"/>
      <c r="E165" s="50" t="s">
        <v>229</v>
      </c>
      <c r="F165">
        <f>F141/(ABS(D80)+ABS(E80)+ABS(F80))</f>
        <v>0.59591060104430915</v>
      </c>
      <c r="G165" s="50"/>
    </row>
    <row r="166" spans="1:15">
      <c r="A166" s="145" t="str">
        <f t="shared" si="27"/>
        <v/>
      </c>
      <c r="B166" s="145"/>
      <c r="C166" s="49">
        <v>15</v>
      </c>
      <c r="D166" s="8" t="s">
        <v>230</v>
      </c>
      <c r="E166" s="50" t="s">
        <v>231</v>
      </c>
      <c r="F166">
        <f>F138/(ABS(C77)+ABS(D77)+ABS(E77)+ABS(F77))</f>
        <v>4.2576724447076199E-2</v>
      </c>
      <c r="G166" s="50" t="s">
        <v>232</v>
      </c>
      <c r="H166">
        <f>SUM(F166:F169)</f>
        <v>0.54509574494101265</v>
      </c>
      <c r="M166" s="105" t="s">
        <v>36</v>
      </c>
      <c r="N166" s="105" t="s">
        <v>43</v>
      </c>
      <c r="O166" s="105" t="s">
        <v>37</v>
      </c>
    </row>
    <row r="167" spans="1:15">
      <c r="C167" s="147"/>
      <c r="D167" s="147"/>
      <c r="E167" s="50" t="s">
        <v>233</v>
      </c>
      <c r="F167">
        <f>F139/(ABS(C78)+ABS(D78)+ABS(E78)+ABS(F78))</f>
        <v>8.0048164349821108E-3</v>
      </c>
      <c r="M167">
        <v>1</v>
      </c>
      <c r="N167">
        <v>8714.1730291656659</v>
      </c>
      <c r="O167">
        <v>483.22697083433377</v>
      </c>
    </row>
    <row r="168" spans="1:15">
      <c r="C168" s="147"/>
      <c r="D168" s="147"/>
      <c r="E168" s="50" t="s">
        <v>234</v>
      </c>
      <c r="F168">
        <f>F140/(ABS(C79)+ABS(D79)+ABS(E79)+ABS(F79))</f>
        <v>3.5756099226935595E-2</v>
      </c>
      <c r="M168">
        <v>2</v>
      </c>
      <c r="N168">
        <v>11100.494838416533</v>
      </c>
      <c r="O168">
        <v>246.30516158346654</v>
      </c>
    </row>
    <row r="169" spans="1:15">
      <c r="C169" s="147"/>
      <c r="D169" s="147"/>
      <c r="E169" s="50" t="s">
        <v>235</v>
      </c>
      <c r="F169">
        <f>F141/((ABS(C80)+ABS(D80)+ABS(E80)+ABS(F80)))</f>
        <v>0.45875810483201873</v>
      </c>
      <c r="M169">
        <v>3</v>
      </c>
      <c r="N169">
        <v>9962.2676421846554</v>
      </c>
      <c r="O169">
        <v>1441.5323578153439</v>
      </c>
    </row>
    <row r="170" spans="1:15">
      <c r="C170" s="147"/>
      <c r="D170" s="147"/>
      <c r="M170">
        <v>4</v>
      </c>
      <c r="N170">
        <v>7890.6508990507991</v>
      </c>
      <c r="O170">
        <v>-2409.9508990507993</v>
      </c>
    </row>
    <row r="171" spans="1:15">
      <c r="M171">
        <v>5</v>
      </c>
      <c r="N171">
        <v>4593.9316250841957</v>
      </c>
      <c r="O171">
        <v>-561.53162508419564</v>
      </c>
    </row>
    <row r="172" spans="1:15">
      <c r="A172" s="53" t="s">
        <v>287</v>
      </c>
      <c r="M172">
        <v>6</v>
      </c>
      <c r="N172">
        <v>4792.1565614707251</v>
      </c>
      <c r="O172">
        <v>-1025.6565614707251</v>
      </c>
    </row>
    <row r="173" spans="1:15">
      <c r="A173" s="29" t="s">
        <v>238</v>
      </c>
      <c r="M173">
        <v>7</v>
      </c>
      <c r="N173">
        <v>4082.9367491367084</v>
      </c>
      <c r="O173">
        <v>227.66325086329198</v>
      </c>
    </row>
    <row r="174" spans="1:15">
      <c r="M174">
        <v>8</v>
      </c>
      <c r="N174">
        <v>3797.6242344532761</v>
      </c>
      <c r="O174">
        <v>1006.1757655467241</v>
      </c>
    </row>
    <row r="175" spans="1:15">
      <c r="A175" s="100" t="s">
        <v>40</v>
      </c>
      <c r="B175" s="101" t="s">
        <v>41</v>
      </c>
      <c r="C175" s="101" t="s">
        <v>4</v>
      </c>
      <c r="D175" s="101" t="s">
        <v>5</v>
      </c>
      <c r="M175">
        <v>9</v>
      </c>
      <c r="N175">
        <v>1143.7181827501877</v>
      </c>
      <c r="O175">
        <v>659.68181724981241</v>
      </c>
    </row>
    <row r="176" spans="1:15" ht="15" thickBot="1">
      <c r="A176" s="21">
        <f>A40</f>
        <v>2012</v>
      </c>
      <c r="B176" s="51">
        <f>H63</f>
        <v>9197.4</v>
      </c>
      <c r="C176" s="51">
        <f>E63</f>
        <v>-11013.3</v>
      </c>
      <c r="D176" s="51">
        <f>F63</f>
        <v>1048.7</v>
      </c>
      <c r="M176" s="4">
        <v>10</v>
      </c>
      <c r="N176" s="4">
        <v>4451.546238287272</v>
      </c>
      <c r="O176" s="4">
        <v>-67.446238287271626</v>
      </c>
    </row>
    <row r="177" spans="1:11">
      <c r="A177" s="21">
        <f t="shared" ref="A177:A185" si="28">A41</f>
        <v>2013</v>
      </c>
      <c r="B177" s="51">
        <f t="shared" ref="B177:B185" si="29">H64</f>
        <v>11346.8</v>
      </c>
      <c r="C177" s="51">
        <f t="shared" ref="C177:D177" si="30">E64</f>
        <v>37426.6</v>
      </c>
      <c r="D177" s="51">
        <f t="shared" si="30"/>
        <v>770</v>
      </c>
    </row>
    <row r="178" spans="1:11">
      <c r="A178" s="21">
        <f t="shared" si="28"/>
        <v>2014</v>
      </c>
      <c r="B178" s="51">
        <f t="shared" si="29"/>
        <v>11403.8</v>
      </c>
      <c r="C178" s="51">
        <f t="shared" ref="C178:D178" si="31">E65</f>
        <v>19921.900000000001</v>
      </c>
      <c r="D178" s="51">
        <f t="shared" si="31"/>
        <v>1291.5</v>
      </c>
    </row>
    <row r="179" spans="1:11">
      <c r="A179" s="21">
        <f t="shared" si="28"/>
        <v>2015</v>
      </c>
      <c r="B179" s="51">
        <f t="shared" si="29"/>
        <v>5480.7</v>
      </c>
      <c r="C179" s="51">
        <f t="shared" ref="C179:D179" si="32">E66</f>
        <v>-147.6</v>
      </c>
      <c r="D179" s="51">
        <f t="shared" si="32"/>
        <v>805.2</v>
      </c>
    </row>
    <row r="180" spans="1:11">
      <c r="A180" s="21">
        <f t="shared" si="28"/>
        <v>2016</v>
      </c>
      <c r="B180" s="51">
        <f t="shared" si="29"/>
        <v>4032.4</v>
      </c>
      <c r="C180" s="51">
        <f t="shared" ref="C180:D180" si="33">E67</f>
        <v>-6844.7</v>
      </c>
      <c r="D180" s="51">
        <f t="shared" si="33"/>
        <v>429.3</v>
      </c>
    </row>
    <row r="181" spans="1:11">
      <c r="A181" s="21">
        <f t="shared" si="28"/>
        <v>2017</v>
      </c>
      <c r="B181" s="51">
        <f t="shared" si="29"/>
        <v>3766.5</v>
      </c>
      <c r="C181" s="51">
        <f t="shared" ref="C181:D181" si="34">E68</f>
        <v>28403.8</v>
      </c>
      <c r="D181" s="51">
        <f t="shared" si="34"/>
        <v>447.5</v>
      </c>
    </row>
    <row r="182" spans="1:11">
      <c r="A182" s="21">
        <f t="shared" si="28"/>
        <v>2018</v>
      </c>
      <c r="B182" s="51">
        <f t="shared" si="29"/>
        <v>4310.6000000000004</v>
      </c>
      <c r="C182" s="51">
        <f t="shared" ref="C182:D182" si="35">E69</f>
        <v>-17011.2</v>
      </c>
      <c r="D182" s="51">
        <f t="shared" si="35"/>
        <v>393</v>
      </c>
    </row>
    <row r="183" spans="1:11">
      <c r="A183" s="21">
        <f t="shared" si="28"/>
        <v>2019</v>
      </c>
      <c r="B183" s="51">
        <f t="shared" si="29"/>
        <v>4803.8</v>
      </c>
      <c r="C183" s="51">
        <f t="shared" ref="C183:D183" si="36">E70</f>
        <v>1419.2</v>
      </c>
      <c r="D183" s="51">
        <f t="shared" si="36"/>
        <v>410.6</v>
      </c>
    </row>
    <row r="184" spans="1:11">
      <c r="A184" s="21">
        <f t="shared" si="28"/>
        <v>2020</v>
      </c>
      <c r="B184" s="51">
        <f t="shared" si="29"/>
        <v>1803.4</v>
      </c>
      <c r="C184" s="51">
        <f t="shared" ref="C184:D184" si="37">E71</f>
        <v>-3490.3</v>
      </c>
      <c r="D184" s="51">
        <f t="shared" si="37"/>
        <v>518.4</v>
      </c>
    </row>
    <row r="185" spans="1:11">
      <c r="A185" s="21">
        <f t="shared" si="28"/>
        <v>2021</v>
      </c>
      <c r="B185" s="51">
        <f t="shared" si="29"/>
        <v>4384.1000000000004</v>
      </c>
      <c r="C185" s="51">
        <f t="shared" ref="C185:D185" si="38">E72</f>
        <v>43498.9</v>
      </c>
      <c r="D185" s="51">
        <f t="shared" si="38"/>
        <v>496.4</v>
      </c>
    </row>
    <row r="189" spans="1:11">
      <c r="A189" t="s">
        <v>11</v>
      </c>
    </row>
    <row r="190" spans="1:11" ht="15" thickBot="1">
      <c r="D190" s="29" t="s">
        <v>239</v>
      </c>
    </row>
    <row r="191" spans="1:11" ht="17.25" customHeight="1">
      <c r="A191" s="129" t="s">
        <v>12</v>
      </c>
      <c r="B191" s="129"/>
      <c r="D191" s="29" t="s">
        <v>240</v>
      </c>
      <c r="E191" s="29"/>
      <c r="F191" s="29"/>
      <c r="G191" s="29"/>
      <c r="H191" s="29"/>
      <c r="I191" s="29"/>
      <c r="J191" s="29"/>
      <c r="K191" s="29"/>
    </row>
    <row r="192" spans="1:11">
      <c r="A192" s="104" t="s">
        <v>13</v>
      </c>
      <c r="B192">
        <v>0.85178976849411658</v>
      </c>
      <c r="D192" s="29" t="s">
        <v>241</v>
      </c>
      <c r="E192" s="29"/>
      <c r="F192" s="29"/>
      <c r="G192" s="29"/>
      <c r="H192" s="29"/>
      <c r="I192" s="29"/>
      <c r="J192" s="29"/>
      <c r="K192" s="29"/>
    </row>
    <row r="193" spans="1:11">
      <c r="A193" s="104" t="s">
        <v>14</v>
      </c>
      <c r="B193" s="104">
        <v>0.7255458097112607</v>
      </c>
      <c r="D193" s="29"/>
      <c r="E193" s="29"/>
      <c r="F193" s="29"/>
      <c r="G193" s="29"/>
      <c r="H193" s="29"/>
      <c r="I193" s="29"/>
      <c r="J193" s="29"/>
      <c r="K193" s="29"/>
    </row>
    <row r="194" spans="1:11">
      <c r="A194" s="104" t="s">
        <v>15</v>
      </c>
      <c r="B194">
        <v>0.64713032677162097</v>
      </c>
      <c r="D194" s="29"/>
      <c r="E194" s="29"/>
      <c r="F194" s="29"/>
      <c r="G194" s="29"/>
      <c r="H194" s="29"/>
      <c r="I194" s="29"/>
      <c r="J194" s="29"/>
      <c r="K194" s="29"/>
    </row>
    <row r="195" spans="1:11">
      <c r="A195" s="104" t="s">
        <v>16</v>
      </c>
      <c r="B195">
        <v>1996.086978520093</v>
      </c>
    </row>
    <row r="196" spans="1:11" ht="15" thickBot="1">
      <c r="A196" s="117" t="s">
        <v>17</v>
      </c>
      <c r="B196" s="4">
        <v>10</v>
      </c>
    </row>
    <row r="198" spans="1:11" ht="15" thickBot="1">
      <c r="A198" t="s">
        <v>18</v>
      </c>
    </row>
    <row r="199" spans="1:11">
      <c r="A199" s="105"/>
      <c r="B199" s="105" t="s">
        <v>23</v>
      </c>
      <c r="C199" s="105" t="s">
        <v>24</v>
      </c>
      <c r="D199" s="105" t="s">
        <v>25</v>
      </c>
      <c r="E199" s="105" t="s">
        <v>26</v>
      </c>
      <c r="F199" s="105" t="s">
        <v>27</v>
      </c>
    </row>
    <row r="200" spans="1:11">
      <c r="A200" t="s">
        <v>19</v>
      </c>
      <c r="B200">
        <v>2</v>
      </c>
      <c r="C200">
        <v>73731307.504277647</v>
      </c>
      <c r="D200">
        <v>49687817.300714664</v>
      </c>
      <c r="E200">
        <v>7.7712895158705004</v>
      </c>
      <c r="F200">
        <v>1.7253459760497528E-2</v>
      </c>
    </row>
    <row r="201" spans="1:11">
      <c r="A201" t="s">
        <v>20</v>
      </c>
      <c r="B201">
        <v>7</v>
      </c>
      <c r="C201">
        <v>27890542.580722317</v>
      </c>
      <c r="D201">
        <v>6393767.3663093336</v>
      </c>
    </row>
    <row r="202" spans="1:11" ht="15" thickBot="1">
      <c r="A202" s="4" t="s">
        <v>21</v>
      </c>
      <c r="B202" s="4">
        <v>9</v>
      </c>
      <c r="C202" s="4">
        <v>101621850.08499996</v>
      </c>
      <c r="D202" s="4"/>
      <c r="E202" s="4"/>
      <c r="F202" s="4"/>
    </row>
    <row r="203" spans="1:11" ht="15" thickBot="1"/>
    <row r="204" spans="1:11">
      <c r="A204" s="105"/>
      <c r="B204" s="105" t="s">
        <v>28</v>
      </c>
      <c r="C204" s="105" t="s">
        <v>16</v>
      </c>
      <c r="D204" s="105" t="s">
        <v>29</v>
      </c>
      <c r="E204" s="105" t="s">
        <v>30</v>
      </c>
      <c r="F204" s="105" t="s">
        <v>31</v>
      </c>
      <c r="G204" s="105" t="s">
        <v>32</v>
      </c>
      <c r="H204" s="105" t="s">
        <v>33</v>
      </c>
      <c r="I204" s="105" t="s">
        <v>34</v>
      </c>
    </row>
    <row r="205" spans="1:11">
      <c r="A205" t="s">
        <v>22</v>
      </c>
      <c r="B205">
        <v>-31.792043801095133</v>
      </c>
      <c r="C205">
        <v>1563.3400012301317</v>
      </c>
      <c r="D205">
        <v>-2.0335975396317631E-2</v>
      </c>
      <c r="E205">
        <v>0.98434287998338377</v>
      </c>
      <c r="F205">
        <v>-3728.503724194959</v>
      </c>
      <c r="G205">
        <v>3664.9196365927687</v>
      </c>
      <c r="H205">
        <v>-3728.503724194959</v>
      </c>
      <c r="I205">
        <v>3664.9196365927687</v>
      </c>
    </row>
    <row r="206" spans="1:11">
      <c r="A206" t="s">
        <v>4</v>
      </c>
      <c r="B206">
        <v>3.4477207275909506E-2</v>
      </c>
      <c r="C206">
        <v>3.1230922699758874E-2</v>
      </c>
      <c r="D206">
        <v>1.1039445618484944</v>
      </c>
      <c r="E206" s="54">
        <v>0.3061145563747662</v>
      </c>
      <c r="F206">
        <v>-3.9372189939559939E-2</v>
      </c>
      <c r="G206">
        <v>0.10832660449137896</v>
      </c>
      <c r="H206">
        <v>-3.9372189939559939E-2</v>
      </c>
      <c r="I206">
        <v>0.10832660449137896</v>
      </c>
    </row>
    <row r="207" spans="1:11">
      <c r="A207" t="s">
        <v>5</v>
      </c>
      <c r="B207">
        <v>8.7238506702385745</v>
      </c>
      <c r="C207">
        <v>2.1591773836943324</v>
      </c>
      <c r="D207">
        <v>4.0403584884314352</v>
      </c>
      <c r="E207">
        <v>4.9306287796172295E-3</v>
      </c>
      <c r="F207">
        <v>3.6182074652642964</v>
      </c>
      <c r="G207">
        <v>13.829493875212853</v>
      </c>
      <c r="H207">
        <v>3.6182074652642964</v>
      </c>
      <c r="I207">
        <v>13.829493875212853</v>
      </c>
    </row>
    <row r="208" spans="1:11" ht="15" thickBot="1">
      <c r="A208" s="4"/>
      <c r="B208" s="4"/>
      <c r="C208" s="4"/>
      <c r="D208" s="4"/>
      <c r="E208" s="4"/>
      <c r="F208" s="4"/>
      <c r="G208" s="4"/>
      <c r="H208" s="4"/>
      <c r="I208" s="4"/>
    </row>
    <row r="212" spans="1:3">
      <c r="A212" t="s">
        <v>35</v>
      </c>
    </row>
    <row r="213" spans="1:3" ht="15" thickBot="1"/>
    <row r="214" spans="1:3">
      <c r="A214" s="105" t="s">
        <v>36</v>
      </c>
      <c r="B214" s="105" t="s">
        <v>43</v>
      </c>
      <c r="C214" s="105" t="s">
        <v>37</v>
      </c>
    </row>
    <row r="215" spans="1:3">
      <c r="A215">
        <v>1</v>
      </c>
      <c r="B215">
        <v>8737.2023271863236</v>
      </c>
      <c r="C215">
        <v>460.19767281367604</v>
      </c>
    </row>
    <row r="216" spans="1:3">
      <c r="A216">
        <v>2</v>
      </c>
      <c r="B216">
        <v>7975.937618115162</v>
      </c>
      <c r="C216">
        <v>3370.8623818848373</v>
      </c>
    </row>
    <row r="217" spans="1:3">
      <c r="A217">
        <v>3</v>
      </c>
      <c r="B217">
        <v>11921.912572441965</v>
      </c>
      <c r="C217">
        <v>-518.11257244196531</v>
      </c>
    </row>
    <row r="218" spans="1:3">
      <c r="A218">
        <v>4</v>
      </c>
      <c r="B218">
        <v>6987.5636800810817</v>
      </c>
      <c r="C218">
        <v>-1506.8636800810818</v>
      </c>
    </row>
    <row r="219" spans="1:3">
      <c r="A219">
        <v>5</v>
      </c>
      <c r="B219">
        <v>3477.3709082909072</v>
      </c>
      <c r="C219">
        <v>555.02909170909288</v>
      </c>
    </row>
    <row r="220" spans="1:3">
      <c r="A220">
        <v>6</v>
      </c>
      <c r="B220">
        <v>4851.4148311541448</v>
      </c>
      <c r="C220">
        <v>-1084.9148311541448</v>
      </c>
    </row>
    <row r="221" spans="1:3">
      <c r="A221">
        <v>7</v>
      </c>
      <c r="B221">
        <v>2810.1826011907128</v>
      </c>
      <c r="C221">
        <v>1500.4173988092875</v>
      </c>
    </row>
    <row r="222" spans="1:3">
      <c r="A222">
        <v>8</v>
      </c>
      <c r="B222">
        <v>3599.1510939648347</v>
      </c>
      <c r="C222">
        <v>1204.6489060351655</v>
      </c>
    </row>
    <row r="223" spans="1:3">
      <c r="A223">
        <v>9</v>
      </c>
      <c r="B223">
        <v>4370.3163470954751</v>
      </c>
      <c r="C223">
        <v>-2566.916347095475</v>
      </c>
    </row>
    <row r="224" spans="1:3" ht="15" thickBot="1">
      <c r="A224" s="4">
        <v>10</v>
      </c>
      <c r="B224" s="4">
        <v>5798.4480204793927</v>
      </c>
      <c r="C224" s="4">
        <v>-1414.3480204793923</v>
      </c>
    </row>
    <row r="227" spans="1:6">
      <c r="A227" t="s">
        <v>242</v>
      </c>
    </row>
    <row r="228" spans="1:6">
      <c r="A228" t="s">
        <v>11</v>
      </c>
    </row>
    <row r="229" spans="1:6" ht="15" thickBot="1"/>
    <row r="230" spans="1:6">
      <c r="A230" s="129" t="s">
        <v>12</v>
      </c>
      <c r="B230" s="129"/>
    </row>
    <row r="231" spans="1:6">
      <c r="A231" t="s">
        <v>13</v>
      </c>
      <c r="B231">
        <v>0.95535164795557181</v>
      </c>
    </row>
    <row r="232" spans="1:6">
      <c r="A232" t="s">
        <v>14</v>
      </c>
      <c r="B232">
        <v>0.9126967712514269</v>
      </c>
    </row>
    <row r="233" spans="1:6">
      <c r="A233" t="s">
        <v>15</v>
      </c>
      <c r="B233">
        <v>0.84285418825256853</v>
      </c>
    </row>
    <row r="234" spans="1:6">
      <c r="A234" t="s">
        <v>16</v>
      </c>
      <c r="B234">
        <v>1332.0597301790906</v>
      </c>
    </row>
    <row r="235" spans="1:6" ht="15" thickBot="1">
      <c r="A235" s="4" t="s">
        <v>17</v>
      </c>
      <c r="B235" s="4">
        <v>10</v>
      </c>
    </row>
    <row r="237" spans="1:6" ht="15" thickBot="1">
      <c r="A237" t="s">
        <v>18</v>
      </c>
    </row>
    <row r="238" spans="1:6">
      <c r="A238" s="105"/>
      <c r="B238" s="105" t="s">
        <v>23</v>
      </c>
      <c r="C238" s="105" t="s">
        <v>24</v>
      </c>
      <c r="D238" s="105" t="s">
        <v>25</v>
      </c>
      <c r="E238" s="105" t="s">
        <v>26</v>
      </c>
      <c r="F238" s="105" t="s">
        <v>27</v>
      </c>
    </row>
    <row r="239" spans="1:6">
      <c r="A239" t="s">
        <v>19</v>
      </c>
      <c r="B239">
        <v>4</v>
      </c>
      <c r="C239">
        <v>92749934.461176008</v>
      </c>
      <c r="D239">
        <v>23187483.615294002</v>
      </c>
      <c r="E239">
        <v>13.067912612372082</v>
      </c>
      <c r="F239">
        <v>7.390608372385382E-3</v>
      </c>
    </row>
    <row r="240" spans="1:6">
      <c r="A240" t="s">
        <v>20</v>
      </c>
      <c r="B240">
        <v>5</v>
      </c>
      <c r="C240">
        <v>8871915.6238239575</v>
      </c>
      <c r="D240">
        <v>1774383.1247647915</v>
      </c>
    </row>
    <row r="241" spans="1:9" ht="15" thickBot="1">
      <c r="A241" s="4" t="s">
        <v>21</v>
      </c>
      <c r="B241" s="4">
        <v>9</v>
      </c>
      <c r="C241" s="4">
        <v>101621850.08499996</v>
      </c>
      <c r="D241" s="4"/>
      <c r="E241" s="4"/>
      <c r="F241" s="4"/>
    </row>
    <row r="242" spans="1:9" ht="15" thickBot="1"/>
    <row r="243" spans="1:9">
      <c r="A243" s="105"/>
      <c r="B243" s="105" t="s">
        <v>28</v>
      </c>
      <c r="C243" s="105" t="s">
        <v>16</v>
      </c>
      <c r="D243" s="105" t="s">
        <v>29</v>
      </c>
      <c r="E243" s="105" t="s">
        <v>30</v>
      </c>
      <c r="F243" s="105" t="s">
        <v>31</v>
      </c>
      <c r="G243" s="105" t="s">
        <v>32</v>
      </c>
      <c r="H243" s="105" t="s">
        <v>33</v>
      </c>
      <c r="I243" s="105" t="s">
        <v>34</v>
      </c>
    </row>
    <row r="244" spans="1:9">
      <c r="A244" t="s">
        <v>22</v>
      </c>
      <c r="B244">
        <v>-382.0868630408479</v>
      </c>
      <c r="C244">
        <v>1094.2557915209727</v>
      </c>
      <c r="D244">
        <v>-0.34917508867808883</v>
      </c>
      <c r="E244">
        <v>0.74118211470753581</v>
      </c>
      <c r="F244">
        <v>-3194.9609242644992</v>
      </c>
      <c r="G244">
        <v>2430.787198182803</v>
      </c>
      <c r="H244">
        <v>-3194.9609242644992</v>
      </c>
      <c r="I244">
        <v>2430.787198182803</v>
      </c>
    </row>
    <row r="245" spans="1:9">
      <c r="A245" t="s">
        <v>134</v>
      </c>
      <c r="B245">
        <v>-6.2102439996955403E-2</v>
      </c>
      <c r="C245">
        <v>0.12751427667715282</v>
      </c>
      <c r="D245">
        <v>-0.48702342682921335</v>
      </c>
      <c r="E245" s="54">
        <v>0.64684077211895197</v>
      </c>
      <c r="F245">
        <v>-0.38988832340754787</v>
      </c>
      <c r="G245">
        <v>0.26568344341363703</v>
      </c>
      <c r="H245">
        <v>-0.38988832340754787</v>
      </c>
      <c r="I245">
        <v>0.26568344341363703</v>
      </c>
    </row>
    <row r="246" spans="1:9">
      <c r="A246" t="s">
        <v>9</v>
      </c>
      <c r="B246">
        <v>-0.69353324665843252</v>
      </c>
      <c r="C246">
        <v>0.21409916911030538</v>
      </c>
      <c r="D246">
        <v>-3.2393084454294141</v>
      </c>
      <c r="E246">
        <v>2.2966898775418722E-2</v>
      </c>
      <c r="F246">
        <v>-1.2438926817982112</v>
      </c>
      <c r="G246">
        <v>-0.14317381151865383</v>
      </c>
      <c r="H246">
        <v>-1.2438926817982112</v>
      </c>
      <c r="I246">
        <v>-0.14317381151865383</v>
      </c>
    </row>
    <row r="247" spans="1:9">
      <c r="A247" t="s">
        <v>135</v>
      </c>
      <c r="B247">
        <v>0.70215852459527761</v>
      </c>
      <c r="C247">
        <v>0.20630887449832447</v>
      </c>
      <c r="D247">
        <v>3.4034334504644885</v>
      </c>
      <c r="E247">
        <v>1.9179444798934641E-2</v>
      </c>
      <c r="F247">
        <v>0.17182467927931255</v>
      </c>
      <c r="G247">
        <v>1.2324923699112427</v>
      </c>
      <c r="H247">
        <v>0.17182467927931255</v>
      </c>
      <c r="I247">
        <v>1.2324923699112427</v>
      </c>
    </row>
    <row r="248" spans="1:9" ht="15" thickBot="1">
      <c r="A248" t="s">
        <v>136</v>
      </c>
      <c r="B248" s="4">
        <v>2.6544355635922212</v>
      </c>
      <c r="C248" s="4">
        <v>2.4741246916938695</v>
      </c>
      <c r="D248" s="4">
        <v>1.072878651792972</v>
      </c>
      <c r="E248" s="4">
        <v>0.33235398799047738</v>
      </c>
      <c r="F248" s="4">
        <v>-3.7055044279753382</v>
      </c>
      <c r="G248" s="4">
        <v>9.0143755551597806</v>
      </c>
      <c r="H248" s="4">
        <v>-3.7055044279753382</v>
      </c>
      <c r="I248" s="4">
        <v>9.0143755551597806</v>
      </c>
    </row>
    <row r="250" spans="1:9">
      <c r="A250" t="s">
        <v>243</v>
      </c>
    </row>
    <row r="252" spans="1:9">
      <c r="A252" t="s">
        <v>11</v>
      </c>
    </row>
    <row r="253" spans="1:9" ht="15" thickBot="1"/>
    <row r="254" spans="1:9">
      <c r="A254" s="129" t="s">
        <v>12</v>
      </c>
      <c r="B254" s="129"/>
    </row>
    <row r="255" spans="1:9">
      <c r="A255" t="s">
        <v>13</v>
      </c>
      <c r="B255">
        <v>0.95318164530046467</v>
      </c>
    </row>
    <row r="256" spans="1:9">
      <c r="A256" t="s">
        <v>14</v>
      </c>
      <c r="B256">
        <v>0.9085552489377009</v>
      </c>
    </row>
    <row r="257" spans="1:9">
      <c r="A257" t="s">
        <v>15</v>
      </c>
      <c r="B257">
        <v>0.86283287340655124</v>
      </c>
    </row>
    <row r="258" spans="1:9">
      <c r="A258" t="s">
        <v>16</v>
      </c>
      <c r="B258">
        <v>1244.506915978714</v>
      </c>
    </row>
    <row r="259" spans="1:9" ht="15" thickBot="1">
      <c r="A259" s="4" t="s">
        <v>17</v>
      </c>
      <c r="B259" s="4">
        <v>10</v>
      </c>
    </row>
    <row r="261" spans="1:9" ht="15" thickBot="1">
      <c r="A261" s="104" t="s">
        <v>18</v>
      </c>
    </row>
    <row r="262" spans="1:9">
      <c r="A262" s="105"/>
      <c r="B262" s="105" t="s">
        <v>23</v>
      </c>
      <c r="C262" s="105" t="s">
        <v>24</v>
      </c>
      <c r="D262" s="105" t="s">
        <v>25</v>
      </c>
      <c r="E262" s="105" t="s">
        <v>26</v>
      </c>
      <c r="F262" s="105" t="s">
        <v>27</v>
      </c>
    </row>
    <row r="263" spans="1:9">
      <c r="A263" t="s">
        <v>19</v>
      </c>
      <c r="B263">
        <v>3</v>
      </c>
      <c r="C263">
        <v>92329065.301486865</v>
      </c>
      <c r="D263">
        <v>30776355.100495622</v>
      </c>
      <c r="E263">
        <v>19.87112958115495</v>
      </c>
      <c r="F263">
        <v>1.6142726447884968E-3</v>
      </c>
    </row>
    <row r="264" spans="1:9">
      <c r="A264" t="s">
        <v>20</v>
      </c>
      <c r="B264">
        <v>6</v>
      </c>
      <c r="C264">
        <v>9292784.783513099</v>
      </c>
      <c r="D264">
        <v>1548797.4639188498</v>
      </c>
    </row>
    <row r="265" spans="1:9" ht="15" thickBot="1">
      <c r="A265" s="4" t="s">
        <v>21</v>
      </c>
      <c r="B265" s="4">
        <v>9</v>
      </c>
      <c r="C265" s="4">
        <v>101621850.08499996</v>
      </c>
      <c r="D265" s="4"/>
      <c r="E265" s="4"/>
      <c r="F265" s="4"/>
    </row>
    <row r="266" spans="1:9" ht="15" thickBot="1"/>
    <row r="267" spans="1:9">
      <c r="A267" s="105"/>
      <c r="B267" s="105" t="s">
        <v>28</v>
      </c>
      <c r="C267" s="105" t="s">
        <v>16</v>
      </c>
      <c r="D267" s="105" t="s">
        <v>29</v>
      </c>
      <c r="E267" s="105" t="s">
        <v>30</v>
      </c>
      <c r="F267" s="105" t="s">
        <v>31</v>
      </c>
      <c r="G267" s="105" t="s">
        <v>32</v>
      </c>
      <c r="H267" s="105" t="s">
        <v>33</v>
      </c>
      <c r="I267" s="105" t="s">
        <v>34</v>
      </c>
    </row>
    <row r="268" spans="1:9">
      <c r="A268" t="s">
        <v>22</v>
      </c>
      <c r="B268">
        <v>-223.93060922771133</v>
      </c>
      <c r="C268">
        <v>976.27656984848613</v>
      </c>
      <c r="D268">
        <v>-0.22937210227473182</v>
      </c>
      <c r="E268">
        <v>0.82619868968012811</v>
      </c>
      <c r="F268">
        <v>-2612.7933179851316</v>
      </c>
      <c r="G268">
        <v>2164.9320995297094</v>
      </c>
      <c r="H268">
        <v>-2612.7933179851316</v>
      </c>
      <c r="I268">
        <v>2164.9320995297094</v>
      </c>
    </row>
    <row r="269" spans="1:9">
      <c r="A269" t="s">
        <v>9</v>
      </c>
      <c r="B269">
        <v>-0.69313594905398379</v>
      </c>
      <c r="C269">
        <v>0.20002553676424639</v>
      </c>
      <c r="D269">
        <v>-3.4652372905311886</v>
      </c>
      <c r="E269">
        <v>1.3381389948239966E-2</v>
      </c>
      <c r="F269">
        <v>-1.1825808054940521</v>
      </c>
      <c r="G269">
        <v>-0.20369109261391544</v>
      </c>
      <c r="H269">
        <v>-1.1825808054940521</v>
      </c>
      <c r="I269">
        <v>-0.20369109261391544</v>
      </c>
    </row>
    <row r="270" spans="1:9">
      <c r="A270" t="s">
        <v>135</v>
      </c>
      <c r="B270">
        <v>0.69854647234000566</v>
      </c>
      <c r="C270">
        <v>0.19262414240882986</v>
      </c>
      <c r="D270">
        <v>3.6264741459946115</v>
      </c>
      <c r="E270">
        <v>1.1011505350106268E-2</v>
      </c>
      <c r="F270">
        <v>0.22721217546320355</v>
      </c>
      <c r="G270">
        <v>1.1698807692168078</v>
      </c>
      <c r="H270">
        <v>0.22721217546320355</v>
      </c>
      <c r="I270">
        <v>1.1698807692168078</v>
      </c>
    </row>
    <row r="271" spans="1:9" ht="15" thickBot="1">
      <c r="A271" s="4" t="s">
        <v>136</v>
      </c>
      <c r="B271" s="4">
        <v>2.4131417732591172</v>
      </c>
      <c r="C271" s="4">
        <v>2.2646864891226839</v>
      </c>
      <c r="D271" s="4">
        <v>1.0655522452443045</v>
      </c>
      <c r="E271" s="55">
        <v>0.32761499485012524</v>
      </c>
      <c r="F271" s="4">
        <v>-3.1283464361030711</v>
      </c>
      <c r="G271" s="4">
        <v>7.9546299826213058</v>
      </c>
      <c r="H271" s="4">
        <v>-3.1283464361030711</v>
      </c>
      <c r="I271" s="4">
        <v>7.9546299826213058</v>
      </c>
    </row>
    <row r="273" spans="1:6">
      <c r="A273" t="s">
        <v>244</v>
      </c>
    </row>
    <row r="275" spans="1:6">
      <c r="A275" t="s">
        <v>11</v>
      </c>
    </row>
    <row r="276" spans="1:6" ht="15" thickBot="1"/>
    <row r="277" spans="1:6">
      <c r="A277" s="129" t="s">
        <v>12</v>
      </c>
      <c r="B277" s="129"/>
    </row>
    <row r="278" spans="1:6">
      <c r="A278" t="s">
        <v>13</v>
      </c>
      <c r="B278">
        <v>0.94406081884905468</v>
      </c>
    </row>
    <row r="279" spans="1:6">
      <c r="A279" t="s">
        <v>14</v>
      </c>
      <c r="B279">
        <v>0.8912508296859476</v>
      </c>
    </row>
    <row r="280" spans="1:6">
      <c r="A280" t="s">
        <v>15</v>
      </c>
      <c r="B280">
        <v>0.86017963816764698</v>
      </c>
    </row>
    <row r="281" spans="1:6">
      <c r="A281" t="s">
        <v>16</v>
      </c>
      <c r="B281">
        <v>1256.4855682488108</v>
      </c>
    </row>
    <row r="282" spans="1:6" ht="15" thickBot="1">
      <c r="A282" s="4" t="s">
        <v>17</v>
      </c>
      <c r="B282" s="4">
        <v>10</v>
      </c>
    </row>
    <row r="284" spans="1:6" ht="15" thickBot="1">
      <c r="A284" s="104" t="s">
        <v>18</v>
      </c>
    </row>
    <row r="285" spans="1:6">
      <c r="A285" s="105"/>
      <c r="B285" s="105" t="s">
        <v>23</v>
      </c>
      <c r="C285" s="105" t="s">
        <v>24</v>
      </c>
      <c r="D285" s="105" t="s">
        <v>25</v>
      </c>
      <c r="E285" s="105" t="s">
        <v>26</v>
      </c>
      <c r="F285" s="105" t="s">
        <v>27</v>
      </c>
    </row>
    <row r="286" spans="1:6">
      <c r="A286" t="s">
        <v>19</v>
      </c>
      <c r="B286">
        <v>2</v>
      </c>
      <c r="C286">
        <v>90570558.202477202</v>
      </c>
      <c r="D286">
        <v>45285279.101238601</v>
      </c>
      <c r="E286">
        <v>28.684153588413508</v>
      </c>
      <c r="F286">
        <v>4.24122031421703E-4</v>
      </c>
    </row>
    <row r="287" spans="1:6">
      <c r="A287" t="s">
        <v>20</v>
      </c>
      <c r="B287">
        <v>7</v>
      </c>
      <c r="C287">
        <v>11051291.882522756</v>
      </c>
      <c r="D287">
        <v>1578755.9832175367</v>
      </c>
    </row>
    <row r="288" spans="1:6" ht="15" thickBot="1">
      <c r="A288" s="4" t="s">
        <v>21</v>
      </c>
      <c r="B288" s="4">
        <v>9</v>
      </c>
      <c r="C288" s="4">
        <v>101621850.08499996</v>
      </c>
      <c r="D288" s="4"/>
      <c r="E288" s="4"/>
      <c r="F288" s="4"/>
    </row>
    <row r="289" spans="1:9" ht="15" thickBot="1"/>
    <row r="290" spans="1:9">
      <c r="A290" s="105"/>
      <c r="B290" s="105" t="s">
        <v>28</v>
      </c>
      <c r="C290" s="105" t="s">
        <v>16</v>
      </c>
      <c r="D290" s="105" t="s">
        <v>29</v>
      </c>
      <c r="E290" s="105" t="s">
        <v>30</v>
      </c>
      <c r="F290" s="105" t="s">
        <v>31</v>
      </c>
      <c r="G290" s="105" t="s">
        <v>32</v>
      </c>
      <c r="H290" s="105" t="s">
        <v>33</v>
      </c>
      <c r="I290" s="105" t="s">
        <v>34</v>
      </c>
    </row>
    <row r="291" spans="1:9">
      <c r="A291" t="s">
        <v>22</v>
      </c>
      <c r="B291">
        <v>281.90644397667711</v>
      </c>
      <c r="C291">
        <v>861.2988204189013</v>
      </c>
      <c r="D291">
        <v>0.32730387792655874</v>
      </c>
      <c r="E291">
        <v>0.75300859829790223</v>
      </c>
      <c r="F291">
        <v>-1754.7416346541158</v>
      </c>
      <c r="G291">
        <v>2318.5545226074701</v>
      </c>
      <c r="H291">
        <v>-1754.7416346541158</v>
      </c>
      <c r="I291">
        <v>2318.5545226074701</v>
      </c>
    </row>
    <row r="292" spans="1:9">
      <c r="A292" t="s">
        <v>9</v>
      </c>
      <c r="B292">
        <v>-0.86453060314298547</v>
      </c>
      <c r="C292">
        <v>0.12004490191821388</v>
      </c>
      <c r="D292">
        <v>-7.201726931577543</v>
      </c>
      <c r="E292">
        <v>1.7719003025655687E-4</v>
      </c>
      <c r="F292">
        <v>-1.1483916894988713</v>
      </c>
      <c r="G292">
        <v>-0.58066951678709966</v>
      </c>
      <c r="H292">
        <v>-1.1483916894988713</v>
      </c>
      <c r="I292">
        <v>-0.58066951678709966</v>
      </c>
    </row>
    <row r="293" spans="1:9" ht="15" thickBot="1">
      <c r="A293" s="4" t="s">
        <v>135</v>
      </c>
      <c r="B293" s="4">
        <v>0.86387294817672056</v>
      </c>
      <c r="C293" s="4">
        <v>0.11525117249889377</v>
      </c>
      <c r="D293" s="4">
        <v>7.4955675456144482</v>
      </c>
      <c r="E293" s="4">
        <v>1.3781691521642369E-4</v>
      </c>
      <c r="F293" s="4">
        <v>0.59134723066133299</v>
      </c>
      <c r="G293" s="4">
        <v>1.1363986656921081</v>
      </c>
      <c r="H293" s="4">
        <v>0.59134723066133299</v>
      </c>
      <c r="I293" s="4">
        <v>1.1363986656921081</v>
      </c>
    </row>
    <row r="297" spans="1:9">
      <c r="A297" t="s">
        <v>35</v>
      </c>
    </row>
    <row r="298" spans="1:9" ht="15" thickBot="1"/>
    <row r="299" spans="1:9">
      <c r="A299" s="105" t="s">
        <v>36</v>
      </c>
      <c r="B299" s="105" t="s">
        <v>245</v>
      </c>
      <c r="C299" s="105" t="s">
        <v>37</v>
      </c>
    </row>
    <row r="300" spans="1:9">
      <c r="A300">
        <v>1</v>
      </c>
      <c r="B300">
        <v>8714.1730291656659</v>
      </c>
      <c r="C300">
        <v>483.22697083433377</v>
      </c>
    </row>
    <row r="301" spans="1:9">
      <c r="A301">
        <v>2</v>
      </c>
      <c r="B301">
        <v>11100.494838416533</v>
      </c>
      <c r="C301">
        <v>246.30516158346654</v>
      </c>
    </row>
    <row r="302" spans="1:9">
      <c r="A302">
        <v>3</v>
      </c>
      <c r="B302">
        <v>9962.2676421846554</v>
      </c>
      <c r="C302">
        <v>1441.5323578153439</v>
      </c>
    </row>
    <row r="303" spans="1:9">
      <c r="A303">
        <v>4</v>
      </c>
      <c r="B303">
        <v>7890.6508990507991</v>
      </c>
      <c r="C303">
        <v>-2409.9508990507993</v>
      </c>
    </row>
    <row r="304" spans="1:9">
      <c r="A304">
        <v>5</v>
      </c>
      <c r="B304">
        <v>4593.9316250841957</v>
      </c>
      <c r="C304">
        <v>-561.53162508419564</v>
      </c>
    </row>
    <row r="305" spans="1:3">
      <c r="A305">
        <v>6</v>
      </c>
      <c r="B305">
        <v>4792.1565614707251</v>
      </c>
      <c r="C305">
        <v>-1025.6565614707251</v>
      </c>
    </row>
    <row r="306" spans="1:3">
      <c r="A306">
        <v>7</v>
      </c>
      <c r="B306">
        <v>4082.9367491367084</v>
      </c>
      <c r="C306">
        <v>227.66325086329198</v>
      </c>
    </row>
    <row r="307" spans="1:3">
      <c r="A307">
        <v>8</v>
      </c>
      <c r="B307">
        <v>3797.6242344532761</v>
      </c>
      <c r="C307">
        <v>1006.1757655467241</v>
      </c>
    </row>
    <row r="308" spans="1:3">
      <c r="A308">
        <v>9</v>
      </c>
      <c r="B308">
        <v>1143.7181827501877</v>
      </c>
      <c r="C308">
        <v>659.68181724981241</v>
      </c>
    </row>
    <row r="309" spans="1:3" ht="15" thickBot="1">
      <c r="A309" s="4">
        <v>10</v>
      </c>
      <c r="B309" s="4">
        <v>4451.546238287272</v>
      </c>
      <c r="C309" s="4">
        <v>-67.446238287271626</v>
      </c>
    </row>
    <row r="311" spans="1:3">
      <c r="A311" t="s">
        <v>246</v>
      </c>
    </row>
    <row r="312" spans="1:3">
      <c r="A312" t="s">
        <v>247</v>
      </c>
    </row>
    <row r="314" spans="1:3" ht="24.6">
      <c r="C314" s="56" t="s">
        <v>248</v>
      </c>
    </row>
    <row r="317" spans="1:3" ht="15.9" customHeight="1"/>
    <row r="318" spans="1:3" ht="15.9" customHeight="1"/>
    <row r="319" spans="1:3" ht="15.9" customHeight="1"/>
    <row r="321" spans="1:19">
      <c r="A321" t="s">
        <v>95</v>
      </c>
      <c r="B321" s="9">
        <v>1</v>
      </c>
      <c r="C321" s="57">
        <f>D123</f>
        <v>-20758.5</v>
      </c>
      <c r="D321" s="57">
        <f>E123</f>
        <v>-11013.3</v>
      </c>
      <c r="F321" t="s">
        <v>96</v>
      </c>
      <c r="G321" s="57">
        <f>B176</f>
        <v>9197.4</v>
      </c>
      <c r="I321" t="s">
        <v>97</v>
      </c>
      <c r="J321" s="9">
        <v>1</v>
      </c>
      <c r="K321" s="9">
        <v>1</v>
      </c>
      <c r="L321" s="9">
        <v>1</v>
      </c>
      <c r="M321" s="9">
        <v>1</v>
      </c>
      <c r="N321" s="9">
        <v>1</v>
      </c>
      <c r="O321" s="9">
        <v>1</v>
      </c>
      <c r="P321" s="9">
        <v>1</v>
      </c>
      <c r="Q321" s="9">
        <v>1</v>
      </c>
      <c r="R321" s="9">
        <v>1</v>
      </c>
      <c r="S321" s="9">
        <v>1</v>
      </c>
    </row>
    <row r="322" spans="1:19">
      <c r="B322" s="9">
        <v>1</v>
      </c>
      <c r="C322" s="57">
        <f t="shared" ref="C322:D322" si="39">D124</f>
        <v>24884.3</v>
      </c>
      <c r="D322" s="57">
        <f t="shared" si="39"/>
        <v>37426.6</v>
      </c>
      <c r="G322" s="57">
        <f t="shared" ref="G322:G330" si="40">B177</f>
        <v>11346.8</v>
      </c>
      <c r="J322" s="57">
        <v>-20758.5</v>
      </c>
      <c r="K322" s="57">
        <v>24884.3</v>
      </c>
      <c r="L322" s="57">
        <v>8709.5</v>
      </c>
      <c r="M322" s="57">
        <v>-8948.5</v>
      </c>
      <c r="N322" s="57">
        <v>-11827.2</v>
      </c>
      <c r="O322" s="57">
        <v>23165.200000000001</v>
      </c>
      <c r="P322" s="57">
        <v>-21394.9</v>
      </c>
      <c r="Q322" s="57">
        <v>-2648.5</v>
      </c>
      <c r="R322" s="57">
        <v>-4484.5</v>
      </c>
      <c r="S322" s="57">
        <v>38642.800000000003</v>
      </c>
    </row>
    <row r="323" spans="1:19">
      <c r="B323" s="9">
        <v>1</v>
      </c>
      <c r="C323" s="57">
        <f t="shared" ref="C323:D323" si="41">D125</f>
        <v>8709.5</v>
      </c>
      <c r="D323" s="57">
        <f t="shared" si="41"/>
        <v>19921.900000000001</v>
      </c>
      <c r="G323" s="57">
        <f t="shared" si="40"/>
        <v>11403.8</v>
      </c>
      <c r="J323" s="57">
        <v>-11013.3</v>
      </c>
      <c r="K323" s="57">
        <v>37426.6</v>
      </c>
      <c r="L323" s="57">
        <v>19921.900000000001</v>
      </c>
      <c r="M323" s="57">
        <v>-147.6</v>
      </c>
      <c r="N323" s="57">
        <v>-6844.7</v>
      </c>
      <c r="O323" s="57">
        <v>28403.8</v>
      </c>
      <c r="P323" s="57">
        <v>-17011.2</v>
      </c>
      <c r="Q323" s="57">
        <v>1419.2</v>
      </c>
      <c r="R323" s="57">
        <v>-3490.3</v>
      </c>
      <c r="S323" s="57">
        <v>43498.9</v>
      </c>
    </row>
    <row r="324" spans="1:19">
      <c r="B324" s="9">
        <v>1</v>
      </c>
      <c r="C324" s="57">
        <f t="shared" ref="C324:D324" si="42">D126</f>
        <v>-8948.5</v>
      </c>
      <c r="D324" s="57">
        <f t="shared" si="42"/>
        <v>-147.6</v>
      </c>
      <c r="G324" s="57">
        <f t="shared" si="40"/>
        <v>5480.7</v>
      </c>
    </row>
    <row r="325" spans="1:19">
      <c r="B325" s="9">
        <v>1</v>
      </c>
      <c r="C325" s="57">
        <f t="shared" ref="C325:D325" si="43">D127</f>
        <v>-11827.2</v>
      </c>
      <c r="D325" s="57">
        <f t="shared" si="43"/>
        <v>-6844.7</v>
      </c>
      <c r="G325" s="57">
        <f t="shared" si="40"/>
        <v>4032.4</v>
      </c>
    </row>
    <row r="326" spans="1:19">
      <c r="B326" s="9">
        <v>1</v>
      </c>
      <c r="C326" s="57">
        <f t="shared" ref="C326:D326" si="44">D128</f>
        <v>23165.200000000001</v>
      </c>
      <c r="D326" s="57">
        <f t="shared" si="44"/>
        <v>28403.8</v>
      </c>
      <c r="G326" s="57">
        <f t="shared" si="40"/>
        <v>3766.5</v>
      </c>
    </row>
    <row r="327" spans="1:19">
      <c r="B327" s="9">
        <v>1</v>
      </c>
      <c r="C327" s="57">
        <f t="shared" ref="C327:D327" si="45">D129</f>
        <v>-21394.9</v>
      </c>
      <c r="D327" s="57">
        <f t="shared" si="45"/>
        <v>-17011.2</v>
      </c>
      <c r="G327" s="57">
        <f t="shared" si="40"/>
        <v>4310.6000000000004</v>
      </c>
    </row>
    <row r="328" spans="1:19">
      <c r="B328" s="9">
        <v>1</v>
      </c>
      <c r="C328" s="57">
        <f t="shared" ref="C328:D328" si="46">D130</f>
        <v>-2648.5</v>
      </c>
      <c r="D328" s="57">
        <f t="shared" si="46"/>
        <v>1419.2</v>
      </c>
      <c r="G328" s="57">
        <f t="shared" si="40"/>
        <v>4803.8</v>
      </c>
    </row>
    <row r="329" spans="1:19">
      <c r="B329" s="9">
        <v>1</v>
      </c>
      <c r="C329" s="57">
        <f t="shared" ref="C329:D329" si="47">D131</f>
        <v>-4484.5</v>
      </c>
      <c r="D329" s="57">
        <f t="shared" si="47"/>
        <v>-3490.3</v>
      </c>
      <c r="G329" s="57">
        <f t="shared" si="40"/>
        <v>1803.4</v>
      </c>
    </row>
    <row r="330" spans="1:19">
      <c r="B330" s="9">
        <v>1</v>
      </c>
      <c r="C330" s="57">
        <f t="shared" ref="C330:D330" si="48">D132</f>
        <v>38642.800000000003</v>
      </c>
      <c r="D330" s="57">
        <f t="shared" si="48"/>
        <v>43498.9</v>
      </c>
      <c r="G330" s="57">
        <f t="shared" si="40"/>
        <v>4384.1000000000004</v>
      </c>
    </row>
    <row r="333" spans="1:19">
      <c r="A333" t="s">
        <v>98</v>
      </c>
      <c r="B333" s="9">
        <f t="array" ref="B333:D335">MMULT(J321:S323,B321:D330)</f>
        <v>10</v>
      </c>
      <c r="C333" s="9">
        <v>25339.7</v>
      </c>
      <c r="D333" s="9">
        <v>92163.299999999988</v>
      </c>
      <c r="G333" t="s">
        <v>99</v>
      </c>
      <c r="H333" s="9">
        <f t="array" ref="H333:J335">MINVERSE(B333:D335)</f>
        <v>0.46988620530394837</v>
      </c>
      <c r="I333" s="9">
        <v>5.6462893236228855E-5</v>
      </c>
      <c r="J333" s="9">
        <v>-5.5657890166449727E-5</v>
      </c>
      <c r="L333" t="s">
        <v>100</v>
      </c>
      <c r="M333">
        <f t="array" ref="M333:M335">MMULT(J321:S323,G321:G330)</f>
        <v>60529.5</v>
      </c>
      <c r="O333" t="s">
        <v>44</v>
      </c>
      <c r="P333" s="104">
        <f t="array" ref="P333:P335">MMULT(H333:J335,M333:M335)</f>
        <v>281.90644397662254</v>
      </c>
    </row>
    <row r="334" spans="1:19">
      <c r="B334" s="9">
        <v>25339.7</v>
      </c>
      <c r="C334" s="9">
        <v>3860716932.4700003</v>
      </c>
      <c r="D334" s="9">
        <v>4130483975.6300001</v>
      </c>
      <c r="H334" s="9">
        <v>5.6462893236228794E-5</v>
      </c>
      <c r="I334" s="9">
        <v>9.1279327709556249E-9</v>
      </c>
      <c r="J334" s="9">
        <v>-8.6360624066029779E-9</v>
      </c>
      <c r="M334">
        <v>237648855.94999993</v>
      </c>
      <c r="P334" s="104">
        <v>-0.86453060314298824</v>
      </c>
    </row>
    <row r="335" spans="1:19">
      <c r="B335" s="9">
        <v>92163.299999999988</v>
      </c>
      <c r="C335" s="9">
        <v>4130483975.6300001</v>
      </c>
      <c r="D335" s="9">
        <v>4968304371.7299995</v>
      </c>
      <c r="H335" s="9">
        <v>-5.5657890166449652E-5</v>
      </c>
      <c r="I335" s="9">
        <v>-8.6360624066029796E-9</v>
      </c>
      <c r="J335" s="9">
        <v>8.4134805527698564E-9</v>
      </c>
      <c r="M335">
        <v>747035370.49000001</v>
      </c>
      <c r="P335" s="104">
        <v>0.86387294817672444</v>
      </c>
    </row>
  </sheetData>
  <sortState xmlns:xlrd2="http://schemas.microsoft.com/office/spreadsheetml/2017/richdata2" ref="A79:B93">
    <sortCondition descending="1" ref="A79:A93"/>
  </sortState>
  <mergeCells count="66">
    <mergeCell ref="A61:I61"/>
    <mergeCell ref="A119:H120"/>
    <mergeCell ref="A105:J106"/>
    <mergeCell ref="A107:J108"/>
    <mergeCell ref="B99:C99"/>
    <mergeCell ref="A91:B91"/>
    <mergeCell ref="A92:C92"/>
    <mergeCell ref="D92:H92"/>
    <mergeCell ref="A97:C97"/>
    <mergeCell ref="D97:H97"/>
    <mergeCell ref="B100:C100"/>
    <mergeCell ref="D100:H100"/>
    <mergeCell ref="A94:C94"/>
    <mergeCell ref="D94:H94"/>
    <mergeCell ref="A95:C95"/>
    <mergeCell ref="D95:H95"/>
    <mergeCell ref="A138:B138"/>
    <mergeCell ref="A114:G114"/>
    <mergeCell ref="C169:D169"/>
    <mergeCell ref="C170:D170"/>
    <mergeCell ref="D99:H99"/>
    <mergeCell ref="E135:F137"/>
    <mergeCell ref="G135:H137"/>
    <mergeCell ref="C135:C137"/>
    <mergeCell ref="A163:B163"/>
    <mergeCell ref="A164:B164"/>
    <mergeCell ref="A165:B165"/>
    <mergeCell ref="A166:B166"/>
    <mergeCell ref="C168:D168"/>
    <mergeCell ref="C167:D167"/>
    <mergeCell ref="A157:B157"/>
    <mergeCell ref="A158:B158"/>
    <mergeCell ref="A159:B159"/>
    <mergeCell ref="A160:B160"/>
    <mergeCell ref="A161:B161"/>
    <mergeCell ref="A162:B162"/>
    <mergeCell ref="A151:B151"/>
    <mergeCell ref="A152:B152"/>
    <mergeCell ref="A153:B153"/>
    <mergeCell ref="A154:B154"/>
    <mergeCell ref="A155:B155"/>
    <mergeCell ref="A156:B156"/>
    <mergeCell ref="A150:B150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D135:D137"/>
    <mergeCell ref="B101:C101"/>
    <mergeCell ref="D101:H101"/>
    <mergeCell ref="B102:C102"/>
    <mergeCell ref="D102:H102"/>
    <mergeCell ref="A96:C96"/>
    <mergeCell ref="D96:H96"/>
    <mergeCell ref="A93:C93"/>
    <mergeCell ref="D93:H93"/>
    <mergeCell ref="B75:F75"/>
    <mergeCell ref="D86:H86"/>
    <mergeCell ref="D87:H88"/>
  </mergeCells>
  <phoneticPr fontId="5" type="noConversion"/>
  <conditionalFormatting sqref="C20:K20">
    <cfRule type="cellIs" dxfId="8" priority="18" operator="greaterThan">
      <formula>#REF!</formula>
    </cfRule>
  </conditionalFormatting>
  <conditionalFormatting sqref="D98:H98">
    <cfRule type="expression" dxfId="7" priority="4" stopIfTrue="1">
      <formula>ABS($G$49)&gt;$C$56</formula>
    </cfRule>
  </conditionalFormatting>
  <conditionalFormatting sqref="D99:H99">
    <cfRule type="expression" dxfId="6" priority="11" stopIfTrue="1">
      <formula>ABS($H$46)&gt;$C$55</formula>
    </cfRule>
  </conditionalFormatting>
  <conditionalFormatting sqref="D100:H100">
    <cfRule type="expression" dxfId="5" priority="12" stopIfTrue="1">
      <formula>ABS($H$47)&gt;$C$55</formula>
    </cfRule>
  </conditionalFormatting>
  <conditionalFormatting sqref="D101:H101">
    <cfRule type="expression" dxfId="4" priority="13" stopIfTrue="1">
      <formula>ABS($H$48)&gt;$C$55</formula>
    </cfRule>
  </conditionalFormatting>
  <conditionalFormatting sqref="D102:H102">
    <cfRule type="expression" dxfId="3" priority="14" stopIfTrue="1">
      <formula>ABS($H$49)&gt;$C$55</formula>
    </cfRule>
  </conditionalFormatting>
  <conditionalFormatting sqref="E115:I118">
    <cfRule type="expression" dxfId="2" priority="15" stopIfTrue="1">
      <formula>ABS($G$47)&gt;$C$54</formula>
    </cfRule>
  </conditionalFormatting>
  <conditionalFormatting sqref="H138:H166">
    <cfRule type="cellIs" dxfId="1" priority="2" stopIfTrue="1" operator="equal">
      <formula>MAX($H$105:$H$123)</formula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2" shapeId="1029" r:id="rId3">
          <objectPr defaultSize="0" autoPict="0" r:id="rId4">
            <anchor moveWithCells="1" sizeWithCells="1">
              <from>
                <xdr:col>0</xdr:col>
                <xdr:colOff>541020</xdr:colOff>
                <xdr:row>83</xdr:row>
                <xdr:rowOff>22860</xdr:rowOff>
              </from>
              <to>
                <xdr:col>2</xdr:col>
                <xdr:colOff>7620</xdr:colOff>
                <xdr:row>87</xdr:row>
                <xdr:rowOff>144780</xdr:rowOff>
              </to>
            </anchor>
          </objectPr>
        </oleObject>
      </mc:Choice>
      <mc:Fallback>
        <oleObject progId="Equation.2" shapeId="1029" r:id="rId3"/>
      </mc:Fallback>
    </mc:AlternateContent>
    <mc:AlternateContent xmlns:mc="http://schemas.openxmlformats.org/markup-compatibility/2006">
      <mc:Choice Requires="x14">
        <oleObject progId="Equation.2" shapeId="1030" r:id="rId5">
          <objectPr defaultSize="0" r:id="rId6">
            <anchor moveWithCells="1">
              <from>
                <xdr:col>5</xdr:col>
                <xdr:colOff>68580</xdr:colOff>
                <xdr:row>107</xdr:row>
                <xdr:rowOff>144780</xdr:rowOff>
              </from>
              <to>
                <xdr:col>5</xdr:col>
                <xdr:colOff>487680</xdr:colOff>
                <xdr:row>108</xdr:row>
                <xdr:rowOff>144780</xdr:rowOff>
              </to>
            </anchor>
          </objectPr>
        </oleObject>
      </mc:Choice>
      <mc:Fallback>
        <oleObject progId="Equation.2" shapeId="1030" r:id="rId5"/>
      </mc:Fallback>
    </mc:AlternateContent>
    <mc:AlternateContent xmlns:mc="http://schemas.openxmlformats.org/markup-compatibility/2006">
      <mc:Choice Requires="x14">
        <oleObject progId="Equation.2" shapeId="1031" r:id="rId7">
          <objectPr defaultSize="0" autoPict="0" r:id="rId8">
            <anchor moveWithCells="1">
              <from>
                <xdr:col>6</xdr:col>
                <xdr:colOff>449580</xdr:colOff>
                <xdr:row>110</xdr:row>
                <xdr:rowOff>68580</xdr:rowOff>
              </from>
              <to>
                <xdr:col>8</xdr:col>
                <xdr:colOff>76200</xdr:colOff>
                <xdr:row>113</xdr:row>
                <xdr:rowOff>137160</xdr:rowOff>
              </to>
            </anchor>
          </objectPr>
        </oleObject>
      </mc:Choice>
      <mc:Fallback>
        <oleObject progId="Equation.2" shapeId="1031" r:id="rId7"/>
      </mc:Fallback>
    </mc:AlternateContent>
    <mc:AlternateContent xmlns:mc="http://schemas.openxmlformats.org/markup-compatibility/2006">
      <mc:Choice Requires="x14">
        <oleObject progId="Equation.2" shapeId="1032" r:id="rId9">
          <objectPr defaultSize="0" autoPict="0" r:id="rId10">
            <anchor moveWithCells="1">
              <from>
                <xdr:col>3</xdr:col>
                <xdr:colOff>693420</xdr:colOff>
                <xdr:row>114</xdr:row>
                <xdr:rowOff>121920</xdr:rowOff>
              </from>
              <to>
                <xdr:col>5</xdr:col>
                <xdr:colOff>350520</xdr:colOff>
                <xdr:row>116</xdr:row>
                <xdr:rowOff>152400</xdr:rowOff>
              </to>
            </anchor>
          </objectPr>
        </oleObject>
      </mc:Choice>
      <mc:Fallback>
        <oleObject progId="Equation.2" shapeId="1032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E9"/>
  <sheetViews>
    <sheetView zoomScale="70" zoomScaleNormal="70" workbookViewId="0">
      <selection activeCell="G21" sqref="G21"/>
    </sheetView>
  </sheetViews>
  <sheetFormatPr defaultRowHeight="14.4"/>
  <cols>
    <col min="1" max="1" width="29.44140625" bestFit="1" customWidth="1"/>
    <col min="2" max="2" width="13" bestFit="1" customWidth="1"/>
    <col min="3" max="3" width="16.109375" bestFit="1" customWidth="1"/>
    <col min="4" max="4" width="12.44140625" bestFit="1" customWidth="1"/>
    <col min="5" max="5" width="13.5546875" customWidth="1"/>
  </cols>
  <sheetData>
    <row r="5" spans="1:5" ht="15" thickBot="1"/>
    <row r="6" spans="1:5">
      <c r="A6" s="5"/>
      <c r="B6" s="105" t="s">
        <v>28</v>
      </c>
      <c r="C6" s="105" t="s">
        <v>16</v>
      </c>
      <c r="D6" s="105" t="s">
        <v>29</v>
      </c>
      <c r="E6" s="105" t="s">
        <v>30</v>
      </c>
    </row>
    <row r="7" spans="1:5">
      <c r="A7" s="104" t="str">
        <f>'Dobór zmiennych i model ekonome'!A292</f>
        <v>X2</v>
      </c>
      <c r="B7">
        <f>'Dobór zmiennych i model ekonome'!B292</f>
        <v>-0.86453060314298547</v>
      </c>
      <c r="C7">
        <f>'Dobór zmiennych i model ekonome'!C292</f>
        <v>0.12004490191821388</v>
      </c>
      <c r="D7">
        <f>'Dobór zmiennych i model ekonome'!D292</f>
        <v>-7.201726931577543</v>
      </c>
      <c r="E7">
        <f>'Dobór zmiennych i model ekonome'!E292</f>
        <v>1.7719003025655687E-4</v>
      </c>
    </row>
    <row r="8" spans="1:5">
      <c r="A8" s="104" t="str">
        <f>'Dobór zmiennych i model ekonome'!A293</f>
        <v>X3</v>
      </c>
      <c r="B8">
        <f>'Dobór zmiennych i model ekonome'!B293</f>
        <v>0.86387294817672056</v>
      </c>
      <c r="C8">
        <f>'Dobór zmiennych i model ekonome'!C293</f>
        <v>0.11525117249889377</v>
      </c>
      <c r="D8">
        <f>'Dobór zmiennych i model ekonome'!D293</f>
        <v>7.4955675456144482</v>
      </c>
      <c r="E8">
        <f>'Dobór zmiennych i model ekonome'!E293</f>
        <v>1.3781691521642369E-4</v>
      </c>
    </row>
    <row r="9" spans="1:5">
      <c r="C9" t="s">
        <v>249</v>
      </c>
      <c r="D9">
        <f>TINV(0.05,7)</f>
        <v>2.3646242515927849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N25"/>
  <sheetViews>
    <sheetView zoomScale="70" zoomScaleNormal="70" workbookViewId="0">
      <selection activeCell="L28" sqref="L28"/>
    </sheetView>
  </sheetViews>
  <sheetFormatPr defaultRowHeight="14.4"/>
  <cols>
    <col min="1" max="1" width="20.5546875" bestFit="1" customWidth="1"/>
    <col min="2" max="2" width="11.88671875" bestFit="1" customWidth="1"/>
    <col min="9" max="9" width="9.109375" customWidth="1"/>
    <col min="14" max="14" width="12.109375" customWidth="1"/>
  </cols>
  <sheetData>
    <row r="4" spans="1:14" ht="15" thickBot="1"/>
    <row r="5" spans="1:14">
      <c r="A5" s="129" t="str">
        <f>'Dobór zmiennych i model ekonome'!A275</f>
        <v>PODSUMOWANIE - WYJŚCIE</v>
      </c>
      <c r="B5" s="129"/>
    </row>
    <row r="6" spans="1:14">
      <c r="A6" s="104" t="s">
        <v>13</v>
      </c>
      <c r="B6">
        <f>'Dobór zmiennych i model ekonome'!B278</f>
        <v>0.94406081884905468</v>
      </c>
    </row>
    <row r="7" spans="1:14">
      <c r="A7" s="104" t="s">
        <v>14</v>
      </c>
      <c r="B7">
        <f>'Dobór zmiennych i model ekonome'!B279</f>
        <v>0.8912508296859476</v>
      </c>
    </row>
    <row r="8" spans="1:14">
      <c r="A8" s="104" t="s">
        <v>15</v>
      </c>
      <c r="B8">
        <f>'Dobór zmiennych i model ekonome'!B280</f>
        <v>0.86017963816764698</v>
      </c>
    </row>
    <row r="9" spans="1:14" ht="15" thickBot="1">
      <c r="A9" s="104" t="s">
        <v>16</v>
      </c>
      <c r="B9">
        <f>'Dobór zmiennych i model ekonome'!B281</f>
        <v>1256.4855682488108</v>
      </c>
      <c r="I9" t="s">
        <v>18</v>
      </c>
    </row>
    <row r="10" spans="1:14" ht="15" thickBot="1">
      <c r="A10" s="117" t="s">
        <v>17</v>
      </c>
      <c r="B10">
        <f>'Dobór zmiennych i model ekonome'!B282</f>
        <v>10</v>
      </c>
      <c r="I10" s="5"/>
      <c r="J10" s="5" t="s">
        <v>23</v>
      </c>
      <c r="K10" s="5" t="s">
        <v>24</v>
      </c>
      <c r="L10" s="5" t="s">
        <v>25</v>
      </c>
      <c r="M10" s="5" t="s">
        <v>26</v>
      </c>
      <c r="N10" s="5" t="s">
        <v>27</v>
      </c>
    </row>
    <row r="11" spans="1:14">
      <c r="I11" t="s">
        <v>19</v>
      </c>
      <c r="J11">
        <v>2</v>
      </c>
      <c r="K11">
        <v>90570558.202477202</v>
      </c>
      <c r="L11">
        <v>45285279.101238601</v>
      </c>
      <c r="M11">
        <v>28.684153588413508</v>
      </c>
      <c r="N11">
        <v>4.24122031421703E-4</v>
      </c>
    </row>
    <row r="12" spans="1:14">
      <c r="A12" t="s">
        <v>64</v>
      </c>
      <c r="B12">
        <v>2</v>
      </c>
      <c r="I12" t="s">
        <v>20</v>
      </c>
      <c r="J12">
        <v>7</v>
      </c>
      <c r="K12">
        <v>11051291.882522756</v>
      </c>
      <c r="L12">
        <v>1578755.9832175367</v>
      </c>
    </row>
    <row r="13" spans="1:14" ht="15" thickBot="1">
      <c r="A13" t="s">
        <v>54</v>
      </c>
      <c r="B13">
        <v>10</v>
      </c>
      <c r="I13" s="4" t="s">
        <v>21</v>
      </c>
      <c r="J13" s="4">
        <v>9</v>
      </c>
      <c r="K13" s="4">
        <v>101621850.08499996</v>
      </c>
      <c r="L13" s="4"/>
      <c r="M13" s="4"/>
      <c r="N13" s="4"/>
    </row>
    <row r="14" spans="1:14" ht="16.5" customHeight="1">
      <c r="A14" s="14"/>
    </row>
    <row r="16" spans="1:14">
      <c r="A16" t="s">
        <v>102</v>
      </c>
      <c r="B16">
        <f>B7/B12</f>
        <v>0.4456254148429738</v>
      </c>
    </row>
    <row r="17" spans="1:10">
      <c r="A17" t="s">
        <v>103</v>
      </c>
      <c r="B17">
        <f>(1-B7)/(B13-B12-1)</f>
        <v>1.5535595759150343E-2</v>
      </c>
    </row>
    <row r="19" spans="1:10">
      <c r="A19" t="s">
        <v>107</v>
      </c>
      <c r="B19">
        <f>B16/B17</f>
        <v>28.684153588413498</v>
      </c>
    </row>
    <row r="20" spans="1:10">
      <c r="A20" s="15" t="s">
        <v>104</v>
      </c>
      <c r="B20">
        <v>0.05</v>
      </c>
    </row>
    <row r="21" spans="1:10">
      <c r="A21" s="15" t="s">
        <v>105</v>
      </c>
      <c r="B21">
        <v>2</v>
      </c>
    </row>
    <row r="22" spans="1:10">
      <c r="A22" s="15" t="s">
        <v>106</v>
      </c>
      <c r="B22">
        <v>7</v>
      </c>
    </row>
    <row r="25" spans="1:10">
      <c r="J25">
        <f xml:space="preserve"> _xlfn.F.INV.RT(B20,B21,B22)</f>
        <v>4.7374141277758826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S53"/>
  <sheetViews>
    <sheetView topLeftCell="A4" zoomScale="70" zoomScaleNormal="70" workbookViewId="0">
      <selection activeCell="L11" sqref="L11"/>
    </sheetView>
  </sheetViews>
  <sheetFormatPr defaultRowHeight="14.4"/>
  <cols>
    <col min="4" max="4" width="9.6640625" bestFit="1" customWidth="1"/>
    <col min="5" max="5" width="13.33203125" customWidth="1"/>
    <col min="7" max="7" width="13.44140625" customWidth="1"/>
    <col min="8" max="8" width="13.44140625" bestFit="1" customWidth="1"/>
    <col min="9" max="9" width="12.33203125" bestFit="1" customWidth="1"/>
    <col min="10" max="10" width="10" bestFit="1" customWidth="1"/>
    <col min="11" max="11" width="30.6640625" customWidth="1"/>
    <col min="12" max="12" width="32.5546875" customWidth="1"/>
    <col min="13" max="13" width="21" customWidth="1"/>
    <col min="14" max="14" width="16.88671875" bestFit="1" customWidth="1"/>
    <col min="15" max="15" width="12.5546875" bestFit="1" customWidth="1"/>
    <col min="16" max="16" width="19.33203125" customWidth="1"/>
    <col min="17" max="17" width="23" customWidth="1"/>
    <col min="18" max="19" width="13.88671875" customWidth="1"/>
  </cols>
  <sheetData>
    <row r="5" spans="1:16">
      <c r="K5" s="104" t="s">
        <v>11</v>
      </c>
    </row>
    <row r="6" spans="1:16" ht="15" thickBot="1">
      <c r="A6" s="107" t="s">
        <v>10</v>
      </c>
      <c r="B6" s="107" t="s">
        <v>42</v>
      </c>
      <c r="C6" s="101" t="s">
        <v>41</v>
      </c>
      <c r="D6" s="101" t="s">
        <v>251</v>
      </c>
      <c r="E6" s="101" t="s">
        <v>4</v>
      </c>
      <c r="F6" s="107"/>
      <c r="G6" s="107" t="s">
        <v>252</v>
      </c>
      <c r="H6" s="21"/>
      <c r="I6" s="21"/>
    </row>
    <row r="7" spans="1:16" ht="15" thickBot="1">
      <c r="A7" s="21">
        <v>1</v>
      </c>
      <c r="B7" s="21">
        <v>1</v>
      </c>
      <c r="C7" s="21">
        <f>'Dane GUS'!B5</f>
        <v>9197.4</v>
      </c>
      <c r="D7" s="51">
        <f>'Dobór zmiennych i model ekonome'!D123</f>
        <v>-20758.5</v>
      </c>
      <c r="E7" s="51">
        <f>'Dobór zmiennych i model ekonome'!E123</f>
        <v>-11013.3</v>
      </c>
      <c r="F7" s="21">
        <f xml:space="preserve"> $B$18+$B$19*D7+$B$20*E7</f>
        <v>8714.1730291656659</v>
      </c>
      <c r="G7" s="21">
        <f t="shared" ref="G7:G16" si="0">C7-F7</f>
        <v>483.22697083433377</v>
      </c>
      <c r="H7" s="21">
        <f t="shared" ref="H7:H16" si="1">(C7-AVERAGE($C$7:$C$16))^2</f>
        <v>9887565.8024999984</v>
      </c>
      <c r="I7" s="21">
        <f>(F7-AVERAGE($F$7:$F$16))^2</f>
        <v>7082108.0109616742</v>
      </c>
      <c r="K7" s="129" t="str">
        <f>'Dobór zmiennych i model ekonome'!A277</f>
        <v>Statystyki regresji</v>
      </c>
      <c r="L7" s="6">
        <f>'Dobór zmiennych i model ekonome'!B277</f>
        <v>0</v>
      </c>
    </row>
    <row r="8" spans="1:16" ht="15" thickBot="1">
      <c r="A8" s="21">
        <v>2</v>
      </c>
      <c r="B8" s="21">
        <v>1</v>
      </c>
      <c r="C8" s="21">
        <f>'Dane GUS'!B6</f>
        <v>11346.8</v>
      </c>
      <c r="D8" s="51">
        <f>'Dobór zmiennych i model ekonome'!D124</f>
        <v>24884.3</v>
      </c>
      <c r="E8" s="51">
        <f>'Dobór zmiennych i model ekonome'!E124</f>
        <v>37426.6</v>
      </c>
      <c r="F8" s="21">
        <f t="shared" ref="F8:F16" si="2" xml:space="preserve"> $B$18+$B$19*D8+$B$20*E8</f>
        <v>11100.494838416533</v>
      </c>
      <c r="G8" s="21">
        <f t="shared" si="0"/>
        <v>246.30516158346654</v>
      </c>
      <c r="H8" s="21">
        <f t="shared" si="1"/>
        <v>28024847.822499994</v>
      </c>
      <c r="I8" s="21">
        <f t="shared" ref="I8:I16" si="3">(F8-AVERAGE($F$7:$F$16))^2</f>
        <v>25477708.895825364</v>
      </c>
      <c r="K8" s="129" t="str">
        <f>'Dobór zmiennych i model ekonome'!A278</f>
        <v>Wielokrotność R</v>
      </c>
      <c r="L8" s="6">
        <f>'Dobór zmiennych i model ekonome'!B278</f>
        <v>0.94406081884905468</v>
      </c>
    </row>
    <row r="9" spans="1:16" ht="15" thickBot="1">
      <c r="A9" s="21">
        <v>3</v>
      </c>
      <c r="B9" s="21">
        <v>1</v>
      </c>
      <c r="C9" s="21">
        <f>'Dane GUS'!B7</f>
        <v>11403.8</v>
      </c>
      <c r="D9" s="51">
        <f>'Dobór zmiennych i model ekonome'!D125</f>
        <v>8709.5</v>
      </c>
      <c r="E9" s="51">
        <f>'Dobór zmiennych i model ekonome'!E125</f>
        <v>19921.900000000001</v>
      </c>
      <c r="F9" s="21">
        <f t="shared" si="2"/>
        <v>9962.2676421846554</v>
      </c>
      <c r="G9" s="21">
        <f t="shared" si="0"/>
        <v>1441.5323578153439</v>
      </c>
      <c r="H9" s="21">
        <f t="shared" si="1"/>
        <v>28631595.722499993</v>
      </c>
      <c r="I9" s="21">
        <f>(F9-AVERAGE($F$7:$F$16))^2</f>
        <v>15282764.42749618</v>
      </c>
      <c r="K9" s="129" t="str">
        <f>'Dobór zmiennych i model ekonome'!A279</f>
        <v>R kwadrat</v>
      </c>
      <c r="L9" s="6">
        <f>'Dobór zmiennych i model ekonome'!B279</f>
        <v>0.8912508296859476</v>
      </c>
    </row>
    <row r="10" spans="1:16" ht="15" thickBot="1">
      <c r="A10" s="21">
        <v>4</v>
      </c>
      <c r="B10" s="21">
        <v>1</v>
      </c>
      <c r="C10" s="21">
        <f>'Dane GUS'!B8</f>
        <v>5480.7</v>
      </c>
      <c r="D10" s="51">
        <f>'Dobór zmiennych i model ekonome'!D126</f>
        <v>-8948.5</v>
      </c>
      <c r="E10" s="51">
        <f>'Dobór zmiennych i model ekonome'!E126</f>
        <v>-147.6</v>
      </c>
      <c r="F10" s="21">
        <f t="shared" si="2"/>
        <v>7890.6508990507991</v>
      </c>
      <c r="G10" s="21">
        <f t="shared" si="0"/>
        <v>-2409.9508990507993</v>
      </c>
      <c r="H10" s="21">
        <f t="shared" si="1"/>
        <v>327470.0625</v>
      </c>
      <c r="I10" s="21">
        <f>(F10-AVERAGE($F$7:$F$16))^2</f>
        <v>3377144.5943721095</v>
      </c>
      <c r="K10" s="129" t="str">
        <f>'Dobór zmiennych i model ekonome'!A280</f>
        <v>Dopasowany R kwadrat</v>
      </c>
      <c r="L10" s="6">
        <f>'Dobór zmiennych i model ekonome'!B280</f>
        <v>0.86017963816764698</v>
      </c>
    </row>
    <row r="11" spans="1:16" ht="15" thickBot="1">
      <c r="A11" s="21">
        <v>5</v>
      </c>
      <c r="B11" s="21">
        <v>1</v>
      </c>
      <c r="C11" s="21">
        <f>'Dane GUS'!B9</f>
        <v>4032.4</v>
      </c>
      <c r="D11" s="51">
        <f>'Dobór zmiennych i model ekonome'!D127</f>
        <v>-11827.2</v>
      </c>
      <c r="E11" s="51">
        <f>'Dobór zmiennych i model ekonome'!E127</f>
        <v>-6844.7</v>
      </c>
      <c r="F11" s="21">
        <f t="shared" si="2"/>
        <v>4593.9316250841957</v>
      </c>
      <c r="G11" s="21">
        <f t="shared" si="0"/>
        <v>-561.53162508419564</v>
      </c>
      <c r="H11" s="21">
        <f t="shared" si="1"/>
        <v>4082622.3024999988</v>
      </c>
      <c r="I11" s="21">
        <f t="shared" si="3"/>
        <v>2128734.6183419591</v>
      </c>
      <c r="K11" s="129" t="str">
        <f>'Dobór zmiennych i model ekonome'!A281</f>
        <v>Błąd standardowy</v>
      </c>
      <c r="L11" s="6">
        <f>'Dobór zmiennych i model ekonome'!B281</f>
        <v>1256.4855682488108</v>
      </c>
    </row>
    <row r="12" spans="1:16">
      <c r="A12" s="21">
        <v>6</v>
      </c>
      <c r="B12" s="21">
        <v>1</v>
      </c>
      <c r="C12" s="21">
        <f>'Dane GUS'!B10</f>
        <v>3766.5</v>
      </c>
      <c r="D12" s="51">
        <f>'Dobór zmiennych i model ekonome'!D128</f>
        <v>23165.200000000001</v>
      </c>
      <c r="E12" s="51">
        <f>'Dobór zmiennych i model ekonome'!E128</f>
        <v>28403.8</v>
      </c>
      <c r="F12" s="21">
        <f t="shared" si="2"/>
        <v>4792.1565614707251</v>
      </c>
      <c r="G12" s="21">
        <f t="shared" si="0"/>
        <v>-1025.6565614707251</v>
      </c>
      <c r="H12" s="21">
        <f t="shared" si="1"/>
        <v>5227853.6024999991</v>
      </c>
      <c r="I12" s="21">
        <f t="shared" si="3"/>
        <v>1589600.0946384766</v>
      </c>
      <c r="K12" s="129" t="str">
        <f>'Dobór zmiennych i model ekonome'!A282</f>
        <v>Obserwacje</v>
      </c>
      <c r="L12" s="6">
        <f>'Dobór zmiennych i model ekonome'!B282</f>
        <v>10</v>
      </c>
    </row>
    <row r="13" spans="1:16">
      <c r="A13" s="21">
        <v>7</v>
      </c>
      <c r="B13" s="21">
        <v>1</v>
      </c>
      <c r="C13" s="21">
        <f>'Dane GUS'!B11</f>
        <v>4310.6000000000004</v>
      </c>
      <c r="D13" s="51">
        <f>'Dobór zmiennych i model ekonome'!D129</f>
        <v>-21394.9</v>
      </c>
      <c r="E13" s="51">
        <f>'Dobór zmiennych i model ekonome'!E129</f>
        <v>-17011.2</v>
      </c>
      <c r="F13" s="21">
        <f t="shared" si="2"/>
        <v>4082.9367491367084</v>
      </c>
      <c r="G13" s="21">
        <f t="shared" si="0"/>
        <v>227.66325086329198</v>
      </c>
      <c r="H13" s="21">
        <f t="shared" si="1"/>
        <v>3035783.5224999981</v>
      </c>
      <c r="I13" s="21">
        <f>(F13-AVERAGE($F$7:$F$16))^2</f>
        <v>3880952.208576961</v>
      </c>
      <c r="K13" s="104" t="s">
        <v>250</v>
      </c>
      <c r="L13" s="104">
        <f>1-L9</f>
        <v>0.1087491703140524</v>
      </c>
    </row>
    <row r="14" spans="1:16" ht="15" thickBot="1">
      <c r="A14" s="21">
        <v>8</v>
      </c>
      <c r="B14" s="21">
        <v>1</v>
      </c>
      <c r="C14" s="21">
        <f>'Dane GUS'!B12</f>
        <v>4803.8</v>
      </c>
      <c r="D14" s="51">
        <f>'Dobór zmiennych i model ekonome'!D130</f>
        <v>-2648.5</v>
      </c>
      <c r="E14" s="51">
        <f>'Dobór zmiennych i model ekonome'!E130</f>
        <v>1419.2</v>
      </c>
      <c r="F14" s="21">
        <f t="shared" si="2"/>
        <v>3797.6242344532761</v>
      </c>
      <c r="G14" s="21">
        <f t="shared" si="0"/>
        <v>1006.1757655467241</v>
      </c>
      <c r="H14" s="21">
        <f t="shared" si="1"/>
        <v>1560375.722499999</v>
      </c>
      <c r="I14" s="21">
        <f t="shared" si="3"/>
        <v>5086494.3087389236</v>
      </c>
    </row>
    <row r="15" spans="1:16">
      <c r="A15" s="21">
        <v>9</v>
      </c>
      <c r="B15" s="21">
        <v>1</v>
      </c>
      <c r="C15" s="21">
        <f>'Dane GUS'!B13</f>
        <v>1803.4</v>
      </c>
      <c r="D15" s="51">
        <f>'Dobór zmiennych i model ekonome'!D131</f>
        <v>-4484.5</v>
      </c>
      <c r="E15" s="51">
        <f>'Dobór zmiennych i model ekonome'!E131</f>
        <v>-3490.3</v>
      </c>
      <c r="F15" s="21">
        <f t="shared" si="2"/>
        <v>1143.7181827501877</v>
      </c>
      <c r="G15" s="21">
        <f t="shared" si="0"/>
        <v>659.68181724981241</v>
      </c>
      <c r="H15" s="21">
        <f t="shared" si="1"/>
        <v>18058675.202499993</v>
      </c>
      <c r="I15" s="21">
        <f t="shared" si="3"/>
        <v>24100557.035497915</v>
      </c>
      <c r="K15" s="105" t="s">
        <v>18</v>
      </c>
      <c r="L15" s="105"/>
      <c r="M15" s="105"/>
      <c r="N15" s="105"/>
      <c r="O15" s="105"/>
      <c r="P15" s="105"/>
    </row>
    <row r="16" spans="1:16">
      <c r="A16" s="21">
        <v>10</v>
      </c>
      <c r="B16" s="21">
        <v>1</v>
      </c>
      <c r="C16" s="21">
        <f>'Dane GUS'!B14</f>
        <v>4384.1000000000004</v>
      </c>
      <c r="D16" s="51">
        <f>'Dobór zmiennych i model ekonome'!D132</f>
        <v>38642.800000000003</v>
      </c>
      <c r="E16" s="51">
        <f>'Dobór zmiennych i model ekonome'!E132</f>
        <v>43498.9</v>
      </c>
      <c r="F16" s="21">
        <f t="shared" si="2"/>
        <v>4451.546238287272</v>
      </c>
      <c r="G16" s="21">
        <f t="shared" si="0"/>
        <v>-67.446238287271626</v>
      </c>
      <c r="H16" s="21">
        <f t="shared" si="1"/>
        <v>2785060.3224999984</v>
      </c>
      <c r="I16" s="21">
        <f t="shared" si="3"/>
        <v>2564494.0080276811</v>
      </c>
      <c r="K16" s="104"/>
      <c r="L16" s="104" t="s">
        <v>23</v>
      </c>
      <c r="M16" s="104" t="s">
        <v>24</v>
      </c>
      <c r="N16" s="104" t="s">
        <v>25</v>
      </c>
      <c r="O16" s="104" t="s">
        <v>26</v>
      </c>
      <c r="P16" s="104" t="s">
        <v>27</v>
      </c>
    </row>
    <row r="17" spans="1:19">
      <c r="A17" s="21"/>
      <c r="B17" s="21"/>
      <c r="C17" s="21"/>
      <c r="D17" s="21"/>
      <c r="E17" s="21"/>
      <c r="F17" s="21"/>
      <c r="G17" s="108">
        <f>SUM(G7:G16)</f>
        <v>-1.9099388737231493E-11</v>
      </c>
      <c r="H17" s="107">
        <f t="shared" ref="H17:I17" si="4">SUM(H7:H16)</f>
        <v>101621850.08499996</v>
      </c>
      <c r="I17" s="107">
        <f t="shared" si="4"/>
        <v>90570558.202477247</v>
      </c>
      <c r="K17" t="s">
        <v>19</v>
      </c>
      <c r="L17">
        <v>2</v>
      </c>
      <c r="M17">
        <v>90570558.202477202</v>
      </c>
      <c r="N17">
        <v>45285279.101238601</v>
      </c>
      <c r="O17">
        <v>28.684153588413508</v>
      </c>
      <c r="P17">
        <v>4.24122031421703E-4</v>
      </c>
    </row>
    <row r="18" spans="1:19">
      <c r="A18" s="58" t="s">
        <v>44</v>
      </c>
      <c r="B18" s="21">
        <f>L22</f>
        <v>281.90644397667711</v>
      </c>
      <c r="C18" s="59"/>
      <c r="D18" s="21"/>
      <c r="E18" s="21"/>
      <c r="F18" s="21"/>
      <c r="G18" s="107" t="s">
        <v>46</v>
      </c>
      <c r="H18" s="107" t="s">
        <v>47</v>
      </c>
      <c r="I18" s="107" t="s">
        <v>48</v>
      </c>
      <c r="K18" t="s">
        <v>20</v>
      </c>
      <c r="L18">
        <v>7</v>
      </c>
      <c r="M18">
        <v>11051291.882522799</v>
      </c>
      <c r="N18">
        <v>1578755.9832175367</v>
      </c>
    </row>
    <row r="19" spans="1:19" ht="15" thickBot="1">
      <c r="B19" s="21">
        <f t="shared" ref="B19:B20" si="5">L23</f>
        <v>-0.86453060314298547</v>
      </c>
      <c r="K19" t="s">
        <v>21</v>
      </c>
      <c r="L19">
        <v>9</v>
      </c>
      <c r="M19">
        <v>101621850.08499996</v>
      </c>
    </row>
    <row r="20" spans="1:19" ht="15" thickBot="1">
      <c r="B20" s="21">
        <f t="shared" si="5"/>
        <v>0.86387294817672056</v>
      </c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K21" s="105"/>
      <c r="L21" s="105" t="s">
        <v>28</v>
      </c>
      <c r="M21" s="105" t="s">
        <v>16</v>
      </c>
      <c r="N21" s="105" t="s">
        <v>29</v>
      </c>
      <c r="O21" s="105" t="s">
        <v>30</v>
      </c>
      <c r="P21" s="105" t="s">
        <v>31</v>
      </c>
      <c r="Q21" s="105" t="s">
        <v>32</v>
      </c>
      <c r="R21" s="105" t="s">
        <v>33</v>
      </c>
      <c r="S21" s="105" t="s">
        <v>34</v>
      </c>
    </row>
    <row r="22" spans="1:19">
      <c r="K22" s="104" t="s">
        <v>22</v>
      </c>
      <c r="L22">
        <v>281.90644397667711</v>
      </c>
      <c r="M22">
        <v>861.2988204189013</v>
      </c>
      <c r="N22">
        <v>0.32730387792655874</v>
      </c>
      <c r="O22">
        <v>0.75300859829790223</v>
      </c>
      <c r="P22">
        <v>-1754.7416346541158</v>
      </c>
      <c r="Q22">
        <v>2318.5545226074701</v>
      </c>
      <c r="R22">
        <v>-1754.7416346541158</v>
      </c>
      <c r="S22">
        <v>2318.5545226074701</v>
      </c>
    </row>
    <row r="23" spans="1:19">
      <c r="A23" s="10"/>
      <c r="K23" s="104" t="s">
        <v>9</v>
      </c>
      <c r="L23">
        <v>-0.86453060314298547</v>
      </c>
      <c r="M23">
        <v>0.12004490191821388</v>
      </c>
      <c r="N23">
        <v>-7.201726931577543</v>
      </c>
      <c r="O23">
        <v>1.7719003025655687E-4</v>
      </c>
      <c r="P23">
        <v>-1.1483916894988713</v>
      </c>
      <c r="Q23">
        <v>-0.58066951678709966</v>
      </c>
      <c r="R23">
        <v>-1.1483916894988713</v>
      </c>
      <c r="S23">
        <v>-0.58066951678709966</v>
      </c>
    </row>
    <row r="24" spans="1:19" ht="15" thickBot="1">
      <c r="K24" s="117" t="s">
        <v>135</v>
      </c>
      <c r="L24" s="4">
        <v>0.86387294817672056</v>
      </c>
      <c r="M24" s="4">
        <v>0.11525117249889377</v>
      </c>
      <c r="N24" s="4">
        <v>7.4955675456144482</v>
      </c>
      <c r="O24" s="4">
        <v>1.3781691521642369E-4</v>
      </c>
      <c r="P24" s="4">
        <v>0.59134723066133299</v>
      </c>
      <c r="Q24" s="4">
        <v>1.1363986656921081</v>
      </c>
      <c r="R24" s="4">
        <v>0.59134723066133299</v>
      </c>
      <c r="S24" s="4">
        <v>1.1363986656921081</v>
      </c>
    </row>
    <row r="26" spans="1:19">
      <c r="A26" s="60">
        <f>L11/AVERAGE(C7:C16)</f>
        <v>0.20758234716110505</v>
      </c>
    </row>
    <row r="28" spans="1:19">
      <c r="K28" t="s">
        <v>35</v>
      </c>
    </row>
    <row r="29" spans="1:19" ht="15" thickBot="1"/>
    <row r="30" spans="1:19">
      <c r="K30" s="105" t="s">
        <v>36</v>
      </c>
      <c r="L30" s="105" t="s">
        <v>245</v>
      </c>
      <c r="M30" s="105" t="s">
        <v>37</v>
      </c>
    </row>
    <row r="31" spans="1:19">
      <c r="K31">
        <v>1</v>
      </c>
      <c r="L31">
        <v>8714.1730291656659</v>
      </c>
      <c r="M31">
        <v>483.22697083433377</v>
      </c>
    </row>
    <row r="32" spans="1:19">
      <c r="K32">
        <v>2</v>
      </c>
      <c r="L32">
        <v>11100.494838416533</v>
      </c>
      <c r="M32">
        <v>246.30516158346654</v>
      </c>
    </row>
    <row r="33" spans="11:13">
      <c r="K33">
        <v>3</v>
      </c>
      <c r="L33">
        <v>9962.2676421846554</v>
      </c>
      <c r="M33">
        <v>1441.5323578153439</v>
      </c>
    </row>
    <row r="34" spans="11:13">
      <c r="K34">
        <v>4</v>
      </c>
      <c r="L34">
        <v>7890.6508990507991</v>
      </c>
      <c r="M34">
        <v>-2409.9508990507993</v>
      </c>
    </row>
    <row r="35" spans="11:13">
      <c r="K35">
        <v>5</v>
      </c>
      <c r="L35">
        <v>4593.9316250841957</v>
      </c>
      <c r="M35">
        <v>-561.53162508419564</v>
      </c>
    </row>
    <row r="36" spans="11:13">
      <c r="K36">
        <v>6</v>
      </c>
      <c r="L36">
        <v>4792.1565614707251</v>
      </c>
      <c r="M36">
        <v>-1025.6565614707251</v>
      </c>
    </row>
    <row r="37" spans="11:13">
      <c r="K37">
        <v>7</v>
      </c>
      <c r="L37">
        <v>4082.9367491367084</v>
      </c>
      <c r="M37">
        <v>227.66325086329198</v>
      </c>
    </row>
    <row r="38" spans="11:13">
      <c r="K38">
        <v>8</v>
      </c>
      <c r="L38">
        <v>3797.6242344532761</v>
      </c>
      <c r="M38">
        <v>1006.1757655467241</v>
      </c>
    </row>
    <row r="39" spans="11:13">
      <c r="K39">
        <v>9</v>
      </c>
      <c r="L39">
        <v>1143.7181827501877</v>
      </c>
      <c r="M39">
        <v>659.68181724981241</v>
      </c>
    </row>
    <row r="40" spans="11:13" ht="15" thickBot="1">
      <c r="K40" s="4">
        <v>10</v>
      </c>
      <c r="L40" s="4">
        <v>4451.546238287272</v>
      </c>
      <c r="M40" s="4">
        <v>-67.446238287271626</v>
      </c>
    </row>
    <row r="42" spans="11:13" ht="15" thickBot="1"/>
    <row r="43" spans="11:13">
      <c r="K43" s="105" t="s">
        <v>36</v>
      </c>
      <c r="L43" s="105" t="s">
        <v>37</v>
      </c>
    </row>
    <row r="44" spans="11:13">
      <c r="K44">
        <v>1</v>
      </c>
      <c r="L44">
        <v>-2409.9508990507993</v>
      </c>
    </row>
    <row r="45" spans="11:13">
      <c r="K45">
        <v>5</v>
      </c>
      <c r="L45">
        <v>-1025.6565614707251</v>
      </c>
    </row>
    <row r="46" spans="11:13">
      <c r="K46">
        <v>9</v>
      </c>
      <c r="L46">
        <v>-561.53162508419564</v>
      </c>
    </row>
    <row r="47" spans="11:13">
      <c r="K47">
        <v>7</v>
      </c>
      <c r="L47">
        <v>-67.446238287271626</v>
      </c>
    </row>
    <row r="48" spans="11:13">
      <c r="K48">
        <v>3</v>
      </c>
      <c r="L48">
        <v>227.66325086329198</v>
      </c>
    </row>
    <row r="49" spans="11:12">
      <c r="K49">
        <v>6</v>
      </c>
      <c r="L49">
        <v>246.30516158346654</v>
      </c>
    </row>
    <row r="50" spans="11:12">
      <c r="K50">
        <v>10</v>
      </c>
      <c r="L50">
        <v>483.22697083433377</v>
      </c>
    </row>
    <row r="51" spans="11:12">
      <c r="K51">
        <v>2</v>
      </c>
      <c r="L51">
        <v>659.68181724981241</v>
      </c>
    </row>
    <row r="52" spans="11:12">
      <c r="K52">
        <v>8</v>
      </c>
      <c r="L52">
        <v>1006.1757655467241</v>
      </c>
    </row>
    <row r="53" spans="11:12" ht="15" thickBot="1">
      <c r="K53" s="4">
        <v>4</v>
      </c>
      <c r="L53" s="4">
        <v>1441.5323578153439</v>
      </c>
    </row>
  </sheetData>
  <sortState xmlns:xlrd2="http://schemas.microsoft.com/office/spreadsheetml/2017/richdata2" ref="K44:L53">
    <sortCondition ref="L4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7:L22"/>
  <sheetViews>
    <sheetView zoomScale="85" zoomScaleNormal="85" workbookViewId="0">
      <selection activeCell="H22" sqref="H22"/>
    </sheetView>
  </sheetViews>
  <sheetFormatPr defaultRowHeight="14.4"/>
  <cols>
    <col min="2" max="2" width="11.44140625" bestFit="1" customWidth="1"/>
    <col min="4" max="4" width="15.44140625" bestFit="1" customWidth="1"/>
    <col min="5" max="5" width="13.6640625" customWidth="1"/>
    <col min="7" max="7" width="11.6640625" bestFit="1" customWidth="1"/>
    <col min="9" max="9" width="14.33203125" bestFit="1" customWidth="1"/>
  </cols>
  <sheetData>
    <row r="7" spans="1:2">
      <c r="A7" s="107" t="s">
        <v>45</v>
      </c>
      <c r="B7" s="107" t="s">
        <v>101</v>
      </c>
    </row>
    <row r="8" spans="1:2">
      <c r="A8" s="107">
        <f>'Weryfikacja modelu'!G7</f>
        <v>483.22697083433377</v>
      </c>
      <c r="B8" s="21">
        <f>IF(A8&gt;0,1,0)</f>
        <v>1</v>
      </c>
    </row>
    <row r="9" spans="1:2">
      <c r="A9" s="107">
        <f>'Weryfikacja modelu'!G8</f>
        <v>246.30516158346654</v>
      </c>
      <c r="B9" s="21">
        <f t="shared" ref="B9:B17" si="0">IF(A9&gt;0,1,0)</f>
        <v>1</v>
      </c>
    </row>
    <row r="10" spans="1:2">
      <c r="A10" s="107">
        <f>'Weryfikacja modelu'!G9</f>
        <v>1441.5323578153439</v>
      </c>
      <c r="B10" s="21">
        <f t="shared" si="0"/>
        <v>1</v>
      </c>
    </row>
    <row r="11" spans="1:2">
      <c r="A11" s="21">
        <f>'Weryfikacja modelu'!G10</f>
        <v>-2409.9508990507993</v>
      </c>
      <c r="B11" s="21">
        <f t="shared" si="0"/>
        <v>0</v>
      </c>
    </row>
    <row r="12" spans="1:2">
      <c r="A12" s="21">
        <f>'Weryfikacja modelu'!G11</f>
        <v>-561.53162508419564</v>
      </c>
      <c r="B12" s="21">
        <f t="shared" si="0"/>
        <v>0</v>
      </c>
    </row>
    <row r="13" spans="1:2">
      <c r="A13" s="21">
        <f>'Weryfikacja modelu'!G12</f>
        <v>-1025.6565614707251</v>
      </c>
      <c r="B13" s="21">
        <f t="shared" si="0"/>
        <v>0</v>
      </c>
    </row>
    <row r="14" spans="1:2">
      <c r="A14" s="21">
        <f>'Weryfikacja modelu'!G13</f>
        <v>227.66325086329198</v>
      </c>
      <c r="B14" s="21">
        <f t="shared" si="0"/>
        <v>1</v>
      </c>
    </row>
    <row r="15" spans="1:2">
      <c r="A15" s="21">
        <f>'Weryfikacja modelu'!G14</f>
        <v>1006.1757655467241</v>
      </c>
      <c r="B15" s="21">
        <f t="shared" si="0"/>
        <v>1</v>
      </c>
    </row>
    <row r="16" spans="1:2">
      <c r="A16" s="21">
        <f>'Weryfikacja modelu'!G15</f>
        <v>659.68181724981241</v>
      </c>
      <c r="B16" s="21">
        <f t="shared" si="0"/>
        <v>1</v>
      </c>
    </row>
    <row r="17" spans="1:12">
      <c r="A17" s="21">
        <f>'Weryfikacja modelu'!G16</f>
        <v>-67.446238287271626</v>
      </c>
      <c r="B17" s="21">
        <f t="shared" si="0"/>
        <v>0</v>
      </c>
    </row>
    <row r="18" spans="1:12">
      <c r="D18" s="109" t="s">
        <v>289</v>
      </c>
      <c r="E18" s="109" t="s">
        <v>290</v>
      </c>
      <c r="F18" s="21"/>
      <c r="G18" s="109" t="s">
        <v>49</v>
      </c>
    </row>
    <row r="19" spans="1:12">
      <c r="D19" s="21">
        <f>SUM(B8:B17)</f>
        <v>6</v>
      </c>
      <c r="E19" s="21">
        <v>10</v>
      </c>
      <c r="F19" s="21"/>
      <c r="G19" s="61">
        <f>ABS(D19/E19-1/2)/(SQRT((D19/E19*(1-D19/E19))/(E19)))</f>
        <v>0.64549722436790269</v>
      </c>
    </row>
    <row r="21" spans="1:12">
      <c r="D21" t="s">
        <v>254</v>
      </c>
      <c r="L21">
        <f>TINV(0.05,9)</f>
        <v>2.2621571627982053</v>
      </c>
    </row>
    <row r="22" spans="1:12">
      <c r="D22" t="s">
        <v>253</v>
      </c>
    </row>
  </sheetData>
  <conditionalFormatting sqref="A8:A17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24"/>
  <sheetViews>
    <sheetView zoomScale="70" zoomScaleNormal="70" workbookViewId="0">
      <selection activeCell="I26" sqref="I26"/>
    </sheetView>
  </sheetViews>
  <sheetFormatPr defaultRowHeight="14.4"/>
  <cols>
    <col min="1" max="1" width="11.88671875" bestFit="1" customWidth="1"/>
    <col min="3" max="3" width="11.88671875" bestFit="1" customWidth="1"/>
    <col min="4" max="4" width="11.44140625" bestFit="1" customWidth="1"/>
    <col min="5" max="5" width="11.88671875" bestFit="1" customWidth="1"/>
  </cols>
  <sheetData>
    <row r="3" spans="1:5">
      <c r="B3" s="109" t="s">
        <v>252</v>
      </c>
      <c r="C3" s="109" t="s">
        <v>50</v>
      </c>
      <c r="D3" s="109" t="s">
        <v>51</v>
      </c>
      <c r="E3" s="109" t="s">
        <v>52</v>
      </c>
    </row>
    <row r="4" spans="1:5">
      <c r="B4" s="21">
        <f>'Weryfikacja modelu'!M31</f>
        <v>483.22697083433377</v>
      </c>
      <c r="C4" s="21">
        <f>B4^2</f>
        <v>233508.30534172605</v>
      </c>
      <c r="D4" s="21">
        <f>B4^3</f>
        <v>112837511.05494095</v>
      </c>
      <c r="E4" s="21">
        <f>B4^4</f>
        <v>54526128663.564766</v>
      </c>
    </row>
    <row r="5" spans="1:5">
      <c r="B5" s="21">
        <f>'Weryfikacja modelu'!M32</f>
        <v>246.30516158346654</v>
      </c>
      <c r="C5" s="21">
        <f t="shared" ref="C5:C13" si="0">B5^2</f>
        <v>60666.232622657561</v>
      </c>
      <c r="D5" s="21">
        <f t="shared" ref="D5:D13" si="1">B5^3</f>
        <v>14942406.22878384</v>
      </c>
      <c r="E5" s="21">
        <f t="shared" ref="E5:E13" si="2">B5^4</f>
        <v>3680391780.6264005</v>
      </c>
    </row>
    <row r="6" spans="1:5">
      <c r="B6" s="21">
        <f>'Weryfikacja modelu'!M33</f>
        <v>1441.5323578153439</v>
      </c>
      <c r="C6" s="21">
        <f t="shared" si="0"/>
        <v>2078015.5386286646</v>
      </c>
      <c r="D6" s="21">
        <f t="shared" si="1"/>
        <v>2995526638.9763007</v>
      </c>
      <c r="E6" s="21">
        <f t="shared" si="2"/>
        <v>4318148578782.1787</v>
      </c>
    </row>
    <row r="7" spans="1:5">
      <c r="B7" s="21">
        <f>'Weryfikacja modelu'!M34</f>
        <v>-2409.9508990507993</v>
      </c>
      <c r="C7" s="21">
        <f t="shared" si="0"/>
        <v>5807863.3358357558</v>
      </c>
      <c r="D7" s="21">
        <f t="shared" si="1"/>
        <v>-13996665467.761555</v>
      </c>
      <c r="E7" s="21">
        <f t="shared" si="2"/>
        <v>33731276527745.234</v>
      </c>
    </row>
    <row r="8" spans="1:5">
      <c r="B8" s="21">
        <f>'Weryfikacja modelu'!M35</f>
        <v>-561.53162508419564</v>
      </c>
      <c r="C8" s="21">
        <f t="shared" si="0"/>
        <v>315317.76596969768</v>
      </c>
      <c r="D8" s="21">
        <f t="shared" si="1"/>
        <v>-177060897.54288241</v>
      </c>
      <c r="E8" s="21">
        <f t="shared" si="2"/>
        <v>99425293536.121033</v>
      </c>
    </row>
    <row r="9" spans="1:5">
      <c r="B9" s="21">
        <f>'Weryfikacja modelu'!M36</f>
        <v>-1025.6565614707251</v>
      </c>
      <c r="C9" s="21">
        <f t="shared" si="0"/>
        <v>1051971.3820879513</v>
      </c>
      <c r="D9" s="21">
        <f t="shared" si="1"/>
        <v>-1078961350.5179346</v>
      </c>
      <c r="E9" s="21">
        <f t="shared" si="2"/>
        <v>1106643788732.0344</v>
      </c>
    </row>
    <row r="10" spans="1:5">
      <c r="B10" s="21">
        <f>'Weryfikacja modelu'!M37</f>
        <v>227.66325086329198</v>
      </c>
      <c r="C10" s="21">
        <f t="shared" si="0"/>
        <v>51830.555793642212</v>
      </c>
      <c r="D10" s="21">
        <f t="shared" si="1"/>
        <v>11799912.826031819</v>
      </c>
      <c r="E10" s="21">
        <f t="shared" si="2"/>
        <v>2686406513.8778582</v>
      </c>
    </row>
    <row r="11" spans="1:5">
      <c r="B11" s="21">
        <f>'Weryfikacja modelu'!M38</f>
        <v>1006.1757655467241</v>
      </c>
      <c r="C11" s="21">
        <f t="shared" si="0"/>
        <v>1012389.6711735362</v>
      </c>
      <c r="D11" s="21">
        <f t="shared" si="1"/>
        <v>1018641952.4246291</v>
      </c>
      <c r="E11" s="21">
        <f t="shared" si="2"/>
        <v>1024932846298.8608</v>
      </c>
    </row>
    <row r="12" spans="1:5">
      <c r="B12" s="21">
        <f>'Weryfikacja modelu'!M39</f>
        <v>659.68181724981241</v>
      </c>
      <c r="C12" s="21">
        <f t="shared" si="0"/>
        <v>435180.1000100149</v>
      </c>
      <c r="D12" s="21">
        <f t="shared" si="1"/>
        <v>287080399.20556176</v>
      </c>
      <c r="E12" s="21">
        <f t="shared" si="2"/>
        <v>189381719444.72656</v>
      </c>
    </row>
    <row r="13" spans="1:5">
      <c r="B13" s="21">
        <f>'Weryfikacja modelu'!M40</f>
        <v>-67.446238287271626</v>
      </c>
      <c r="C13" s="21">
        <f t="shared" si="0"/>
        <v>4548.9950591034249</v>
      </c>
      <c r="D13" s="21">
        <f t="shared" si="1"/>
        <v>-306812.60472391086</v>
      </c>
      <c r="E13" s="21">
        <f t="shared" si="2"/>
        <v>20693356.047747374</v>
      </c>
    </row>
    <row r="15" spans="1:5">
      <c r="A15" s="110" t="s">
        <v>53</v>
      </c>
      <c r="C15" s="9">
        <f>SUM(C4:C13)</f>
        <v>11051291.882522751</v>
      </c>
      <c r="D15" s="9">
        <f t="shared" ref="D15:E15" si="3">SUM(D4:D13)</f>
        <v>-10812165707.710846</v>
      </c>
      <c r="E15" s="9">
        <f t="shared" si="3"/>
        <v>40530722374853.258</v>
      </c>
    </row>
    <row r="16" spans="1:5">
      <c r="A16" s="110"/>
    </row>
    <row r="17" spans="1:3">
      <c r="A17" s="110" t="s">
        <v>288</v>
      </c>
      <c r="C17" s="9">
        <f>E15^2</f>
        <v>1.6427394562274306E+27</v>
      </c>
    </row>
    <row r="18" spans="1:3">
      <c r="A18" s="110" t="s">
        <v>54</v>
      </c>
      <c r="C18" s="9">
        <v>10</v>
      </c>
    </row>
    <row r="19" spans="1:3">
      <c r="A19" s="110" t="s">
        <v>55</v>
      </c>
      <c r="C19" s="9">
        <f>KURT(B4:B13)</f>
        <v>1.527570070723578</v>
      </c>
    </row>
    <row r="20" spans="1:3">
      <c r="A20" s="110" t="s">
        <v>56</v>
      </c>
      <c r="C20" s="9">
        <f>SKEW(B4:B13)</f>
        <v>-1.1036322596178336</v>
      </c>
    </row>
    <row r="21" spans="1:3">
      <c r="A21" s="110" t="s">
        <v>57</v>
      </c>
      <c r="C21" s="9">
        <f>D15/(C17)^2</f>
        <v>-4.0065938153867127E-45</v>
      </c>
    </row>
    <row r="22" spans="1:3">
      <c r="A22" s="110" t="s">
        <v>58</v>
      </c>
      <c r="C22" s="9">
        <f>C15/(C17)^2</f>
        <v>4.0952052443084127E-48</v>
      </c>
    </row>
    <row r="23" spans="1:3">
      <c r="A23" s="110" t="s">
        <v>59</v>
      </c>
      <c r="C23" s="9">
        <f>C18*((C21/6)+(C22-3)^2/24)</f>
        <v>3.75</v>
      </c>
    </row>
    <row r="24" spans="1:3">
      <c r="A24" s="110" t="s">
        <v>60</v>
      </c>
      <c r="C24" s="9">
        <f>_xlfn.CHISQ.INV(1-0.05,2)</f>
        <v>5.9914645471079799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C25"/>
  <sheetViews>
    <sheetView zoomScale="70" zoomScaleNormal="70" zoomScalePageLayoutView="40" workbookViewId="0">
      <selection activeCell="Q20" sqref="Q20"/>
    </sheetView>
  </sheetViews>
  <sheetFormatPr defaultRowHeight="14.4"/>
  <cols>
    <col min="1" max="1" width="21.109375" bestFit="1" customWidth="1"/>
    <col min="2" max="2" width="10.88671875" bestFit="1" customWidth="1"/>
    <col min="3" max="3" width="9.109375" bestFit="1" customWidth="1"/>
  </cols>
  <sheetData>
    <row r="3" spans="1:3">
      <c r="A3" s="109" t="s">
        <v>252</v>
      </c>
      <c r="B3" s="107" t="s">
        <v>61</v>
      </c>
      <c r="C3" s="107" t="s">
        <v>68</v>
      </c>
    </row>
    <row r="4" spans="1:3">
      <c r="A4" s="21">
        <f>'Test Jaeque-Bera'!B4</f>
        <v>483.22697083433377</v>
      </c>
      <c r="B4" s="21"/>
      <c r="C4" s="21"/>
    </row>
    <row r="5" spans="1:3">
      <c r="A5" s="21">
        <f>'Test Jaeque-Bera'!B5</f>
        <v>246.30516158346654</v>
      </c>
      <c r="B5" s="21">
        <f>A4</f>
        <v>483.22697083433377</v>
      </c>
      <c r="C5" s="21">
        <f>A5-B5</f>
        <v>-236.92180925086723</v>
      </c>
    </row>
    <row r="6" spans="1:3">
      <c r="A6" s="21">
        <f>'Test Jaeque-Bera'!B6</f>
        <v>1441.5323578153439</v>
      </c>
      <c r="B6" s="21">
        <f t="shared" ref="B6:B13" si="0">A5</f>
        <v>246.30516158346654</v>
      </c>
      <c r="C6" s="21">
        <f t="shared" ref="C6:C12" si="1">A6-B6</f>
        <v>1195.2271962318773</v>
      </c>
    </row>
    <row r="7" spans="1:3">
      <c r="A7" s="21">
        <f>'Test Jaeque-Bera'!B7</f>
        <v>-2409.9508990507993</v>
      </c>
      <c r="B7" s="21">
        <f t="shared" si="0"/>
        <v>1441.5323578153439</v>
      </c>
      <c r="C7" s="21">
        <f t="shared" si="1"/>
        <v>-3851.4832568661432</v>
      </c>
    </row>
    <row r="8" spans="1:3">
      <c r="A8" s="21">
        <f>'Test Jaeque-Bera'!B8</f>
        <v>-561.53162508419564</v>
      </c>
      <c r="B8" s="21">
        <f t="shared" si="0"/>
        <v>-2409.9508990507993</v>
      </c>
      <c r="C8" s="21">
        <f t="shared" si="1"/>
        <v>1848.4192739666037</v>
      </c>
    </row>
    <row r="9" spans="1:3">
      <c r="A9" s="21">
        <f>'Test Jaeque-Bera'!B9</f>
        <v>-1025.6565614707251</v>
      </c>
      <c r="B9" s="21">
        <f t="shared" si="0"/>
        <v>-561.53162508419564</v>
      </c>
      <c r="C9" s="21">
        <f t="shared" si="1"/>
        <v>-464.1249363865295</v>
      </c>
    </row>
    <row r="10" spans="1:3">
      <c r="A10" s="21">
        <f>'Test Jaeque-Bera'!B10</f>
        <v>227.66325086329198</v>
      </c>
      <c r="B10" s="21">
        <f t="shared" si="0"/>
        <v>-1025.6565614707251</v>
      </c>
      <c r="C10" s="21">
        <f t="shared" si="1"/>
        <v>1253.3198123340171</v>
      </c>
    </row>
    <row r="11" spans="1:3">
      <c r="A11" s="21">
        <f>'Test Jaeque-Bera'!B11</f>
        <v>1006.1757655467241</v>
      </c>
      <c r="B11" s="21">
        <f t="shared" si="0"/>
        <v>227.66325086329198</v>
      </c>
      <c r="C11" s="21">
        <f t="shared" si="1"/>
        <v>778.51251468343207</v>
      </c>
    </row>
    <row r="12" spans="1:3">
      <c r="A12" s="21">
        <f>'Test Jaeque-Bera'!B12</f>
        <v>659.68181724981241</v>
      </c>
      <c r="B12" s="21">
        <f t="shared" si="0"/>
        <v>1006.1757655467241</v>
      </c>
      <c r="C12" s="21">
        <f t="shared" si="1"/>
        <v>-346.49394829691164</v>
      </c>
    </row>
    <row r="13" spans="1:3">
      <c r="A13" s="21">
        <f>'Test Jaeque-Bera'!B13</f>
        <v>-67.446238287271626</v>
      </c>
      <c r="B13" s="21">
        <f t="shared" si="0"/>
        <v>659.68181724981241</v>
      </c>
      <c r="C13" s="21">
        <f>A13-B13</f>
        <v>-727.12805553708404</v>
      </c>
    </row>
    <row r="16" spans="1:3">
      <c r="A16" s="110" t="s">
        <v>62</v>
      </c>
      <c r="B16" s="9">
        <f>SUMSQ(C5:C13)</f>
        <v>22776354.594041493</v>
      </c>
    </row>
    <row r="17" spans="1:2">
      <c r="A17" s="110" t="s">
        <v>63</v>
      </c>
      <c r="B17" s="9">
        <f>SUMSQ(A4:A13)</f>
        <v>11051291.882522751</v>
      </c>
    </row>
    <row r="18" spans="1:2">
      <c r="A18" s="110" t="s">
        <v>54</v>
      </c>
      <c r="B18" s="9">
        <v>10</v>
      </c>
    </row>
    <row r="19" spans="1:2">
      <c r="A19" s="110" t="s">
        <v>64</v>
      </c>
      <c r="B19" s="9">
        <v>2</v>
      </c>
    </row>
    <row r="20" spans="1:2">
      <c r="A20" s="110" t="s">
        <v>65</v>
      </c>
      <c r="B20" s="9">
        <v>0.7</v>
      </c>
    </row>
    <row r="21" spans="1:2">
      <c r="A21" s="110" t="s">
        <v>66</v>
      </c>
      <c r="B21" s="9">
        <v>1.64</v>
      </c>
    </row>
    <row r="22" spans="1:2">
      <c r="A22" s="110" t="s">
        <v>256</v>
      </c>
      <c r="B22" s="9">
        <f>4-B21</f>
        <v>2.3600000000000003</v>
      </c>
    </row>
    <row r="23" spans="1:2">
      <c r="A23" s="110" t="s">
        <v>255</v>
      </c>
      <c r="B23" s="9">
        <f>4-B20</f>
        <v>3.3</v>
      </c>
    </row>
    <row r="24" spans="1:2">
      <c r="A24" s="110"/>
      <c r="B24" s="9"/>
    </row>
    <row r="25" spans="1:2">
      <c r="A25" s="110" t="s">
        <v>67</v>
      </c>
      <c r="B25" s="9">
        <f>B16/B17</f>
        <v>2.0609676077836236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5:J15"/>
  <sheetViews>
    <sheetView zoomScale="70" zoomScaleNormal="70" workbookViewId="0">
      <selection activeCell="E23" sqref="E23"/>
    </sheetView>
  </sheetViews>
  <sheetFormatPr defaultRowHeight="14.4"/>
  <cols>
    <col min="10" max="10" width="9.88671875" bestFit="1" customWidth="1"/>
    <col min="11" max="11" width="13.109375" bestFit="1" customWidth="1"/>
  </cols>
  <sheetData>
    <row r="5" spans="1:10" ht="15" thickBot="1">
      <c r="A5" s="100" t="s">
        <v>40</v>
      </c>
      <c r="B5" s="101" t="s">
        <v>41</v>
      </c>
      <c r="C5" s="101" t="s">
        <v>251</v>
      </c>
      <c r="D5" s="101" t="s">
        <v>4</v>
      </c>
    </row>
    <row r="6" spans="1:10">
      <c r="A6" s="107">
        <v>2011</v>
      </c>
      <c r="B6" s="21">
        <f>'Weryfikacja modelu'!C7</f>
        <v>9197.4</v>
      </c>
      <c r="C6" s="21">
        <f>'Weryfikacja modelu'!D7</f>
        <v>-20758.5</v>
      </c>
      <c r="D6" s="21">
        <f>'Weryfikacja modelu'!E7</f>
        <v>-11013.3</v>
      </c>
      <c r="F6" s="105"/>
      <c r="G6" s="105" t="s">
        <v>41</v>
      </c>
      <c r="H6" s="7"/>
      <c r="I6" s="105"/>
      <c r="J6" s="105" t="s">
        <v>28</v>
      </c>
    </row>
    <row r="7" spans="1:10">
      <c r="A7" s="107">
        <v>2012</v>
      </c>
      <c r="B7" s="21">
        <f>'Weryfikacja modelu'!C8</f>
        <v>11346.8</v>
      </c>
      <c r="C7" s="21">
        <f>'Weryfikacja modelu'!D8</f>
        <v>24884.3</v>
      </c>
      <c r="D7" s="21">
        <f>'Weryfikacja modelu'!E8</f>
        <v>37426.6</v>
      </c>
      <c r="F7" t="s">
        <v>41</v>
      </c>
      <c r="G7">
        <v>1</v>
      </c>
      <c r="I7" t="s">
        <v>22</v>
      </c>
      <c r="J7">
        <f>'Dobór zmiennych i model ekonome'!B291</f>
        <v>281.90644397667711</v>
      </c>
    </row>
    <row r="8" spans="1:10">
      <c r="A8" s="107">
        <v>2013</v>
      </c>
      <c r="B8" s="21">
        <f>'Weryfikacja modelu'!C9</f>
        <v>11403.8</v>
      </c>
      <c r="C8" s="21">
        <f>'Weryfikacja modelu'!D9</f>
        <v>8709.5</v>
      </c>
      <c r="D8" s="21">
        <f>'Weryfikacja modelu'!E9</f>
        <v>19921.900000000001</v>
      </c>
      <c r="F8" t="str">
        <f>C5</f>
        <v>x2</v>
      </c>
      <c r="G8">
        <f>'Dobór zmiennych i model ekonome'!H78</f>
        <v>0.13566936022780338</v>
      </c>
      <c r="I8" t="s">
        <v>4</v>
      </c>
      <c r="J8">
        <f>'Dobór zmiennych i model ekonome'!B292</f>
        <v>-0.86453060314298547</v>
      </c>
    </row>
    <row r="9" spans="1:10">
      <c r="A9" s="107">
        <v>2014</v>
      </c>
      <c r="B9" s="21">
        <f>'Weryfikacja modelu'!C10</f>
        <v>5480.7</v>
      </c>
      <c r="C9" s="21">
        <f>'Weryfikacja modelu'!D10</f>
        <v>-8948.5</v>
      </c>
      <c r="D9" s="21">
        <f>'Weryfikacja modelu'!E10</f>
        <v>-147.6</v>
      </c>
      <c r="F9" t="str">
        <f>D5</f>
        <v>x3</v>
      </c>
      <c r="G9">
        <f>'Dobór zmiennych i model ekonome'!H79</f>
        <v>0.29240239890098402</v>
      </c>
      <c r="I9" t="s">
        <v>6</v>
      </c>
      <c r="J9">
        <f>'Dobór zmiennych i model ekonome'!B293</f>
        <v>0.86387294817672056</v>
      </c>
    </row>
    <row r="10" spans="1:10">
      <c r="A10" s="107">
        <v>2015</v>
      </c>
      <c r="B10" s="21">
        <f>'Weryfikacja modelu'!C11</f>
        <v>4032.4</v>
      </c>
      <c r="C10" s="21">
        <f>'Weryfikacja modelu'!D11</f>
        <v>-11827.2</v>
      </c>
      <c r="D10" s="21">
        <f>'Weryfikacja modelu'!E11</f>
        <v>-6844.7</v>
      </c>
    </row>
    <row r="11" spans="1:10">
      <c r="A11" s="107">
        <v>2016</v>
      </c>
      <c r="B11" s="21">
        <f>'Weryfikacja modelu'!C12</f>
        <v>3766.5</v>
      </c>
      <c r="C11" s="21">
        <f>'Weryfikacja modelu'!D12</f>
        <v>23165.200000000001</v>
      </c>
      <c r="D11" s="21">
        <f>'Weryfikacja modelu'!E12</f>
        <v>28403.8</v>
      </c>
    </row>
    <row r="12" spans="1:10">
      <c r="A12" s="107">
        <v>2017</v>
      </c>
      <c r="B12" s="21">
        <f>'Weryfikacja modelu'!C13</f>
        <v>4310.6000000000004</v>
      </c>
      <c r="C12" s="21">
        <f>'Weryfikacja modelu'!D13</f>
        <v>-21394.9</v>
      </c>
      <c r="D12" s="21">
        <f>'Weryfikacja modelu'!E13</f>
        <v>-17011.2</v>
      </c>
    </row>
    <row r="13" spans="1:10">
      <c r="A13" s="107">
        <v>2018</v>
      </c>
      <c r="B13" s="21">
        <f>'Weryfikacja modelu'!C14</f>
        <v>4803.8</v>
      </c>
      <c r="C13" s="21">
        <f>'Weryfikacja modelu'!D14</f>
        <v>-2648.5</v>
      </c>
      <c r="D13" s="21">
        <f>'Weryfikacja modelu'!E14</f>
        <v>1419.2</v>
      </c>
    </row>
    <row r="14" spans="1:10">
      <c r="A14" s="107">
        <v>2019</v>
      </c>
      <c r="B14" s="21">
        <f>'Weryfikacja modelu'!C15</f>
        <v>1803.4</v>
      </c>
      <c r="C14" s="21">
        <f>'Weryfikacja modelu'!D15</f>
        <v>-4484.5</v>
      </c>
      <c r="D14" s="21">
        <f>'Weryfikacja modelu'!E15</f>
        <v>-3490.3</v>
      </c>
    </row>
    <row r="15" spans="1:10">
      <c r="A15" s="107">
        <v>2020</v>
      </c>
      <c r="B15" s="21">
        <f>'Weryfikacja modelu'!C16</f>
        <v>4384.1000000000004</v>
      </c>
      <c r="C15" s="21">
        <f>'Weryfikacja modelu'!D16</f>
        <v>38642.800000000003</v>
      </c>
      <c r="D15" s="21">
        <f>'Weryfikacja modelu'!E16</f>
        <v>43498.9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13</vt:i4>
      </vt:variant>
      <vt:variant>
        <vt:lpstr>Nazwane zakresy</vt:lpstr>
      </vt:variant>
      <vt:variant>
        <vt:i4>4</vt:i4>
      </vt:variant>
    </vt:vector>
  </HeadingPairs>
  <TitlesOfParts>
    <vt:vector size="17" baseType="lpstr">
      <vt:lpstr>Dane GUS</vt:lpstr>
      <vt:lpstr>Dobór zmiennych i model ekonome</vt:lpstr>
      <vt:lpstr>Test t-Studenta</vt:lpstr>
      <vt:lpstr>Istotność statystyczna F</vt:lpstr>
      <vt:lpstr>Weryfikacja modelu</vt:lpstr>
      <vt:lpstr>test symetrii</vt:lpstr>
      <vt:lpstr>Test Jaeque-Bera</vt:lpstr>
      <vt:lpstr>Badanie autokorelacji skł. loso</vt:lpstr>
      <vt:lpstr>badanie koincydencji</vt:lpstr>
      <vt:lpstr>Test Shapiro - Wilka</vt:lpstr>
      <vt:lpstr>VIF</vt:lpstr>
      <vt:lpstr>Losowość</vt:lpstr>
      <vt:lpstr>test Goldfelda- Quandta</vt:lpstr>
      <vt:lpstr>A</vt:lpstr>
      <vt:lpstr>B</vt:lpstr>
      <vt:lpstr>serii</vt:lpstr>
      <vt:lpstr>serii2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</cp:lastModifiedBy>
  <dcterms:created xsi:type="dcterms:W3CDTF">2023-01-17T15:08:25Z</dcterms:created>
  <dcterms:modified xsi:type="dcterms:W3CDTF">2023-07-14T21:27:19Z</dcterms:modified>
</cp:coreProperties>
</file>