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PROP/"/>
    </mc:Choice>
  </mc:AlternateContent>
  <xr:revisionPtr revIDLastSave="2442" documentId="8_{E31B8672-E613-4589-93B2-3A7367267FAD}" xr6:coauthVersionLast="47" xr6:coauthVersionMax="47" xr10:uidLastSave="{1ABD536C-C32A-45F9-B22A-CA24C948B32A}"/>
  <bookViews>
    <workbookView minimized="1" xWindow="-27420" yWindow="1950" windowWidth="21600" windowHeight="11385" activeTab="10" xr2:uid="{C3DB267E-81FA-47AA-843A-18CA79333656}"/>
  </bookViews>
  <sheets>
    <sheet name="Event1" sheetId="2" r:id="rId1"/>
    <sheet name="E1A" sheetId="3" r:id="rId2"/>
    <sheet name="Event 2" sheetId="4" r:id="rId3"/>
    <sheet name="Event3" sheetId="7" r:id="rId4"/>
    <sheet name="Event4" sheetId="8" r:id="rId5"/>
    <sheet name="Event5" sheetId="9" r:id="rId6"/>
    <sheet name="Event6" sheetId="10" r:id="rId7"/>
    <sheet name="Event7" sheetId="11" r:id="rId8"/>
    <sheet name="Event8" sheetId="12" r:id="rId9"/>
    <sheet name="Event9" sheetId="13" r:id="rId10"/>
    <sheet name="Event10" sheetId="14" r:id="rId11"/>
    <sheet name="Event11" sheetId="15" r:id="rId12"/>
  </sheets>
  <externalReferences>
    <externalReference r:id="rId13"/>
  </externalReferences>
  <definedNames>
    <definedName name="solver_adj" localSheetId="2" hidden="1">'Event 2'!$D$2:$E$35</definedName>
    <definedName name="solver_adj" localSheetId="0" hidden="1">Event1!$D$2:$E$37</definedName>
    <definedName name="solver_adj" localSheetId="10" hidden="1">Event10!$D$2:$E$37</definedName>
    <definedName name="solver_adj" localSheetId="11" hidden="1">Event11!$D$2:$E$37</definedName>
    <definedName name="solver_adj" localSheetId="3" hidden="1">Event3!$D$2:$E$37</definedName>
    <definedName name="solver_adj" localSheetId="4" hidden="1">Event4!$D$2:$E$37</definedName>
    <definedName name="solver_adj" localSheetId="5" hidden="1">Event5!$D$2:$E$37</definedName>
    <definedName name="solver_adj" localSheetId="6" hidden="1">Event6!$D$2:$E$37</definedName>
    <definedName name="solver_adj" localSheetId="7" hidden="1">Event7!$D$2:$E$37</definedName>
    <definedName name="solver_adj" localSheetId="8" hidden="1">Event8!$D$2:$E$37</definedName>
    <definedName name="solver_adj" localSheetId="9" hidden="1">Event9!$D$2:$E$37</definedName>
    <definedName name="solver_cvg" localSheetId="2" hidden="1">0.0001</definedName>
    <definedName name="solver_cvg" localSheetId="0" hidden="1">0.0001</definedName>
    <definedName name="solver_cvg" localSheetId="10" hidden="1">0.0001</definedName>
    <definedName name="solver_cvg" localSheetId="1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2" hidden="1">1</definedName>
    <definedName name="solver_drv" localSheetId="0" hidden="1">1</definedName>
    <definedName name="solver_drv" localSheetId="10" hidden="1">1</definedName>
    <definedName name="solver_drv" localSheetId="1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2" hidden="1">2</definedName>
    <definedName name="solver_eng" localSheetId="0" hidden="1">2</definedName>
    <definedName name="solver_eng" localSheetId="10" hidden="1">2</definedName>
    <definedName name="solver_eng" localSheetId="11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st" localSheetId="2" hidden="1">1</definedName>
    <definedName name="solver_est" localSheetId="0" hidden="1">1</definedName>
    <definedName name="solver_est" localSheetId="10" hidden="1">1</definedName>
    <definedName name="solver_est" localSheetId="1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2" hidden="1">2147483647</definedName>
    <definedName name="solver_itr" localSheetId="0" hidden="1">2147483647</definedName>
    <definedName name="solver_itr" localSheetId="10" hidden="1">2147483647</definedName>
    <definedName name="solver_itr" localSheetId="1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0" localSheetId="10" hidden="1">Event10!$E$2:$E$37</definedName>
    <definedName name="solver_lhs0" localSheetId="11" hidden="1">Event11!$E$2:$E$35</definedName>
    <definedName name="solver_lhs0" localSheetId="8" hidden="1">Event8!$D$2:$E$37</definedName>
    <definedName name="solver_lhs0" localSheetId="9" hidden="1">Event9!$E$2:$E$37</definedName>
    <definedName name="solver_lhs1" localSheetId="2" hidden="1">'Event 2'!$D$2:$E$35</definedName>
    <definedName name="solver_lhs1" localSheetId="0" hidden="1">Event1!$D$2:$E$37</definedName>
    <definedName name="solver_lhs1" localSheetId="10" hidden="1">Event10!$J$5</definedName>
    <definedName name="solver_lhs1" localSheetId="11" hidden="1">Event11!$D$2:$E$37</definedName>
    <definedName name="solver_lhs1" localSheetId="3" hidden="1">Event3!$D$2:$E$37</definedName>
    <definedName name="solver_lhs1" localSheetId="4" hidden="1">Event4!$D$2:$E$37</definedName>
    <definedName name="solver_lhs1" localSheetId="5" hidden="1">Event5!$D$2:$E$37</definedName>
    <definedName name="solver_lhs1" localSheetId="6" hidden="1">Event6!$D$2:$E$37</definedName>
    <definedName name="solver_lhs1" localSheetId="7" hidden="1">Event7!$D$2:$E$37</definedName>
    <definedName name="solver_lhs1" localSheetId="8" hidden="1">Event8!$D$2:$E$37</definedName>
    <definedName name="solver_lhs1" localSheetId="9" hidden="1">Event9!$D$2:$E$37</definedName>
    <definedName name="solver_lhs2" localSheetId="2" hidden="1">'Event 2'!$E$2:$E$35</definedName>
    <definedName name="solver_lhs2" localSheetId="0" hidden="1">Event1!$E$2:$E$37</definedName>
    <definedName name="solver_lhs2" localSheetId="10" hidden="1">Event10!$E$39</definedName>
    <definedName name="solver_lhs2" localSheetId="11" hidden="1">Event11!$E$2:$E$37</definedName>
    <definedName name="solver_lhs2" localSheetId="3" hidden="1">Event3!$E$2:$E$37</definedName>
    <definedName name="solver_lhs2" localSheetId="4" hidden="1">Event4!$E$2:$E$37</definedName>
    <definedName name="solver_lhs2" localSheetId="5" hidden="1">Event5!$E$2:$E$37</definedName>
    <definedName name="solver_lhs2" localSheetId="6" hidden="1">Event6!$E$2:$E$37</definedName>
    <definedName name="solver_lhs2" localSheetId="7" hidden="1">Event7!$J$6</definedName>
    <definedName name="solver_lhs2" localSheetId="8" hidden="1">Event8!$J$6</definedName>
    <definedName name="solver_lhs2" localSheetId="9" hidden="1">Event9!$E$2:$E$37</definedName>
    <definedName name="solver_lhs3" localSheetId="2" hidden="1">'Event 2'!$E$36</definedName>
    <definedName name="solver_lhs3" localSheetId="0" hidden="1">Event1!$E$39</definedName>
    <definedName name="solver_lhs3" localSheetId="10" hidden="1">Event10!$E$2:$E$37</definedName>
    <definedName name="solver_lhs3" localSheetId="11" hidden="1">Event11!$E$40</definedName>
    <definedName name="solver_lhs3" localSheetId="3" hidden="1">Event3!$E$39</definedName>
    <definedName name="solver_lhs3" localSheetId="4" hidden="1">Event4!$E$38</definedName>
    <definedName name="solver_lhs3" localSheetId="5" hidden="1">Event5!$E$39</definedName>
    <definedName name="solver_lhs3" localSheetId="6" hidden="1">Event6!$E$38</definedName>
    <definedName name="solver_lhs3" localSheetId="7" hidden="1">Event7!$J$5</definedName>
    <definedName name="solver_lhs3" localSheetId="8" hidden="1">Event8!$J$5</definedName>
    <definedName name="solver_lhs3" localSheetId="9" hidden="1">Event9!$J$4</definedName>
    <definedName name="solver_lhs4" localSheetId="2" hidden="1">'Event 2'!$J$4</definedName>
    <definedName name="solver_lhs4" localSheetId="0" hidden="1">Event1!$J$4</definedName>
    <definedName name="solver_lhs4" localSheetId="10" hidden="1">Event10!$J$4</definedName>
    <definedName name="solver_lhs4" localSheetId="11" hidden="1">Event11!$J$4</definedName>
    <definedName name="solver_lhs4" localSheetId="3" hidden="1">Event3!$J$4</definedName>
    <definedName name="solver_lhs4" localSheetId="4" hidden="1">Event4!$J$4</definedName>
    <definedName name="solver_lhs4" localSheetId="5" hidden="1">Event5!$J$4</definedName>
    <definedName name="solver_lhs4" localSheetId="6" hidden="1">Event6!$J$4</definedName>
    <definedName name="solver_lhs4" localSheetId="7" hidden="1">Event7!$J$4</definedName>
    <definedName name="solver_lhs4" localSheetId="8" hidden="1">Event8!$E$40</definedName>
    <definedName name="solver_lhs4" localSheetId="9" hidden="1">Event9!$E$39</definedName>
    <definedName name="solver_lhs5" localSheetId="2" hidden="1">'Event 2'!$J$5</definedName>
    <definedName name="solver_lhs5" localSheetId="0" hidden="1">Event1!$J$5</definedName>
    <definedName name="solver_lhs5" localSheetId="10" hidden="1">Event10!$D$2:$E$37</definedName>
    <definedName name="solver_lhs5" localSheetId="11" hidden="1">Event11!$J$5</definedName>
    <definedName name="solver_lhs5" localSheetId="3" hidden="1">Event3!$J$5</definedName>
    <definedName name="solver_lhs5" localSheetId="4" hidden="1">Event4!$J$5</definedName>
    <definedName name="solver_lhs5" localSheetId="5" hidden="1">Event5!$J$5</definedName>
    <definedName name="solver_lhs5" localSheetId="6" hidden="1">Event6!$J$5</definedName>
    <definedName name="solver_lhs5" localSheetId="7" hidden="1">Event7!$E$39</definedName>
    <definedName name="solver_lhs5" localSheetId="8" hidden="1">Event8!$E$2:$E$37</definedName>
    <definedName name="solver_lhs5" localSheetId="9" hidden="1">Event9!$J$5</definedName>
    <definedName name="solver_lhs6" localSheetId="2" hidden="1">'Event 2'!$J$6</definedName>
    <definedName name="solver_lhs6" localSheetId="0" hidden="1">Event1!$J$6</definedName>
    <definedName name="solver_lhs6" localSheetId="10" hidden="1">Event10!$J$6</definedName>
    <definedName name="solver_lhs6" localSheetId="11" hidden="1">Event11!$J$6</definedName>
    <definedName name="solver_lhs6" localSheetId="3" hidden="1">Event3!$J$6</definedName>
    <definedName name="solver_lhs6" localSheetId="4" hidden="1">Event4!$J$6</definedName>
    <definedName name="solver_lhs6" localSheetId="5" hidden="1">Event5!$J$6</definedName>
    <definedName name="solver_lhs6" localSheetId="6" hidden="1">Event6!$J$6</definedName>
    <definedName name="solver_lhs6" localSheetId="7" hidden="1">Event7!$E$2:$E$37</definedName>
    <definedName name="solver_lhs6" localSheetId="8" hidden="1">Event8!$J$4</definedName>
    <definedName name="solver_lhs6" localSheetId="9" hidden="1">Event9!$J$6</definedName>
    <definedName name="solver_lhs7" localSheetId="10" hidden="1">Event10!$E$2:$E$32</definedName>
    <definedName name="solver_lhs7" localSheetId="11" hidden="1">Event11!$E$2:$E$31</definedName>
    <definedName name="solver_lhs7" localSheetId="7" hidden="1">Event7!$E$2:$E$37</definedName>
    <definedName name="solver_lhs7" localSheetId="8" hidden="1">Event8!$E$2:$E$35</definedName>
    <definedName name="solver_lhs7" localSheetId="9" hidden="1">Event9!$E$2:$E$33</definedName>
    <definedName name="solver_mip" localSheetId="2" hidden="1">2147483647</definedName>
    <definedName name="solver_mip" localSheetId="0" hidden="1">2147483647</definedName>
    <definedName name="solver_mip" localSheetId="10" hidden="1">2147483647</definedName>
    <definedName name="solver_mip" localSheetId="1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2" hidden="1">30</definedName>
    <definedName name="solver_mni" localSheetId="0" hidden="1">30</definedName>
    <definedName name="solver_mni" localSheetId="10" hidden="1">30</definedName>
    <definedName name="solver_mni" localSheetId="1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2" hidden="1">0.075</definedName>
    <definedName name="solver_mrt" localSheetId="0" hidden="1">0.075</definedName>
    <definedName name="solver_mrt" localSheetId="10" hidden="1">0.075</definedName>
    <definedName name="solver_mrt" localSheetId="1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2" hidden="1">2</definedName>
    <definedName name="solver_msl" localSheetId="0" hidden="1">2</definedName>
    <definedName name="solver_msl" localSheetId="10" hidden="1">2</definedName>
    <definedName name="solver_msl" localSheetId="1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2" hidden="1">1</definedName>
    <definedName name="solver_neg" localSheetId="0" hidden="1">1</definedName>
    <definedName name="solver_neg" localSheetId="10" hidden="1">1</definedName>
    <definedName name="solver_neg" localSheetId="1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2" hidden="1">2147483647</definedName>
    <definedName name="solver_nod" localSheetId="0" hidden="1">2147483647</definedName>
    <definedName name="solver_nod" localSheetId="10" hidden="1">2147483647</definedName>
    <definedName name="solver_nod" localSheetId="1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2" hidden="1">6</definedName>
    <definedName name="solver_num" localSheetId="0" hidden="1">6</definedName>
    <definedName name="solver_num" localSheetId="10" hidden="1">6</definedName>
    <definedName name="solver_num" localSheetId="11" hidden="1">6</definedName>
    <definedName name="solver_num" localSheetId="3" hidden="1">6</definedName>
    <definedName name="solver_num" localSheetId="4" hidden="1">6</definedName>
    <definedName name="solver_num" localSheetId="5" hidden="1">6</definedName>
    <definedName name="solver_num" localSheetId="6" hidden="1">6</definedName>
    <definedName name="solver_num" localSheetId="7" hidden="1">7</definedName>
    <definedName name="solver_num" localSheetId="8" hidden="1">6</definedName>
    <definedName name="solver_num" localSheetId="9" hidden="1">6</definedName>
    <definedName name="solver_nwt" localSheetId="2" hidden="1">1</definedName>
    <definedName name="solver_nwt" localSheetId="0" hidden="1">1</definedName>
    <definedName name="solver_nwt" localSheetId="10" hidden="1">1</definedName>
    <definedName name="solver_nwt" localSheetId="1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2" hidden="1">'Event 2'!$J$2</definedName>
    <definedName name="solver_opt" localSheetId="0" hidden="1">Event1!$J$2</definedName>
    <definedName name="solver_opt" localSheetId="10" hidden="1">Event10!$J$2</definedName>
    <definedName name="solver_opt" localSheetId="11" hidden="1">Event11!$J$2</definedName>
    <definedName name="solver_opt" localSheetId="3" hidden="1">Event3!$J$2</definedName>
    <definedName name="solver_opt" localSheetId="4" hidden="1">Event4!$J$2</definedName>
    <definedName name="solver_opt" localSheetId="5" hidden="1">Event5!$J$2</definedName>
    <definedName name="solver_opt" localSheetId="6" hidden="1">Event6!$J$2</definedName>
    <definedName name="solver_opt" localSheetId="7" hidden="1">Event7!$J$2</definedName>
    <definedName name="solver_opt" localSheetId="8" hidden="1">Event8!$J$2</definedName>
    <definedName name="solver_opt" localSheetId="9" hidden="1">Event9!$J$2</definedName>
    <definedName name="solver_pre" localSheetId="2" hidden="1">0.000001</definedName>
    <definedName name="solver_pre" localSheetId="0" hidden="1">0.000001</definedName>
    <definedName name="solver_pre" localSheetId="10" hidden="1">0.000001</definedName>
    <definedName name="solver_pre" localSheetId="1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2" hidden="1">1</definedName>
    <definedName name="solver_rbv" localSheetId="0" hidden="1">1</definedName>
    <definedName name="solver_rbv" localSheetId="10" hidden="1">1</definedName>
    <definedName name="solver_rbv" localSheetId="1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0" localSheetId="10" hidden="1">1</definedName>
    <definedName name="solver_rel0" localSheetId="11" hidden="1">1</definedName>
    <definedName name="solver_rel0" localSheetId="8" hidden="1">5</definedName>
    <definedName name="solver_rel0" localSheetId="9" hidden="1">1</definedName>
    <definedName name="solver_rel1" localSheetId="2" hidden="1">5</definedName>
    <definedName name="solver_rel1" localSheetId="0" hidden="1">5</definedName>
    <definedName name="solver_rel1" localSheetId="10" hidden="1">2</definedName>
    <definedName name="solver_rel1" localSheetId="11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2" localSheetId="2" hidden="1">1</definedName>
    <definedName name="solver_rel2" localSheetId="0" hidden="1">1</definedName>
    <definedName name="solver_rel2" localSheetId="10" hidden="1">2</definedName>
    <definedName name="solver_rel2" localSheetId="11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2</definedName>
    <definedName name="solver_rel2" localSheetId="8" hidden="1">2</definedName>
    <definedName name="solver_rel2" localSheetId="9" hidden="1">1</definedName>
    <definedName name="solver_rel3" localSheetId="2" hidden="1">2</definedName>
    <definedName name="solver_rel3" localSheetId="0" hidden="1">2</definedName>
    <definedName name="solver_rel3" localSheetId="10" hidden="1">1</definedName>
    <definedName name="solver_rel3" localSheetId="11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4" localSheetId="2" hidden="1">2</definedName>
    <definedName name="solver_rel4" localSheetId="0" hidden="1">2</definedName>
    <definedName name="solver_rel4" localSheetId="10" hidden="1">2</definedName>
    <definedName name="solver_rel4" localSheetId="11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9" hidden="1">2</definedName>
    <definedName name="solver_rel5" localSheetId="2" hidden="1">2</definedName>
    <definedName name="solver_rel5" localSheetId="0" hidden="1">2</definedName>
    <definedName name="solver_rel5" localSheetId="10" hidden="1">5</definedName>
    <definedName name="solver_rel5" localSheetId="11" hidden="1">2</definedName>
    <definedName name="solver_rel5" localSheetId="3" hidden="1">2</definedName>
    <definedName name="solver_rel5" localSheetId="4" hidden="1">2</definedName>
    <definedName name="solver_rel5" localSheetId="5" hidden="1">2</definedName>
    <definedName name="solver_rel5" localSheetId="6" hidden="1">2</definedName>
    <definedName name="solver_rel5" localSheetId="7" hidden="1">2</definedName>
    <definedName name="solver_rel5" localSheetId="8" hidden="1">1</definedName>
    <definedName name="solver_rel5" localSheetId="9" hidden="1">2</definedName>
    <definedName name="solver_rel6" localSheetId="2" hidden="1">2</definedName>
    <definedName name="solver_rel6" localSheetId="0" hidden="1">2</definedName>
    <definedName name="solver_rel6" localSheetId="10" hidden="1">2</definedName>
    <definedName name="solver_rel6" localSheetId="11" hidden="1">2</definedName>
    <definedName name="solver_rel6" localSheetId="3" hidden="1">2</definedName>
    <definedName name="solver_rel6" localSheetId="4" hidden="1">2</definedName>
    <definedName name="solver_rel6" localSheetId="5" hidden="1">2</definedName>
    <definedName name="solver_rel6" localSheetId="6" hidden="1">2</definedName>
    <definedName name="solver_rel6" localSheetId="7" hidden="1">1</definedName>
    <definedName name="solver_rel6" localSheetId="8" hidden="1">2</definedName>
    <definedName name="solver_rel6" localSheetId="9" hidden="1">2</definedName>
    <definedName name="solver_rel7" localSheetId="10" hidden="1">1</definedName>
    <definedName name="solver_rel7" localSheetId="11" hidden="1">1</definedName>
    <definedName name="solver_rel7" localSheetId="7" hidden="1">1</definedName>
    <definedName name="solver_rel7" localSheetId="8" hidden="1">1</definedName>
    <definedName name="solver_rel7" localSheetId="9" hidden="1">1</definedName>
    <definedName name="solver_rhs0" localSheetId="10" hidden="1">Event10!$D$2:$D$37</definedName>
    <definedName name="solver_rhs0" localSheetId="11" hidden="1">Event11!$D$2:$D$35</definedName>
    <definedName name="solver_rhs0" localSheetId="8" hidden="1">"binary"</definedName>
    <definedName name="solver_rhs0" localSheetId="9" hidden="1">Event9!$D$2:$D$37</definedName>
    <definedName name="solver_rhs1" localSheetId="2" hidden="1">"binary"</definedName>
    <definedName name="solver_rhs1" localSheetId="0" hidden="1">"binary"</definedName>
    <definedName name="solver_rhs1" localSheetId="10" hidden="1">Event10!$L$5</definedName>
    <definedName name="solver_rhs1" localSheetId="11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2" localSheetId="2" hidden="1">'Event 2'!$D$2:$D$35</definedName>
    <definedName name="solver_rhs2" localSheetId="0" hidden="1">Event1!$D$2:$D$37</definedName>
    <definedName name="solver_rhs2" localSheetId="10" hidden="1">1</definedName>
    <definedName name="solver_rhs2" localSheetId="11" hidden="1">Event11!$D$2:$D$37</definedName>
    <definedName name="solver_rhs2" localSheetId="3" hidden="1">Event3!$D$2:$D$37</definedName>
    <definedName name="solver_rhs2" localSheetId="4" hidden="1">Event4!$D$2:$D$37</definedName>
    <definedName name="solver_rhs2" localSheetId="5" hidden="1">Event5!$D$2:$D$37</definedName>
    <definedName name="solver_rhs2" localSheetId="6" hidden="1">Event6!$D$2:$D$37</definedName>
    <definedName name="solver_rhs2" localSheetId="7" hidden="1">Event7!$L$6</definedName>
    <definedName name="solver_rhs2" localSheetId="8" hidden="1">Event8!$L$6</definedName>
    <definedName name="solver_rhs2" localSheetId="9" hidden="1">Event9!$D$2:$D$37</definedName>
    <definedName name="solver_rhs3" localSheetId="2" hidden="1">1</definedName>
    <definedName name="solver_rhs3" localSheetId="0" hidden="1">1</definedName>
    <definedName name="solver_rhs3" localSheetId="10" hidden="1">Event10!$D$2:$D$37</definedName>
    <definedName name="solver_rhs3" localSheetId="11" hidden="1">1</definedName>
    <definedName name="solver_rhs3" localSheetId="3" hidden="1">1</definedName>
    <definedName name="solver_rhs3" localSheetId="4" hidden="1">1</definedName>
    <definedName name="solver_rhs3" localSheetId="5" hidden="1">1</definedName>
    <definedName name="solver_rhs3" localSheetId="6" hidden="1">1</definedName>
    <definedName name="solver_rhs3" localSheetId="7" hidden="1">Event7!$L$5</definedName>
    <definedName name="solver_rhs3" localSheetId="8" hidden="1">Event8!$L$5</definedName>
    <definedName name="solver_rhs3" localSheetId="9" hidden="1">Event9!$L$4</definedName>
    <definedName name="solver_rhs4" localSheetId="2" hidden="1">'Event 2'!$L$4</definedName>
    <definedName name="solver_rhs4" localSheetId="0" hidden="1">Event1!$L$4</definedName>
    <definedName name="solver_rhs4" localSheetId="10" hidden="1">Event10!$L$4</definedName>
    <definedName name="solver_rhs4" localSheetId="11" hidden="1">Event11!$L$4</definedName>
    <definedName name="solver_rhs4" localSheetId="3" hidden="1">Event3!$L$4</definedName>
    <definedName name="solver_rhs4" localSheetId="4" hidden="1">Event4!$L$4</definedName>
    <definedName name="solver_rhs4" localSheetId="5" hidden="1">Event5!$L$4</definedName>
    <definedName name="solver_rhs4" localSheetId="6" hidden="1">Event6!$L$4</definedName>
    <definedName name="solver_rhs4" localSheetId="7" hidden="1">Event7!$L$4</definedName>
    <definedName name="solver_rhs4" localSheetId="8" hidden="1">1</definedName>
    <definedName name="solver_rhs4" localSheetId="9" hidden="1">1</definedName>
    <definedName name="solver_rhs5" localSheetId="2" hidden="1">'Event 2'!$L$5</definedName>
    <definedName name="solver_rhs5" localSheetId="0" hidden="1">Event1!$L$5</definedName>
    <definedName name="solver_rhs5" localSheetId="10" hidden="1">"binary"</definedName>
    <definedName name="solver_rhs5" localSheetId="11" hidden="1">Event11!$L$5</definedName>
    <definedName name="solver_rhs5" localSheetId="3" hidden="1">Event3!$L$5</definedName>
    <definedName name="solver_rhs5" localSheetId="4" hidden="1">Event4!$L$5</definedName>
    <definedName name="solver_rhs5" localSheetId="5" hidden="1">Event5!$L$5</definedName>
    <definedName name="solver_rhs5" localSheetId="6" hidden="1">Event6!$L$5</definedName>
    <definedName name="solver_rhs5" localSheetId="7" hidden="1">1</definedName>
    <definedName name="solver_rhs5" localSheetId="8" hidden="1">Event8!$D$2:$D$37</definedName>
    <definedName name="solver_rhs5" localSheetId="9" hidden="1">Event9!$L$5</definedName>
    <definedName name="solver_rhs6" localSheetId="2" hidden="1">'Event 2'!$L$6</definedName>
    <definedName name="solver_rhs6" localSheetId="0" hidden="1">Event1!$L$6</definedName>
    <definedName name="solver_rhs6" localSheetId="10" hidden="1">Event10!$L$6</definedName>
    <definedName name="solver_rhs6" localSheetId="11" hidden="1">Event11!$L$6</definedName>
    <definedName name="solver_rhs6" localSheetId="3" hidden="1">Event3!$L$6</definedName>
    <definedName name="solver_rhs6" localSheetId="4" hidden="1">Event4!$L$6</definedName>
    <definedName name="solver_rhs6" localSheetId="5" hidden="1">Event5!$L$6</definedName>
    <definedName name="solver_rhs6" localSheetId="6" hidden="1">Event6!$L$6</definedName>
    <definedName name="solver_rhs6" localSheetId="7" hidden="1">Event7!$D$2:$D$37</definedName>
    <definedName name="solver_rhs6" localSheetId="8" hidden="1">Event8!$L$4</definedName>
    <definedName name="solver_rhs6" localSheetId="9" hidden="1">Event9!$L$6</definedName>
    <definedName name="solver_rhs7" localSheetId="10" hidden="1">Event10!$D$2:$D$32</definedName>
    <definedName name="solver_rhs7" localSheetId="11" hidden="1">Event11!$D$2:$D$31</definedName>
    <definedName name="solver_rhs7" localSheetId="7" hidden="1">Event7!$D$2:$D$37</definedName>
    <definedName name="solver_rhs7" localSheetId="8" hidden="1">Event8!$D$2:$D$35</definedName>
    <definedName name="solver_rhs7" localSheetId="9" hidden="1">Event9!$D$2:$D$33</definedName>
    <definedName name="solver_rlx" localSheetId="2" hidden="1">2</definedName>
    <definedName name="solver_rlx" localSheetId="0" hidden="1">2</definedName>
    <definedName name="solver_rlx" localSheetId="10" hidden="1">2</definedName>
    <definedName name="solver_rlx" localSheetId="1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2" hidden="1">0</definedName>
    <definedName name="solver_rsd" localSheetId="0" hidden="1">0</definedName>
    <definedName name="solver_rsd" localSheetId="10" hidden="1">0</definedName>
    <definedName name="solver_rsd" localSheetId="1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2" hidden="1">1</definedName>
    <definedName name="solver_scl" localSheetId="0" hidden="1">1</definedName>
    <definedName name="solver_scl" localSheetId="10" hidden="1">1</definedName>
    <definedName name="solver_scl" localSheetId="1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2" hidden="1">2</definedName>
    <definedName name="solver_sho" localSheetId="0" hidden="1">2</definedName>
    <definedName name="solver_sho" localSheetId="10" hidden="1">2</definedName>
    <definedName name="solver_sho" localSheetId="1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2" hidden="1">100</definedName>
    <definedName name="solver_ssz" localSheetId="0" hidden="1">100</definedName>
    <definedName name="solver_ssz" localSheetId="10" hidden="1">100</definedName>
    <definedName name="solver_ssz" localSheetId="1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2" hidden="1">2147483647</definedName>
    <definedName name="solver_tim" localSheetId="0" hidden="1">2147483647</definedName>
    <definedName name="solver_tim" localSheetId="10" hidden="1">2147483647</definedName>
    <definedName name="solver_tim" localSheetId="1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2" hidden="1">0.01</definedName>
    <definedName name="solver_tol" localSheetId="0" hidden="1">0.01</definedName>
    <definedName name="solver_tol" localSheetId="10" hidden="1">0.01</definedName>
    <definedName name="solver_tol" localSheetId="1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2" hidden="1">1</definedName>
    <definedName name="solver_typ" localSheetId="0" hidden="1">1</definedName>
    <definedName name="solver_typ" localSheetId="10" hidden="1">1</definedName>
    <definedName name="solver_typ" localSheetId="11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val" localSheetId="2" hidden="1">0</definedName>
    <definedName name="solver_val" localSheetId="0" hidden="1">0</definedName>
    <definedName name="solver_val" localSheetId="10" hidden="1">0</definedName>
    <definedName name="solver_val" localSheetId="1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2" hidden="1">3</definedName>
    <definedName name="solver_ver" localSheetId="0" hidden="1">3</definedName>
    <definedName name="solver_ver" localSheetId="10" hidden="1">3</definedName>
    <definedName name="solver_ver" localSheetId="1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1" i="15"/>
  <c r="C32" i="15"/>
  <c r="C33" i="15"/>
  <c r="C34" i="15"/>
  <c r="C35" i="15"/>
  <c r="C2" i="15"/>
  <c r="E40" i="15"/>
  <c r="J9" i="15"/>
  <c r="J6" i="15"/>
  <c r="J5" i="15"/>
  <c r="J4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2" i="14"/>
  <c r="E39" i="14"/>
  <c r="J9" i="14"/>
  <c r="J6" i="14"/>
  <c r="J5" i="14"/>
  <c r="J4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2" i="13"/>
  <c r="E39" i="13"/>
  <c r="J9" i="13"/>
  <c r="J6" i="13"/>
  <c r="J5" i="13"/>
  <c r="J4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2" i="12"/>
  <c r="E40" i="12"/>
  <c r="J9" i="12"/>
  <c r="J6" i="12"/>
  <c r="J5" i="12"/>
  <c r="J4" i="12"/>
  <c r="C3" i="11"/>
  <c r="C4" i="11"/>
  <c r="C5" i="11"/>
  <c r="C6" i="11"/>
  <c r="J2" i="11" s="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4" i="11"/>
  <c r="C35" i="11"/>
  <c r="C2" i="11"/>
  <c r="E39" i="11"/>
  <c r="J9" i="11"/>
  <c r="J6" i="11"/>
  <c r="J5" i="11"/>
  <c r="J4" i="11"/>
  <c r="C3" i="10"/>
  <c r="C4" i="10"/>
  <c r="C5" i="10"/>
  <c r="C6" i="10"/>
  <c r="J2" i="10"/>
  <c r="C8" i="10"/>
  <c r="C9" i="10"/>
  <c r="C10" i="10"/>
  <c r="C11" i="10"/>
  <c r="C12" i="10"/>
  <c r="C13" i="10"/>
  <c r="C14" i="10"/>
  <c r="C15" i="10"/>
  <c r="C16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2" i="10"/>
  <c r="E38" i="10"/>
  <c r="J9" i="10"/>
  <c r="J6" i="10"/>
  <c r="J5" i="10"/>
  <c r="J4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8" i="9"/>
  <c r="C19" i="9"/>
  <c r="C20" i="9"/>
  <c r="C21" i="9"/>
  <c r="C22" i="9"/>
  <c r="C23" i="9"/>
  <c r="C25" i="9"/>
  <c r="C26" i="9"/>
  <c r="C27" i="9"/>
  <c r="C28" i="9"/>
  <c r="C29" i="9"/>
  <c r="C30" i="9"/>
  <c r="C31" i="9"/>
  <c r="C32" i="9"/>
  <c r="C33" i="9"/>
  <c r="C34" i="9"/>
  <c r="C35" i="9"/>
  <c r="C36" i="9"/>
  <c r="C2" i="9"/>
  <c r="E39" i="9"/>
  <c r="J9" i="9"/>
  <c r="J6" i="9"/>
  <c r="J5" i="9"/>
  <c r="J4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3" i="8"/>
  <c r="C34" i="8"/>
  <c r="C35" i="8"/>
  <c r="C2" i="8"/>
  <c r="E38" i="8"/>
  <c r="J11" i="8"/>
  <c r="J6" i="8"/>
  <c r="J5" i="8"/>
  <c r="J4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7" i="7"/>
  <c r="C18" i="7"/>
  <c r="C19" i="7"/>
  <c r="C21" i="7"/>
  <c r="C22" i="7"/>
  <c r="C23" i="7"/>
  <c r="C24" i="7"/>
  <c r="C25" i="7"/>
  <c r="C26" i="7"/>
  <c r="C27" i="7"/>
  <c r="C28" i="7"/>
  <c r="C29" i="7"/>
  <c r="C30" i="7"/>
  <c r="C31" i="7"/>
  <c r="C33" i="7"/>
  <c r="C34" i="7"/>
  <c r="C35" i="7"/>
  <c r="C2" i="7"/>
  <c r="E39" i="7"/>
  <c r="J11" i="7"/>
  <c r="J6" i="7"/>
  <c r="J5" i="7"/>
  <c r="J4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5" i="4"/>
  <c r="C2" i="4"/>
  <c r="E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J11" i="4"/>
  <c r="B11" i="4"/>
  <c r="B10" i="4"/>
  <c r="B9" i="4"/>
  <c r="B8" i="4"/>
  <c r="B7" i="4"/>
  <c r="B6" i="4"/>
  <c r="B5" i="4"/>
  <c r="B4" i="4"/>
  <c r="B3" i="4"/>
  <c r="B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8" i="2"/>
  <c r="C29" i="2"/>
  <c r="C30" i="2"/>
  <c r="C31" i="2"/>
  <c r="C32" i="2"/>
  <c r="C34" i="2"/>
  <c r="C36" i="2"/>
  <c r="C37" i="2"/>
  <c r="C2" i="2"/>
  <c r="E39" i="2"/>
  <c r="J11" i="2"/>
  <c r="J6" i="2"/>
  <c r="J5" i="2"/>
  <c r="J4" i="2"/>
  <c r="J5" i="4" l="1"/>
  <c r="J2" i="15"/>
  <c r="J2" i="14"/>
  <c r="J2" i="13"/>
  <c r="J2" i="12"/>
  <c r="J2" i="9"/>
  <c r="J2" i="8"/>
  <c r="J2" i="7"/>
  <c r="J2" i="4"/>
  <c r="J4" i="4"/>
  <c r="J6" i="4"/>
  <c r="J2" i="2"/>
</calcChain>
</file>

<file path=xl/sharedStrings.xml><?xml version="1.0" encoding="utf-8"?>
<sst xmlns="http://schemas.openxmlformats.org/spreadsheetml/2006/main" count="622" uniqueCount="93">
  <si>
    <t>Surfer</t>
  </si>
  <si>
    <t>Tier</t>
  </si>
  <si>
    <t>2016 Placement</t>
  </si>
  <si>
    <t>Selected</t>
  </si>
  <si>
    <t>Power</t>
  </si>
  <si>
    <t>Actual Points</t>
  </si>
  <si>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</si>
  <si>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</si>
  <si>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</si>
  <si>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</si>
  <si>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</si>
  <si>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</si>
  <si>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</si>
  <si>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</si>
  <si>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</si>
  <si>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</si>
  <si>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</si>
  <si>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</si>
  <si>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</si>
  <si>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</si>
  <si>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</si>
  <si>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</si>
  <si>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</si>
  <si>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</si>
  <si>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</si>
  <si>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</si>
  <si>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</si>
  <si>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</si>
  <si>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Owen Wright</t>
  </si>
  <si>
    <t>Bede Durbidge</t>
  </si>
  <si>
    <t>Connor O'Leary</t>
  </si>
  <si>
    <t>Ethan Ewing</t>
  </si>
  <si>
    <t>Frederico Morais</t>
  </si>
  <si>
    <t>Joan Duru</t>
  </si>
  <si>
    <t>Leonardo Fioravanti</t>
  </si>
  <si>
    <t>Jeremy Flores</t>
  </si>
  <si>
    <t>Jadson Andre</t>
  </si>
  <si>
    <t>Ian Gouveia</t>
  </si>
  <si>
    <t>Jack Freestone</t>
  </si>
  <si>
    <t>Ezekiel Lau</t>
  </si>
  <si>
    <t>Nat Young</t>
  </si>
  <si>
    <t>Mikey Wright</t>
  </si>
  <si>
    <t>Minimise 2016 Placement</t>
  </si>
  <si>
    <t>Subject to</t>
  </si>
  <si>
    <t>Tier 1</t>
  </si>
  <si>
    <t>=</t>
  </si>
  <si>
    <t>Tier 2</t>
  </si>
  <si>
    <t>Tier 3</t>
  </si>
  <si>
    <t>Keanu Asing</t>
  </si>
  <si>
    <t>Dusty Payne</t>
  </si>
  <si>
    <t>Kai Otton</t>
  </si>
  <si>
    <t>Matt Banting</t>
  </si>
  <si>
    <t>Davey Cathels</t>
  </si>
  <si>
    <t>Alejo Muniz</t>
  </si>
  <si>
    <t>Adam Melling</t>
  </si>
  <si>
    <t>Ryan Callinan</t>
  </si>
  <si>
    <t>Alex Ribeiro</t>
  </si>
  <si>
    <t>Tanner Gudauskas</t>
  </si>
  <si>
    <t>Taj Burrow</t>
  </si>
  <si>
    <t>Brett Simpson</t>
  </si>
  <si>
    <t>Bruno Santos</t>
  </si>
  <si>
    <t>Mason Ho</t>
  </si>
  <si>
    <t>Deivid Silva</t>
  </si>
  <si>
    <t>Lucas Silveira</t>
  </si>
  <si>
    <t>Marco Fernandez</t>
  </si>
  <si>
    <t>Bino Lopes</t>
  </si>
  <si>
    <t>Jay Davies</t>
  </si>
  <si>
    <t>Wade Carmichael</t>
  </si>
  <si>
    <t>Hira Teriinatoofa</t>
  </si>
  <si>
    <t>Tevita Gukilau</t>
  </si>
  <si>
    <t>Miguel Blanco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</si>
  <si>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</si>
  <si>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</si>
  <si>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</si>
  <si>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</si>
  <si>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</si>
  <si>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</si>
  <si>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</si>
  <si>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</si>
  <si>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Jesse Mendes</t>
  </si>
  <si>
    <t>Previous Event</t>
  </si>
  <si>
    <t>Glyndyn Ringrose</t>
  </si>
  <si>
    <t>Samuel Pupo</t>
  </si>
  <si>
    <t>Yago Dora</t>
  </si>
  <si>
    <t>Michael February</t>
  </si>
  <si>
    <t>Dale Staples</t>
  </si>
  <si>
    <t>Aritz Aranburu</t>
  </si>
  <si>
    <t>Taumata Puhetini</t>
  </si>
  <si>
    <t>Hiroto Ohhara</t>
  </si>
  <si>
    <t>Evan Geiselman</t>
  </si>
  <si>
    <t>Marc Lacomare</t>
  </si>
  <si>
    <t>Vasco Ribeiro</t>
  </si>
  <si>
    <t>Benji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</si>
</sst>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1F1F1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rgb="FF0F9ED5"/>
        <bgColor indexed="64"/>
      </patternFill>
    </fill>
    <fill>
      <patternFill patternType="solid">
        <fgColor rgb="FFA02B9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horizontal="right" wrapText="1"/>
    </xf>
    <xf numFmtId="0" fontId="1" fillId="6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hrraid003_myuct_ac_za/Documents/HONOURS/PROJECT/PROP/Last%20year%20Event.xlsx" TargetMode="External"/><Relationship Id="rId1" Type="http://schemas.openxmlformats.org/officeDocument/2006/relationships/externalLinkPath" Target="Last%20year%20Ev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ent1"/>
      <sheetName val="Event 2"/>
      <sheetName val="Sheet4"/>
      <sheetName val="Event3"/>
      <sheetName val="Event4"/>
      <sheetName val="Event5"/>
      <sheetName val="Event6"/>
      <sheetName val="Event7"/>
      <sheetName val="Event8"/>
      <sheetName val="Event9"/>
      <sheetName val="Event10"/>
      <sheetName val="Event11"/>
    </sheetNames>
    <sheetDataSet>
      <sheetData sheetId="0"/>
      <sheetData sheetId="1"/>
      <sheetData sheetId="2">
        <row r="1">
          <cell r="A1" t="str">
            <v>Surfer</v>
          </cell>
          <cell r="F1" t="str">
            <v>Tier</v>
          </cell>
        </row>
        <row r="2">
          <cell r="A2" t="str">
            <v>Owen Wright</v>
          </cell>
          <cell r="F2">
            <v>1</v>
          </cell>
        </row>
        <row r="3">
          <cell r="A3" t="str">
            <v>Matt Wilkinson</v>
          </cell>
          <cell r="F3">
            <v>1</v>
          </cell>
        </row>
        <row r="4">
          <cell r="A4" t="str">
            <v>Gabriel Medina</v>
          </cell>
          <cell r="F4">
            <v>1</v>
          </cell>
        </row>
        <row r="5">
          <cell r="A5" t="str">
            <v>John John Florence</v>
          </cell>
          <cell r="F5">
            <v>1</v>
          </cell>
        </row>
        <row r="6">
          <cell r="A6" t="str">
            <v>Italo Ferreira</v>
          </cell>
        </row>
        <row r="7">
          <cell r="A7" t="str">
            <v>Connor O'Leary</v>
          </cell>
          <cell r="F7">
            <v>1</v>
          </cell>
        </row>
        <row r="8">
          <cell r="A8" t="str">
            <v>Kelly Slater</v>
          </cell>
          <cell r="F8">
            <v>1</v>
          </cell>
        </row>
        <row r="9">
          <cell r="A9" t="str">
            <v>Joel Parkinson</v>
          </cell>
          <cell r="F9">
            <v>1</v>
          </cell>
        </row>
        <row r="10">
          <cell r="A10" t="str">
            <v>Kolohe Andino</v>
          </cell>
          <cell r="F10">
            <v>1</v>
          </cell>
        </row>
        <row r="11">
          <cell r="A11" t="str">
            <v>Conner Coffin</v>
          </cell>
          <cell r="F11">
            <v>2</v>
          </cell>
        </row>
        <row r="12">
          <cell r="A12" t="str">
            <v>Adriano de Souza</v>
          </cell>
          <cell r="F12">
            <v>2</v>
          </cell>
        </row>
        <row r="13">
          <cell r="A13" t="str">
            <v>Jordy Smith</v>
          </cell>
          <cell r="F13">
            <v>2</v>
          </cell>
        </row>
        <row r="14">
          <cell r="A14" t="str">
            <v>Miguel Pupo</v>
          </cell>
          <cell r="F14">
            <v>2</v>
          </cell>
        </row>
        <row r="15">
          <cell r="A15" t="str">
            <v>Julian Wilson</v>
          </cell>
          <cell r="F15">
            <v>2</v>
          </cell>
        </row>
        <row r="16">
          <cell r="A16" t="str">
            <v>Ian Gouveia</v>
          </cell>
          <cell r="F16">
            <v>2</v>
          </cell>
        </row>
        <row r="17">
          <cell r="A17" t="str">
            <v>Caio Ibelli</v>
          </cell>
          <cell r="F17">
            <v>2</v>
          </cell>
        </row>
        <row r="18">
          <cell r="A18" t="str">
            <v>Frederico Morais</v>
          </cell>
          <cell r="F18">
            <v>2</v>
          </cell>
        </row>
        <row r="19">
          <cell r="A19" t="str">
            <v>Ezekiel Lau</v>
          </cell>
          <cell r="F19">
            <v>2</v>
          </cell>
        </row>
        <row r="20">
          <cell r="A20" t="str">
            <v>Mikey Wright</v>
          </cell>
        </row>
        <row r="21">
          <cell r="A21" t="str">
            <v>Sebastian Zietz</v>
          </cell>
          <cell r="F21">
            <v>2</v>
          </cell>
        </row>
        <row r="22">
          <cell r="A22" t="str">
            <v>Stuart Kennedy</v>
          </cell>
          <cell r="F22">
            <v>2</v>
          </cell>
        </row>
        <row r="23">
          <cell r="A23" t="str">
            <v>Jadson Andre</v>
          </cell>
          <cell r="F23">
            <v>2</v>
          </cell>
        </row>
        <row r="24">
          <cell r="A24" t="str">
            <v>Mick Fanning</v>
          </cell>
          <cell r="F24">
            <v>2</v>
          </cell>
        </row>
        <row r="25">
          <cell r="A25" t="str">
            <v>Jeremy Flores</v>
          </cell>
          <cell r="F25">
            <v>2</v>
          </cell>
        </row>
        <row r="26">
          <cell r="A26" t="str">
            <v>Filipe Toledo</v>
          </cell>
          <cell r="F26">
            <v>2</v>
          </cell>
        </row>
        <row r="27">
          <cell r="A27" t="str">
            <v>Joan Duru</v>
          </cell>
          <cell r="F27">
            <v>3</v>
          </cell>
        </row>
        <row r="28">
          <cell r="A28" t="str">
            <v>Jack Freestone</v>
          </cell>
          <cell r="F28">
            <v>3</v>
          </cell>
        </row>
        <row r="29">
          <cell r="A29" t="str">
            <v>Leonardo Fioravanti</v>
          </cell>
          <cell r="F29">
            <v>3</v>
          </cell>
        </row>
        <row r="30">
          <cell r="A30" t="str">
            <v>Kanoa Igarashi</v>
          </cell>
          <cell r="F30">
            <v>3</v>
          </cell>
        </row>
        <row r="31">
          <cell r="A31" t="str">
            <v>Ethan Ewing</v>
          </cell>
          <cell r="F31">
            <v>3</v>
          </cell>
        </row>
        <row r="32">
          <cell r="A32" t="str">
            <v>Nat Young</v>
          </cell>
          <cell r="F32">
            <v>3</v>
          </cell>
        </row>
        <row r="33">
          <cell r="A33" t="str">
            <v>Wiggolly Dantas</v>
          </cell>
          <cell r="F33">
            <v>3</v>
          </cell>
        </row>
        <row r="34">
          <cell r="A34" t="str">
            <v>Bede Durbidge</v>
          </cell>
          <cell r="F34">
            <v>3</v>
          </cell>
        </row>
        <row r="35">
          <cell r="A35" t="str">
            <v>Adrian Buchan</v>
          </cell>
          <cell r="F35">
            <v>3</v>
          </cell>
        </row>
        <row r="36">
          <cell r="A36" t="str">
            <v>Michel Bourez</v>
          </cell>
          <cell r="F36">
            <v>3</v>
          </cell>
        </row>
        <row r="37">
          <cell r="A37" t="str">
            <v>Josh Kerr</v>
          </cell>
          <cell r="F37">
            <v>3</v>
          </cell>
        </row>
        <row r="38">
          <cell r="A38" t="str">
            <v>Jesse Mendes</v>
          </cell>
          <cell r="F38">
            <v>3</v>
          </cell>
        </row>
        <row r="39">
          <cell r="A39" t="str">
            <v>Jacob Willcox</v>
          </cell>
          <cell r="F39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B045-FFEC-4246-B83D-3CC80E066B3E}">
  <dimension ref="A1:L39"/>
  <sheetViews>
    <sheetView workbookViewId="0">
      <selection sqref="A1:C5"/>
    </sheetView>
  </sheetViews>
  <sheetFormatPr defaultRowHeight="15" x14ac:dyDescent="0.25"/>
  <cols>
    <col min="1" max="1" width="18" bestFit="1" customWidth="1"/>
    <col min="3" max="3" width="13.710937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80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1" t="s">
        <v>6</v>
      </c>
      <c r="B2" s="2">
        <v>1</v>
      </c>
      <c r="C2" s="3">
        <f>_xlfn.XLOOKUP(A2,E1A!A:A,E1A!B:B)</f>
        <v>46400</v>
      </c>
      <c r="D2">
        <v>1</v>
      </c>
      <c r="E2">
        <v>1</v>
      </c>
      <c r="F2" s="2">
        <v>76.83</v>
      </c>
      <c r="I2" t="s">
        <v>42</v>
      </c>
      <c r="J2">
        <f>SUMPRODUCT(D2:D37,C2:C37)+SUMPRODUCT(E2:E37,C2:C37)</f>
        <v>307850</v>
      </c>
    </row>
    <row r="3" spans="1:12" ht="15.75" customHeight="1" thickBot="1" x14ac:dyDescent="0.3">
      <c r="A3" s="1" t="s">
        <v>7</v>
      </c>
      <c r="B3" s="2">
        <v>1</v>
      </c>
      <c r="C3" s="3">
        <f>_xlfn.XLOOKUP(A3,E1A!A:A,E1A!B:B)</f>
        <v>45450</v>
      </c>
      <c r="D3">
        <v>1</v>
      </c>
      <c r="E3">
        <v>0</v>
      </c>
      <c r="F3" s="2">
        <v>52.3</v>
      </c>
      <c r="I3" t="s">
        <v>43</v>
      </c>
    </row>
    <row r="4" spans="1:12" ht="15.75" customHeight="1" thickBot="1" x14ac:dyDescent="0.3">
      <c r="A4" s="1" t="s">
        <v>8</v>
      </c>
      <c r="B4" s="2">
        <v>1</v>
      </c>
      <c r="C4" s="3">
        <f>_xlfn.XLOOKUP(A4,E1A!A:A,E1A!B:B)</f>
        <v>44150</v>
      </c>
      <c r="D4">
        <v>0</v>
      </c>
      <c r="E4">
        <v>0</v>
      </c>
      <c r="F4" s="2">
        <v>76.040000000000006</v>
      </c>
      <c r="I4" t="s">
        <v>44</v>
      </c>
      <c r="J4">
        <f>SUM(D2:D9)</f>
        <v>2</v>
      </c>
      <c r="K4" t="s">
        <v>45</v>
      </c>
      <c r="L4">
        <v>2</v>
      </c>
    </row>
    <row r="5" spans="1:12" ht="15.75" customHeight="1" thickBot="1" x14ac:dyDescent="0.3">
      <c r="A5" s="1" t="s">
        <v>9</v>
      </c>
      <c r="B5" s="2">
        <v>1</v>
      </c>
      <c r="C5" s="3">
        <f>_xlfn.XLOOKUP(A5,E1A!A:A,E1A!B:B)</f>
        <v>39500</v>
      </c>
      <c r="D5">
        <v>0</v>
      </c>
      <c r="E5">
        <v>0</v>
      </c>
      <c r="F5" s="2">
        <v>44.26</v>
      </c>
      <c r="I5" t="s">
        <v>46</v>
      </c>
      <c r="J5">
        <f>SUM(D10:D25)</f>
        <v>4</v>
      </c>
      <c r="K5" t="s">
        <v>45</v>
      </c>
      <c r="L5">
        <v>4</v>
      </c>
    </row>
    <row r="6" spans="1:12" ht="15.75" customHeight="1" thickBot="1" x14ac:dyDescent="0.3">
      <c r="A6" s="1" t="s">
        <v>10</v>
      </c>
      <c r="B6" s="2">
        <v>1</v>
      </c>
      <c r="C6" s="3">
        <f>_xlfn.XLOOKUP(A6,E1A!A:A,E1A!B:B)</f>
        <v>38700</v>
      </c>
      <c r="D6">
        <v>0</v>
      </c>
      <c r="E6">
        <v>0</v>
      </c>
      <c r="F6" s="2">
        <v>90.24</v>
      </c>
      <c r="I6" t="s">
        <v>47</v>
      </c>
      <c r="J6">
        <f>SUM(D26:D37)</f>
        <v>2</v>
      </c>
      <c r="K6" t="s">
        <v>45</v>
      </c>
      <c r="L6">
        <v>2</v>
      </c>
    </row>
    <row r="7" spans="1:12" ht="15.75" customHeight="1" thickBot="1" x14ac:dyDescent="0.3">
      <c r="A7" s="1" t="s">
        <v>11</v>
      </c>
      <c r="B7" s="2">
        <v>1</v>
      </c>
      <c r="C7" s="3">
        <f>_xlfn.XLOOKUP(A7,E1A!A:A,E1A!B:B)</f>
        <v>37900</v>
      </c>
      <c r="D7">
        <v>0</v>
      </c>
      <c r="E7">
        <v>0</v>
      </c>
      <c r="F7" s="2">
        <v>23.47</v>
      </c>
    </row>
    <row r="8" spans="1:12" ht="15.75" customHeight="1" thickBot="1" x14ac:dyDescent="0.3">
      <c r="A8" s="1" t="s">
        <v>12</v>
      </c>
      <c r="B8" s="2">
        <v>1</v>
      </c>
      <c r="C8" s="3">
        <f>_xlfn.XLOOKUP(A8,E1A!A:A,E1A!B:B)</f>
        <v>36850</v>
      </c>
      <c r="D8">
        <v>0</v>
      </c>
      <c r="E8">
        <v>0</v>
      </c>
      <c r="F8" s="2">
        <v>80.73</v>
      </c>
    </row>
    <row r="9" spans="1:12" ht="15.75" customHeight="1" thickBot="1" x14ac:dyDescent="0.3">
      <c r="A9" s="1" t="s">
        <v>13</v>
      </c>
      <c r="B9" s="2">
        <v>1</v>
      </c>
      <c r="C9" s="3">
        <f>_xlfn.XLOOKUP(A9,E1A!A:A,E1A!B:B)</f>
        <v>35700</v>
      </c>
      <c r="D9">
        <v>0</v>
      </c>
      <c r="E9">
        <v>0</v>
      </c>
      <c r="F9" s="2">
        <v>31.5</v>
      </c>
    </row>
    <row r="10" spans="1:12" ht="15.75" customHeight="1" thickBot="1" x14ac:dyDescent="0.3">
      <c r="A10" s="1" t="s">
        <v>14</v>
      </c>
      <c r="B10" s="2">
        <v>2</v>
      </c>
      <c r="C10" s="3">
        <f>_xlfn.XLOOKUP(A10,E1A!A:A,E1A!B:B)</f>
        <v>35400</v>
      </c>
      <c r="D10">
        <v>1</v>
      </c>
      <c r="E10">
        <v>0</v>
      </c>
      <c r="F10" s="2">
        <v>73.430000000000007</v>
      </c>
    </row>
    <row r="11" spans="1:12" ht="15.75" customHeight="1" thickBot="1" x14ac:dyDescent="0.3">
      <c r="A11" s="1" t="s">
        <v>15</v>
      </c>
      <c r="B11" s="2">
        <v>2</v>
      </c>
      <c r="C11" s="3">
        <f>_xlfn.XLOOKUP(A11,E1A!A:A,E1A!B:B)</f>
        <v>35350</v>
      </c>
      <c r="D11">
        <v>1</v>
      </c>
      <c r="E11">
        <v>0</v>
      </c>
      <c r="F11" s="2">
        <v>26.87</v>
      </c>
      <c r="I11" t="s">
        <v>5</v>
      </c>
      <c r="J11">
        <f>SUMPRODUCT(F2:F37,D2:D37)+SUMPRODUCT(E2:E37,F2:F37)</f>
        <v>459.89000000000004</v>
      </c>
    </row>
    <row r="12" spans="1:12" ht="15.75" customHeight="1" thickBot="1" x14ac:dyDescent="0.3">
      <c r="A12" s="1" t="s">
        <v>16</v>
      </c>
      <c r="B12" s="2">
        <v>2</v>
      </c>
      <c r="C12" s="3">
        <f>_xlfn.XLOOKUP(A12,E1A!A:A,E1A!B:B)</f>
        <v>31950</v>
      </c>
      <c r="D12">
        <v>1</v>
      </c>
      <c r="E12">
        <v>0</v>
      </c>
      <c r="F12" s="2">
        <v>58.5</v>
      </c>
    </row>
    <row r="13" spans="1:12" ht="15.75" customHeight="1" thickBot="1" x14ac:dyDescent="0.3">
      <c r="A13" s="1" t="s">
        <v>17</v>
      </c>
      <c r="B13" s="2">
        <v>2</v>
      </c>
      <c r="C13" s="3">
        <f>_xlfn.XLOOKUP(A13,E1A!A:A,E1A!B:B)</f>
        <v>30650</v>
      </c>
      <c r="D13">
        <v>1</v>
      </c>
      <c r="E13">
        <v>0</v>
      </c>
      <c r="F13" s="2">
        <v>42.8</v>
      </c>
    </row>
    <row r="14" spans="1:12" ht="15.75" thickBot="1" x14ac:dyDescent="0.3">
      <c r="A14" s="4" t="s">
        <v>18</v>
      </c>
      <c r="B14" s="2">
        <v>2</v>
      </c>
      <c r="C14" s="3">
        <f>_xlfn.XLOOKUP(A14,E1A!A:A,E1A!B:B)</f>
        <v>29700</v>
      </c>
      <c r="D14">
        <v>0</v>
      </c>
      <c r="E14">
        <v>0</v>
      </c>
      <c r="F14" s="2">
        <v>21.43</v>
      </c>
    </row>
    <row r="15" spans="1:12" ht="15.75" customHeight="1" thickBot="1" x14ac:dyDescent="0.3">
      <c r="A15" s="1" t="s">
        <v>19</v>
      </c>
      <c r="B15" s="2">
        <v>2</v>
      </c>
      <c r="C15" s="3">
        <f>_xlfn.XLOOKUP(A15,E1A!A:A,E1A!B:B)</f>
        <v>27500</v>
      </c>
      <c r="D15">
        <v>0</v>
      </c>
      <c r="E15">
        <v>0</v>
      </c>
      <c r="F15" s="2">
        <v>29.4</v>
      </c>
    </row>
    <row r="16" spans="1:12" ht="15.75" customHeight="1" thickBot="1" x14ac:dyDescent="0.3">
      <c r="A16" s="1" t="s">
        <v>20</v>
      </c>
      <c r="B16" s="2">
        <v>2</v>
      </c>
      <c r="C16" s="3">
        <f>_xlfn.XLOOKUP(A16,E1A!A:A,E1A!B:B)</f>
        <v>26950</v>
      </c>
      <c r="D16">
        <v>0</v>
      </c>
      <c r="E16">
        <v>0</v>
      </c>
      <c r="F16" s="2">
        <v>82.32</v>
      </c>
    </row>
    <row r="17" spans="1:6" ht="15.75" customHeight="1" thickBot="1" x14ac:dyDescent="0.3">
      <c r="A17" s="1" t="s">
        <v>21</v>
      </c>
      <c r="B17" s="2">
        <v>2</v>
      </c>
      <c r="C17" s="3">
        <f>_xlfn.XLOOKUP(A17,E1A!A:A,E1A!B:B)</f>
        <v>25200</v>
      </c>
      <c r="D17">
        <v>0</v>
      </c>
      <c r="E17">
        <v>0</v>
      </c>
      <c r="F17" s="2">
        <v>40.97</v>
      </c>
    </row>
    <row r="18" spans="1:6" ht="15.75" customHeight="1" thickBot="1" x14ac:dyDescent="0.3">
      <c r="A18" s="1" t="s">
        <v>22</v>
      </c>
      <c r="B18" s="2">
        <v>2</v>
      </c>
      <c r="C18" s="3">
        <f>_xlfn.XLOOKUP(A18,E1A!A:A,E1A!B:B)</f>
        <v>25200</v>
      </c>
      <c r="D18">
        <v>0</v>
      </c>
      <c r="E18">
        <v>0</v>
      </c>
      <c r="F18" s="2">
        <v>28.27</v>
      </c>
    </row>
    <row r="19" spans="1:6" ht="15.75" customHeight="1" thickBot="1" x14ac:dyDescent="0.3">
      <c r="A19" s="1" t="s">
        <v>23</v>
      </c>
      <c r="B19" s="2">
        <v>2</v>
      </c>
      <c r="C19" s="3">
        <f>_xlfn.XLOOKUP(A19,E1A!A:A,E1A!B:B)</f>
        <v>24700</v>
      </c>
      <c r="D19">
        <v>0</v>
      </c>
      <c r="E19">
        <v>0</v>
      </c>
      <c r="F19" s="2">
        <v>63.3</v>
      </c>
    </row>
    <row r="20" spans="1:6" ht="15.75" customHeight="1" thickBot="1" x14ac:dyDescent="0.3">
      <c r="A20" s="1" t="s">
        <v>24</v>
      </c>
      <c r="B20" s="2">
        <v>2</v>
      </c>
      <c r="C20" s="3">
        <f>_xlfn.XLOOKUP(A20,E1A!A:A,E1A!B:B)</f>
        <v>24250</v>
      </c>
      <c r="D20">
        <v>0</v>
      </c>
      <c r="E20">
        <v>0</v>
      </c>
      <c r="F20" s="2">
        <v>37.17</v>
      </c>
    </row>
    <row r="21" spans="1:6" ht="15.75" customHeight="1" thickBot="1" x14ac:dyDescent="0.3">
      <c r="A21" s="5" t="s">
        <v>25</v>
      </c>
      <c r="B21" s="2">
        <v>2</v>
      </c>
      <c r="C21" s="3">
        <f>_xlfn.XLOOKUP(A21,E1A!A:A,E1A!B:B)</f>
        <v>23650</v>
      </c>
      <c r="D21">
        <v>0</v>
      </c>
      <c r="E21">
        <v>0</v>
      </c>
      <c r="F21" s="2">
        <v>16.77</v>
      </c>
    </row>
    <row r="22" spans="1:6" ht="15.75" customHeight="1" thickBot="1" x14ac:dyDescent="0.3">
      <c r="A22" s="1" t="s">
        <v>26</v>
      </c>
      <c r="B22" s="2">
        <v>2</v>
      </c>
      <c r="C22" s="3">
        <f>_xlfn.XLOOKUP(A22,E1A!A:A,E1A!B:B)</f>
        <v>22650</v>
      </c>
      <c r="D22">
        <v>0</v>
      </c>
      <c r="E22">
        <v>0</v>
      </c>
      <c r="F22" s="2">
        <v>24</v>
      </c>
    </row>
    <row r="23" spans="1:6" ht="15.75" customHeight="1" thickBot="1" x14ac:dyDescent="0.3">
      <c r="A23" s="1" t="s">
        <v>27</v>
      </c>
      <c r="B23" s="2">
        <v>2</v>
      </c>
      <c r="C23" s="3">
        <f>_xlfn.XLOOKUP(A23,E1A!A:A,E1A!B:B)</f>
        <v>22400</v>
      </c>
      <c r="D23">
        <v>0</v>
      </c>
      <c r="E23">
        <v>0</v>
      </c>
      <c r="F23" s="2">
        <v>41.08</v>
      </c>
    </row>
    <row r="24" spans="1:6" ht="15.75" customHeight="1" thickBot="1" x14ac:dyDescent="0.3">
      <c r="A24" s="1" t="s">
        <v>28</v>
      </c>
      <c r="B24" s="2">
        <v>2</v>
      </c>
      <c r="C24" s="3">
        <f>_xlfn.XLOOKUP(A24,E1A!A:A,E1A!B:B)</f>
        <v>4500</v>
      </c>
      <c r="D24">
        <v>0</v>
      </c>
      <c r="E24">
        <v>0</v>
      </c>
      <c r="F24" s="2">
        <v>100.75</v>
      </c>
    </row>
    <row r="25" spans="1:6" ht="15.75" customHeight="1" thickBot="1" x14ac:dyDescent="0.3">
      <c r="A25" s="1" t="s">
        <v>29</v>
      </c>
      <c r="B25" s="2">
        <v>2</v>
      </c>
      <c r="C25" s="3">
        <f>_xlfn.XLOOKUP(A25,E1A!A:A,E1A!B:B)</f>
        <v>5750</v>
      </c>
      <c r="D25">
        <v>0</v>
      </c>
      <c r="E25">
        <v>0</v>
      </c>
      <c r="F25" s="2">
        <v>28.17</v>
      </c>
    </row>
    <row r="26" spans="1:6" ht="15.75" customHeight="1" thickBot="1" x14ac:dyDescent="0.3">
      <c r="A26" s="1" t="s">
        <v>30</v>
      </c>
      <c r="B26" s="2">
        <v>3</v>
      </c>
      <c r="C26" s="3">
        <v>0</v>
      </c>
      <c r="D26">
        <v>0</v>
      </c>
      <c r="E26">
        <v>0</v>
      </c>
      <c r="F26" s="2">
        <v>60.69</v>
      </c>
    </row>
    <row r="27" spans="1:6" ht="15.75" customHeight="1" thickBot="1" x14ac:dyDescent="0.3">
      <c r="A27" s="1" t="s">
        <v>31</v>
      </c>
      <c r="B27" s="2">
        <v>3</v>
      </c>
      <c r="C27" s="3">
        <v>0</v>
      </c>
      <c r="D27">
        <v>0</v>
      </c>
      <c r="E27">
        <v>0</v>
      </c>
      <c r="F27" s="2">
        <v>28.64</v>
      </c>
    </row>
    <row r="28" spans="1:6" ht="15.75" customHeight="1" thickBot="1" x14ac:dyDescent="0.3">
      <c r="A28" s="1" t="s">
        <v>32</v>
      </c>
      <c r="B28" s="2">
        <v>3</v>
      </c>
      <c r="C28" s="3">
        <f>_xlfn.XLOOKUP(A28,E1A!A:A,E1A!B:B)</f>
        <v>2250</v>
      </c>
      <c r="D28">
        <v>0</v>
      </c>
      <c r="E28">
        <v>0</v>
      </c>
      <c r="F28" s="2">
        <v>28.87</v>
      </c>
    </row>
    <row r="29" spans="1:6" ht="15.75" customHeight="1" thickBot="1" x14ac:dyDescent="0.3">
      <c r="A29" s="1" t="s">
        <v>33</v>
      </c>
      <c r="B29" s="2">
        <v>3</v>
      </c>
      <c r="C29" s="3">
        <f>_xlfn.XLOOKUP(A29,E1A!A:A,E1A!B:B)</f>
        <v>500</v>
      </c>
      <c r="D29">
        <v>0</v>
      </c>
      <c r="E29">
        <v>0</v>
      </c>
      <c r="F29" s="2">
        <v>26.93</v>
      </c>
    </row>
    <row r="30" spans="1:6" ht="28.5" customHeight="1" thickBot="1" x14ac:dyDescent="0.3">
      <c r="A30" s="5" t="s">
        <v>34</v>
      </c>
      <c r="B30" s="2">
        <v>3</v>
      </c>
      <c r="C30" s="3">
        <f>_xlfn.XLOOKUP(A30,E1A!A:A,E1A!B:B)</f>
        <v>6500</v>
      </c>
      <c r="D30">
        <v>0</v>
      </c>
      <c r="E30">
        <v>0</v>
      </c>
      <c r="F30" s="2">
        <v>23.77</v>
      </c>
    </row>
    <row r="31" spans="1:6" ht="15.75" customHeight="1" thickBot="1" x14ac:dyDescent="0.3">
      <c r="A31" s="1" t="s">
        <v>35</v>
      </c>
      <c r="B31" s="2">
        <v>3</v>
      </c>
      <c r="C31" s="3">
        <f>_xlfn.XLOOKUP(A31,E1A!A:A,E1A!B:B)</f>
        <v>17500</v>
      </c>
      <c r="D31">
        <v>1</v>
      </c>
      <c r="E31">
        <v>0</v>
      </c>
      <c r="F31" s="2">
        <v>28.73</v>
      </c>
    </row>
    <row r="32" spans="1:6" ht="15.75" customHeight="1" thickBot="1" x14ac:dyDescent="0.3">
      <c r="A32" s="1" t="s">
        <v>36</v>
      </c>
      <c r="B32" s="2">
        <v>3</v>
      </c>
      <c r="C32" s="3">
        <f>_xlfn.XLOOKUP(A32,E1A!A:A,E1A!B:B)</f>
        <v>15950</v>
      </c>
      <c r="D32">
        <v>0</v>
      </c>
      <c r="E32">
        <v>0</v>
      </c>
      <c r="F32" s="2">
        <v>24.3</v>
      </c>
    </row>
    <row r="33" spans="1:6" ht="15.75" customHeight="1" thickBot="1" x14ac:dyDescent="0.3">
      <c r="A33" s="1" t="s">
        <v>37</v>
      </c>
      <c r="B33" s="2">
        <v>3</v>
      </c>
      <c r="C33" s="3">
        <v>0</v>
      </c>
      <c r="D33">
        <v>0</v>
      </c>
      <c r="E33">
        <v>0</v>
      </c>
      <c r="F33" s="2">
        <v>34.26</v>
      </c>
    </row>
    <row r="34" spans="1:6" ht="15.75" customHeight="1" thickBot="1" x14ac:dyDescent="0.3">
      <c r="A34" s="1" t="s">
        <v>38</v>
      </c>
      <c r="B34" s="2">
        <v>3</v>
      </c>
      <c r="C34" s="3">
        <f>_xlfn.XLOOKUP(A34,E1A!A:A,E1A!B:B)</f>
        <v>14250</v>
      </c>
      <c r="D34">
        <v>0</v>
      </c>
      <c r="E34">
        <v>0</v>
      </c>
      <c r="F34" s="2">
        <v>24.67</v>
      </c>
    </row>
    <row r="35" spans="1:6" ht="15.75" customHeight="1" thickBot="1" x14ac:dyDescent="0.3">
      <c r="A35" s="1" t="s">
        <v>39</v>
      </c>
      <c r="B35" s="2">
        <v>3</v>
      </c>
      <c r="C35" s="3">
        <v>0</v>
      </c>
      <c r="D35">
        <v>0</v>
      </c>
      <c r="E35">
        <v>0</v>
      </c>
      <c r="F35" s="2">
        <v>40.03</v>
      </c>
    </row>
    <row r="36" spans="1:6" ht="15.75" customHeight="1" thickBot="1" x14ac:dyDescent="0.3">
      <c r="A36" s="1" t="s">
        <v>40</v>
      </c>
      <c r="B36" s="2">
        <v>3</v>
      </c>
      <c r="C36" s="3">
        <f>_xlfn.XLOOKUP(A36,E1A!A:A,E1A!B:B)</f>
        <v>18750</v>
      </c>
      <c r="D36">
        <v>1</v>
      </c>
      <c r="E36">
        <v>0</v>
      </c>
      <c r="F36" s="2">
        <v>23.6</v>
      </c>
    </row>
    <row r="37" spans="1:6" ht="15.75" customHeight="1" thickBot="1" x14ac:dyDescent="0.3">
      <c r="A37" s="1" t="s">
        <v>41</v>
      </c>
      <c r="B37" s="2">
        <v>3</v>
      </c>
      <c r="C37" s="3">
        <f>_xlfn.XLOOKUP(A37,E1A!A:A,E1A!B:B)</f>
        <v>1750</v>
      </c>
      <c r="D37">
        <v>0</v>
      </c>
      <c r="E37">
        <v>0</v>
      </c>
      <c r="F37" s="2">
        <v>41.84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8E22-50F3-47DA-9B5F-C375775C308F}">
  <dimension ref="A1:L39"/>
  <sheetViews>
    <sheetView workbookViewId="0">
      <selection activeCell="C38" sqref="C38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7</v>
      </c>
      <c r="B2" s="2">
        <v>1</v>
      </c>
      <c r="C2" s="2">
        <f>_xlfn.XLOOKUP(A2,Event8!A:A,Event8!F:F)</f>
        <v>103.79</v>
      </c>
      <c r="D2">
        <v>1</v>
      </c>
      <c r="E2">
        <v>1</v>
      </c>
      <c r="F2" s="3">
        <v>29.1</v>
      </c>
      <c r="I2" t="s">
        <v>42</v>
      </c>
      <c r="J2">
        <f>SUMPRODUCT($D$2:$D$37,$C$2:$C$37)+SUMPRODUCT($E$2:$E$37,$C$2:$C$37)</f>
        <v>718.21</v>
      </c>
    </row>
    <row r="3" spans="1:12" ht="15.75" customHeight="1" thickBot="1" x14ac:dyDescent="0.3">
      <c r="A3" s="8" t="s">
        <v>6</v>
      </c>
      <c r="B3" s="2">
        <v>1</v>
      </c>
      <c r="C3" s="2">
        <f>_xlfn.XLOOKUP(A3,Event8!A:A,Event8!F:F)</f>
        <v>96.27</v>
      </c>
      <c r="D3">
        <v>0</v>
      </c>
      <c r="E3">
        <v>0</v>
      </c>
      <c r="F3" s="3">
        <v>89.06</v>
      </c>
      <c r="I3" t="s">
        <v>43</v>
      </c>
    </row>
    <row r="4" spans="1:12" ht="15.75" customHeight="1" thickBot="1" x14ac:dyDescent="0.3">
      <c r="A4" s="8" t="s">
        <v>13</v>
      </c>
      <c r="B4" s="2">
        <v>1</v>
      </c>
      <c r="C4" s="2">
        <f>_xlfn.XLOOKUP(A4,Event8!A:A,Event8!F:F)</f>
        <v>60.61</v>
      </c>
      <c r="D4">
        <v>0</v>
      </c>
      <c r="E4">
        <v>0</v>
      </c>
      <c r="F4" s="3">
        <v>21.36</v>
      </c>
      <c r="I4" t="s">
        <v>44</v>
      </c>
      <c r="J4">
        <f>SUM(D2:D9)</f>
        <v>2</v>
      </c>
      <c r="K4" t="s">
        <v>45</v>
      </c>
      <c r="L4">
        <v>2</v>
      </c>
    </row>
    <row r="5" spans="1:12" ht="15.75" customHeight="1" thickBot="1" x14ac:dyDescent="0.3">
      <c r="A5" s="8" t="s">
        <v>10</v>
      </c>
      <c r="B5" s="2">
        <v>1</v>
      </c>
      <c r="C5" s="2">
        <f>_xlfn.XLOOKUP(A5,Event8!A:A,Event8!F:F)</f>
        <v>23.16</v>
      </c>
      <c r="D5">
        <v>0</v>
      </c>
      <c r="E5">
        <v>0</v>
      </c>
      <c r="F5" s="3">
        <v>28.2</v>
      </c>
      <c r="I5" t="s">
        <v>46</v>
      </c>
      <c r="J5">
        <f>SUM(D10:D25)</f>
        <v>4</v>
      </c>
      <c r="K5" t="s">
        <v>45</v>
      </c>
      <c r="L5">
        <v>4</v>
      </c>
    </row>
    <row r="6" spans="1:12" ht="15.75" customHeight="1" thickBot="1" x14ac:dyDescent="0.3">
      <c r="A6" s="8" t="s">
        <v>28</v>
      </c>
      <c r="B6" s="2">
        <v>1</v>
      </c>
      <c r="C6" s="2">
        <f>_xlfn.XLOOKUP(A6,Event8!A:A,Event8!F:F)</f>
        <v>28.06</v>
      </c>
      <c r="D6">
        <v>0</v>
      </c>
      <c r="E6">
        <v>0</v>
      </c>
      <c r="F6" s="3">
        <v>58.36</v>
      </c>
      <c r="I6" t="s">
        <v>47</v>
      </c>
      <c r="J6">
        <f>SUM(D26:D37)</f>
        <v>2</v>
      </c>
      <c r="K6" t="s">
        <v>45</v>
      </c>
      <c r="L6">
        <v>2</v>
      </c>
    </row>
    <row r="7" spans="1:12" ht="15.75" customHeight="1" thickBot="1" x14ac:dyDescent="0.3">
      <c r="A7" s="8" t="s">
        <v>15</v>
      </c>
      <c r="B7" s="2">
        <v>1</v>
      </c>
      <c r="C7" s="2">
        <f>_xlfn.XLOOKUP(A7,Event8!A:A,Event8!F:F)</f>
        <v>96.49</v>
      </c>
      <c r="D7">
        <v>1</v>
      </c>
      <c r="E7">
        <v>0</v>
      </c>
      <c r="F7" s="3">
        <v>19.93</v>
      </c>
    </row>
    <row r="8" spans="1:12" ht="15.75" customHeight="1" thickBot="1" x14ac:dyDescent="0.3">
      <c r="A8" s="8" t="s">
        <v>16</v>
      </c>
      <c r="B8" s="2">
        <v>1</v>
      </c>
      <c r="C8" s="2">
        <f>_xlfn.XLOOKUP(A8,Event8!A:A,Event8!F:F)</f>
        <v>59.37</v>
      </c>
      <c r="D8">
        <v>0</v>
      </c>
      <c r="E8">
        <v>0</v>
      </c>
      <c r="F8" s="3">
        <v>36.909999999999997</v>
      </c>
    </row>
    <row r="9" spans="1:12" ht="15.75" customHeight="1" thickBot="1" x14ac:dyDescent="0.3">
      <c r="A9" s="8" t="s">
        <v>8</v>
      </c>
      <c r="B9" s="2">
        <v>1</v>
      </c>
      <c r="C9" s="2">
        <f>_xlfn.XLOOKUP(A9,Event8!A:A,Event8!F:F)</f>
        <v>28.47</v>
      </c>
      <c r="D9">
        <v>0</v>
      </c>
      <c r="E9">
        <v>0</v>
      </c>
      <c r="F9" s="3">
        <v>93.79</v>
      </c>
      <c r="I9" t="s">
        <v>5</v>
      </c>
      <c r="J9">
        <f>SUMPRODUCT(F2:F31,D2:D31)+SUMPRODUCT(E2:E31,F2:F31)</f>
        <v>254.13</v>
      </c>
    </row>
    <row r="10" spans="1:12" ht="15.75" customHeight="1" thickBot="1" x14ac:dyDescent="0.3">
      <c r="A10" s="8" t="s">
        <v>14</v>
      </c>
      <c r="B10" s="2">
        <v>2</v>
      </c>
      <c r="C10" s="2">
        <f>_xlfn.XLOOKUP(A10,Event8!A:A,Event8!F:F)</f>
        <v>13.73</v>
      </c>
      <c r="D10">
        <v>0</v>
      </c>
      <c r="E10">
        <v>0</v>
      </c>
      <c r="F10" s="3">
        <v>55.57</v>
      </c>
    </row>
    <row r="11" spans="1:12" ht="15.75" customHeight="1" thickBot="1" x14ac:dyDescent="0.3">
      <c r="A11" s="8" t="s">
        <v>30</v>
      </c>
      <c r="B11" s="2">
        <v>2</v>
      </c>
      <c r="C11" s="2">
        <f>_xlfn.XLOOKUP(A11,Event8!A:A,Event8!F:F)</f>
        <v>22.26</v>
      </c>
      <c r="D11">
        <v>0</v>
      </c>
      <c r="E11">
        <v>0</v>
      </c>
      <c r="F11" s="3">
        <v>22.44</v>
      </c>
    </row>
    <row r="12" spans="1:12" ht="15.75" customHeight="1" thickBot="1" x14ac:dyDescent="0.3">
      <c r="A12" s="8" t="s">
        <v>32</v>
      </c>
      <c r="B12" s="2">
        <v>2</v>
      </c>
      <c r="C12" s="2">
        <f>_xlfn.XLOOKUP(A12,Event8!A:A,Event8!F:F)</f>
        <v>65.430000000000007</v>
      </c>
      <c r="D12">
        <v>1</v>
      </c>
      <c r="E12">
        <v>0</v>
      </c>
      <c r="F12" s="3">
        <v>37.020000000000003</v>
      </c>
    </row>
    <row r="13" spans="1:12" ht="15.75" customHeight="1" thickBot="1" x14ac:dyDescent="0.3">
      <c r="A13" s="8" t="s">
        <v>9</v>
      </c>
      <c r="B13" s="2">
        <v>2</v>
      </c>
      <c r="C13" s="2">
        <f>_xlfn.XLOOKUP(A13,Event8!A:A,Event8!F:F)</f>
        <v>20.63</v>
      </c>
      <c r="D13">
        <v>0</v>
      </c>
      <c r="E13">
        <v>0</v>
      </c>
      <c r="F13" s="3">
        <v>88.07</v>
      </c>
    </row>
    <row r="14" spans="1:12" ht="15.75" customHeight="1" thickBot="1" x14ac:dyDescent="0.3">
      <c r="A14" s="8" t="s">
        <v>19</v>
      </c>
      <c r="B14" s="2">
        <v>2</v>
      </c>
      <c r="C14" s="2">
        <f>_xlfn.XLOOKUP(A14,Event8!A:A,Event8!F:F)</f>
        <v>97.51</v>
      </c>
      <c r="D14">
        <v>1</v>
      </c>
      <c r="E14">
        <v>0</v>
      </c>
      <c r="F14" s="3">
        <v>28.87</v>
      </c>
    </row>
    <row r="15" spans="1:12" ht="15.75" customHeight="1" thickBot="1" x14ac:dyDescent="0.3">
      <c r="A15" s="8" t="s">
        <v>22</v>
      </c>
      <c r="B15" s="2">
        <v>2</v>
      </c>
      <c r="C15" s="2">
        <f>_xlfn.XLOOKUP(A15,Event8!A:A,Event8!F:F)</f>
        <v>20.83</v>
      </c>
      <c r="D15">
        <v>0</v>
      </c>
      <c r="E15">
        <v>0</v>
      </c>
      <c r="F15" s="3">
        <v>88.11</v>
      </c>
    </row>
    <row r="16" spans="1:12" ht="15.75" customHeight="1" thickBot="1" x14ac:dyDescent="0.3">
      <c r="A16" s="8" t="s">
        <v>17</v>
      </c>
      <c r="B16" s="2">
        <v>2</v>
      </c>
      <c r="C16" s="2">
        <f>_xlfn.XLOOKUP(A16,Event8!A:A,Event8!F:F)</f>
        <v>51.8</v>
      </c>
      <c r="D16">
        <v>0</v>
      </c>
      <c r="E16">
        <v>0</v>
      </c>
      <c r="F16" s="3">
        <v>92.03</v>
      </c>
    </row>
    <row r="17" spans="1:6" ht="15.75" customHeight="1" thickBot="1" x14ac:dyDescent="0.3">
      <c r="A17" s="8" t="s">
        <v>11</v>
      </c>
      <c r="B17" s="2">
        <v>2</v>
      </c>
      <c r="C17" s="2">
        <f>_xlfn.XLOOKUP(A17,Event8!A:A,Event8!F:F)</f>
        <v>26.67</v>
      </c>
      <c r="D17">
        <v>0</v>
      </c>
      <c r="E17">
        <v>0</v>
      </c>
      <c r="F17" s="3">
        <v>28.9</v>
      </c>
    </row>
    <row r="18" spans="1:6" ht="15.75" customHeight="1" thickBot="1" x14ac:dyDescent="0.3">
      <c r="A18" s="8" t="s">
        <v>35</v>
      </c>
      <c r="B18" s="2">
        <v>2</v>
      </c>
      <c r="C18" s="2">
        <f>_xlfn.XLOOKUP(A18,Event8!A:A,Event8!F:F)</f>
        <v>60.61</v>
      </c>
      <c r="D18">
        <v>1</v>
      </c>
      <c r="E18">
        <v>0</v>
      </c>
      <c r="F18" s="3">
        <v>41.6</v>
      </c>
    </row>
    <row r="19" spans="1:6" ht="15.75" customHeight="1" thickBot="1" x14ac:dyDescent="0.3">
      <c r="A19" s="8" t="s">
        <v>33</v>
      </c>
      <c r="B19" s="2">
        <v>2</v>
      </c>
      <c r="C19" s="2">
        <f>_xlfn.XLOOKUP(A19,Event8!A:A,Event8!F:F)</f>
        <v>43.4</v>
      </c>
      <c r="D19">
        <v>0</v>
      </c>
      <c r="E19">
        <v>0</v>
      </c>
      <c r="F19" s="3">
        <v>52.67</v>
      </c>
    </row>
    <row r="20" spans="1:6" ht="15.75" customHeight="1" thickBot="1" x14ac:dyDescent="0.3">
      <c r="A20" s="8" t="s">
        <v>23</v>
      </c>
      <c r="B20" s="2">
        <v>2</v>
      </c>
      <c r="C20" s="2">
        <f>_xlfn.XLOOKUP(A20,Event8!A:A,Event8!F:F)</f>
        <v>30.27</v>
      </c>
      <c r="D20">
        <v>0</v>
      </c>
      <c r="E20">
        <v>0</v>
      </c>
      <c r="F20" s="3">
        <v>15.83</v>
      </c>
    </row>
    <row r="21" spans="1:6" ht="15.75" customHeight="1" thickBot="1" x14ac:dyDescent="0.3">
      <c r="A21" s="8" t="s">
        <v>29</v>
      </c>
      <c r="B21" s="2">
        <v>2</v>
      </c>
      <c r="C21" s="2">
        <f>_xlfn.XLOOKUP(A21,Event8!A:A,Event8!F:F)</f>
        <v>59.56</v>
      </c>
      <c r="D21">
        <v>0</v>
      </c>
      <c r="E21">
        <v>0</v>
      </c>
      <c r="F21" s="3">
        <v>33.4</v>
      </c>
    </row>
    <row r="22" spans="1:6" ht="15.75" customHeight="1" thickBot="1" x14ac:dyDescent="0.3">
      <c r="A22" s="8" t="s">
        <v>26</v>
      </c>
      <c r="B22" s="2">
        <v>2</v>
      </c>
      <c r="C22" s="2">
        <f>_xlfn.XLOOKUP(A22,Event8!A:A,Event8!F:F)</f>
        <v>32.67</v>
      </c>
      <c r="D22">
        <v>0</v>
      </c>
      <c r="E22">
        <v>0</v>
      </c>
      <c r="F22" s="3">
        <v>21.3</v>
      </c>
    </row>
    <row r="23" spans="1:6" ht="15.75" customHeight="1" thickBot="1" x14ac:dyDescent="0.3">
      <c r="A23" s="8" t="s">
        <v>21</v>
      </c>
      <c r="B23" s="2">
        <v>2</v>
      </c>
      <c r="C23" s="2">
        <f>_xlfn.XLOOKUP(A23,Event8!A:A,Event8!F:F)</f>
        <v>22.2</v>
      </c>
      <c r="D23">
        <v>0</v>
      </c>
      <c r="E23">
        <v>0</v>
      </c>
      <c r="F23" s="3">
        <v>61.15</v>
      </c>
    </row>
    <row r="24" spans="1:6" ht="28.5" customHeight="1" thickBot="1" x14ac:dyDescent="0.3">
      <c r="A24" s="8" t="s">
        <v>20</v>
      </c>
      <c r="B24" s="2">
        <v>2</v>
      </c>
      <c r="C24" s="2">
        <f>_xlfn.XLOOKUP(A24,Event8!A:A,Event8!F:F)</f>
        <v>38.869999999999997</v>
      </c>
      <c r="D24">
        <v>0</v>
      </c>
      <c r="E24">
        <v>0</v>
      </c>
      <c r="F24" s="3">
        <v>21.2</v>
      </c>
    </row>
    <row r="25" spans="1:6" ht="15.75" customHeight="1" thickBot="1" x14ac:dyDescent="0.3">
      <c r="A25" s="8" t="s">
        <v>25</v>
      </c>
      <c r="B25" s="2">
        <v>2</v>
      </c>
      <c r="C25" s="2">
        <f>_xlfn.XLOOKUP(A25,Event8!A:A,Event8!F:F)</f>
        <v>74.39</v>
      </c>
      <c r="D25">
        <v>1</v>
      </c>
      <c r="E25">
        <v>0</v>
      </c>
      <c r="F25" s="3">
        <v>21.73</v>
      </c>
    </row>
    <row r="26" spans="1:6" ht="15.75" customHeight="1" thickBot="1" x14ac:dyDescent="0.3">
      <c r="A26" s="8" t="s">
        <v>39</v>
      </c>
      <c r="B26" s="2">
        <v>3</v>
      </c>
      <c r="C26" s="2">
        <f>_xlfn.XLOOKUP(A26,Event8!A:A,Event8!F:F)</f>
        <v>45.76</v>
      </c>
      <c r="D26">
        <v>1</v>
      </c>
      <c r="E26">
        <v>0</v>
      </c>
      <c r="F26" s="3">
        <v>23.44</v>
      </c>
    </row>
    <row r="27" spans="1:6" ht="15.75" thickBot="1" x14ac:dyDescent="0.3">
      <c r="A27" s="8" t="s">
        <v>37</v>
      </c>
      <c r="B27" s="2">
        <v>3</v>
      </c>
      <c r="C27" s="2">
        <f>_xlfn.XLOOKUP(A27,Event8!A:A,Event8!F:F)</f>
        <v>21.2</v>
      </c>
      <c r="D27">
        <v>0</v>
      </c>
      <c r="E27">
        <v>0</v>
      </c>
      <c r="F27" s="3">
        <v>30.34</v>
      </c>
    </row>
    <row r="28" spans="1:6" ht="15.75" thickBot="1" x14ac:dyDescent="0.3">
      <c r="A28" s="8" t="s">
        <v>38</v>
      </c>
      <c r="B28" s="2">
        <v>3</v>
      </c>
      <c r="C28" s="2">
        <f>_xlfn.XLOOKUP(A28,Event8!A:A,Event8!F:F)</f>
        <v>27.08</v>
      </c>
      <c r="D28">
        <v>0</v>
      </c>
      <c r="E28">
        <v>0</v>
      </c>
      <c r="F28" s="3">
        <v>23.33</v>
      </c>
    </row>
    <row r="29" spans="1:6" ht="15.75" thickBot="1" x14ac:dyDescent="0.3">
      <c r="A29" s="8" t="s">
        <v>36</v>
      </c>
      <c r="B29" s="2">
        <v>3</v>
      </c>
      <c r="C29" s="2">
        <f>_xlfn.XLOOKUP(A29,Event8!A:A,Event8!F:F)</f>
        <v>70.44</v>
      </c>
      <c r="D29">
        <v>1</v>
      </c>
      <c r="E29">
        <v>0</v>
      </c>
      <c r="F29" s="3">
        <v>23.34</v>
      </c>
    </row>
    <row r="30" spans="1:6" ht="15.75" thickBot="1" x14ac:dyDescent="0.3">
      <c r="A30" s="8" t="s">
        <v>34</v>
      </c>
      <c r="B30" s="2">
        <v>3</v>
      </c>
      <c r="C30" s="2">
        <f>_xlfn.XLOOKUP(A30,Event8!A:A,Event8!F:F)</f>
        <v>23.46</v>
      </c>
      <c r="D30">
        <v>0</v>
      </c>
      <c r="E30">
        <v>0</v>
      </c>
      <c r="F30" s="3">
        <v>36.39</v>
      </c>
    </row>
    <row r="31" spans="1:6" ht="15.75" thickBot="1" x14ac:dyDescent="0.3">
      <c r="A31" s="8" t="s">
        <v>27</v>
      </c>
      <c r="B31" s="2">
        <v>3</v>
      </c>
      <c r="C31" s="2">
        <f>_xlfn.XLOOKUP(A31,Event8!A:A,Event8!F:F)</f>
        <v>36.130000000000003</v>
      </c>
      <c r="D31">
        <v>0</v>
      </c>
      <c r="E31">
        <v>0</v>
      </c>
      <c r="F31" s="3">
        <v>66.61</v>
      </c>
    </row>
    <row r="32" spans="1:6" ht="15.75" thickBot="1" x14ac:dyDescent="0.3">
      <c r="A32" s="8" t="s">
        <v>24</v>
      </c>
      <c r="B32" s="2">
        <v>3</v>
      </c>
      <c r="C32" s="2">
        <f>_xlfn.XLOOKUP(A32,Event8!A:A,Event8!F:F)</f>
        <v>20.37</v>
      </c>
      <c r="D32">
        <v>0</v>
      </c>
      <c r="E32">
        <v>0</v>
      </c>
      <c r="F32" s="3">
        <v>20.6</v>
      </c>
    </row>
    <row r="33" spans="1:6" ht="15.75" thickBot="1" x14ac:dyDescent="0.3">
      <c r="A33" s="8" t="s">
        <v>40</v>
      </c>
      <c r="B33" s="2">
        <v>3</v>
      </c>
      <c r="C33" s="2">
        <f>_xlfn.XLOOKUP(A33,Event8!A:A,Event8!F:F)</f>
        <v>23.53</v>
      </c>
      <c r="D33">
        <v>0</v>
      </c>
      <c r="E33">
        <v>0</v>
      </c>
      <c r="F33" s="3">
        <v>47.3</v>
      </c>
    </row>
    <row r="34" spans="1:6" ht="15.75" thickBot="1" x14ac:dyDescent="0.3">
      <c r="A34" s="8" t="s">
        <v>18</v>
      </c>
      <c r="B34" s="2">
        <v>3</v>
      </c>
      <c r="C34" s="2">
        <f>_xlfn.XLOOKUP(A34,Event8!A:A,Event8!F:F)</f>
        <v>39.700000000000003</v>
      </c>
      <c r="D34">
        <v>0</v>
      </c>
      <c r="E34">
        <v>0</v>
      </c>
      <c r="F34" s="3">
        <v>23.76</v>
      </c>
    </row>
    <row r="35" spans="1:6" ht="15.75" thickBot="1" x14ac:dyDescent="0.3">
      <c r="A35" s="8" t="s">
        <v>31</v>
      </c>
      <c r="B35" s="2">
        <v>3</v>
      </c>
      <c r="C35" s="2">
        <f>_xlfn.XLOOKUP(A35,Event8!A:A,Event8!F:F)</f>
        <v>30.23</v>
      </c>
      <c r="D35">
        <v>0</v>
      </c>
      <c r="E35">
        <v>0</v>
      </c>
      <c r="F35" s="3">
        <v>30.07</v>
      </c>
    </row>
    <row r="36" spans="1:6" ht="15.75" thickBot="1" x14ac:dyDescent="0.3">
      <c r="A36" s="8" t="s">
        <v>48</v>
      </c>
      <c r="C36" s="2">
        <v>0</v>
      </c>
      <c r="D36">
        <v>0</v>
      </c>
      <c r="E36">
        <v>0</v>
      </c>
      <c r="F36" s="3">
        <v>16.27</v>
      </c>
    </row>
    <row r="37" spans="1:6" ht="15.75" thickBot="1" x14ac:dyDescent="0.3">
      <c r="A37" s="8" t="s">
        <v>90</v>
      </c>
      <c r="C37" s="2">
        <v>0</v>
      </c>
      <c r="D37">
        <v>0</v>
      </c>
      <c r="E37">
        <v>0</v>
      </c>
      <c r="F37" s="3">
        <v>61.6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081A-7D78-4948-B7D2-127D81B08121}">
  <dimension ref="A1:L39"/>
  <sheetViews>
    <sheetView tabSelected="1" workbookViewId="0">
      <selection activeCell="J13" sqref="J13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6</v>
      </c>
      <c r="B2" s="2">
        <v>1</v>
      </c>
      <c r="C2" s="2">
        <f>_xlfn.XLOOKUP(A2,Event9!A:A,Event9!F:F)</f>
        <v>89.06</v>
      </c>
      <c r="D2">
        <v>1</v>
      </c>
      <c r="E2">
        <v>0</v>
      </c>
      <c r="F2" s="3">
        <v>47.21</v>
      </c>
      <c r="I2" t="s">
        <v>42</v>
      </c>
      <c r="J2">
        <f>SUMPRODUCT($D$2:$D$37,$C$2:$C$37)+SUMPRODUCT($E$2:$E$37,$C$2:$C$37)</f>
        <v>719.91</v>
      </c>
    </row>
    <row r="3" spans="1:12" ht="15.75" customHeight="1" thickBot="1" x14ac:dyDescent="0.3">
      <c r="A3" s="8" t="s">
        <v>7</v>
      </c>
      <c r="B3" s="2">
        <v>1</v>
      </c>
      <c r="C3" s="2">
        <f>_xlfn.XLOOKUP(A3,Event9!A:A,Event9!F:F)</f>
        <v>29.1</v>
      </c>
      <c r="D3">
        <v>0</v>
      </c>
      <c r="E3">
        <v>0</v>
      </c>
      <c r="F3" s="3">
        <v>17.47</v>
      </c>
      <c r="I3" t="s">
        <v>43</v>
      </c>
    </row>
    <row r="4" spans="1:12" ht="15.75" customHeight="1" thickBot="1" x14ac:dyDescent="0.3">
      <c r="A4" s="8" t="s">
        <v>8</v>
      </c>
      <c r="B4" s="2">
        <v>1</v>
      </c>
      <c r="C4" s="2">
        <f>_xlfn.XLOOKUP(A4,Event9!A:A,Event9!F:F)</f>
        <v>93.79</v>
      </c>
      <c r="D4">
        <v>1</v>
      </c>
      <c r="E4">
        <v>1</v>
      </c>
      <c r="F4" s="3">
        <v>90.03</v>
      </c>
      <c r="I4" t="s">
        <v>44</v>
      </c>
      <c r="J4">
        <f>SUM(D2:D9)</f>
        <v>2</v>
      </c>
      <c r="K4" t="s">
        <v>45</v>
      </c>
      <c r="L4">
        <v>2</v>
      </c>
    </row>
    <row r="5" spans="1:12" ht="15.75" customHeight="1" thickBot="1" x14ac:dyDescent="0.3">
      <c r="A5" s="8" t="s">
        <v>28</v>
      </c>
      <c r="B5" s="2">
        <v>1</v>
      </c>
      <c r="C5" s="2">
        <f>_xlfn.XLOOKUP(A5,Event9!A:A,Event9!F:F)</f>
        <v>58.36</v>
      </c>
      <c r="D5">
        <v>0</v>
      </c>
      <c r="E5">
        <v>0</v>
      </c>
      <c r="F5" s="3">
        <v>19.5</v>
      </c>
      <c r="I5" t="s">
        <v>46</v>
      </c>
      <c r="J5">
        <f>SUM(D10:D26)</f>
        <v>4</v>
      </c>
      <c r="K5" t="s">
        <v>45</v>
      </c>
      <c r="L5">
        <v>4</v>
      </c>
    </row>
    <row r="6" spans="1:12" ht="15.75" customHeight="1" thickBot="1" x14ac:dyDescent="0.3">
      <c r="A6" s="8" t="s">
        <v>10</v>
      </c>
      <c r="B6" s="2">
        <v>1</v>
      </c>
      <c r="C6" s="2">
        <f>_xlfn.XLOOKUP(A6,Event9!A:A,Event9!F:F)</f>
        <v>28.2</v>
      </c>
      <c r="D6">
        <v>0</v>
      </c>
      <c r="E6">
        <v>0</v>
      </c>
      <c r="F6" s="3">
        <v>15.47</v>
      </c>
      <c r="I6" t="s">
        <v>47</v>
      </c>
      <c r="J6">
        <f>SUM(D27:D37)</f>
        <v>2</v>
      </c>
      <c r="K6" t="s">
        <v>45</v>
      </c>
      <c r="L6">
        <v>2</v>
      </c>
    </row>
    <row r="7" spans="1:12" ht="15.75" customHeight="1" thickBot="1" x14ac:dyDescent="0.3">
      <c r="A7" s="8" t="s">
        <v>13</v>
      </c>
      <c r="B7" s="2">
        <v>1</v>
      </c>
      <c r="C7" s="2">
        <f>_xlfn.XLOOKUP(A7,Event9!A:A,Event9!F:F)</f>
        <v>21.36</v>
      </c>
      <c r="D7">
        <v>0</v>
      </c>
      <c r="E7">
        <v>0</v>
      </c>
      <c r="F7" s="3">
        <v>65.34</v>
      </c>
    </row>
    <row r="8" spans="1:12" ht="15.75" customHeight="1" thickBot="1" x14ac:dyDescent="0.3">
      <c r="A8" s="8" t="s">
        <v>16</v>
      </c>
      <c r="B8" s="2">
        <v>1</v>
      </c>
      <c r="C8" s="2">
        <f>_xlfn.XLOOKUP(A8,Event9!A:A,Event9!F:F)</f>
        <v>36.909999999999997</v>
      </c>
      <c r="D8">
        <v>0</v>
      </c>
      <c r="E8">
        <v>0</v>
      </c>
      <c r="F8" s="3">
        <v>38.18</v>
      </c>
    </row>
    <row r="9" spans="1:12" ht="15.75" customHeight="1" thickBot="1" x14ac:dyDescent="0.3">
      <c r="A9" s="8" t="s">
        <v>15</v>
      </c>
      <c r="B9" s="2">
        <v>1</v>
      </c>
      <c r="C9" s="2">
        <f>_xlfn.XLOOKUP(A9,Event9!A:A,Event9!F:F)</f>
        <v>19.93</v>
      </c>
      <c r="D9">
        <v>0</v>
      </c>
      <c r="E9">
        <v>0</v>
      </c>
      <c r="F9" s="3">
        <v>16.14</v>
      </c>
      <c r="I9" t="s">
        <v>5</v>
      </c>
      <c r="J9">
        <f>SUMPRODUCT(F2:F30,D2:D30)+SUMPRODUCT(E2:E30,F2:F30)</f>
        <v>514.31999999999994</v>
      </c>
    </row>
    <row r="10" spans="1:12" ht="15.75" customHeight="1" thickBot="1" x14ac:dyDescent="0.3">
      <c r="A10" s="8" t="s">
        <v>14</v>
      </c>
      <c r="B10" s="2">
        <v>2</v>
      </c>
      <c r="C10" s="2">
        <f>_xlfn.XLOOKUP(A10,Event9!A:A,Event9!F:F)</f>
        <v>55.57</v>
      </c>
      <c r="D10">
        <v>0</v>
      </c>
      <c r="E10">
        <v>0</v>
      </c>
      <c r="F10" s="3">
        <v>18.77</v>
      </c>
    </row>
    <row r="11" spans="1:12" ht="15.75" customHeight="1" thickBot="1" x14ac:dyDescent="0.3">
      <c r="A11" s="8" t="s">
        <v>9</v>
      </c>
      <c r="B11" s="2">
        <v>2</v>
      </c>
      <c r="C11" s="2">
        <f>_xlfn.XLOOKUP(A11,Event9!A:A,Event9!F:F)</f>
        <v>88.07</v>
      </c>
      <c r="D11">
        <v>1</v>
      </c>
      <c r="E11">
        <v>0</v>
      </c>
      <c r="F11" s="3">
        <v>95.52</v>
      </c>
    </row>
    <row r="12" spans="1:12" ht="15.75" customHeight="1" thickBot="1" x14ac:dyDescent="0.3">
      <c r="A12" s="8" t="s">
        <v>17</v>
      </c>
      <c r="B12" s="2">
        <v>2</v>
      </c>
      <c r="C12" s="2">
        <f>_xlfn.XLOOKUP(A12,Event9!A:A,Event9!F:F)</f>
        <v>92.03</v>
      </c>
      <c r="D12">
        <v>1</v>
      </c>
      <c r="E12">
        <v>0</v>
      </c>
      <c r="F12" s="3">
        <v>49.47</v>
      </c>
    </row>
    <row r="13" spans="1:12" ht="15.75" customHeight="1" thickBot="1" x14ac:dyDescent="0.3">
      <c r="A13" s="8" t="s">
        <v>22</v>
      </c>
      <c r="B13" s="2">
        <v>2</v>
      </c>
      <c r="C13" s="2">
        <f>_xlfn.XLOOKUP(A13,Event9!A:A,Event9!F:F)</f>
        <v>88.11</v>
      </c>
      <c r="D13">
        <v>1</v>
      </c>
      <c r="E13">
        <v>0</v>
      </c>
      <c r="F13" s="3">
        <v>54.41</v>
      </c>
    </row>
    <row r="14" spans="1:12" ht="15.75" customHeight="1" thickBot="1" x14ac:dyDescent="0.3">
      <c r="A14" s="8" t="s">
        <v>32</v>
      </c>
      <c r="B14" s="2">
        <v>2</v>
      </c>
      <c r="C14" s="2">
        <f>_xlfn.XLOOKUP(A14,Event9!A:A,Event9!F:F)</f>
        <v>37.020000000000003</v>
      </c>
      <c r="D14">
        <v>0</v>
      </c>
      <c r="E14">
        <v>0</v>
      </c>
      <c r="F14" s="3">
        <v>46.47</v>
      </c>
    </row>
    <row r="15" spans="1:12" ht="15.75" customHeight="1" thickBot="1" x14ac:dyDescent="0.3">
      <c r="A15" s="8" t="s">
        <v>19</v>
      </c>
      <c r="B15" s="2">
        <v>2</v>
      </c>
      <c r="C15" s="2">
        <f>_xlfn.XLOOKUP(A15,Event9!A:A,Event9!F:F)</f>
        <v>28.87</v>
      </c>
      <c r="D15">
        <v>0</v>
      </c>
      <c r="E15">
        <v>0</v>
      </c>
      <c r="F15" s="3">
        <v>34.340000000000003</v>
      </c>
    </row>
    <row r="16" spans="1:12" ht="15.75" customHeight="1" thickBot="1" x14ac:dyDescent="0.3">
      <c r="A16" s="8" t="s">
        <v>30</v>
      </c>
      <c r="B16" s="2">
        <v>2</v>
      </c>
      <c r="C16" s="2">
        <f>_xlfn.XLOOKUP(A16,Event9!A:A,Event9!F:F)</f>
        <v>22.44</v>
      </c>
      <c r="D16">
        <v>0</v>
      </c>
      <c r="E16">
        <v>0</v>
      </c>
      <c r="F16" s="3">
        <v>57.17</v>
      </c>
    </row>
    <row r="17" spans="1:6" ht="15.75" customHeight="1" thickBot="1" x14ac:dyDescent="0.3">
      <c r="A17" s="8" t="s">
        <v>33</v>
      </c>
      <c r="B17" s="2">
        <v>2</v>
      </c>
      <c r="C17" s="2">
        <f>_xlfn.XLOOKUP(A17,Event9!A:A,Event9!F:F)</f>
        <v>52.67</v>
      </c>
      <c r="D17">
        <v>0</v>
      </c>
      <c r="E17">
        <v>0</v>
      </c>
      <c r="F17" s="3">
        <v>13.96</v>
      </c>
    </row>
    <row r="18" spans="1:6" ht="15.75" customHeight="1" thickBot="1" x14ac:dyDescent="0.3">
      <c r="A18" s="8" t="s">
        <v>11</v>
      </c>
      <c r="B18" s="2">
        <v>2</v>
      </c>
      <c r="C18" s="2">
        <f>_xlfn.XLOOKUP(A18,Event9!A:A,Event9!F:F)</f>
        <v>28.9</v>
      </c>
      <c r="D18">
        <v>0</v>
      </c>
      <c r="E18">
        <v>0</v>
      </c>
      <c r="F18" s="3">
        <v>20.74</v>
      </c>
    </row>
    <row r="19" spans="1:6" ht="15.75" customHeight="1" thickBot="1" x14ac:dyDescent="0.3">
      <c r="A19" s="8" t="s">
        <v>35</v>
      </c>
      <c r="B19" s="2">
        <v>2</v>
      </c>
      <c r="C19" s="2">
        <f>_xlfn.XLOOKUP(A19,Event9!A:A,Event9!F:F)</f>
        <v>41.6</v>
      </c>
      <c r="D19">
        <v>0</v>
      </c>
      <c r="E19">
        <v>0</v>
      </c>
      <c r="F19" s="3">
        <v>12.1</v>
      </c>
    </row>
    <row r="20" spans="1:6" ht="15.75" customHeight="1" thickBot="1" x14ac:dyDescent="0.3">
      <c r="A20" s="8" t="s">
        <v>21</v>
      </c>
      <c r="B20" s="2">
        <v>2</v>
      </c>
      <c r="C20" s="2">
        <f>_xlfn.XLOOKUP(A20,Event9!A:A,Event9!F:F)</f>
        <v>61.15</v>
      </c>
      <c r="D20">
        <v>1</v>
      </c>
      <c r="E20">
        <v>0</v>
      </c>
      <c r="F20" s="3">
        <v>24.76</v>
      </c>
    </row>
    <row r="21" spans="1:6" ht="15.75" customHeight="1" thickBot="1" x14ac:dyDescent="0.3">
      <c r="A21" s="8" t="s">
        <v>29</v>
      </c>
      <c r="B21" s="2">
        <v>2</v>
      </c>
      <c r="C21" s="2">
        <f>_xlfn.XLOOKUP(A21,Event9!A:A,Event9!F:F)</f>
        <v>33.4</v>
      </c>
      <c r="D21">
        <v>0</v>
      </c>
      <c r="E21">
        <v>0</v>
      </c>
      <c r="F21" s="3">
        <v>16.04</v>
      </c>
    </row>
    <row r="22" spans="1:6" ht="15.75" customHeight="1" thickBot="1" x14ac:dyDescent="0.3">
      <c r="A22" s="8" t="s">
        <v>23</v>
      </c>
      <c r="B22" s="2">
        <v>2</v>
      </c>
      <c r="C22" s="2">
        <f>_xlfn.XLOOKUP(A22,Event9!A:A,Event9!F:F)</f>
        <v>15.83</v>
      </c>
      <c r="D22">
        <v>0</v>
      </c>
      <c r="E22">
        <v>0</v>
      </c>
      <c r="F22" s="3">
        <v>25.21</v>
      </c>
    </row>
    <row r="23" spans="1:6" ht="15.75" customHeight="1" thickBot="1" x14ac:dyDescent="0.3">
      <c r="A23" s="8" t="s">
        <v>26</v>
      </c>
      <c r="B23" s="2">
        <v>2</v>
      </c>
      <c r="C23" s="2">
        <f>_xlfn.XLOOKUP(A23,Event9!A:A,Event9!F:F)</f>
        <v>21.3</v>
      </c>
      <c r="D23">
        <v>0</v>
      </c>
      <c r="E23">
        <v>0</v>
      </c>
      <c r="F23" s="3">
        <v>6.77</v>
      </c>
    </row>
    <row r="24" spans="1:6" ht="28.5" customHeight="1" thickBot="1" x14ac:dyDescent="0.3">
      <c r="A24" s="8" t="s">
        <v>20</v>
      </c>
      <c r="B24" s="2">
        <v>2</v>
      </c>
      <c r="C24" s="2">
        <f>_xlfn.XLOOKUP(A24,Event9!A:A,Event9!F:F)</f>
        <v>21.2</v>
      </c>
      <c r="D24">
        <v>0</v>
      </c>
      <c r="E24">
        <v>0</v>
      </c>
      <c r="F24" s="3">
        <v>26.13</v>
      </c>
    </row>
    <row r="25" spans="1:6" ht="15.75" customHeight="1" thickBot="1" x14ac:dyDescent="0.3">
      <c r="A25" s="8" t="s">
        <v>25</v>
      </c>
      <c r="B25" s="2">
        <v>2</v>
      </c>
      <c r="C25" s="2">
        <f>_xlfn.XLOOKUP(A25,Event9!A:A,Event9!F:F)</f>
        <v>21.73</v>
      </c>
      <c r="D25">
        <v>0</v>
      </c>
      <c r="E25">
        <v>0</v>
      </c>
      <c r="F25" s="3">
        <v>63.76</v>
      </c>
    </row>
    <row r="26" spans="1:6" ht="15.75" customHeight="1" thickBot="1" x14ac:dyDescent="0.3">
      <c r="A26" s="8" t="s">
        <v>39</v>
      </c>
      <c r="B26" s="2">
        <v>2</v>
      </c>
      <c r="C26" s="2">
        <f>_xlfn.XLOOKUP(A26,Event9!A:A,Event9!F:F)</f>
        <v>23.44</v>
      </c>
      <c r="D26">
        <v>0</v>
      </c>
      <c r="E26">
        <v>0</v>
      </c>
      <c r="F26" s="3">
        <v>10.87</v>
      </c>
    </row>
    <row r="27" spans="1:6" ht="15.75" thickBot="1" x14ac:dyDescent="0.3">
      <c r="A27" s="8" t="s">
        <v>37</v>
      </c>
      <c r="B27" s="2">
        <v>3</v>
      </c>
      <c r="C27" s="2">
        <f>_xlfn.XLOOKUP(A27,Event9!A:A,Event9!F:F)</f>
        <v>30.34</v>
      </c>
      <c r="D27">
        <v>0</v>
      </c>
      <c r="E27">
        <v>0</v>
      </c>
      <c r="F27" s="3">
        <v>10.47</v>
      </c>
    </row>
    <row r="28" spans="1:6" ht="15.75" thickBot="1" x14ac:dyDescent="0.3">
      <c r="A28" s="8" t="s">
        <v>27</v>
      </c>
      <c r="B28" s="2">
        <v>3</v>
      </c>
      <c r="C28" s="2">
        <f>_xlfn.XLOOKUP(A28,Event9!A:A,Event9!F:F)</f>
        <v>66.61</v>
      </c>
      <c r="D28">
        <v>1</v>
      </c>
      <c r="E28">
        <v>0</v>
      </c>
      <c r="F28" s="3">
        <v>50.75</v>
      </c>
    </row>
    <row r="29" spans="1:6" ht="15.75" thickBot="1" x14ac:dyDescent="0.3">
      <c r="A29" s="8" t="s">
        <v>40</v>
      </c>
      <c r="B29" s="2">
        <v>3</v>
      </c>
      <c r="C29" s="2">
        <f>_xlfn.XLOOKUP(A29,Event9!A:A,Event9!F:F)</f>
        <v>47.3</v>
      </c>
      <c r="D29">
        <v>1</v>
      </c>
      <c r="E29">
        <v>0</v>
      </c>
      <c r="F29" s="3">
        <v>12.14</v>
      </c>
    </row>
    <row r="30" spans="1:6" ht="15.75" thickBot="1" x14ac:dyDescent="0.3">
      <c r="A30" s="8" t="s">
        <v>38</v>
      </c>
      <c r="B30" s="2">
        <v>3</v>
      </c>
      <c r="C30" s="2">
        <f>_xlfn.XLOOKUP(A30,Event9!A:A,Event9!F:F)</f>
        <v>23.33</v>
      </c>
      <c r="D30">
        <v>0</v>
      </c>
      <c r="E30">
        <v>0</v>
      </c>
      <c r="F30" s="3">
        <v>21.9</v>
      </c>
    </row>
    <row r="31" spans="1:6" ht="15.75" thickBot="1" x14ac:dyDescent="0.3">
      <c r="A31" s="8" t="s">
        <v>36</v>
      </c>
      <c r="B31" s="2">
        <v>3</v>
      </c>
      <c r="C31" s="2">
        <f>_xlfn.XLOOKUP(A31,Event9!A:A,Event9!F:F)</f>
        <v>23.34</v>
      </c>
      <c r="D31">
        <v>0</v>
      </c>
      <c r="E31">
        <v>0</v>
      </c>
      <c r="F31" s="3">
        <v>12.73</v>
      </c>
    </row>
    <row r="32" spans="1:6" ht="15.75" thickBot="1" x14ac:dyDescent="0.3">
      <c r="A32" s="8" t="s">
        <v>34</v>
      </c>
      <c r="B32" s="2">
        <v>3</v>
      </c>
      <c r="C32" s="2">
        <f>_xlfn.XLOOKUP(A32,Event9!A:A,Event9!F:F)</f>
        <v>36.39</v>
      </c>
      <c r="D32">
        <v>0</v>
      </c>
      <c r="E32">
        <v>0</v>
      </c>
      <c r="F32" s="3">
        <v>47.9</v>
      </c>
    </row>
    <row r="33" spans="1:6" ht="15.75" thickBot="1" x14ac:dyDescent="0.3">
      <c r="A33" s="8" t="s">
        <v>24</v>
      </c>
      <c r="B33" s="2">
        <v>3</v>
      </c>
      <c r="C33" s="2">
        <f>_xlfn.XLOOKUP(A33,Event9!A:A,Event9!F:F)</f>
        <v>20.6</v>
      </c>
      <c r="D33">
        <v>0</v>
      </c>
      <c r="E33">
        <v>0</v>
      </c>
      <c r="F33" s="3">
        <v>12.83</v>
      </c>
    </row>
    <row r="34" spans="1:6" ht="15.75" thickBot="1" x14ac:dyDescent="0.3">
      <c r="A34" s="8" t="s">
        <v>31</v>
      </c>
      <c r="B34" s="2">
        <v>3</v>
      </c>
      <c r="C34" s="2">
        <f>_xlfn.XLOOKUP(A34,Event9!A:A,Event9!F:F)</f>
        <v>30.07</v>
      </c>
      <c r="D34">
        <v>0</v>
      </c>
      <c r="E34">
        <v>0</v>
      </c>
      <c r="F34" s="3">
        <v>20.77</v>
      </c>
    </row>
    <row r="35" spans="1:6" ht="15.75" thickBot="1" x14ac:dyDescent="0.3">
      <c r="A35" s="8" t="s">
        <v>18</v>
      </c>
      <c r="B35" s="2">
        <v>3</v>
      </c>
      <c r="C35" s="2">
        <f>_xlfn.XLOOKUP(A35,Event9!A:A,Event9!F:F)</f>
        <v>23.76</v>
      </c>
      <c r="D35">
        <v>0</v>
      </c>
      <c r="E35">
        <v>0</v>
      </c>
      <c r="F35" s="3">
        <v>47.61</v>
      </c>
    </row>
    <row r="36" spans="1:6" ht="15.75" thickBot="1" x14ac:dyDescent="0.3">
      <c r="A36" s="8" t="s">
        <v>91</v>
      </c>
      <c r="B36" s="2">
        <v>3</v>
      </c>
      <c r="C36" s="2">
        <v>0</v>
      </c>
      <c r="D36">
        <v>0</v>
      </c>
      <c r="E36">
        <v>0</v>
      </c>
      <c r="F36" s="3">
        <v>28.57</v>
      </c>
    </row>
    <row r="37" spans="1:6" ht="15.75" thickBot="1" x14ac:dyDescent="0.3">
      <c r="A37" s="8" t="s">
        <v>61</v>
      </c>
      <c r="B37" s="2">
        <v>3</v>
      </c>
      <c r="C37" s="2">
        <v>0</v>
      </c>
      <c r="D37">
        <v>0</v>
      </c>
      <c r="E37">
        <v>0</v>
      </c>
      <c r="F37" s="3">
        <v>10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CD44-B6F0-4298-B9D7-6AD8B68A0CF0}">
  <dimension ref="A1:L40"/>
  <sheetViews>
    <sheetView workbookViewId="0">
      <selection activeCell="G9" sqref="G9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6</v>
      </c>
      <c r="B2" s="2">
        <v>1</v>
      </c>
      <c r="C2" s="2">
        <f>_xlfn.XLOOKUP(A2,Event10!A:A,Event10!F:F)</f>
        <v>47.21</v>
      </c>
      <c r="D2">
        <v>0</v>
      </c>
      <c r="E2">
        <v>0</v>
      </c>
      <c r="F2" s="3">
        <v>83.86</v>
      </c>
      <c r="I2" t="s">
        <v>42</v>
      </c>
      <c r="J2">
        <f>SUMPRODUCT($D$2:$D$37,$C$2:$C$37)+SUMPRODUCT($E$2:$E$37,$C$2:$C$37)</f>
        <v>602.66999999999996</v>
      </c>
    </row>
    <row r="3" spans="1:12" ht="15.75" customHeight="1" thickBot="1" x14ac:dyDescent="0.3">
      <c r="A3" s="8" t="s">
        <v>8</v>
      </c>
      <c r="B3" s="2">
        <v>1</v>
      </c>
      <c r="C3" s="2">
        <f>_xlfn.XLOOKUP(A3,Event10!A:A,Event10!F:F)</f>
        <v>90.03</v>
      </c>
      <c r="D3">
        <v>1</v>
      </c>
      <c r="E3">
        <v>0</v>
      </c>
      <c r="F3" s="3">
        <v>73.87</v>
      </c>
      <c r="I3" t="s">
        <v>43</v>
      </c>
    </row>
    <row r="4" spans="1:12" ht="15.75" customHeight="1" thickBot="1" x14ac:dyDescent="0.3">
      <c r="A4" s="8" t="s">
        <v>7</v>
      </c>
      <c r="B4" s="2">
        <v>1</v>
      </c>
      <c r="C4" s="2">
        <f>_xlfn.XLOOKUP(A4,Event10!A:A,Event10!F:F)</f>
        <v>17.47</v>
      </c>
      <c r="D4">
        <v>0</v>
      </c>
      <c r="E4">
        <v>0</v>
      </c>
      <c r="F4" s="3">
        <v>24.44</v>
      </c>
      <c r="I4" t="s">
        <v>44</v>
      </c>
      <c r="J4">
        <f>SUM(D2:D9)</f>
        <v>2</v>
      </c>
      <c r="K4" t="s">
        <v>45</v>
      </c>
      <c r="L4">
        <v>2</v>
      </c>
    </row>
    <row r="5" spans="1:12" ht="15.75" customHeight="1" thickBot="1" x14ac:dyDescent="0.3">
      <c r="A5" s="8" t="s">
        <v>13</v>
      </c>
      <c r="B5" s="2">
        <v>1</v>
      </c>
      <c r="C5" s="2">
        <f>_xlfn.XLOOKUP(A5,Event10!A:A,Event10!F:F)</f>
        <v>65.34</v>
      </c>
      <c r="D5">
        <v>0</v>
      </c>
      <c r="E5">
        <v>0</v>
      </c>
      <c r="F5" s="3">
        <v>47.39</v>
      </c>
      <c r="I5" t="s">
        <v>46</v>
      </c>
      <c r="J5">
        <f>SUM(D10:D26)</f>
        <v>4</v>
      </c>
      <c r="K5" t="s">
        <v>45</v>
      </c>
      <c r="L5">
        <v>4</v>
      </c>
    </row>
    <row r="6" spans="1:12" ht="15.75" customHeight="1" thickBot="1" x14ac:dyDescent="0.3">
      <c r="A6" s="8" t="s">
        <v>28</v>
      </c>
      <c r="B6" s="2">
        <v>1</v>
      </c>
      <c r="C6" s="2">
        <f>_xlfn.XLOOKUP(A6,Event10!A:A,Event10!F:F)</f>
        <v>19.5</v>
      </c>
      <c r="D6">
        <v>0</v>
      </c>
      <c r="E6">
        <v>0</v>
      </c>
      <c r="F6" s="3">
        <v>14.14</v>
      </c>
      <c r="I6" t="s">
        <v>47</v>
      </c>
      <c r="J6">
        <f>SUM(D27:D37)</f>
        <v>2</v>
      </c>
      <c r="K6" t="s">
        <v>45</v>
      </c>
      <c r="L6">
        <v>2</v>
      </c>
    </row>
    <row r="7" spans="1:12" ht="15.75" customHeight="1" thickBot="1" x14ac:dyDescent="0.3">
      <c r="A7" s="8" t="s">
        <v>10</v>
      </c>
      <c r="B7" s="2">
        <v>1</v>
      </c>
      <c r="C7" s="2">
        <f>_xlfn.XLOOKUP(A7,Event10!A:A,Event10!F:F)</f>
        <v>15.47</v>
      </c>
      <c r="D7">
        <v>0</v>
      </c>
      <c r="E7">
        <v>0</v>
      </c>
      <c r="F7" s="3">
        <v>11.5</v>
      </c>
    </row>
    <row r="8" spans="1:12" ht="15.75" customHeight="1" thickBot="1" x14ac:dyDescent="0.3">
      <c r="A8" s="8" t="s">
        <v>16</v>
      </c>
      <c r="B8" s="2">
        <v>1</v>
      </c>
      <c r="C8" s="2">
        <f>_xlfn.XLOOKUP(A8,Event10!A:A,Event10!F:F)</f>
        <v>38.18</v>
      </c>
      <c r="D8">
        <v>0</v>
      </c>
      <c r="E8">
        <v>0</v>
      </c>
      <c r="F8" s="3">
        <v>29.33</v>
      </c>
    </row>
    <row r="9" spans="1:12" ht="15.75" customHeight="1" thickBot="1" x14ac:dyDescent="0.3">
      <c r="A9" s="8" t="s">
        <v>9</v>
      </c>
      <c r="B9" s="2">
        <v>1</v>
      </c>
      <c r="C9" s="2">
        <f>_xlfn.XLOOKUP(A9,Event10!A:A,Event10!F:F)</f>
        <v>95.52</v>
      </c>
      <c r="D9">
        <v>1</v>
      </c>
      <c r="E9">
        <v>1</v>
      </c>
      <c r="F9" s="3">
        <v>28.87</v>
      </c>
      <c r="I9" t="s">
        <v>5</v>
      </c>
      <c r="J9">
        <f>SUMPRODUCT(F2:F30,D2:D30)+SUMPRODUCT(E2:E30,F2:F30)</f>
        <v>314.41000000000008</v>
      </c>
    </row>
    <row r="10" spans="1:12" ht="15.75" customHeight="1" thickBot="1" x14ac:dyDescent="0.3">
      <c r="A10" s="8" t="s">
        <v>15</v>
      </c>
      <c r="B10" s="2">
        <v>2</v>
      </c>
      <c r="C10" s="2">
        <f>_xlfn.XLOOKUP(A10,Event10!A:A,Event10!F:F)</f>
        <v>16.14</v>
      </c>
      <c r="D10">
        <v>0</v>
      </c>
      <c r="E10">
        <v>0</v>
      </c>
      <c r="F10" s="3">
        <v>13.3</v>
      </c>
    </row>
    <row r="11" spans="1:12" ht="15.75" customHeight="1" thickBot="1" x14ac:dyDescent="0.3">
      <c r="A11" s="8" t="s">
        <v>17</v>
      </c>
      <c r="B11" s="2">
        <v>2</v>
      </c>
      <c r="C11" s="2">
        <f>_xlfn.XLOOKUP(A11,Event10!A:A,Event10!F:F)</f>
        <v>49.47</v>
      </c>
      <c r="D11">
        <v>0</v>
      </c>
      <c r="E11">
        <v>0</v>
      </c>
      <c r="F11" s="3">
        <v>20.6</v>
      </c>
    </row>
    <row r="12" spans="1:12" ht="15.75" customHeight="1" thickBot="1" x14ac:dyDescent="0.3">
      <c r="A12" s="8" t="s">
        <v>14</v>
      </c>
      <c r="B12" s="2">
        <v>2</v>
      </c>
      <c r="C12" s="2">
        <f>_xlfn.XLOOKUP(A12,Event10!A:A,Event10!F:F)</f>
        <v>18.77</v>
      </c>
      <c r="D12">
        <v>0</v>
      </c>
      <c r="E12">
        <v>0</v>
      </c>
      <c r="F12" s="3">
        <v>53.89</v>
      </c>
    </row>
    <row r="13" spans="1:12" ht="15.75" customHeight="1" thickBot="1" x14ac:dyDescent="0.3">
      <c r="A13" s="8" t="s">
        <v>22</v>
      </c>
      <c r="B13" s="2">
        <v>2</v>
      </c>
      <c r="C13" s="2">
        <f>_xlfn.XLOOKUP(A13,Event10!A:A,Event10!F:F)</f>
        <v>54.41</v>
      </c>
      <c r="D13">
        <v>1</v>
      </c>
      <c r="E13">
        <v>0</v>
      </c>
      <c r="F13" s="3">
        <v>32.299999999999997</v>
      </c>
    </row>
    <row r="14" spans="1:12" ht="15.75" customHeight="1" thickBot="1" x14ac:dyDescent="0.3">
      <c r="A14" s="8" t="s">
        <v>32</v>
      </c>
      <c r="B14" s="2">
        <v>2</v>
      </c>
      <c r="C14" s="2">
        <f>_xlfn.XLOOKUP(A14,Event10!A:A,Event10!F:F)</f>
        <v>46.47</v>
      </c>
      <c r="D14">
        <v>0</v>
      </c>
      <c r="E14">
        <v>0</v>
      </c>
      <c r="F14" s="3">
        <v>15.27</v>
      </c>
    </row>
    <row r="15" spans="1:12" ht="15.75" customHeight="1" thickBot="1" x14ac:dyDescent="0.3">
      <c r="A15" s="8" t="s">
        <v>30</v>
      </c>
      <c r="B15" s="2">
        <v>2</v>
      </c>
      <c r="C15" s="2">
        <f>_xlfn.XLOOKUP(A15,Event10!A:A,Event10!F:F)</f>
        <v>57.17</v>
      </c>
      <c r="D15">
        <v>1</v>
      </c>
      <c r="E15">
        <v>0</v>
      </c>
      <c r="F15" s="3">
        <v>21.77</v>
      </c>
    </row>
    <row r="16" spans="1:12" ht="15.75" customHeight="1" thickBot="1" x14ac:dyDescent="0.3">
      <c r="A16" s="8" t="s">
        <v>19</v>
      </c>
      <c r="B16" s="2">
        <v>2</v>
      </c>
      <c r="C16" s="2">
        <f>_xlfn.XLOOKUP(A16,Event10!A:A,Event10!F:F)</f>
        <v>34.340000000000003</v>
      </c>
      <c r="D16">
        <v>0</v>
      </c>
      <c r="E16">
        <v>0</v>
      </c>
      <c r="F16" s="3">
        <v>13.09</v>
      </c>
    </row>
    <row r="17" spans="1:6" ht="15.75" customHeight="1" thickBot="1" x14ac:dyDescent="0.3">
      <c r="A17" s="8" t="s">
        <v>11</v>
      </c>
      <c r="B17" s="2">
        <v>2</v>
      </c>
      <c r="C17" s="2">
        <f>_xlfn.XLOOKUP(A17,Event10!A:A,Event10!F:F)</f>
        <v>20.74</v>
      </c>
      <c r="D17">
        <v>0</v>
      </c>
      <c r="E17">
        <v>0</v>
      </c>
      <c r="F17" s="3">
        <v>24.97</v>
      </c>
    </row>
    <row r="18" spans="1:6" ht="15.75" customHeight="1" thickBot="1" x14ac:dyDescent="0.3">
      <c r="A18" s="8" t="s">
        <v>33</v>
      </c>
      <c r="B18" s="2">
        <v>2</v>
      </c>
      <c r="C18" s="2">
        <f>_xlfn.XLOOKUP(A18,Event10!A:A,Event10!F:F)</f>
        <v>13.96</v>
      </c>
      <c r="D18">
        <v>0</v>
      </c>
      <c r="E18">
        <v>0</v>
      </c>
      <c r="F18" s="3">
        <v>18.440000000000001</v>
      </c>
    </row>
    <row r="19" spans="1:6" ht="15.75" customHeight="1" thickBot="1" x14ac:dyDescent="0.3">
      <c r="A19" s="8" t="s">
        <v>21</v>
      </c>
      <c r="B19" s="2">
        <v>2</v>
      </c>
      <c r="C19" s="2">
        <f>_xlfn.XLOOKUP(A19,Event10!A:A,Event10!F:F)</f>
        <v>24.76</v>
      </c>
      <c r="D19">
        <v>0</v>
      </c>
      <c r="E19">
        <v>0</v>
      </c>
      <c r="F19" s="3">
        <v>43.73</v>
      </c>
    </row>
    <row r="20" spans="1:6" ht="15.75" customHeight="1" thickBot="1" x14ac:dyDescent="0.3">
      <c r="A20" s="8" t="s">
        <v>35</v>
      </c>
      <c r="B20" s="2">
        <v>2</v>
      </c>
      <c r="C20" s="2">
        <f>_xlfn.XLOOKUP(A20,Event10!A:A,Event10!F:F)</f>
        <v>12.1</v>
      </c>
      <c r="D20">
        <v>0</v>
      </c>
      <c r="E20">
        <v>0</v>
      </c>
      <c r="F20" s="3">
        <v>73.33</v>
      </c>
    </row>
    <row r="21" spans="1:6" ht="15.75" customHeight="1" thickBot="1" x14ac:dyDescent="0.3">
      <c r="A21" s="8" t="s">
        <v>25</v>
      </c>
      <c r="B21" s="2">
        <v>2</v>
      </c>
      <c r="C21" s="2">
        <f>_xlfn.XLOOKUP(A21,Event10!A:A,Event10!F:F)</f>
        <v>63.76</v>
      </c>
      <c r="D21">
        <v>1</v>
      </c>
      <c r="E21">
        <v>0</v>
      </c>
      <c r="F21" s="3">
        <v>65.45</v>
      </c>
    </row>
    <row r="22" spans="1:6" ht="15.75" customHeight="1" thickBot="1" x14ac:dyDescent="0.3">
      <c r="A22" s="8" t="s">
        <v>23</v>
      </c>
      <c r="B22" s="2">
        <v>2</v>
      </c>
      <c r="C22" s="2">
        <f>_xlfn.XLOOKUP(A22,Event10!A:A,Event10!F:F)</f>
        <v>25.21</v>
      </c>
      <c r="D22">
        <v>0</v>
      </c>
      <c r="E22">
        <v>0</v>
      </c>
      <c r="F22" s="3">
        <v>35.229999999999997</v>
      </c>
    </row>
    <row r="23" spans="1:6" ht="15.75" customHeight="1" thickBot="1" x14ac:dyDescent="0.3">
      <c r="A23" s="8" t="s">
        <v>29</v>
      </c>
      <c r="B23" s="2">
        <v>2</v>
      </c>
      <c r="C23" s="2">
        <f>_xlfn.XLOOKUP(A23,Event10!A:A,Event10!F:F)</f>
        <v>16.04</v>
      </c>
      <c r="D23">
        <v>0</v>
      </c>
      <c r="E23">
        <v>0</v>
      </c>
      <c r="F23" s="3">
        <v>20.3</v>
      </c>
    </row>
    <row r="24" spans="1:6" ht="28.5" customHeight="1" thickBot="1" x14ac:dyDescent="0.3">
      <c r="A24" s="8" t="s">
        <v>26</v>
      </c>
      <c r="B24" s="2">
        <v>2</v>
      </c>
      <c r="C24" s="2">
        <f>_xlfn.XLOOKUP(A24,Event10!A:A,Event10!F:F)</f>
        <v>6.77</v>
      </c>
      <c r="D24">
        <v>0</v>
      </c>
      <c r="E24">
        <v>0</v>
      </c>
      <c r="F24" s="3">
        <v>10.76</v>
      </c>
    </row>
    <row r="25" spans="1:6" ht="15.75" customHeight="1" thickBot="1" x14ac:dyDescent="0.3">
      <c r="A25" s="8" t="s">
        <v>27</v>
      </c>
      <c r="B25" s="2">
        <v>2</v>
      </c>
      <c r="C25" s="2">
        <f>_xlfn.XLOOKUP(A25,Event10!A:A,Event10!F:F)</f>
        <v>50.75</v>
      </c>
      <c r="D25">
        <v>1</v>
      </c>
      <c r="E25">
        <v>0</v>
      </c>
      <c r="F25" s="3">
        <v>20.3</v>
      </c>
    </row>
    <row r="26" spans="1:6" ht="15.75" customHeight="1" thickBot="1" x14ac:dyDescent="0.3">
      <c r="A26" s="8" t="s">
        <v>20</v>
      </c>
      <c r="B26" s="2">
        <v>2</v>
      </c>
      <c r="C26" s="2">
        <f>_xlfn.XLOOKUP(A26,Event10!A:A,Event10!F:F)</f>
        <v>26.13</v>
      </c>
      <c r="D26">
        <v>0</v>
      </c>
      <c r="E26">
        <v>0</v>
      </c>
      <c r="F26" s="3">
        <v>45.83</v>
      </c>
    </row>
    <row r="27" spans="1:6" ht="15.75" thickBot="1" x14ac:dyDescent="0.3">
      <c r="A27" s="8" t="s">
        <v>34</v>
      </c>
      <c r="B27" s="2">
        <v>3</v>
      </c>
      <c r="C27" s="2">
        <f>_xlfn.XLOOKUP(A27,Event10!A:A,Event10!F:F)</f>
        <v>47.9</v>
      </c>
      <c r="D27">
        <v>1</v>
      </c>
      <c r="E27">
        <v>0</v>
      </c>
      <c r="F27" s="3">
        <v>42.98</v>
      </c>
    </row>
    <row r="28" spans="1:6" ht="15.75" thickBot="1" x14ac:dyDescent="0.3">
      <c r="A28" s="8" t="s">
        <v>39</v>
      </c>
      <c r="B28" s="2">
        <v>3</v>
      </c>
      <c r="C28" s="2">
        <f>_xlfn.XLOOKUP(A28,Event10!A:A,Event10!F:F)</f>
        <v>10.87</v>
      </c>
      <c r="D28">
        <v>0</v>
      </c>
      <c r="E28">
        <v>0</v>
      </c>
      <c r="F28" s="3">
        <v>18.84</v>
      </c>
    </row>
    <row r="29" spans="1:6" ht="15.75" thickBot="1" x14ac:dyDescent="0.3">
      <c r="A29" s="8" t="s">
        <v>37</v>
      </c>
      <c r="B29" s="2">
        <v>3</v>
      </c>
      <c r="C29" s="2">
        <f>_xlfn.XLOOKUP(A29,Event10!A:A,Event10!F:F)</f>
        <v>10.47</v>
      </c>
      <c r="D29">
        <v>0</v>
      </c>
      <c r="E29">
        <v>0</v>
      </c>
      <c r="F29" s="3">
        <v>64.19</v>
      </c>
    </row>
    <row r="30" spans="1:6" ht="15.75" thickBot="1" x14ac:dyDescent="0.3">
      <c r="A30" s="8" t="s">
        <v>12</v>
      </c>
      <c r="B30" s="2">
        <v>3</v>
      </c>
      <c r="C30" s="2">
        <v>16.27</v>
      </c>
      <c r="D30">
        <v>0</v>
      </c>
      <c r="E30">
        <v>0</v>
      </c>
      <c r="F30" s="3">
        <v>37.94</v>
      </c>
    </row>
    <row r="31" spans="1:6" ht="15.75" thickBot="1" x14ac:dyDescent="0.3">
      <c r="A31" s="8" t="s">
        <v>38</v>
      </c>
      <c r="B31" s="2">
        <v>3</v>
      </c>
      <c r="C31" s="2">
        <f>_xlfn.XLOOKUP(A31,Event10!A:A,Event10!F:F)</f>
        <v>21.9</v>
      </c>
      <c r="D31">
        <v>0</v>
      </c>
      <c r="E31">
        <v>0</v>
      </c>
      <c r="F31" s="3">
        <v>22</v>
      </c>
    </row>
    <row r="32" spans="1:6" ht="15.75" thickBot="1" x14ac:dyDescent="0.3">
      <c r="A32" s="8" t="s">
        <v>36</v>
      </c>
      <c r="B32" s="2">
        <v>3</v>
      </c>
      <c r="C32" s="2">
        <f>_xlfn.XLOOKUP(A32,Event10!A:A,Event10!F:F)</f>
        <v>12.73</v>
      </c>
      <c r="D32">
        <v>0</v>
      </c>
      <c r="E32">
        <v>0</v>
      </c>
      <c r="F32" s="3">
        <v>14.66</v>
      </c>
    </row>
    <row r="33" spans="1:6" ht="15.75" thickBot="1" x14ac:dyDescent="0.3">
      <c r="A33" s="8" t="s">
        <v>24</v>
      </c>
      <c r="B33" s="2">
        <v>3</v>
      </c>
      <c r="C33" s="2">
        <f>_xlfn.XLOOKUP(A33,Event10!A:A,Event10!F:F)</f>
        <v>12.83</v>
      </c>
      <c r="D33">
        <v>0</v>
      </c>
      <c r="E33">
        <v>0</v>
      </c>
      <c r="F33" s="3">
        <v>1.5</v>
      </c>
    </row>
    <row r="34" spans="1:6" ht="15.75" thickBot="1" x14ac:dyDescent="0.3">
      <c r="A34" s="8" t="s">
        <v>31</v>
      </c>
      <c r="B34" s="2">
        <v>3</v>
      </c>
      <c r="C34" s="2">
        <f>_xlfn.XLOOKUP(A34,Event10!A:A,Event10!F:F)</f>
        <v>20.77</v>
      </c>
      <c r="D34">
        <v>0</v>
      </c>
      <c r="E34">
        <v>0</v>
      </c>
      <c r="F34" s="3">
        <v>25.34</v>
      </c>
    </row>
    <row r="35" spans="1:6" ht="15.75" thickBot="1" x14ac:dyDescent="0.3">
      <c r="A35" s="8" t="s">
        <v>18</v>
      </c>
      <c r="B35" s="2">
        <v>3</v>
      </c>
      <c r="C35" s="2">
        <f>_xlfn.XLOOKUP(A35,Event10!A:A,Event10!F:F)</f>
        <v>47.61</v>
      </c>
      <c r="D35">
        <v>1</v>
      </c>
      <c r="E35">
        <v>0</v>
      </c>
      <c r="F35" s="3">
        <v>22</v>
      </c>
    </row>
    <row r="36" spans="1:6" ht="15.75" thickBot="1" x14ac:dyDescent="0.3">
      <c r="A36" s="8" t="s">
        <v>49</v>
      </c>
      <c r="B36" s="2">
        <v>3</v>
      </c>
      <c r="C36" s="2">
        <v>0</v>
      </c>
      <c r="D36">
        <v>0</v>
      </c>
      <c r="E36">
        <v>0</v>
      </c>
      <c r="F36" s="3">
        <v>15.33</v>
      </c>
    </row>
    <row r="37" spans="1:6" ht="15.75" thickBot="1" x14ac:dyDescent="0.3">
      <c r="A37" s="8" t="s">
        <v>92</v>
      </c>
      <c r="B37" s="2">
        <v>3</v>
      </c>
      <c r="C37" s="2">
        <v>0</v>
      </c>
      <c r="D37">
        <v>0</v>
      </c>
      <c r="E37">
        <v>0</v>
      </c>
      <c r="F37" s="3">
        <v>19.510000000000002</v>
      </c>
    </row>
    <row r="40" spans="1:6" x14ac:dyDescent="0.25">
      <c r="E40">
        <f>SUM(E2:E37)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03F3-BE55-4FDB-B9FB-5BA41363FEA0}">
  <dimension ref="A1:B63"/>
  <sheetViews>
    <sheetView topLeftCell="A8" workbookViewId="0">
      <selection sqref="A1:B63"/>
    </sheetView>
  </sheetViews>
  <sheetFormatPr defaultRowHeight="15" x14ac:dyDescent="0.25"/>
  <sheetData>
    <row r="1" spans="1:2" ht="45.75" thickBot="1" x14ac:dyDescent="0.3">
      <c r="A1" s="4" t="s">
        <v>6</v>
      </c>
      <c r="B1" s="3">
        <v>46400</v>
      </c>
    </row>
    <row r="2" spans="1:2" ht="30.75" thickBot="1" x14ac:dyDescent="0.3">
      <c r="A2" s="4" t="s">
        <v>7</v>
      </c>
      <c r="B2" s="3">
        <v>45450</v>
      </c>
    </row>
    <row r="3" spans="1:2" ht="30.75" thickBot="1" x14ac:dyDescent="0.3">
      <c r="A3" s="4" t="s">
        <v>8</v>
      </c>
      <c r="B3" s="3">
        <v>44150</v>
      </c>
    </row>
    <row r="4" spans="1:2" ht="30.75" thickBot="1" x14ac:dyDescent="0.3">
      <c r="A4" s="4" t="s">
        <v>9</v>
      </c>
      <c r="B4" s="3">
        <v>39500</v>
      </c>
    </row>
    <row r="5" spans="1:2" ht="45.75" thickBot="1" x14ac:dyDescent="0.3">
      <c r="A5" s="4" t="s">
        <v>10</v>
      </c>
      <c r="B5" s="3">
        <v>38700</v>
      </c>
    </row>
    <row r="6" spans="1:2" ht="30.75" thickBot="1" x14ac:dyDescent="0.3">
      <c r="A6" s="4" t="s">
        <v>11</v>
      </c>
      <c r="B6" s="3">
        <v>37900</v>
      </c>
    </row>
    <row r="7" spans="1:2" ht="30.75" thickBot="1" x14ac:dyDescent="0.3">
      <c r="A7" s="4" t="s">
        <v>12</v>
      </c>
      <c r="B7" s="3">
        <v>36850</v>
      </c>
    </row>
    <row r="8" spans="1:2" ht="30.75" thickBot="1" x14ac:dyDescent="0.3">
      <c r="A8" s="4" t="s">
        <v>13</v>
      </c>
      <c r="B8" s="3">
        <v>35700</v>
      </c>
    </row>
    <row r="9" spans="1:2" ht="45.75" thickBot="1" x14ac:dyDescent="0.3">
      <c r="A9" s="4" t="s">
        <v>14</v>
      </c>
      <c r="B9" s="3">
        <v>35400</v>
      </c>
    </row>
    <row r="10" spans="1:2" ht="30.75" thickBot="1" x14ac:dyDescent="0.3">
      <c r="A10" s="4" t="s">
        <v>15</v>
      </c>
      <c r="B10" s="3">
        <v>35350</v>
      </c>
    </row>
    <row r="11" spans="1:2" ht="30.75" thickBot="1" x14ac:dyDescent="0.3">
      <c r="A11" s="4" t="s">
        <v>16</v>
      </c>
      <c r="B11" s="3">
        <v>31950</v>
      </c>
    </row>
    <row r="12" spans="1:2" ht="30.75" thickBot="1" x14ac:dyDescent="0.3">
      <c r="A12" s="4" t="s">
        <v>17</v>
      </c>
      <c r="B12" s="3">
        <v>30650</v>
      </c>
    </row>
    <row r="13" spans="1:2" ht="15.75" thickBot="1" x14ac:dyDescent="0.3">
      <c r="A13" s="4" t="s">
        <v>18</v>
      </c>
      <c r="B13" s="3">
        <v>29700</v>
      </c>
    </row>
    <row r="14" spans="1:2" ht="30.75" thickBot="1" x14ac:dyDescent="0.3">
      <c r="A14" s="4" t="s">
        <v>19</v>
      </c>
      <c r="B14" s="3">
        <v>27500</v>
      </c>
    </row>
    <row r="15" spans="1:2" ht="30.75" thickBot="1" x14ac:dyDescent="0.3">
      <c r="A15" s="4" t="s">
        <v>20</v>
      </c>
      <c r="B15" s="3">
        <v>26950</v>
      </c>
    </row>
    <row r="16" spans="1:2" ht="30.75" thickBot="1" x14ac:dyDescent="0.3">
      <c r="A16" s="4" t="s">
        <v>21</v>
      </c>
      <c r="B16" s="3">
        <v>25200</v>
      </c>
    </row>
    <row r="17" spans="1:2" ht="30.75" thickBot="1" x14ac:dyDescent="0.3">
      <c r="A17" s="4" t="s">
        <v>22</v>
      </c>
      <c r="B17" s="3">
        <v>25200</v>
      </c>
    </row>
    <row r="18" spans="1:2" ht="30.75" thickBot="1" x14ac:dyDescent="0.3">
      <c r="A18" s="4" t="s">
        <v>23</v>
      </c>
      <c r="B18" s="3">
        <v>24700</v>
      </c>
    </row>
    <row r="19" spans="1:2" ht="30.75" thickBot="1" x14ac:dyDescent="0.3">
      <c r="A19" s="4" t="s">
        <v>24</v>
      </c>
      <c r="B19" s="3">
        <v>24250</v>
      </c>
    </row>
    <row r="20" spans="1:2" ht="30.75" thickBot="1" x14ac:dyDescent="0.3">
      <c r="A20" s="4" t="s">
        <v>25</v>
      </c>
      <c r="B20" s="3">
        <v>23650</v>
      </c>
    </row>
    <row r="21" spans="1:2" ht="30.75" thickBot="1" x14ac:dyDescent="0.3">
      <c r="A21" s="4" t="s">
        <v>26</v>
      </c>
      <c r="B21" s="3">
        <v>22650</v>
      </c>
    </row>
    <row r="22" spans="1:2" ht="30.75" thickBot="1" x14ac:dyDescent="0.3">
      <c r="A22" s="4" t="s">
        <v>27</v>
      </c>
      <c r="B22" s="3">
        <v>22400</v>
      </c>
    </row>
    <row r="23" spans="1:2" ht="30.75" thickBot="1" x14ac:dyDescent="0.3">
      <c r="A23" s="4" t="s">
        <v>40</v>
      </c>
      <c r="B23" s="3">
        <v>18750</v>
      </c>
    </row>
    <row r="24" spans="1:2" ht="30.75" thickBot="1" x14ac:dyDescent="0.3">
      <c r="A24" s="4" t="s">
        <v>48</v>
      </c>
      <c r="B24" s="3">
        <v>17700</v>
      </c>
    </row>
    <row r="25" spans="1:2" ht="30.75" thickBot="1" x14ac:dyDescent="0.3">
      <c r="A25" s="4" t="s">
        <v>35</v>
      </c>
      <c r="B25" s="3">
        <v>17500</v>
      </c>
    </row>
    <row r="26" spans="1:2" ht="30.75" thickBot="1" x14ac:dyDescent="0.3">
      <c r="A26" s="4" t="s">
        <v>36</v>
      </c>
      <c r="B26" s="3">
        <v>15950</v>
      </c>
    </row>
    <row r="27" spans="1:2" ht="30.75" thickBot="1" x14ac:dyDescent="0.3">
      <c r="A27" s="4" t="s">
        <v>49</v>
      </c>
      <c r="B27" s="3">
        <v>15450</v>
      </c>
    </row>
    <row r="28" spans="1:2" ht="15.75" thickBot="1" x14ac:dyDescent="0.3">
      <c r="A28" s="4" t="s">
        <v>50</v>
      </c>
      <c r="B28" s="3">
        <v>15450</v>
      </c>
    </row>
    <row r="29" spans="1:2" ht="30.75" thickBot="1" x14ac:dyDescent="0.3">
      <c r="A29" s="4" t="s">
        <v>51</v>
      </c>
      <c r="B29" s="3">
        <v>15200</v>
      </c>
    </row>
    <row r="30" spans="1:2" ht="30.75" thickBot="1" x14ac:dyDescent="0.3">
      <c r="A30" s="4" t="s">
        <v>52</v>
      </c>
      <c r="B30" s="3">
        <v>14500</v>
      </c>
    </row>
    <row r="31" spans="1:2" ht="45.75" thickBot="1" x14ac:dyDescent="0.3">
      <c r="A31" s="4" t="s">
        <v>38</v>
      </c>
      <c r="B31" s="3">
        <v>14250</v>
      </c>
    </row>
    <row r="32" spans="1:2" ht="30.75" thickBot="1" x14ac:dyDescent="0.3">
      <c r="A32" s="4" t="s">
        <v>53</v>
      </c>
      <c r="B32" s="3">
        <v>14200</v>
      </c>
    </row>
    <row r="33" spans="1:2" ht="30.75" thickBot="1" x14ac:dyDescent="0.3">
      <c r="A33" s="4" t="s">
        <v>54</v>
      </c>
      <c r="B33" s="3">
        <v>11750</v>
      </c>
    </row>
    <row r="34" spans="1:2" ht="30.75" thickBot="1" x14ac:dyDescent="0.3">
      <c r="A34" s="4" t="s">
        <v>55</v>
      </c>
      <c r="B34" s="3">
        <v>11700</v>
      </c>
    </row>
    <row r="35" spans="1:2" ht="30.75" thickBot="1" x14ac:dyDescent="0.3">
      <c r="A35" s="4" t="s">
        <v>56</v>
      </c>
      <c r="B35" s="3">
        <v>8700</v>
      </c>
    </row>
    <row r="36" spans="1:2" ht="60.75" thickBot="1" x14ac:dyDescent="0.3">
      <c r="A36" s="4" t="s">
        <v>34</v>
      </c>
      <c r="B36" s="3">
        <v>6500</v>
      </c>
    </row>
    <row r="37" spans="1:2" ht="45.75" thickBot="1" x14ac:dyDescent="0.3">
      <c r="A37" s="4" t="s">
        <v>57</v>
      </c>
      <c r="B37" s="3">
        <v>6500</v>
      </c>
    </row>
    <row r="38" spans="1:2" ht="30.75" thickBot="1" x14ac:dyDescent="0.3">
      <c r="A38" s="4" t="s">
        <v>29</v>
      </c>
      <c r="B38" s="3">
        <v>5750</v>
      </c>
    </row>
    <row r="39" spans="1:2" ht="30.75" thickBot="1" x14ac:dyDescent="0.3">
      <c r="A39" s="4" t="s">
        <v>58</v>
      </c>
      <c r="B39" s="3">
        <v>5750</v>
      </c>
    </row>
    <row r="40" spans="1:2" ht="30.75" thickBot="1" x14ac:dyDescent="0.3">
      <c r="A40" s="4" t="s">
        <v>59</v>
      </c>
      <c r="B40" s="3">
        <v>5200</v>
      </c>
    </row>
    <row r="41" spans="1:2" ht="30.75" thickBot="1" x14ac:dyDescent="0.3">
      <c r="A41" s="4" t="s">
        <v>60</v>
      </c>
      <c r="B41" s="3">
        <v>5200</v>
      </c>
    </row>
    <row r="42" spans="1:2" ht="30.75" thickBot="1" x14ac:dyDescent="0.3">
      <c r="A42" s="4" t="s">
        <v>28</v>
      </c>
      <c r="B42" s="3">
        <v>4500</v>
      </c>
    </row>
    <row r="43" spans="1:2" ht="30.75" thickBot="1" x14ac:dyDescent="0.3">
      <c r="A43" s="4" t="s">
        <v>61</v>
      </c>
      <c r="B43" s="3">
        <v>4000</v>
      </c>
    </row>
    <row r="44" spans="1:2" ht="30.75" thickBot="1" x14ac:dyDescent="0.3">
      <c r="A44" s="4" t="s">
        <v>32</v>
      </c>
      <c r="B44" s="3">
        <v>2250</v>
      </c>
    </row>
    <row r="45" spans="1:2" ht="30.75" thickBot="1" x14ac:dyDescent="0.3">
      <c r="A45" s="4" t="s">
        <v>41</v>
      </c>
      <c r="B45" s="3">
        <v>1750</v>
      </c>
    </row>
    <row r="46" spans="1:2" ht="30.75" thickBot="1" x14ac:dyDescent="0.3">
      <c r="A46" s="4" t="s">
        <v>62</v>
      </c>
      <c r="B46" s="3">
        <v>1750</v>
      </c>
    </row>
    <row r="47" spans="1:2" ht="30.75" thickBot="1" x14ac:dyDescent="0.3">
      <c r="A47" s="4" t="s">
        <v>63</v>
      </c>
      <c r="B47" s="3">
        <v>1750</v>
      </c>
    </row>
    <row r="48" spans="1:2" ht="45.75" thickBot="1" x14ac:dyDescent="0.3">
      <c r="A48" s="4" t="s">
        <v>64</v>
      </c>
      <c r="B48" s="3">
        <v>1750</v>
      </c>
    </row>
    <row r="49" spans="1:2" ht="30.75" thickBot="1" x14ac:dyDescent="0.3">
      <c r="A49" s="4" t="s">
        <v>65</v>
      </c>
      <c r="B49" s="3">
        <v>500</v>
      </c>
    </row>
    <row r="50" spans="1:2" ht="30.75" thickBot="1" x14ac:dyDescent="0.3">
      <c r="A50" s="4" t="s">
        <v>33</v>
      </c>
      <c r="B50" s="3">
        <v>500</v>
      </c>
    </row>
    <row r="51" spans="1:2" ht="30.75" thickBot="1" x14ac:dyDescent="0.3">
      <c r="A51" s="4" t="s">
        <v>66</v>
      </c>
      <c r="B51" s="3">
        <v>500</v>
      </c>
    </row>
    <row r="52" spans="1:2" ht="45.75" thickBot="1" x14ac:dyDescent="0.3">
      <c r="A52" s="4" t="s">
        <v>67</v>
      </c>
      <c r="B52" s="3">
        <v>500</v>
      </c>
    </row>
    <row r="53" spans="1:2" ht="45.75" thickBot="1" x14ac:dyDescent="0.3">
      <c r="A53" s="4" t="s">
        <v>68</v>
      </c>
      <c r="B53" s="3">
        <v>500</v>
      </c>
    </row>
    <row r="54" spans="1:2" ht="30.75" thickBot="1" x14ac:dyDescent="0.3">
      <c r="A54" s="4" t="s">
        <v>69</v>
      </c>
      <c r="B54" s="3">
        <v>500</v>
      </c>
    </row>
    <row r="55" spans="1:2" ht="30.75" thickBot="1" x14ac:dyDescent="0.3">
      <c r="A55" s="4" t="s">
        <v>70</v>
      </c>
      <c r="B55" s="3">
        <v>500</v>
      </c>
    </row>
    <row r="56" spans="1:2" ht="30.75" thickBot="1" x14ac:dyDescent="0.3">
      <c r="A56" s="4" t="s">
        <v>71</v>
      </c>
      <c r="B56" s="3">
        <v>500</v>
      </c>
    </row>
    <row r="57" spans="1:2" ht="30.75" thickBot="1" x14ac:dyDescent="0.3">
      <c r="A57" s="4" t="s">
        <v>72</v>
      </c>
      <c r="B57" s="3">
        <v>500</v>
      </c>
    </row>
    <row r="58" spans="1:2" ht="30.75" thickBot="1" x14ac:dyDescent="0.3">
      <c r="A58" s="4" t="s">
        <v>73</v>
      </c>
      <c r="B58" s="3">
        <v>500</v>
      </c>
    </row>
    <row r="59" spans="1:2" ht="30.75" thickBot="1" x14ac:dyDescent="0.3">
      <c r="A59" s="4" t="s">
        <v>74</v>
      </c>
      <c r="B59" s="3">
        <v>500</v>
      </c>
    </row>
    <row r="60" spans="1:2" ht="30.75" thickBot="1" x14ac:dyDescent="0.3">
      <c r="A60" s="4" t="s">
        <v>75</v>
      </c>
      <c r="B60" s="3">
        <v>500</v>
      </c>
    </row>
    <row r="61" spans="1:2" ht="30.75" thickBot="1" x14ac:dyDescent="0.3">
      <c r="A61" s="4" t="s">
        <v>76</v>
      </c>
      <c r="B61" s="3">
        <v>500</v>
      </c>
    </row>
    <row r="62" spans="1:2" ht="45.75" thickBot="1" x14ac:dyDescent="0.3">
      <c r="A62" s="4" t="s">
        <v>77</v>
      </c>
      <c r="B62" s="3">
        <v>500</v>
      </c>
    </row>
    <row r="63" spans="1:2" ht="45.75" thickBot="1" x14ac:dyDescent="0.3">
      <c r="A63" s="4" t="s">
        <v>78</v>
      </c>
      <c r="B63" s="3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ECD4F-34E5-49FD-9EB7-502C791D9030}">
  <dimension ref="A1:L36"/>
  <sheetViews>
    <sheetView workbookViewId="0">
      <selection activeCell="I15" sqref="I15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6" t="s">
        <v>6</v>
      </c>
      <c r="B2" s="2">
        <f>_xlfn.XLOOKUP(A2,[1]Sheet4!A:A,[1]Sheet4!F:F)</f>
        <v>1</v>
      </c>
      <c r="C2" s="2">
        <f>_xlfn.XLOOKUP(A2,Event1!A:A,Event1!F:F)</f>
        <v>76.83</v>
      </c>
      <c r="D2">
        <v>0</v>
      </c>
      <c r="E2">
        <v>0</v>
      </c>
      <c r="F2" s="2">
        <v>108.44</v>
      </c>
      <c r="I2" t="s">
        <v>42</v>
      </c>
      <c r="J2">
        <f>SUMPRODUCT(D2:D37,C2:C37)+SUMPRODUCT(E2:E37,C2:C37)</f>
        <v>585.24</v>
      </c>
    </row>
    <row r="3" spans="1:12" ht="15.75" customHeight="1" thickBot="1" x14ac:dyDescent="0.3">
      <c r="A3" s="4" t="s">
        <v>7</v>
      </c>
      <c r="B3" s="2">
        <f>_xlfn.XLOOKUP(A3,[1]Sheet4!A:A,[1]Sheet4!F:F)</f>
        <v>2</v>
      </c>
      <c r="C3" s="2">
        <f>_xlfn.XLOOKUP(A3,Event1!A:A,Event1!F:F)</f>
        <v>52.3</v>
      </c>
      <c r="D3">
        <v>1</v>
      </c>
      <c r="E3">
        <v>0</v>
      </c>
      <c r="F3" s="2">
        <v>70.239999999999995</v>
      </c>
      <c r="I3" t="s">
        <v>43</v>
      </c>
    </row>
    <row r="4" spans="1:12" ht="15.75" customHeight="1" thickBot="1" x14ac:dyDescent="0.3">
      <c r="A4" s="6" t="s">
        <v>8</v>
      </c>
      <c r="B4" s="2">
        <f>_xlfn.XLOOKUP(A4,[1]Sheet4!A:A,[1]Sheet4!F:F)</f>
        <v>1</v>
      </c>
      <c r="C4" s="2">
        <f>_xlfn.XLOOKUP(A4,Event1!A:A,Event1!F:F)</f>
        <v>76.040000000000006</v>
      </c>
      <c r="D4">
        <v>0</v>
      </c>
      <c r="E4">
        <v>0</v>
      </c>
      <c r="F4" s="2">
        <v>16.260000000000002</v>
      </c>
      <c r="I4" t="s">
        <v>44</v>
      </c>
      <c r="J4">
        <f>SUMIF(B2:B35,1,D2:D35)</f>
        <v>2</v>
      </c>
      <c r="K4" t="s">
        <v>45</v>
      </c>
      <c r="L4">
        <v>2</v>
      </c>
    </row>
    <row r="5" spans="1:12" ht="15.75" customHeight="1" thickBot="1" x14ac:dyDescent="0.3">
      <c r="A5" s="4" t="s">
        <v>9</v>
      </c>
      <c r="B5" s="2">
        <f>_xlfn.XLOOKUP(A5,[1]Sheet4!A:A,[1]Sheet4!F:F)</f>
        <v>1</v>
      </c>
      <c r="C5" s="2">
        <f>_xlfn.XLOOKUP(A5,Event1!A:A,Event1!F:F)</f>
        <v>44.26</v>
      </c>
      <c r="D5">
        <v>0</v>
      </c>
      <c r="E5">
        <v>0</v>
      </c>
      <c r="F5" s="2">
        <v>84.08</v>
      </c>
      <c r="I5" t="s">
        <v>46</v>
      </c>
      <c r="J5">
        <f>SUMIF(B2:B35,2,D2:D35)</f>
        <v>4</v>
      </c>
      <c r="K5" t="s">
        <v>45</v>
      </c>
      <c r="L5">
        <v>4</v>
      </c>
    </row>
    <row r="6" spans="1:12" ht="15.75" customHeight="1" thickBot="1" x14ac:dyDescent="0.3">
      <c r="A6" s="4" t="s">
        <v>10</v>
      </c>
      <c r="B6" s="2">
        <f>_xlfn.XLOOKUP(A6,[1]Sheet4!A:A,[1]Sheet4!F:F)</f>
        <v>1</v>
      </c>
      <c r="C6" s="2">
        <f>_xlfn.XLOOKUP(A6,Event1!A:A,Event1!F:F)</f>
        <v>90.24</v>
      </c>
      <c r="D6">
        <v>1</v>
      </c>
      <c r="E6">
        <v>0</v>
      </c>
      <c r="F6" s="2">
        <v>14.94</v>
      </c>
      <c r="I6" t="s">
        <v>47</v>
      </c>
      <c r="J6">
        <f>SUMIF(B2:B35,3,D2:D35)</f>
        <v>2</v>
      </c>
      <c r="K6" t="s">
        <v>45</v>
      </c>
      <c r="L6">
        <v>2</v>
      </c>
    </row>
    <row r="7" spans="1:12" ht="15.75" customHeight="1" thickBot="1" x14ac:dyDescent="0.3">
      <c r="A7" s="4" t="s">
        <v>11</v>
      </c>
      <c r="B7" s="2">
        <f>_xlfn.XLOOKUP(A7,[1]Sheet4!A:A,[1]Sheet4!F:F)</f>
        <v>3</v>
      </c>
      <c r="C7" s="2">
        <f>_xlfn.XLOOKUP(A7,Event1!A:A,Event1!F:F)</f>
        <v>23.47</v>
      </c>
      <c r="D7">
        <v>0</v>
      </c>
      <c r="E7">
        <v>0</v>
      </c>
      <c r="F7" s="2">
        <v>70.11</v>
      </c>
    </row>
    <row r="8" spans="1:12" ht="15.75" customHeight="1" thickBot="1" x14ac:dyDescent="0.3">
      <c r="A8" s="4" t="s">
        <v>12</v>
      </c>
      <c r="B8" s="2">
        <f>_xlfn.XLOOKUP(A8,[1]Sheet4!A:A,[1]Sheet4!F:F)</f>
        <v>1</v>
      </c>
      <c r="C8" s="2">
        <f>_xlfn.XLOOKUP(A8,Event1!A:A,Event1!F:F)</f>
        <v>80.73</v>
      </c>
      <c r="D8">
        <v>0</v>
      </c>
      <c r="E8">
        <v>0</v>
      </c>
      <c r="F8" s="2">
        <v>19.14</v>
      </c>
    </row>
    <row r="9" spans="1:12" ht="15.75" customHeight="1" thickBot="1" x14ac:dyDescent="0.3">
      <c r="A9" s="4" t="s">
        <v>13</v>
      </c>
      <c r="B9" s="2">
        <f>_xlfn.XLOOKUP(A9,[1]Sheet4!A:A,[1]Sheet4!F:F)</f>
        <v>2</v>
      </c>
      <c r="C9" s="2">
        <f>_xlfn.XLOOKUP(A9,Event1!A:A,Event1!F:F)</f>
        <v>31.5</v>
      </c>
      <c r="D9">
        <v>0</v>
      </c>
      <c r="E9">
        <v>0</v>
      </c>
      <c r="F9" s="2">
        <v>47.4</v>
      </c>
    </row>
    <row r="10" spans="1:12" ht="15.75" customHeight="1" thickBot="1" x14ac:dyDescent="0.3">
      <c r="A10" s="4" t="s">
        <v>14</v>
      </c>
      <c r="B10" s="2">
        <f>_xlfn.XLOOKUP(A10,[1]Sheet4!A:A,[1]Sheet4!F:F)</f>
        <v>1</v>
      </c>
      <c r="C10" s="2">
        <f>_xlfn.XLOOKUP(A10,Event1!A:A,Event1!F:F)</f>
        <v>73.430000000000007</v>
      </c>
      <c r="D10">
        <v>0</v>
      </c>
      <c r="E10">
        <v>0</v>
      </c>
      <c r="F10" s="2">
        <v>33.090000000000003</v>
      </c>
    </row>
    <row r="11" spans="1:12" ht="15.75" customHeight="1" thickBot="1" x14ac:dyDescent="0.3">
      <c r="A11" s="4" t="s">
        <v>15</v>
      </c>
      <c r="B11" s="2">
        <f>_xlfn.XLOOKUP(A11,[1]Sheet4!A:A,[1]Sheet4!F:F)</f>
        <v>2</v>
      </c>
      <c r="C11" s="2">
        <f>_xlfn.XLOOKUP(A11,Event1!A:A,Event1!F:F)</f>
        <v>26.87</v>
      </c>
      <c r="D11">
        <v>0</v>
      </c>
      <c r="E11">
        <v>0</v>
      </c>
      <c r="F11" s="2">
        <v>85.42</v>
      </c>
      <c r="I11" t="s">
        <v>5</v>
      </c>
      <c r="J11">
        <f>SUMPRODUCT(F2:F34,D2:D34)+SUMPRODUCT(E2:E34,F2:F34)</f>
        <v>419.56999999999994</v>
      </c>
    </row>
    <row r="12" spans="1:12" ht="15.75" customHeight="1" thickBot="1" x14ac:dyDescent="0.3">
      <c r="A12" s="6" t="s">
        <v>16</v>
      </c>
      <c r="B12" s="2">
        <f>_xlfn.XLOOKUP(A12,[1]Sheet4!A:A,[1]Sheet4!F:F)</f>
        <v>2</v>
      </c>
      <c r="C12" s="2">
        <f>_xlfn.XLOOKUP(A12,Event1!A:A,Event1!F:F)</f>
        <v>58.5</v>
      </c>
      <c r="D12">
        <v>1</v>
      </c>
      <c r="E12">
        <v>0</v>
      </c>
      <c r="F12" s="2">
        <v>69.930000000000007</v>
      </c>
    </row>
    <row r="13" spans="1:12" ht="15.75" customHeight="1" thickBot="1" x14ac:dyDescent="0.3">
      <c r="A13" s="6" t="s">
        <v>17</v>
      </c>
      <c r="B13" s="2">
        <f>_xlfn.XLOOKUP(A13,[1]Sheet4!A:A,[1]Sheet4!F:F)</f>
        <v>2</v>
      </c>
      <c r="C13" s="2">
        <f>_xlfn.XLOOKUP(A13,Event1!A:A,Event1!F:F)</f>
        <v>42.8</v>
      </c>
      <c r="D13">
        <v>1</v>
      </c>
      <c r="E13">
        <v>0</v>
      </c>
      <c r="F13" s="2">
        <v>57.9</v>
      </c>
    </row>
    <row r="14" spans="1:12" ht="15.75" thickBot="1" x14ac:dyDescent="0.3">
      <c r="A14" s="4" t="s">
        <v>18</v>
      </c>
      <c r="B14" s="2">
        <f>_xlfn.XLOOKUP(A14,[1]Sheet4!A:A,[1]Sheet4!F:F)</f>
        <v>3</v>
      </c>
      <c r="C14" s="2">
        <f>_xlfn.XLOOKUP(A14,Event1!A:A,Event1!F:F)</f>
        <v>21.43</v>
      </c>
      <c r="D14">
        <v>0</v>
      </c>
      <c r="E14">
        <v>0</v>
      </c>
      <c r="F14" s="2">
        <v>11.34</v>
      </c>
    </row>
    <row r="15" spans="1:12" ht="15.75" customHeight="1" thickBot="1" x14ac:dyDescent="0.3">
      <c r="A15" s="4" t="s">
        <v>19</v>
      </c>
      <c r="B15" s="2">
        <f>_xlfn.XLOOKUP(A15,[1]Sheet4!A:A,[1]Sheet4!F:F)</f>
        <v>3</v>
      </c>
      <c r="C15" s="2">
        <f>_xlfn.XLOOKUP(A15,Event1!A:A,Event1!F:F)</f>
        <v>29.4</v>
      </c>
      <c r="D15">
        <v>1</v>
      </c>
      <c r="E15">
        <v>0</v>
      </c>
      <c r="F15" s="2">
        <v>34.17</v>
      </c>
    </row>
    <row r="16" spans="1:12" ht="15.75" customHeight="1" thickBot="1" x14ac:dyDescent="0.3">
      <c r="A16" s="4" t="s">
        <v>21</v>
      </c>
      <c r="B16" s="2">
        <f>_xlfn.XLOOKUP(A16,[1]Sheet4!A:A,[1]Sheet4!F:F)</f>
        <v>2</v>
      </c>
      <c r="C16" s="2">
        <f>_xlfn.XLOOKUP(A16,Event1!A:A,Event1!F:F)</f>
        <v>40.97</v>
      </c>
      <c r="D16">
        <v>0</v>
      </c>
      <c r="E16">
        <v>0</v>
      </c>
      <c r="F16" s="2">
        <v>23.32</v>
      </c>
    </row>
    <row r="17" spans="1:6" ht="15.75" customHeight="1" thickBot="1" x14ac:dyDescent="0.3">
      <c r="A17" s="4" t="s">
        <v>22</v>
      </c>
      <c r="B17" s="2">
        <f>_xlfn.XLOOKUP(A17,[1]Sheet4!A:A,[1]Sheet4!F:F)</f>
        <v>2</v>
      </c>
      <c r="C17" s="2">
        <f>_xlfn.XLOOKUP(A17,Event1!A:A,Event1!F:F)</f>
        <v>28.27</v>
      </c>
      <c r="D17">
        <v>0</v>
      </c>
      <c r="E17">
        <v>0</v>
      </c>
      <c r="F17" s="2">
        <v>19.43</v>
      </c>
    </row>
    <row r="18" spans="1:6" ht="15.75" customHeight="1" thickBot="1" x14ac:dyDescent="0.3">
      <c r="A18" s="4" t="s">
        <v>23</v>
      </c>
      <c r="B18" s="2">
        <f>_xlfn.XLOOKUP(A18,[1]Sheet4!A:A,[1]Sheet4!F:F)</f>
        <v>2</v>
      </c>
      <c r="C18" s="2">
        <f>_xlfn.XLOOKUP(A18,Event1!A:A,Event1!F:F)</f>
        <v>63.3</v>
      </c>
      <c r="D18">
        <v>1</v>
      </c>
      <c r="E18">
        <v>0</v>
      </c>
      <c r="F18" s="2">
        <v>51.83</v>
      </c>
    </row>
    <row r="19" spans="1:6" ht="15.75" customHeight="1" thickBot="1" x14ac:dyDescent="0.3">
      <c r="A19" s="6" t="s">
        <v>24</v>
      </c>
      <c r="B19" s="2">
        <f>_xlfn.XLOOKUP(A19,[1]Sheet4!A:A,[1]Sheet4!F:F)</f>
        <v>2</v>
      </c>
      <c r="C19" s="2">
        <f>_xlfn.XLOOKUP(A19,Event1!A:A,Event1!F:F)</f>
        <v>37.17</v>
      </c>
      <c r="D19">
        <v>0</v>
      </c>
      <c r="E19">
        <v>0</v>
      </c>
      <c r="F19" s="2">
        <v>10.37</v>
      </c>
    </row>
    <row r="20" spans="1:6" ht="15.75" customHeight="1" thickBot="1" x14ac:dyDescent="0.3">
      <c r="A20" s="7" t="s">
        <v>25</v>
      </c>
      <c r="B20" s="2">
        <f>_xlfn.XLOOKUP(A20,[1]Sheet4!A:A,[1]Sheet4!F:F)</f>
        <v>3</v>
      </c>
      <c r="C20" s="2">
        <f>_xlfn.XLOOKUP(A20,Event1!A:A,Event1!F:F)</f>
        <v>16.77</v>
      </c>
      <c r="D20">
        <v>0</v>
      </c>
      <c r="E20">
        <v>0</v>
      </c>
      <c r="F20" s="2">
        <v>25.37</v>
      </c>
    </row>
    <row r="21" spans="1:6" ht="15.75" customHeight="1" thickBot="1" x14ac:dyDescent="0.3">
      <c r="A21" s="6" t="s">
        <v>26</v>
      </c>
      <c r="B21" s="2">
        <f>_xlfn.XLOOKUP(A21,[1]Sheet4!A:A,[1]Sheet4!F:F)</f>
        <v>3</v>
      </c>
      <c r="C21" s="2">
        <f>_xlfn.XLOOKUP(A21,Event1!A:A,Event1!F:F)</f>
        <v>24</v>
      </c>
      <c r="D21">
        <v>0</v>
      </c>
      <c r="E21">
        <v>0</v>
      </c>
      <c r="F21" s="2">
        <v>14.24</v>
      </c>
    </row>
    <row r="22" spans="1:6" ht="15.75" customHeight="1" thickBot="1" x14ac:dyDescent="0.3">
      <c r="A22" s="4" t="s">
        <v>27</v>
      </c>
      <c r="B22" s="2">
        <f>_xlfn.XLOOKUP(A22,[1]Sheet4!A:A,[1]Sheet4!F:F)</f>
        <v>2</v>
      </c>
      <c r="C22" s="2">
        <f>_xlfn.XLOOKUP(A22,Event1!A:A,Event1!F:F)</f>
        <v>41.08</v>
      </c>
      <c r="D22">
        <v>0</v>
      </c>
      <c r="E22">
        <v>0</v>
      </c>
      <c r="F22" s="2">
        <v>17.37</v>
      </c>
    </row>
    <row r="23" spans="1:6" ht="15.75" customHeight="1" thickBot="1" x14ac:dyDescent="0.3">
      <c r="A23" s="4" t="s">
        <v>28</v>
      </c>
      <c r="B23" s="2">
        <f>_xlfn.XLOOKUP(A23,[1]Sheet4!A:A,[1]Sheet4!F:F)</f>
        <v>1</v>
      </c>
      <c r="C23" s="2">
        <f>_xlfn.XLOOKUP(A23,Event1!A:A,Event1!F:F)</f>
        <v>100.75</v>
      </c>
      <c r="D23">
        <v>1</v>
      </c>
      <c r="E23">
        <v>1</v>
      </c>
      <c r="F23" s="2">
        <v>60.28</v>
      </c>
    </row>
    <row r="24" spans="1:6" ht="15.75" customHeight="1" thickBot="1" x14ac:dyDescent="0.3">
      <c r="A24" s="4" t="s">
        <v>29</v>
      </c>
      <c r="B24" s="2">
        <f>_xlfn.XLOOKUP(A24,[1]Sheet4!A:A,[1]Sheet4!F:F)</f>
        <v>3</v>
      </c>
      <c r="C24" s="2">
        <f>_xlfn.XLOOKUP(A24,Event1!A:A,Event1!F:F)</f>
        <v>28.17</v>
      </c>
      <c r="D24">
        <v>0</v>
      </c>
      <c r="E24">
        <v>0</v>
      </c>
      <c r="F24" s="2">
        <v>30.82</v>
      </c>
    </row>
    <row r="25" spans="1:6" ht="15.75" customHeight="1" thickBot="1" x14ac:dyDescent="0.3">
      <c r="A25" s="6" t="s">
        <v>30</v>
      </c>
      <c r="B25" s="2">
        <f>_xlfn.XLOOKUP(A25,[1]Sheet4!A:A,[1]Sheet4!F:F)</f>
        <v>1</v>
      </c>
      <c r="C25" s="2">
        <f>_xlfn.XLOOKUP(A25,Event1!A:A,Event1!F:F)</f>
        <v>60.69</v>
      </c>
      <c r="D25">
        <v>0</v>
      </c>
      <c r="E25">
        <v>0</v>
      </c>
      <c r="F25" s="2">
        <v>35.67</v>
      </c>
    </row>
    <row r="26" spans="1:6" ht="15.75" customHeight="1" thickBot="1" x14ac:dyDescent="0.3">
      <c r="A26" s="4" t="s">
        <v>31</v>
      </c>
      <c r="B26" s="2">
        <f>_xlfn.XLOOKUP(A26,[1]Sheet4!A:A,[1]Sheet4!F:F)</f>
        <v>3</v>
      </c>
      <c r="C26" s="2">
        <f>_xlfn.XLOOKUP(A26,Event1!A:A,Event1!F:F)</f>
        <v>28.64</v>
      </c>
      <c r="D26">
        <v>0</v>
      </c>
      <c r="E26">
        <v>0</v>
      </c>
      <c r="F26" s="2">
        <v>17.940000000000001</v>
      </c>
    </row>
    <row r="27" spans="1:6" ht="15.75" customHeight="1" thickBot="1" x14ac:dyDescent="0.3">
      <c r="A27" s="6" t="s">
        <v>32</v>
      </c>
      <c r="B27" s="2">
        <f>_xlfn.XLOOKUP(A27,[1]Sheet4!A:A,[1]Sheet4!F:F)</f>
        <v>2</v>
      </c>
      <c r="C27" s="2">
        <f>_xlfn.XLOOKUP(A27,Event1!A:A,Event1!F:F)</f>
        <v>28.87</v>
      </c>
      <c r="D27">
        <v>0</v>
      </c>
      <c r="E27">
        <v>0</v>
      </c>
      <c r="F27" s="2">
        <v>18.899999999999999</v>
      </c>
    </row>
    <row r="28" spans="1:6" ht="15.75" customHeight="1" thickBot="1" x14ac:dyDescent="0.3">
      <c r="A28" s="4" t="s">
        <v>33</v>
      </c>
      <c r="B28" s="2">
        <f>_xlfn.XLOOKUP(A28,[1]Sheet4!A:A,[1]Sheet4!F:F)</f>
        <v>3</v>
      </c>
      <c r="C28" s="2">
        <f>_xlfn.XLOOKUP(A28,Event1!A:A,Event1!F:F)</f>
        <v>26.93</v>
      </c>
      <c r="D28">
        <v>0</v>
      </c>
      <c r="E28">
        <v>0</v>
      </c>
      <c r="F28" s="2">
        <v>16.53</v>
      </c>
    </row>
    <row r="29" spans="1:6" ht="28.5" customHeight="1" thickBot="1" x14ac:dyDescent="0.3">
      <c r="A29" s="7" t="s">
        <v>34</v>
      </c>
      <c r="B29" s="2">
        <f>_xlfn.XLOOKUP(A29,[1]Sheet4!A:A,[1]Sheet4!F:F)</f>
        <v>3</v>
      </c>
      <c r="C29" s="2">
        <f>_xlfn.XLOOKUP(A29,Event1!A:A,Event1!F:F)</f>
        <v>23.77</v>
      </c>
      <c r="D29">
        <v>0</v>
      </c>
      <c r="E29">
        <v>0</v>
      </c>
      <c r="F29" s="2">
        <v>15.83</v>
      </c>
    </row>
    <row r="30" spans="1:6" ht="15.75" customHeight="1" thickBot="1" x14ac:dyDescent="0.3">
      <c r="A30" s="4" t="s">
        <v>36</v>
      </c>
      <c r="B30" s="2">
        <f>_xlfn.XLOOKUP(A30,[1]Sheet4!A:A,[1]Sheet4!F:F)</f>
        <v>2</v>
      </c>
      <c r="C30" s="2">
        <f>_xlfn.XLOOKUP(A30,Event1!A:A,Event1!F:F)</f>
        <v>24.3</v>
      </c>
      <c r="D30">
        <v>0</v>
      </c>
      <c r="E30">
        <v>0</v>
      </c>
      <c r="F30" s="2">
        <v>15.64</v>
      </c>
    </row>
    <row r="31" spans="1:6" ht="15.75" customHeight="1" thickBot="1" x14ac:dyDescent="0.3">
      <c r="A31" s="6" t="s">
        <v>38</v>
      </c>
      <c r="B31" s="2">
        <f>_xlfn.XLOOKUP(A31,[1]Sheet4!A:A,[1]Sheet4!F:F)</f>
        <v>3</v>
      </c>
      <c r="C31" s="2">
        <f>_xlfn.XLOOKUP(A31,Event1!A:A,Event1!F:F)</f>
        <v>24.67</v>
      </c>
      <c r="D31">
        <v>0</v>
      </c>
      <c r="E31">
        <v>0</v>
      </c>
      <c r="F31" s="2">
        <v>71.8</v>
      </c>
    </row>
    <row r="32" spans="1:6" ht="15.75" customHeight="1" thickBot="1" x14ac:dyDescent="0.3">
      <c r="A32" s="4" t="s">
        <v>39</v>
      </c>
      <c r="B32" s="2">
        <f>_xlfn.XLOOKUP(A32,[1]Sheet4!A:A,[1]Sheet4!F:F)</f>
        <v>2</v>
      </c>
      <c r="C32" s="2">
        <f>_xlfn.XLOOKUP(A32,Event1!A:A,Event1!F:F)</f>
        <v>40.03</v>
      </c>
      <c r="D32">
        <v>0</v>
      </c>
      <c r="E32">
        <v>0</v>
      </c>
      <c r="F32" s="2">
        <v>20</v>
      </c>
    </row>
    <row r="33" spans="1:6" ht="15.75" customHeight="1" thickBot="1" x14ac:dyDescent="0.3">
      <c r="A33" s="8" t="s">
        <v>79</v>
      </c>
      <c r="B33" s="2">
        <f>_xlfn.XLOOKUP(A33,[1]Sheet4!A:A,[1]Sheet4!F:F)</f>
        <v>3</v>
      </c>
      <c r="C33" s="2">
        <v>0</v>
      </c>
      <c r="D33">
        <v>0</v>
      </c>
      <c r="E33">
        <v>0</v>
      </c>
      <c r="F33" s="2">
        <v>20.74</v>
      </c>
    </row>
    <row r="34" spans="1:6" ht="15.75" customHeight="1" thickBot="1" x14ac:dyDescent="0.3">
      <c r="A34" s="8" t="s">
        <v>76</v>
      </c>
      <c r="B34" s="2">
        <f>_xlfn.XLOOKUP(A34,[1]Sheet4!A:A,[1]Sheet4!F:F)</f>
        <v>3</v>
      </c>
      <c r="C34" s="2">
        <v>0</v>
      </c>
      <c r="D34">
        <v>0</v>
      </c>
      <c r="E34">
        <v>0</v>
      </c>
      <c r="F34" s="2">
        <v>29.87</v>
      </c>
    </row>
    <row r="35" spans="1:6" ht="15.75" thickBot="1" x14ac:dyDescent="0.3">
      <c r="A35" s="8" t="s">
        <v>40</v>
      </c>
      <c r="B35" s="2">
        <f>_xlfn.XLOOKUP(A35,[1]Sheet4!A:A,[1]Sheet4!F:F)</f>
        <v>3</v>
      </c>
      <c r="C35" s="2">
        <f>_xlfn.XLOOKUP(A35,Event1!A:A,Event1!F:F)</f>
        <v>23.6</v>
      </c>
      <c r="D35">
        <v>1</v>
      </c>
      <c r="E35">
        <v>1</v>
      </c>
      <c r="F35" s="2">
        <v>37.43</v>
      </c>
    </row>
    <row r="36" spans="1:6" ht="15.75" thickBot="1" x14ac:dyDescent="0.3">
      <c r="B36" s="2">
        <v>3</v>
      </c>
      <c r="E36">
        <f>SUM(E2:E34)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3AAC-90A9-49F0-BDF5-DFBA98D84F86}">
  <dimension ref="A1:L39"/>
  <sheetViews>
    <sheetView workbookViewId="0">
      <selection activeCell="F12" sqref="F12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6</v>
      </c>
      <c r="B2" s="2">
        <v>1</v>
      </c>
      <c r="C2" s="2">
        <f>_xlfn.XLOOKUP(A2,'Event 2'!A:A,'Event 2'!F:F)</f>
        <v>108.44</v>
      </c>
      <c r="D2">
        <v>1</v>
      </c>
      <c r="E2">
        <v>1</v>
      </c>
      <c r="F2" s="2">
        <v>85.21</v>
      </c>
      <c r="I2" t="s">
        <v>42</v>
      </c>
      <c r="J2">
        <f>SUMPRODUCT(D2:D37,C2:C37)+SUMPRODUCT(E2:E37,C2:C37)</f>
        <v>657.79</v>
      </c>
    </row>
    <row r="3" spans="1:12" ht="15.75" customHeight="1" thickBot="1" x14ac:dyDescent="0.3">
      <c r="A3" s="8" t="s">
        <v>28</v>
      </c>
      <c r="B3" s="2">
        <v>1</v>
      </c>
      <c r="C3" s="2">
        <f>_xlfn.XLOOKUP(A3,'Event 2'!A:A,'Event 2'!F:F)</f>
        <v>60.28</v>
      </c>
      <c r="D3">
        <v>0</v>
      </c>
      <c r="E3">
        <v>0</v>
      </c>
      <c r="F3" s="2">
        <v>61.24</v>
      </c>
      <c r="I3" t="s">
        <v>43</v>
      </c>
    </row>
    <row r="4" spans="1:12" ht="15.75" customHeight="1" thickBot="1" x14ac:dyDescent="0.3">
      <c r="A4" s="8" t="s">
        <v>9</v>
      </c>
      <c r="B4" s="2">
        <v>1</v>
      </c>
      <c r="C4" s="2">
        <f>_xlfn.XLOOKUP(A4,'Event 2'!A:A,'Event 2'!F:F)</f>
        <v>84.08</v>
      </c>
      <c r="D4">
        <v>1</v>
      </c>
      <c r="E4">
        <v>0</v>
      </c>
      <c r="F4" s="2">
        <v>29.5</v>
      </c>
      <c r="I4" t="s">
        <v>44</v>
      </c>
      <c r="J4">
        <f>SUM(D2:D9)</f>
        <v>2</v>
      </c>
      <c r="K4" t="s">
        <v>45</v>
      </c>
      <c r="L4">
        <v>2</v>
      </c>
    </row>
    <row r="5" spans="1:12" ht="15.75" customHeight="1" thickBot="1" x14ac:dyDescent="0.3">
      <c r="A5" s="8" t="s">
        <v>16</v>
      </c>
      <c r="B5" s="2">
        <v>1</v>
      </c>
      <c r="C5" s="2">
        <f>_xlfn.XLOOKUP(A5,'Event 2'!A:A,'Event 2'!F:F)</f>
        <v>69.930000000000007</v>
      </c>
      <c r="D5">
        <v>0</v>
      </c>
      <c r="E5">
        <v>0</v>
      </c>
      <c r="F5" s="2">
        <v>75.63</v>
      </c>
      <c r="I5" t="s">
        <v>46</v>
      </c>
      <c r="J5">
        <f>SUM(D10:D25)</f>
        <v>4</v>
      </c>
      <c r="K5" t="s">
        <v>45</v>
      </c>
      <c r="L5">
        <v>4</v>
      </c>
    </row>
    <row r="6" spans="1:12" ht="15.75" customHeight="1" thickBot="1" x14ac:dyDescent="0.3">
      <c r="A6" s="8" t="s">
        <v>7</v>
      </c>
      <c r="B6" s="2">
        <v>1</v>
      </c>
      <c r="C6" s="2">
        <f>_xlfn.XLOOKUP(A6,'Event 2'!A:A,'Event 2'!F:F)</f>
        <v>70.239999999999995</v>
      </c>
      <c r="D6">
        <v>0</v>
      </c>
      <c r="E6">
        <v>0</v>
      </c>
      <c r="F6" s="2">
        <v>116.96</v>
      </c>
      <c r="I6" t="s">
        <v>47</v>
      </c>
      <c r="J6">
        <f>SUM(D26:D37)</f>
        <v>2</v>
      </c>
      <c r="K6" t="s">
        <v>45</v>
      </c>
      <c r="L6">
        <v>2</v>
      </c>
    </row>
    <row r="7" spans="1:12" ht="15.75" customHeight="1" thickBot="1" x14ac:dyDescent="0.3">
      <c r="A7" s="8" t="s">
        <v>10</v>
      </c>
      <c r="B7" s="2">
        <v>1</v>
      </c>
      <c r="C7" s="2">
        <f>_xlfn.XLOOKUP(A7,'Event 2'!A:A,'Event 2'!F:F)</f>
        <v>14.94</v>
      </c>
      <c r="D7">
        <v>0</v>
      </c>
      <c r="E7">
        <v>0</v>
      </c>
      <c r="F7" s="2">
        <v>25.73</v>
      </c>
    </row>
    <row r="8" spans="1:12" ht="15.75" customHeight="1" thickBot="1" x14ac:dyDescent="0.3">
      <c r="A8" s="8" t="s">
        <v>23</v>
      </c>
      <c r="B8" s="2">
        <v>1</v>
      </c>
      <c r="C8" s="2">
        <f>_xlfn.XLOOKUP(A8,'Event 2'!A:A,'Event 2'!F:F)</f>
        <v>51.83</v>
      </c>
      <c r="D8">
        <v>0</v>
      </c>
      <c r="E8">
        <v>0</v>
      </c>
      <c r="F8" s="2">
        <v>30.8</v>
      </c>
    </row>
    <row r="9" spans="1:12" ht="15.75" customHeight="1" thickBot="1" x14ac:dyDescent="0.3">
      <c r="A9" s="8" t="s">
        <v>8</v>
      </c>
      <c r="B9" s="2">
        <v>1</v>
      </c>
      <c r="C9" s="2">
        <f>_xlfn.XLOOKUP(A9,'Event 2'!A:A,'Event 2'!F:F)</f>
        <v>16.260000000000002</v>
      </c>
      <c r="D9">
        <v>0</v>
      </c>
      <c r="E9">
        <v>0</v>
      </c>
      <c r="F9" s="2">
        <v>28.61</v>
      </c>
    </row>
    <row r="10" spans="1:12" ht="15.75" customHeight="1" thickBot="1" x14ac:dyDescent="0.3">
      <c r="A10" s="9" t="s">
        <v>15</v>
      </c>
      <c r="B10" s="2">
        <v>2</v>
      </c>
      <c r="C10" s="2">
        <f>_xlfn.XLOOKUP(A10,'Event 2'!A:A,'Event 2'!F:F)</f>
        <v>85.42</v>
      </c>
      <c r="D10">
        <v>1</v>
      </c>
      <c r="E10">
        <v>0</v>
      </c>
      <c r="F10" s="2">
        <v>87.06</v>
      </c>
    </row>
    <row r="11" spans="1:12" ht="15.75" customHeight="1" thickBot="1" x14ac:dyDescent="0.3">
      <c r="A11" s="8" t="s">
        <v>38</v>
      </c>
      <c r="B11" s="2">
        <v>2</v>
      </c>
      <c r="C11" s="2">
        <f>_xlfn.XLOOKUP(A11,'Event 2'!A:A,'Event 2'!F:F)</f>
        <v>71.8</v>
      </c>
      <c r="D11">
        <v>1</v>
      </c>
      <c r="E11">
        <v>0</v>
      </c>
      <c r="F11" s="2">
        <v>28.14</v>
      </c>
      <c r="I11" t="s">
        <v>5</v>
      </c>
      <c r="J11">
        <f>SUMPRODUCT(F2:F33,D2:D33)+SUMPRODUCT(E2:E33,F2:F33)</f>
        <v>476.58</v>
      </c>
    </row>
    <row r="12" spans="1:12" ht="15.75" customHeight="1" thickBot="1" x14ac:dyDescent="0.3">
      <c r="A12" s="8" t="s">
        <v>12</v>
      </c>
      <c r="B12" s="2">
        <v>2</v>
      </c>
      <c r="C12" s="2">
        <f>_xlfn.XLOOKUP(A12,'Event 2'!A:A,'Event 2'!F:F)</f>
        <v>19.14</v>
      </c>
      <c r="D12">
        <v>0</v>
      </c>
      <c r="E12">
        <v>0</v>
      </c>
      <c r="F12" s="2">
        <v>27.03</v>
      </c>
    </row>
    <row r="13" spans="1:12" ht="15.75" customHeight="1" thickBot="1" x14ac:dyDescent="0.3">
      <c r="A13" s="8" t="s">
        <v>14</v>
      </c>
      <c r="B13" s="2">
        <v>2</v>
      </c>
      <c r="C13" s="2">
        <f>_xlfn.XLOOKUP(A13,'Event 2'!A:A,'Event 2'!F:F)</f>
        <v>33.090000000000003</v>
      </c>
      <c r="D13">
        <v>0</v>
      </c>
      <c r="E13">
        <v>0</v>
      </c>
      <c r="F13" s="2">
        <v>74.430000000000007</v>
      </c>
    </row>
    <row r="14" spans="1:12" ht="15.75" thickBot="1" x14ac:dyDescent="0.3">
      <c r="A14" s="8" t="s">
        <v>13</v>
      </c>
      <c r="B14" s="2">
        <v>2</v>
      </c>
      <c r="C14" s="2">
        <f>_xlfn.XLOOKUP(A14,'Event 2'!A:A,'Event 2'!F:F)</f>
        <v>47.4</v>
      </c>
      <c r="D14">
        <v>0</v>
      </c>
      <c r="E14">
        <v>0</v>
      </c>
      <c r="F14" s="2">
        <v>33.6</v>
      </c>
    </row>
    <row r="15" spans="1:12" ht="15.75" customHeight="1" thickBot="1" x14ac:dyDescent="0.3">
      <c r="A15" s="8" t="s">
        <v>17</v>
      </c>
      <c r="B15" s="2">
        <v>2</v>
      </c>
      <c r="C15" s="2">
        <f>_xlfn.XLOOKUP(A15,'Event 2'!A:A,'Event 2'!F:F)</f>
        <v>57.9</v>
      </c>
      <c r="D15">
        <v>1</v>
      </c>
      <c r="E15">
        <v>0</v>
      </c>
      <c r="F15" s="2">
        <v>72.040000000000006</v>
      </c>
    </row>
    <row r="16" spans="1:12" ht="15.75" customHeight="1" thickBot="1" x14ac:dyDescent="0.3">
      <c r="A16" s="8" t="s">
        <v>35</v>
      </c>
      <c r="B16" s="2">
        <v>2</v>
      </c>
      <c r="C16" s="2">
        <v>28.73</v>
      </c>
      <c r="D16">
        <v>0</v>
      </c>
      <c r="E16">
        <v>0</v>
      </c>
      <c r="F16" s="2">
        <v>46.07</v>
      </c>
    </row>
    <row r="17" spans="1:6" ht="15.75" customHeight="1" thickBot="1" x14ac:dyDescent="0.3">
      <c r="A17" s="8" t="s">
        <v>11</v>
      </c>
      <c r="B17" s="2">
        <v>2</v>
      </c>
      <c r="C17" s="2">
        <f>_xlfn.XLOOKUP(A17,'Event 2'!A:A,'Event 2'!F:F)</f>
        <v>70.11</v>
      </c>
      <c r="D17">
        <v>1</v>
      </c>
      <c r="E17">
        <v>0</v>
      </c>
      <c r="F17" s="2">
        <v>31.3</v>
      </c>
    </row>
    <row r="18" spans="1:6" ht="15.75" customHeight="1" thickBot="1" x14ac:dyDescent="0.3">
      <c r="A18" s="8" t="s">
        <v>30</v>
      </c>
      <c r="B18" s="2">
        <v>2</v>
      </c>
      <c r="C18" s="2">
        <f>_xlfn.XLOOKUP(A18,'Event 2'!A:A,'Event 2'!F:F)</f>
        <v>35.67</v>
      </c>
      <c r="D18">
        <v>0</v>
      </c>
      <c r="E18">
        <v>0</v>
      </c>
      <c r="F18" s="2">
        <v>33.24</v>
      </c>
    </row>
    <row r="19" spans="1:6" ht="15.75" customHeight="1" thickBot="1" x14ac:dyDescent="0.3">
      <c r="A19" s="8" t="s">
        <v>27</v>
      </c>
      <c r="B19" s="2">
        <v>2</v>
      </c>
      <c r="C19" s="2">
        <f>_xlfn.XLOOKUP(A19,'Event 2'!A:A,'Event 2'!F:F)</f>
        <v>17.37</v>
      </c>
      <c r="D19">
        <v>0</v>
      </c>
      <c r="E19">
        <v>0</v>
      </c>
      <c r="F19" s="2">
        <v>28.2</v>
      </c>
    </row>
    <row r="20" spans="1:6" ht="15.75" customHeight="1" thickBot="1" x14ac:dyDescent="0.3">
      <c r="A20" s="8" t="s">
        <v>37</v>
      </c>
      <c r="B20" s="2">
        <v>2</v>
      </c>
      <c r="C20" s="2">
        <v>34.26</v>
      </c>
      <c r="D20">
        <v>0</v>
      </c>
      <c r="E20">
        <v>0</v>
      </c>
      <c r="F20" s="2">
        <v>24.67</v>
      </c>
    </row>
    <row r="21" spans="1:6" ht="15.75" customHeight="1" thickBot="1" x14ac:dyDescent="0.3">
      <c r="A21" s="8" t="s">
        <v>21</v>
      </c>
      <c r="B21" s="2">
        <v>2</v>
      </c>
      <c r="C21" s="2">
        <f>_xlfn.XLOOKUP(A21,'Event 2'!A:A,'Event 2'!F:F)</f>
        <v>23.32</v>
      </c>
      <c r="D21">
        <v>0</v>
      </c>
      <c r="E21">
        <v>0</v>
      </c>
      <c r="F21" s="2">
        <v>112.44</v>
      </c>
    </row>
    <row r="22" spans="1:6" ht="15.75" customHeight="1" thickBot="1" x14ac:dyDescent="0.3">
      <c r="A22" s="8" t="s">
        <v>32</v>
      </c>
      <c r="B22" s="2">
        <v>2</v>
      </c>
      <c r="C22" s="2">
        <f>_xlfn.XLOOKUP(A22,'Event 2'!A:A,'Event 2'!F:F)</f>
        <v>18.899999999999999</v>
      </c>
      <c r="D22">
        <v>0</v>
      </c>
      <c r="E22">
        <v>0</v>
      </c>
      <c r="F22" s="2">
        <v>91.51</v>
      </c>
    </row>
    <row r="23" spans="1:6" ht="15.75" customHeight="1" thickBot="1" x14ac:dyDescent="0.3">
      <c r="A23" s="8" t="s">
        <v>39</v>
      </c>
      <c r="B23" s="2">
        <v>2</v>
      </c>
      <c r="C23" s="2">
        <f>_xlfn.XLOOKUP(A23,'Event 2'!A:A,'Event 2'!F:F)</f>
        <v>20</v>
      </c>
      <c r="D23">
        <v>0</v>
      </c>
      <c r="E23">
        <v>0</v>
      </c>
      <c r="F23" s="2">
        <v>92.67</v>
      </c>
    </row>
    <row r="24" spans="1:6" ht="15.75" customHeight="1" thickBot="1" x14ac:dyDescent="0.3">
      <c r="A24" s="8" t="s">
        <v>24</v>
      </c>
      <c r="B24" s="2">
        <v>2</v>
      </c>
      <c r="C24" s="2">
        <f>_xlfn.XLOOKUP(A24,'Event 2'!A:A,'Event 2'!F:F)</f>
        <v>10.37</v>
      </c>
      <c r="D24">
        <v>0</v>
      </c>
      <c r="E24">
        <v>0</v>
      </c>
      <c r="F24" s="2">
        <v>25.77</v>
      </c>
    </row>
    <row r="25" spans="1:6" ht="15.75" customHeight="1" thickBot="1" x14ac:dyDescent="0.3">
      <c r="A25" s="10" t="s">
        <v>22</v>
      </c>
      <c r="B25" s="2">
        <v>2</v>
      </c>
      <c r="C25" s="2">
        <f>_xlfn.XLOOKUP(A25,'Event 2'!A:A,'Event 2'!F:F)</f>
        <v>19.43</v>
      </c>
      <c r="D25">
        <v>0</v>
      </c>
      <c r="E25">
        <v>0</v>
      </c>
      <c r="F25" s="2">
        <v>97.36</v>
      </c>
    </row>
    <row r="26" spans="1:6" ht="15.75" customHeight="1" thickBot="1" x14ac:dyDescent="0.3">
      <c r="A26" s="8" t="s">
        <v>36</v>
      </c>
      <c r="B26" s="2">
        <v>3</v>
      </c>
      <c r="C26" s="2">
        <f>_xlfn.XLOOKUP(A26,'Event 2'!A:A,'Event 2'!F:F)</f>
        <v>15.64</v>
      </c>
      <c r="D26">
        <v>0</v>
      </c>
      <c r="E26">
        <v>0</v>
      </c>
      <c r="F26" s="2">
        <v>18.03</v>
      </c>
    </row>
    <row r="27" spans="1:6" ht="15.75" customHeight="1" thickBot="1" x14ac:dyDescent="0.3">
      <c r="A27" s="8" t="s">
        <v>25</v>
      </c>
      <c r="B27" s="2">
        <v>3</v>
      </c>
      <c r="C27" s="2">
        <f>_xlfn.XLOOKUP(A27,'Event 2'!A:A,'Event 2'!F:F)</f>
        <v>25.37</v>
      </c>
      <c r="D27">
        <v>0</v>
      </c>
      <c r="E27">
        <v>0</v>
      </c>
      <c r="F27" s="2">
        <v>30.23</v>
      </c>
    </row>
    <row r="28" spans="1:6" ht="15.75" customHeight="1" thickBot="1" x14ac:dyDescent="0.3">
      <c r="A28" s="8" t="s">
        <v>40</v>
      </c>
      <c r="B28" s="2">
        <v>3</v>
      </c>
      <c r="C28" s="2">
        <f>_xlfn.XLOOKUP(A28,'Event 2'!A:A,'Event 2'!F:F)</f>
        <v>37.43</v>
      </c>
      <c r="D28">
        <v>1</v>
      </c>
      <c r="E28">
        <v>0</v>
      </c>
      <c r="F28" s="2">
        <v>28.09</v>
      </c>
    </row>
    <row r="29" spans="1:6" ht="28.5" customHeight="1" thickBot="1" x14ac:dyDescent="0.3">
      <c r="A29" s="8" t="s">
        <v>29</v>
      </c>
      <c r="B29" s="2">
        <v>3</v>
      </c>
      <c r="C29" s="2">
        <f>_xlfn.XLOOKUP(A29,'Event 2'!A:A,'Event 2'!F:F)</f>
        <v>30.82</v>
      </c>
      <c r="D29">
        <v>0</v>
      </c>
      <c r="E29">
        <v>0</v>
      </c>
      <c r="F29" s="2">
        <v>45.27</v>
      </c>
    </row>
    <row r="30" spans="1:6" ht="15.75" customHeight="1" thickBot="1" x14ac:dyDescent="0.3">
      <c r="A30" s="8" t="s">
        <v>19</v>
      </c>
      <c r="B30" s="2">
        <v>3</v>
      </c>
      <c r="C30" s="2">
        <f>_xlfn.XLOOKUP(A30,'Event 2'!A:A,'Event 2'!F:F)</f>
        <v>34.17</v>
      </c>
      <c r="D30">
        <v>1</v>
      </c>
      <c r="E30">
        <v>0</v>
      </c>
      <c r="F30" s="2">
        <v>30.03</v>
      </c>
    </row>
    <row r="31" spans="1:6" ht="15.75" customHeight="1" thickBot="1" x14ac:dyDescent="0.3">
      <c r="A31" s="8" t="s">
        <v>33</v>
      </c>
      <c r="B31" s="2">
        <v>3</v>
      </c>
      <c r="C31" s="2">
        <f>_xlfn.XLOOKUP(A31,'Event 2'!A:A,'Event 2'!F:F)</f>
        <v>16.53</v>
      </c>
      <c r="D31">
        <v>0</v>
      </c>
      <c r="E31">
        <v>0</v>
      </c>
      <c r="F31" s="2">
        <v>44.85</v>
      </c>
    </row>
    <row r="32" spans="1:6" ht="15.75" customHeight="1" thickBot="1" x14ac:dyDescent="0.3">
      <c r="A32" s="8" t="s">
        <v>34</v>
      </c>
      <c r="B32" s="2">
        <v>3</v>
      </c>
      <c r="C32" s="2">
        <v>15.83</v>
      </c>
      <c r="D32">
        <v>0</v>
      </c>
      <c r="E32">
        <v>0</v>
      </c>
      <c r="F32" s="2">
        <v>23.01</v>
      </c>
    </row>
    <row r="33" spans="1:6" ht="15.75" customHeight="1" thickBot="1" x14ac:dyDescent="0.3">
      <c r="A33" s="8" t="s">
        <v>31</v>
      </c>
      <c r="B33" s="2">
        <v>3</v>
      </c>
      <c r="C33" s="2">
        <f>_xlfn.XLOOKUP(A33,'Event 2'!A:A,'Event 2'!F:F)</f>
        <v>17.940000000000001</v>
      </c>
      <c r="D33">
        <v>0</v>
      </c>
      <c r="E33">
        <v>0</v>
      </c>
      <c r="F33" s="2">
        <v>26.89</v>
      </c>
    </row>
    <row r="34" spans="1:6" ht="15.75" thickBot="1" x14ac:dyDescent="0.3">
      <c r="A34" s="8" t="s">
        <v>26</v>
      </c>
      <c r="B34" s="2">
        <v>3</v>
      </c>
      <c r="C34" s="2">
        <f>_xlfn.XLOOKUP(A34,'Event 2'!A:A,'Event 2'!F:F)</f>
        <v>14.24</v>
      </c>
      <c r="D34">
        <v>0</v>
      </c>
      <c r="E34">
        <v>0</v>
      </c>
      <c r="F34" s="2">
        <v>77.13</v>
      </c>
    </row>
    <row r="35" spans="1:6" ht="15.75" thickBot="1" x14ac:dyDescent="0.3">
      <c r="A35" s="8" t="s">
        <v>18</v>
      </c>
      <c r="B35" s="2">
        <v>3</v>
      </c>
      <c r="C35" s="2">
        <f>_xlfn.XLOOKUP(A35,'Event 2'!A:A,'Event 2'!F:F)</f>
        <v>11.34</v>
      </c>
      <c r="D35">
        <v>0</v>
      </c>
      <c r="E35">
        <v>0</v>
      </c>
      <c r="F35" s="2">
        <v>26.9</v>
      </c>
    </row>
    <row r="36" spans="1:6" ht="15.75" thickBot="1" x14ac:dyDescent="0.3">
      <c r="A36" s="11" t="s">
        <v>81</v>
      </c>
      <c r="B36" s="2">
        <v>3</v>
      </c>
      <c r="C36" s="2">
        <v>0</v>
      </c>
      <c r="D36">
        <v>0</v>
      </c>
      <c r="E36">
        <v>0</v>
      </c>
      <c r="F36" s="2">
        <v>20.07</v>
      </c>
    </row>
    <row r="37" spans="1:6" ht="15.75" thickBot="1" x14ac:dyDescent="0.3">
      <c r="A37" s="11" t="s">
        <v>82</v>
      </c>
      <c r="B37" s="2">
        <v>3</v>
      </c>
      <c r="C37" s="2">
        <v>0</v>
      </c>
      <c r="D37">
        <v>0</v>
      </c>
      <c r="E37">
        <v>0</v>
      </c>
      <c r="F37" s="2">
        <v>19.03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01CC-7A65-4AF3-BDE6-7117216F4DB9}">
  <dimension ref="A1:L38"/>
  <sheetViews>
    <sheetView workbookViewId="0">
      <selection activeCell="F8" sqref="F8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6</v>
      </c>
      <c r="B2" s="2">
        <v>1</v>
      </c>
      <c r="C2" s="2">
        <f>_xlfn.XLOOKUP(A2,Event3!A:A,Event3!F:F)</f>
        <v>85.21</v>
      </c>
      <c r="D2">
        <v>0</v>
      </c>
      <c r="E2">
        <v>0</v>
      </c>
      <c r="F2" s="12">
        <v>24.83</v>
      </c>
      <c r="I2" t="s">
        <v>42</v>
      </c>
      <c r="J2">
        <f>SUMPRODUCT($D$2:$D$37,$C$2:$C$37)+SUMPRODUCT($E$2:$E$37,$C$2:$C$37)</f>
        <v>780.11</v>
      </c>
    </row>
    <row r="3" spans="1:12" ht="15.75" customHeight="1" thickBot="1" x14ac:dyDescent="0.3">
      <c r="A3" s="8" t="s">
        <v>7</v>
      </c>
      <c r="B3" s="2">
        <v>1</v>
      </c>
      <c r="C3" s="2">
        <f>_xlfn.XLOOKUP(A3,Event3!A:A,Event3!F:F)</f>
        <v>116.96</v>
      </c>
      <c r="D3">
        <v>1</v>
      </c>
      <c r="E3">
        <v>1</v>
      </c>
      <c r="F3" s="12">
        <v>70.510000000000005</v>
      </c>
      <c r="I3" t="s">
        <v>43</v>
      </c>
    </row>
    <row r="4" spans="1:12" ht="15.75" customHeight="1" thickBot="1" x14ac:dyDescent="0.3">
      <c r="A4" s="8" t="s">
        <v>28</v>
      </c>
      <c r="B4" s="2">
        <v>1</v>
      </c>
      <c r="C4" s="2">
        <f>_xlfn.XLOOKUP(A4,Event3!A:A,Event3!F:F)</f>
        <v>61.24</v>
      </c>
      <c r="D4">
        <v>0</v>
      </c>
      <c r="E4">
        <v>0</v>
      </c>
      <c r="F4" s="12">
        <v>78.900000000000006</v>
      </c>
      <c r="I4" t="s">
        <v>44</v>
      </c>
      <c r="J4">
        <f>SUM(D2:D9)</f>
        <v>2</v>
      </c>
      <c r="K4" t="s">
        <v>45</v>
      </c>
      <c r="L4">
        <v>2</v>
      </c>
    </row>
    <row r="5" spans="1:12" ht="15.75" customHeight="1" thickBot="1" x14ac:dyDescent="0.3">
      <c r="A5" s="4" t="s">
        <v>16</v>
      </c>
      <c r="B5" s="2">
        <v>1</v>
      </c>
      <c r="C5" s="2">
        <f>_xlfn.XLOOKUP(A5,Event3!A:A,Event3!F:F)</f>
        <v>75.63</v>
      </c>
      <c r="D5">
        <v>0</v>
      </c>
      <c r="E5">
        <v>0</v>
      </c>
      <c r="F5" s="12">
        <v>99.3</v>
      </c>
      <c r="I5" t="s">
        <v>46</v>
      </c>
      <c r="J5">
        <f>SUM(D10:D25)</f>
        <v>4</v>
      </c>
      <c r="K5" t="s">
        <v>45</v>
      </c>
      <c r="L5">
        <v>4</v>
      </c>
    </row>
    <row r="6" spans="1:12" ht="15.75" customHeight="1" thickBot="1" x14ac:dyDescent="0.3">
      <c r="A6" s="8" t="s">
        <v>9</v>
      </c>
      <c r="B6" s="2">
        <v>1</v>
      </c>
      <c r="C6" s="2">
        <f>_xlfn.XLOOKUP(A6,Event3!A:A,Event3!F:F)</f>
        <v>29.5</v>
      </c>
      <c r="D6">
        <v>0</v>
      </c>
      <c r="E6">
        <v>0</v>
      </c>
      <c r="F6" s="12">
        <v>25.07</v>
      </c>
      <c r="I6" t="s">
        <v>47</v>
      </c>
      <c r="J6">
        <f>SUM(D26:D37)</f>
        <v>2</v>
      </c>
      <c r="K6" t="s">
        <v>45</v>
      </c>
      <c r="L6">
        <v>2</v>
      </c>
    </row>
    <row r="7" spans="1:12" ht="15.75" customHeight="1" thickBot="1" x14ac:dyDescent="0.3">
      <c r="A7" s="8" t="s">
        <v>15</v>
      </c>
      <c r="B7" s="2">
        <v>1</v>
      </c>
      <c r="C7" s="2">
        <f>_xlfn.XLOOKUP(A7,Event3!A:A,Event3!F:F)</f>
        <v>87.06</v>
      </c>
      <c r="D7">
        <v>0</v>
      </c>
      <c r="E7">
        <v>0</v>
      </c>
      <c r="F7" s="12">
        <v>27.99</v>
      </c>
    </row>
    <row r="8" spans="1:12" ht="15.75" customHeight="1" thickBot="1" x14ac:dyDescent="0.3">
      <c r="A8" s="8" t="s">
        <v>21</v>
      </c>
      <c r="B8" s="2">
        <v>1</v>
      </c>
      <c r="C8" s="2">
        <f>_xlfn.XLOOKUP(A8,Event3!A:A,Event3!F:F)</f>
        <v>112.44</v>
      </c>
      <c r="D8">
        <v>1</v>
      </c>
      <c r="E8">
        <v>0</v>
      </c>
      <c r="F8" s="12">
        <v>31.2</v>
      </c>
    </row>
    <row r="9" spans="1:12" ht="15.75" customHeight="1" thickBot="1" x14ac:dyDescent="0.3">
      <c r="A9" s="8" t="s">
        <v>14</v>
      </c>
      <c r="B9" s="2">
        <v>1</v>
      </c>
      <c r="C9" s="2">
        <f>_xlfn.XLOOKUP(A9,Event3!A:A,Event3!F:F)</f>
        <v>74.430000000000007</v>
      </c>
      <c r="D9">
        <v>0</v>
      </c>
      <c r="E9">
        <v>0</v>
      </c>
      <c r="F9" s="12">
        <v>71.17</v>
      </c>
    </row>
    <row r="10" spans="1:12" ht="15.75" customHeight="1" thickBot="1" x14ac:dyDescent="0.3">
      <c r="A10" s="4" t="s">
        <v>10</v>
      </c>
      <c r="B10" s="2">
        <v>2</v>
      </c>
      <c r="C10" s="2">
        <f>_xlfn.XLOOKUP(A10,Event3!A:A,Event3!F:F)</f>
        <v>25.73</v>
      </c>
      <c r="D10">
        <v>0</v>
      </c>
      <c r="E10">
        <v>0</v>
      </c>
      <c r="F10" s="12">
        <v>86.05</v>
      </c>
    </row>
    <row r="11" spans="1:12" ht="15.75" customHeight="1" thickBot="1" x14ac:dyDescent="0.3">
      <c r="A11" s="8" t="s">
        <v>17</v>
      </c>
      <c r="B11" s="2">
        <v>2</v>
      </c>
      <c r="C11" s="2">
        <f>_xlfn.XLOOKUP(A11,Event3!A:A,Event3!F:F)</f>
        <v>72.040000000000006</v>
      </c>
      <c r="D11">
        <v>0</v>
      </c>
      <c r="E11">
        <v>0</v>
      </c>
      <c r="F11" s="12">
        <v>33.89</v>
      </c>
      <c r="I11" t="s">
        <v>5</v>
      </c>
      <c r="J11">
        <f>SUMPRODUCT(F2:F37,D2:D37)+SUMPRODUCT(E2:E37,F2:F37)</f>
        <v>447.77</v>
      </c>
    </row>
    <row r="12" spans="1:12" ht="15.75" customHeight="1" thickBot="1" x14ac:dyDescent="0.3">
      <c r="A12" s="4" t="s">
        <v>8</v>
      </c>
      <c r="B12" s="2">
        <v>2</v>
      </c>
      <c r="C12" s="2">
        <f>_xlfn.XLOOKUP(A12,Event3!A:A,Event3!F:F)</f>
        <v>28.61</v>
      </c>
      <c r="D12">
        <v>0</v>
      </c>
      <c r="E12">
        <v>0</v>
      </c>
      <c r="F12" s="12">
        <v>72.959999999999994</v>
      </c>
    </row>
    <row r="13" spans="1:12" ht="15.75" customHeight="1" thickBot="1" x14ac:dyDescent="0.3">
      <c r="A13" s="8" t="s">
        <v>39</v>
      </c>
      <c r="B13" s="2">
        <v>2</v>
      </c>
      <c r="C13" s="2">
        <f>_xlfn.XLOOKUP(A13,Event3!A:A,Event3!F:F)</f>
        <v>92.67</v>
      </c>
      <c r="D13">
        <v>1</v>
      </c>
      <c r="E13">
        <v>0</v>
      </c>
      <c r="F13" s="12">
        <v>25.86</v>
      </c>
    </row>
    <row r="14" spans="1:12" ht="15.75" customHeight="1" thickBot="1" x14ac:dyDescent="0.3">
      <c r="A14" s="8" t="s">
        <v>30</v>
      </c>
      <c r="B14" s="2">
        <v>2</v>
      </c>
      <c r="C14" s="2">
        <f>_xlfn.XLOOKUP(A14,Event3!A:A,Event3!F:F)</f>
        <v>33.24</v>
      </c>
      <c r="D14">
        <v>0</v>
      </c>
      <c r="E14">
        <v>0</v>
      </c>
      <c r="F14" s="12">
        <v>37.1</v>
      </c>
    </row>
    <row r="15" spans="1:12" ht="15.75" customHeight="1" thickBot="1" x14ac:dyDescent="0.3">
      <c r="A15" s="8" t="s">
        <v>23</v>
      </c>
      <c r="B15" s="2">
        <v>2</v>
      </c>
      <c r="C15" s="2">
        <f>_xlfn.XLOOKUP(A15,Event3!A:A,Event3!F:F)</f>
        <v>30.8</v>
      </c>
      <c r="D15">
        <v>0</v>
      </c>
      <c r="E15">
        <v>0</v>
      </c>
      <c r="F15" s="12">
        <v>23.76</v>
      </c>
    </row>
    <row r="16" spans="1:12" ht="15.75" customHeight="1" thickBot="1" x14ac:dyDescent="0.3">
      <c r="A16" s="8" t="s">
        <v>13</v>
      </c>
      <c r="B16" s="2">
        <v>2</v>
      </c>
      <c r="C16" s="2">
        <f>_xlfn.XLOOKUP(A16,Event3!A:A,Event3!F:F)</f>
        <v>33.6</v>
      </c>
      <c r="D16">
        <v>0</v>
      </c>
      <c r="E16">
        <v>0</v>
      </c>
      <c r="F16" s="12">
        <v>53.68</v>
      </c>
    </row>
    <row r="17" spans="1:6" ht="15.75" customHeight="1" thickBot="1" x14ac:dyDescent="0.3">
      <c r="A17" s="8" t="s">
        <v>35</v>
      </c>
      <c r="B17" s="2">
        <v>2</v>
      </c>
      <c r="C17" s="2">
        <f>_xlfn.XLOOKUP(A17,Event3!A:A,Event3!F:F)</f>
        <v>46.07</v>
      </c>
      <c r="D17">
        <v>0</v>
      </c>
      <c r="E17">
        <v>0</v>
      </c>
      <c r="F17" s="12">
        <v>25.88</v>
      </c>
    </row>
    <row r="18" spans="1:6" ht="15.75" customHeight="1" thickBot="1" x14ac:dyDescent="0.3">
      <c r="A18" s="4" t="s">
        <v>38</v>
      </c>
      <c r="B18" s="2">
        <v>2</v>
      </c>
      <c r="C18" s="2">
        <f>_xlfn.XLOOKUP(A18,Event3!A:A,Event3!F:F)</f>
        <v>28.14</v>
      </c>
      <c r="D18">
        <v>0</v>
      </c>
      <c r="E18">
        <v>0</v>
      </c>
      <c r="F18" s="12">
        <v>21.69</v>
      </c>
    </row>
    <row r="19" spans="1:6" ht="15.75" customHeight="1" thickBot="1" x14ac:dyDescent="0.3">
      <c r="A19" s="8" t="s">
        <v>11</v>
      </c>
      <c r="B19" s="2">
        <v>2</v>
      </c>
      <c r="C19" s="2">
        <f>_xlfn.XLOOKUP(A19,Event3!A:A,Event3!F:F)</f>
        <v>31.3</v>
      </c>
      <c r="D19">
        <v>0</v>
      </c>
      <c r="E19">
        <v>0</v>
      </c>
      <c r="F19" s="12">
        <v>19.399999999999999</v>
      </c>
    </row>
    <row r="20" spans="1:6" ht="15.75" customHeight="1" thickBot="1" x14ac:dyDescent="0.3">
      <c r="A20" s="8" t="s">
        <v>22</v>
      </c>
      <c r="B20" s="2">
        <v>2</v>
      </c>
      <c r="C20" s="2">
        <f>_xlfn.XLOOKUP(A20,Event3!A:A,Event3!F:F)</f>
        <v>97.36</v>
      </c>
      <c r="D20">
        <v>1</v>
      </c>
      <c r="E20">
        <v>0</v>
      </c>
      <c r="F20" s="12">
        <v>57.68</v>
      </c>
    </row>
    <row r="21" spans="1:6" ht="15.75" customHeight="1" thickBot="1" x14ac:dyDescent="0.3">
      <c r="A21" s="8" t="s">
        <v>32</v>
      </c>
      <c r="B21" s="2">
        <v>2</v>
      </c>
      <c r="C21" s="2">
        <f>_xlfn.XLOOKUP(A21,Event3!A:A,Event3!F:F)</f>
        <v>91.51</v>
      </c>
      <c r="D21">
        <v>1</v>
      </c>
      <c r="E21">
        <v>0</v>
      </c>
      <c r="F21" s="12">
        <v>38.229999999999997</v>
      </c>
    </row>
    <row r="22" spans="1:6" ht="15.75" customHeight="1" thickBot="1" x14ac:dyDescent="0.3">
      <c r="A22" s="8" t="s">
        <v>26</v>
      </c>
      <c r="B22" s="2">
        <v>2</v>
      </c>
      <c r="C22" s="2">
        <f>_xlfn.XLOOKUP(A22,Event3!A:A,Event3!F:F)</f>
        <v>77.13</v>
      </c>
      <c r="D22">
        <v>1</v>
      </c>
      <c r="E22">
        <v>0</v>
      </c>
      <c r="F22" s="12">
        <v>73.540000000000006</v>
      </c>
    </row>
    <row r="23" spans="1:6" ht="15.75" customHeight="1" thickBot="1" x14ac:dyDescent="0.3">
      <c r="A23" s="8" t="s">
        <v>19</v>
      </c>
      <c r="B23" s="2">
        <v>2</v>
      </c>
      <c r="C23" s="2">
        <f>_xlfn.XLOOKUP(A23,Event3!A:A,Event3!F:F)</f>
        <v>30.03</v>
      </c>
      <c r="D23">
        <v>0</v>
      </c>
      <c r="E23">
        <v>0</v>
      </c>
      <c r="F23" s="12">
        <v>105.95</v>
      </c>
    </row>
    <row r="24" spans="1:6" ht="15.75" customHeight="1" thickBot="1" x14ac:dyDescent="0.3">
      <c r="A24" s="8" t="s">
        <v>27</v>
      </c>
      <c r="B24" s="2">
        <v>2</v>
      </c>
      <c r="C24" s="2">
        <f>_xlfn.XLOOKUP(A24,Event3!A:A,Event3!F:F)</f>
        <v>28.2</v>
      </c>
      <c r="D24">
        <v>0</v>
      </c>
      <c r="E24">
        <v>0</v>
      </c>
      <c r="F24" s="12">
        <v>26.07</v>
      </c>
    </row>
    <row r="25" spans="1:6" ht="15.75" customHeight="1" thickBot="1" x14ac:dyDescent="0.3">
      <c r="A25" s="8" t="s">
        <v>29</v>
      </c>
      <c r="B25" s="2">
        <v>2</v>
      </c>
      <c r="C25" s="2">
        <f>_xlfn.XLOOKUP(A25,Event3!A:A,Event3!F:F)</f>
        <v>45.27</v>
      </c>
      <c r="D25">
        <v>0</v>
      </c>
      <c r="E25">
        <v>0</v>
      </c>
      <c r="F25" s="12">
        <v>41.06</v>
      </c>
    </row>
    <row r="26" spans="1:6" ht="15.75" customHeight="1" thickBot="1" x14ac:dyDescent="0.3">
      <c r="A26" s="8" t="s">
        <v>37</v>
      </c>
      <c r="B26" s="2">
        <v>3</v>
      </c>
      <c r="C26" s="2">
        <f>_xlfn.XLOOKUP(A26,Event3!A:A,Event3!F:F)</f>
        <v>24.67</v>
      </c>
      <c r="D26">
        <v>0</v>
      </c>
      <c r="E26">
        <v>0</v>
      </c>
      <c r="F26" s="12">
        <v>26.73</v>
      </c>
    </row>
    <row r="27" spans="1:6" ht="28.5" customHeight="1" thickBot="1" x14ac:dyDescent="0.3">
      <c r="A27" s="8" t="s">
        <v>40</v>
      </c>
      <c r="B27" s="2">
        <v>3</v>
      </c>
      <c r="C27" s="2">
        <f>_xlfn.XLOOKUP(A27,Event3!A:A,Event3!F:F)</f>
        <v>28.09</v>
      </c>
      <c r="D27">
        <v>0</v>
      </c>
      <c r="E27">
        <v>0</v>
      </c>
      <c r="F27" s="12">
        <v>29.7</v>
      </c>
    </row>
    <row r="28" spans="1:6" ht="15.75" customHeight="1" thickBot="1" x14ac:dyDescent="0.3">
      <c r="A28" s="8" t="s">
        <v>24</v>
      </c>
      <c r="B28" s="2">
        <v>3</v>
      </c>
      <c r="C28" s="2">
        <f>_xlfn.XLOOKUP(A28,Event3!A:A,Event3!F:F)</f>
        <v>25.77</v>
      </c>
      <c r="D28">
        <v>0</v>
      </c>
      <c r="E28">
        <v>0</v>
      </c>
      <c r="F28" s="12">
        <v>28.02</v>
      </c>
    </row>
    <row r="29" spans="1:6" ht="15.75" customHeight="1" thickBot="1" x14ac:dyDescent="0.3">
      <c r="A29" s="8" t="s">
        <v>25</v>
      </c>
      <c r="B29" s="2">
        <v>3</v>
      </c>
      <c r="C29" s="2">
        <f>_xlfn.XLOOKUP(A29,Event3!A:A,Event3!F:F)</f>
        <v>30.23</v>
      </c>
      <c r="D29">
        <v>1</v>
      </c>
      <c r="E29">
        <v>0</v>
      </c>
      <c r="F29" s="12">
        <v>52.14</v>
      </c>
    </row>
    <row r="30" spans="1:6" ht="15.75" customHeight="1" thickBot="1" x14ac:dyDescent="0.3">
      <c r="A30" s="8" t="s">
        <v>33</v>
      </c>
      <c r="B30" s="2">
        <v>3</v>
      </c>
      <c r="C30" s="2">
        <f>_xlfn.XLOOKUP(A30,Event3!A:A,Event3!F:F)</f>
        <v>44.85</v>
      </c>
      <c r="D30">
        <v>1</v>
      </c>
      <c r="E30">
        <v>0</v>
      </c>
      <c r="F30" s="12">
        <v>28.1</v>
      </c>
    </row>
    <row r="31" spans="1:6" ht="15.75" customHeight="1" thickBot="1" x14ac:dyDescent="0.3">
      <c r="A31" s="8" t="s">
        <v>36</v>
      </c>
      <c r="B31" s="2">
        <v>3</v>
      </c>
      <c r="C31" s="2">
        <f>_xlfn.XLOOKUP(A31,Event3!A:A,Event3!F:F)</f>
        <v>18.03</v>
      </c>
      <c r="D31">
        <v>0</v>
      </c>
      <c r="E31">
        <v>0</v>
      </c>
      <c r="F31" s="12">
        <v>35.43</v>
      </c>
    </row>
    <row r="32" spans="1:6" ht="15.75" thickBot="1" x14ac:dyDescent="0.3">
      <c r="A32" s="8" t="s">
        <v>79</v>
      </c>
      <c r="B32" s="13">
        <v>3</v>
      </c>
      <c r="C32" s="2">
        <v>20.74</v>
      </c>
      <c r="D32">
        <v>0</v>
      </c>
      <c r="E32">
        <v>0</v>
      </c>
      <c r="F32" s="12">
        <v>23.29</v>
      </c>
    </row>
    <row r="33" spans="1:6" ht="15.75" thickBot="1" x14ac:dyDescent="0.3">
      <c r="A33" s="8" t="s">
        <v>18</v>
      </c>
      <c r="B33" s="2">
        <v>3</v>
      </c>
      <c r="C33" s="2">
        <f>_xlfn.XLOOKUP(A33,Event3!A:A,Event3!F:F)</f>
        <v>26.9</v>
      </c>
      <c r="D33">
        <v>0</v>
      </c>
      <c r="E33">
        <v>0</v>
      </c>
      <c r="F33" s="12">
        <v>27</v>
      </c>
    </row>
    <row r="34" spans="1:6" ht="15.75" thickBot="1" x14ac:dyDescent="0.3">
      <c r="A34" s="8" t="s">
        <v>31</v>
      </c>
      <c r="B34" s="2">
        <v>3</v>
      </c>
      <c r="C34" s="2">
        <f>_xlfn.XLOOKUP(A34,Event3!A:A,Event3!F:F)</f>
        <v>26.89</v>
      </c>
      <c r="D34">
        <v>0</v>
      </c>
      <c r="E34">
        <v>0</v>
      </c>
      <c r="F34" s="12">
        <v>15.91</v>
      </c>
    </row>
    <row r="35" spans="1:6" ht="30" thickBot="1" x14ac:dyDescent="0.3">
      <c r="A35" s="8" t="s">
        <v>34</v>
      </c>
      <c r="B35" s="2">
        <v>3</v>
      </c>
      <c r="C35" s="2">
        <f>_xlfn.XLOOKUP(A35,Event3!A:A,Event3!F:F)</f>
        <v>23.01</v>
      </c>
      <c r="D35">
        <v>0</v>
      </c>
      <c r="E35">
        <v>0</v>
      </c>
      <c r="F35" s="12">
        <v>20.53</v>
      </c>
    </row>
    <row r="36" spans="1:6" ht="15.75" thickBot="1" x14ac:dyDescent="0.3">
      <c r="A36" s="10" t="s">
        <v>65</v>
      </c>
      <c r="B36" s="2">
        <v>3</v>
      </c>
      <c r="C36" s="2">
        <v>0</v>
      </c>
      <c r="D36">
        <v>0</v>
      </c>
      <c r="E36">
        <v>0</v>
      </c>
      <c r="F36" s="12">
        <v>20.03</v>
      </c>
    </row>
    <row r="37" spans="1:6" ht="15.75" thickBot="1" x14ac:dyDescent="0.3">
      <c r="A37" s="10" t="s">
        <v>83</v>
      </c>
      <c r="B37" s="2">
        <v>3</v>
      </c>
      <c r="C37" s="2">
        <v>0</v>
      </c>
      <c r="D37">
        <v>0</v>
      </c>
      <c r="E37">
        <v>0</v>
      </c>
      <c r="F37" s="12">
        <v>99.62</v>
      </c>
    </row>
    <row r="38" spans="1:6" x14ac:dyDescent="0.25">
      <c r="E38">
        <f>SUM(E2:E37)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D2F3-A6ED-4735-9A2C-593A84399525}">
  <dimension ref="A1:L39"/>
  <sheetViews>
    <sheetView workbookViewId="0">
      <selection activeCell="F28" sqref="F28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6</v>
      </c>
      <c r="B2" s="2">
        <v>1</v>
      </c>
      <c r="C2" s="2">
        <f>_xlfn.XLOOKUP(Event5!A2,Event4!A:A,Event4!F:F)</f>
        <v>24.83</v>
      </c>
      <c r="D2">
        <v>0</v>
      </c>
      <c r="E2">
        <v>0</v>
      </c>
      <c r="F2" s="2">
        <v>28.17</v>
      </c>
      <c r="I2" t="s">
        <v>42</v>
      </c>
      <c r="J2">
        <f>SUMPRODUCT($D$2:$D$37,$C$2:$C$37)+SUMPRODUCT($E$2:$E$37,$C$2:$C$37)</f>
        <v>751.47</v>
      </c>
    </row>
    <row r="3" spans="1:12" ht="15.75" customHeight="1" thickBot="1" x14ac:dyDescent="0.3">
      <c r="A3" s="8" t="s">
        <v>7</v>
      </c>
      <c r="B3" s="2">
        <v>1</v>
      </c>
      <c r="C3" s="2">
        <f>_xlfn.XLOOKUP(Event5!A3,Event4!A:A,Event4!F:F)</f>
        <v>70.510000000000005</v>
      </c>
      <c r="D3">
        <v>0</v>
      </c>
      <c r="E3">
        <v>0</v>
      </c>
      <c r="F3" s="2">
        <v>23.89</v>
      </c>
      <c r="I3" t="s">
        <v>43</v>
      </c>
    </row>
    <row r="4" spans="1:12" ht="15.75" customHeight="1" thickBot="1" x14ac:dyDescent="0.3">
      <c r="A4" s="8" t="s">
        <v>28</v>
      </c>
      <c r="B4" s="2">
        <v>1</v>
      </c>
      <c r="C4" s="2">
        <f>_xlfn.XLOOKUP(Event5!A4,Event4!A:A,Event4!F:F)</f>
        <v>78.900000000000006</v>
      </c>
      <c r="D4">
        <v>0</v>
      </c>
      <c r="E4">
        <v>0</v>
      </c>
      <c r="F4" s="2">
        <v>29.26</v>
      </c>
      <c r="I4" t="s">
        <v>44</v>
      </c>
      <c r="J4">
        <f>SUM(D2:D9)</f>
        <v>2</v>
      </c>
      <c r="K4" t="s">
        <v>45</v>
      </c>
      <c r="L4">
        <v>2</v>
      </c>
    </row>
    <row r="5" spans="1:12" ht="15.75" customHeight="1" thickBot="1" x14ac:dyDescent="0.3">
      <c r="A5" s="8" t="s">
        <v>16</v>
      </c>
      <c r="B5" s="2">
        <v>1</v>
      </c>
      <c r="C5" s="2">
        <f>_xlfn.XLOOKUP(Event5!A5,Event4!A:A,Event4!F:F)</f>
        <v>99.3</v>
      </c>
      <c r="D5">
        <v>1</v>
      </c>
      <c r="E5">
        <v>0</v>
      </c>
      <c r="F5" s="2">
        <v>25.16</v>
      </c>
      <c r="I5" t="s">
        <v>46</v>
      </c>
      <c r="J5">
        <f>SUM(D10:D24)</f>
        <v>4</v>
      </c>
      <c r="K5" t="s">
        <v>45</v>
      </c>
      <c r="L5">
        <v>4</v>
      </c>
    </row>
    <row r="6" spans="1:12" ht="15.75" customHeight="1" thickBot="1" x14ac:dyDescent="0.3">
      <c r="A6" s="8" t="s">
        <v>10</v>
      </c>
      <c r="B6" s="2">
        <v>1</v>
      </c>
      <c r="C6" s="2">
        <f>_xlfn.XLOOKUP(Event5!A6,Event4!A:A,Event4!F:F)</f>
        <v>86.05</v>
      </c>
      <c r="D6">
        <v>1</v>
      </c>
      <c r="E6">
        <v>0</v>
      </c>
      <c r="F6" s="2">
        <v>91.44</v>
      </c>
      <c r="I6" t="s">
        <v>47</v>
      </c>
      <c r="J6">
        <f>SUM(D25:D37)</f>
        <v>2</v>
      </c>
      <c r="K6" t="s">
        <v>45</v>
      </c>
      <c r="L6">
        <v>2</v>
      </c>
    </row>
    <row r="7" spans="1:12" ht="15.75" customHeight="1" thickBot="1" x14ac:dyDescent="0.3">
      <c r="A7" s="8" t="s">
        <v>14</v>
      </c>
      <c r="B7" s="2">
        <v>1</v>
      </c>
      <c r="C7" s="2">
        <f>_xlfn.XLOOKUP(Event5!A7,Event4!A:A,Event4!F:F)</f>
        <v>71.17</v>
      </c>
      <c r="D7">
        <v>0</v>
      </c>
      <c r="E7">
        <v>0</v>
      </c>
      <c r="F7" s="2">
        <v>79.989999999999995</v>
      </c>
    </row>
    <row r="8" spans="1:12" ht="15.75" customHeight="1" thickBot="1" x14ac:dyDescent="0.3">
      <c r="A8" s="8" t="s">
        <v>9</v>
      </c>
      <c r="B8" s="2">
        <v>1</v>
      </c>
      <c r="C8" s="2">
        <f>_xlfn.XLOOKUP(Event5!A8,Event4!A:A,Event4!F:F)</f>
        <v>25.07</v>
      </c>
      <c r="D8">
        <v>0</v>
      </c>
      <c r="E8">
        <v>0</v>
      </c>
      <c r="F8" s="2">
        <v>36.4</v>
      </c>
    </row>
    <row r="9" spans="1:12" ht="15.75" customHeight="1" thickBot="1" x14ac:dyDescent="0.3">
      <c r="A9" s="8" t="s">
        <v>8</v>
      </c>
      <c r="B9" s="2">
        <v>1</v>
      </c>
      <c r="C9" s="2">
        <f>_xlfn.XLOOKUP(Event5!A9,Event4!A:A,Event4!F:F)</f>
        <v>72.959999999999994</v>
      </c>
      <c r="D9">
        <v>0</v>
      </c>
      <c r="E9">
        <v>0</v>
      </c>
      <c r="F9" s="2">
        <v>27.47</v>
      </c>
      <c r="I9" t="s">
        <v>5</v>
      </c>
      <c r="J9">
        <f>SUMPRODUCT(F2:F37,D2:D37)+SUMPRODUCT(E2:E37,F2:F37)</f>
        <v>346.84999999999997</v>
      </c>
    </row>
    <row r="10" spans="1:12" ht="15.75" customHeight="1" thickBot="1" x14ac:dyDescent="0.3">
      <c r="A10" s="8" t="s">
        <v>22</v>
      </c>
      <c r="B10" s="2">
        <v>2</v>
      </c>
      <c r="C10" s="2">
        <f>_xlfn.XLOOKUP(Event5!A10,Event4!A:A,Event4!F:F)</f>
        <v>57.68</v>
      </c>
      <c r="D10">
        <v>1</v>
      </c>
      <c r="E10">
        <v>0</v>
      </c>
      <c r="F10" s="2">
        <v>25.13</v>
      </c>
    </row>
    <row r="11" spans="1:12" ht="15.75" customHeight="1" thickBot="1" x14ac:dyDescent="0.3">
      <c r="A11" s="8" t="s">
        <v>19</v>
      </c>
      <c r="B11" s="2">
        <v>2</v>
      </c>
      <c r="C11" s="2">
        <f>_xlfn.XLOOKUP(Event5!A11,Event4!A:A,Event4!F:F)</f>
        <v>105.95</v>
      </c>
      <c r="D11">
        <v>1</v>
      </c>
      <c r="E11">
        <v>1</v>
      </c>
      <c r="F11" s="2">
        <v>24.2</v>
      </c>
    </row>
    <row r="12" spans="1:12" ht="15.75" customHeight="1" thickBot="1" x14ac:dyDescent="0.3">
      <c r="A12" s="8" t="s">
        <v>17</v>
      </c>
      <c r="B12" s="2">
        <v>2</v>
      </c>
      <c r="C12" s="2">
        <f>_xlfn.XLOOKUP(Event5!A12,Event4!A:A,Event4!F:F)</f>
        <v>33.89</v>
      </c>
      <c r="D12">
        <v>0</v>
      </c>
      <c r="E12">
        <v>0</v>
      </c>
      <c r="F12" s="2">
        <v>56.87</v>
      </c>
    </row>
    <row r="13" spans="1:12" ht="15.75" customHeight="1" thickBot="1" x14ac:dyDescent="0.3">
      <c r="A13" s="8" t="s">
        <v>13</v>
      </c>
      <c r="B13" s="2">
        <v>2</v>
      </c>
      <c r="C13" s="2">
        <f>_xlfn.XLOOKUP(Event5!A13,Event4!A:A,Event4!F:F)</f>
        <v>53.68</v>
      </c>
      <c r="D13">
        <v>0</v>
      </c>
      <c r="E13">
        <v>0</v>
      </c>
      <c r="F13" s="2">
        <v>74.94</v>
      </c>
    </row>
    <row r="14" spans="1:12" ht="15.75" customHeight="1" thickBot="1" x14ac:dyDescent="0.3">
      <c r="A14" s="8" t="s">
        <v>30</v>
      </c>
      <c r="B14" s="2">
        <v>2</v>
      </c>
      <c r="C14" s="2">
        <f>_xlfn.XLOOKUP(Event5!A14,Event4!A:A,Event4!F:F)</f>
        <v>37.1</v>
      </c>
      <c r="D14">
        <v>0</v>
      </c>
      <c r="E14">
        <v>0</v>
      </c>
      <c r="F14" s="2">
        <v>77.66</v>
      </c>
    </row>
    <row r="15" spans="1:12" ht="15.75" customHeight="1" thickBot="1" x14ac:dyDescent="0.3">
      <c r="A15" s="8" t="s">
        <v>35</v>
      </c>
      <c r="B15" s="2">
        <v>2</v>
      </c>
      <c r="C15" s="2">
        <f>_xlfn.XLOOKUP(Event5!A15,Event4!A:A,Event4!F:F)</f>
        <v>25.88</v>
      </c>
      <c r="D15">
        <v>0</v>
      </c>
      <c r="E15">
        <v>0</v>
      </c>
      <c r="F15" s="2">
        <v>29.15</v>
      </c>
    </row>
    <row r="16" spans="1:12" ht="15.75" customHeight="1" thickBot="1" x14ac:dyDescent="0.3">
      <c r="A16" s="8" t="s">
        <v>39</v>
      </c>
      <c r="B16" s="2">
        <v>2</v>
      </c>
      <c r="C16" s="2">
        <f>_xlfn.XLOOKUP(Event5!A16,Event4!A:A,Event4!F:F)</f>
        <v>25.86</v>
      </c>
      <c r="D16">
        <v>0</v>
      </c>
      <c r="E16">
        <v>0</v>
      </c>
      <c r="F16" s="2">
        <v>17.27</v>
      </c>
    </row>
    <row r="17" spans="1:6" ht="15.75" customHeight="1" thickBot="1" x14ac:dyDescent="0.3">
      <c r="A17" s="8" t="s">
        <v>12</v>
      </c>
      <c r="B17" s="2">
        <v>2</v>
      </c>
      <c r="C17" s="2">
        <v>27.03</v>
      </c>
      <c r="D17">
        <v>0</v>
      </c>
      <c r="E17">
        <v>0</v>
      </c>
      <c r="F17" s="2">
        <v>31.07</v>
      </c>
    </row>
    <row r="18" spans="1:6" ht="15.75" customHeight="1" thickBot="1" x14ac:dyDescent="0.3">
      <c r="A18" s="8" t="s">
        <v>32</v>
      </c>
      <c r="B18" s="2">
        <v>2</v>
      </c>
      <c r="C18" s="2">
        <f>_xlfn.XLOOKUP(Event5!A18,Event4!A:A,Event4!F:F)</f>
        <v>38.229999999999997</v>
      </c>
      <c r="D18">
        <v>0</v>
      </c>
      <c r="E18">
        <v>0</v>
      </c>
      <c r="F18" s="2">
        <v>20.64</v>
      </c>
    </row>
    <row r="19" spans="1:6" ht="15.75" customHeight="1" thickBot="1" x14ac:dyDescent="0.3">
      <c r="A19" s="8" t="s">
        <v>23</v>
      </c>
      <c r="B19" s="2">
        <v>2</v>
      </c>
      <c r="C19" s="2">
        <f>_xlfn.XLOOKUP(Event5!A19,Event4!A:A,Event4!F:F)</f>
        <v>23.76</v>
      </c>
      <c r="D19">
        <v>0</v>
      </c>
      <c r="E19">
        <v>0</v>
      </c>
      <c r="F19" s="2">
        <v>25.57</v>
      </c>
    </row>
    <row r="20" spans="1:6" ht="15.75" customHeight="1" thickBot="1" x14ac:dyDescent="0.3">
      <c r="A20" s="8" t="s">
        <v>26</v>
      </c>
      <c r="B20" s="2">
        <v>2</v>
      </c>
      <c r="C20" s="2">
        <f>_xlfn.XLOOKUP(Event5!A20,Event4!A:A,Event4!F:F)</f>
        <v>73.540000000000006</v>
      </c>
      <c r="D20">
        <v>1</v>
      </c>
      <c r="E20">
        <v>0</v>
      </c>
      <c r="F20" s="2">
        <v>33.200000000000003</v>
      </c>
    </row>
    <row r="21" spans="1:6" ht="15.75" customHeight="1" thickBot="1" x14ac:dyDescent="0.3">
      <c r="A21" s="8" t="s">
        <v>38</v>
      </c>
      <c r="B21" s="2">
        <v>2</v>
      </c>
      <c r="C21" s="2">
        <f>_xlfn.XLOOKUP(Event5!A21,Event4!A:A,Event4!F:F)</f>
        <v>21.69</v>
      </c>
      <c r="D21">
        <v>0</v>
      </c>
      <c r="E21">
        <v>0</v>
      </c>
      <c r="F21" s="2">
        <v>14.33</v>
      </c>
    </row>
    <row r="22" spans="1:6" ht="15.75" customHeight="1" thickBot="1" x14ac:dyDescent="0.3">
      <c r="A22" s="8" t="s">
        <v>11</v>
      </c>
      <c r="B22" s="2">
        <v>2</v>
      </c>
      <c r="C22" s="2">
        <f>_xlfn.XLOOKUP(Event5!A22,Event4!A:A,Event4!F:F)</f>
        <v>19.399999999999999</v>
      </c>
      <c r="D22">
        <v>0</v>
      </c>
      <c r="E22">
        <v>0</v>
      </c>
      <c r="F22" s="2">
        <v>79.760000000000005</v>
      </c>
    </row>
    <row r="23" spans="1:6" ht="15.75" customHeight="1" thickBot="1" x14ac:dyDescent="0.3">
      <c r="A23" s="8" t="s">
        <v>25</v>
      </c>
      <c r="B23" s="2">
        <v>2</v>
      </c>
      <c r="C23" s="2">
        <f>_xlfn.XLOOKUP(Event5!A23,Event4!A:A,Event4!F:F)</f>
        <v>52.14</v>
      </c>
      <c r="D23">
        <v>0</v>
      </c>
      <c r="E23">
        <v>0</v>
      </c>
      <c r="F23" s="2">
        <v>14.56</v>
      </c>
    </row>
    <row r="24" spans="1:6" ht="15.75" customHeight="1" thickBot="1" x14ac:dyDescent="0.3">
      <c r="A24" s="4" t="s">
        <v>20</v>
      </c>
      <c r="B24" s="2">
        <v>2</v>
      </c>
      <c r="C24" s="2">
        <v>82.32</v>
      </c>
      <c r="D24">
        <v>1</v>
      </c>
      <c r="E24">
        <v>0</v>
      </c>
      <c r="F24" s="2">
        <v>43.1</v>
      </c>
    </row>
    <row r="25" spans="1:6" ht="28.5" customHeight="1" thickBot="1" x14ac:dyDescent="0.3">
      <c r="A25" s="8" t="s">
        <v>83</v>
      </c>
      <c r="B25" s="2">
        <v>3</v>
      </c>
      <c r="C25" s="2">
        <f>_xlfn.XLOOKUP(Event5!A25,Event4!A:A,Event4!F:F)</f>
        <v>99.62</v>
      </c>
      <c r="D25">
        <v>1</v>
      </c>
      <c r="E25">
        <v>0</v>
      </c>
      <c r="F25" s="2">
        <v>19.760000000000002</v>
      </c>
    </row>
    <row r="26" spans="1:6" ht="15.75" customHeight="1" thickBot="1" x14ac:dyDescent="0.3">
      <c r="A26" s="8" t="s">
        <v>29</v>
      </c>
      <c r="B26" s="2">
        <v>3</v>
      </c>
      <c r="C26" s="2">
        <f>_xlfn.XLOOKUP(Event5!A26,Event4!A:A,Event4!F:F)</f>
        <v>41.06</v>
      </c>
      <c r="D26">
        <v>1</v>
      </c>
      <c r="E26">
        <v>0</v>
      </c>
      <c r="F26" s="2">
        <v>60.66</v>
      </c>
    </row>
    <row r="27" spans="1:6" ht="15.75" customHeight="1" thickBot="1" x14ac:dyDescent="0.3">
      <c r="A27" s="8" t="s">
        <v>37</v>
      </c>
      <c r="B27" s="2">
        <v>3</v>
      </c>
      <c r="C27" s="2">
        <f>_xlfn.XLOOKUP(Event5!A27,Event4!A:A,Event4!F:F)</f>
        <v>26.73</v>
      </c>
      <c r="D27">
        <v>0</v>
      </c>
      <c r="E27">
        <v>0</v>
      </c>
      <c r="F27" s="2">
        <v>61.66</v>
      </c>
    </row>
    <row r="28" spans="1:6" ht="15.75" customHeight="1" thickBot="1" x14ac:dyDescent="0.3">
      <c r="A28" s="8" t="s">
        <v>40</v>
      </c>
      <c r="B28" s="2">
        <v>3</v>
      </c>
      <c r="C28" s="2">
        <f>_xlfn.XLOOKUP(Event5!A28,Event4!A:A,Event4!F:F)</f>
        <v>29.7</v>
      </c>
      <c r="D28">
        <v>0</v>
      </c>
      <c r="E28">
        <v>0</v>
      </c>
      <c r="F28" s="2">
        <v>18.53</v>
      </c>
    </row>
    <row r="29" spans="1:6" ht="15.75" customHeight="1" thickBot="1" x14ac:dyDescent="0.3">
      <c r="A29" s="8" t="s">
        <v>27</v>
      </c>
      <c r="B29" s="2">
        <v>3</v>
      </c>
      <c r="C29" s="2">
        <f>_xlfn.XLOOKUP(Event5!A29,Event4!A:A,Event4!F:F)</f>
        <v>26.07</v>
      </c>
      <c r="D29">
        <v>0</v>
      </c>
      <c r="E29">
        <v>0</v>
      </c>
      <c r="F29" s="2">
        <v>35.17</v>
      </c>
    </row>
    <row r="30" spans="1:6" ht="15.75" thickBot="1" x14ac:dyDescent="0.3">
      <c r="A30" s="8" t="s">
        <v>36</v>
      </c>
      <c r="B30" s="2">
        <v>3</v>
      </c>
      <c r="C30" s="2">
        <f>_xlfn.XLOOKUP(Event5!A30,Event4!A:A,Event4!F:F)</f>
        <v>35.43</v>
      </c>
      <c r="D30">
        <v>0</v>
      </c>
      <c r="E30">
        <v>0</v>
      </c>
      <c r="F30" s="2">
        <v>21.6</v>
      </c>
    </row>
    <row r="31" spans="1:6" ht="15.75" thickBot="1" x14ac:dyDescent="0.3">
      <c r="A31" s="8" t="s">
        <v>24</v>
      </c>
      <c r="B31" s="2">
        <v>3</v>
      </c>
      <c r="C31" s="2">
        <f>_xlfn.XLOOKUP(Event5!A31,Event4!A:A,Event4!F:F)</f>
        <v>28.02</v>
      </c>
      <c r="D31">
        <v>0</v>
      </c>
      <c r="E31">
        <v>0</v>
      </c>
      <c r="F31" s="2">
        <v>52.37</v>
      </c>
    </row>
    <row r="32" spans="1:6" ht="15.75" thickBot="1" x14ac:dyDescent="0.3">
      <c r="A32" s="8" t="s">
        <v>33</v>
      </c>
      <c r="B32" s="2">
        <v>3</v>
      </c>
      <c r="C32" s="2">
        <f>_xlfn.XLOOKUP(Event5!A32,Event4!A:A,Event4!F:F)</f>
        <v>28.1</v>
      </c>
      <c r="D32">
        <v>0</v>
      </c>
      <c r="E32">
        <v>0</v>
      </c>
      <c r="F32" s="2">
        <v>76.069999999999993</v>
      </c>
    </row>
    <row r="33" spans="1:6" ht="15.75" thickBot="1" x14ac:dyDescent="0.3">
      <c r="A33" s="8" t="s">
        <v>18</v>
      </c>
      <c r="B33" s="2">
        <v>3</v>
      </c>
      <c r="C33" s="2">
        <f>_xlfn.XLOOKUP(Event5!A33,Event4!A:A,Event4!F:F)</f>
        <v>27</v>
      </c>
      <c r="D33">
        <v>0</v>
      </c>
      <c r="E33">
        <v>0</v>
      </c>
      <c r="F33" s="2">
        <v>18.23</v>
      </c>
    </row>
    <row r="34" spans="1:6" ht="15.75" thickBot="1" x14ac:dyDescent="0.3">
      <c r="A34" s="8" t="s">
        <v>31</v>
      </c>
      <c r="B34" s="2">
        <v>3</v>
      </c>
      <c r="C34" s="2">
        <f>_xlfn.XLOOKUP(Event5!A34,Event4!A:A,Event4!F:F)</f>
        <v>15.91</v>
      </c>
      <c r="D34">
        <v>0</v>
      </c>
      <c r="E34">
        <v>0</v>
      </c>
      <c r="F34" s="2">
        <v>15.9</v>
      </c>
    </row>
    <row r="35" spans="1:6" ht="30" thickBot="1" x14ac:dyDescent="0.3">
      <c r="A35" s="8" t="s">
        <v>34</v>
      </c>
      <c r="B35" s="2">
        <v>3</v>
      </c>
      <c r="C35" s="2">
        <f>_xlfn.XLOOKUP(Event5!A35,Event4!A:A,Event4!F:F)</f>
        <v>20.53</v>
      </c>
      <c r="D35">
        <v>0</v>
      </c>
      <c r="E35">
        <v>0</v>
      </c>
      <c r="F35" s="2">
        <v>0</v>
      </c>
    </row>
    <row r="36" spans="1:6" ht="15.75" thickBot="1" x14ac:dyDescent="0.3">
      <c r="A36" s="11" t="s">
        <v>65</v>
      </c>
      <c r="B36" s="2">
        <v>3</v>
      </c>
      <c r="C36" s="2">
        <f>_xlfn.XLOOKUP(Event5!A36,Event4!A:A,Event4!F:F)</f>
        <v>20.03</v>
      </c>
      <c r="D36">
        <v>0</v>
      </c>
      <c r="E36">
        <v>0</v>
      </c>
      <c r="F36" s="2">
        <v>12.83</v>
      </c>
    </row>
    <row r="37" spans="1:6" ht="15.75" thickBot="1" x14ac:dyDescent="0.3">
      <c r="A37" s="4" t="s">
        <v>69</v>
      </c>
      <c r="B37" s="2">
        <v>3</v>
      </c>
      <c r="C37" s="2">
        <v>0</v>
      </c>
      <c r="D37">
        <v>0</v>
      </c>
      <c r="E37">
        <v>0</v>
      </c>
      <c r="F37" s="2">
        <v>14.33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7A7B-2CFD-4A18-81F8-D138CC67D737}">
  <dimension ref="A1:L38"/>
  <sheetViews>
    <sheetView workbookViewId="0">
      <selection activeCell="F21" sqref="F21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10</v>
      </c>
      <c r="B2" s="2">
        <v>1</v>
      </c>
      <c r="C2" s="2">
        <f>_xlfn.XLOOKUP(A2,Event5!A:A,Event5!F:F)</f>
        <v>91.44</v>
      </c>
      <c r="D2">
        <v>1</v>
      </c>
      <c r="E2">
        <v>1</v>
      </c>
      <c r="F2" s="14">
        <v>74.61</v>
      </c>
      <c r="I2" t="s">
        <v>42</v>
      </c>
      <c r="J2">
        <f>SUMPRODUCT($D$2:$D$37,$C$2:$C$37)+SUMPRODUCT($E$2:$E$37,$C$2:$C$37)</f>
        <v>671.05</v>
      </c>
    </row>
    <row r="3" spans="1:12" ht="15.75" customHeight="1" thickBot="1" x14ac:dyDescent="0.3">
      <c r="A3" s="8" t="s">
        <v>6</v>
      </c>
      <c r="B3" s="2">
        <v>1</v>
      </c>
      <c r="C3" s="2">
        <f>_xlfn.XLOOKUP(A3,Event5!A:A,Event5!F:F)</f>
        <v>28.17</v>
      </c>
      <c r="D3">
        <v>0</v>
      </c>
      <c r="E3">
        <v>0</v>
      </c>
      <c r="F3" s="14">
        <v>89.98</v>
      </c>
      <c r="I3" t="s">
        <v>43</v>
      </c>
    </row>
    <row r="4" spans="1:12" ht="15.75" customHeight="1" thickBot="1" x14ac:dyDescent="0.3">
      <c r="A4" s="8" t="s">
        <v>7</v>
      </c>
      <c r="B4" s="2">
        <v>1</v>
      </c>
      <c r="C4" s="2">
        <f>_xlfn.XLOOKUP(A4,Event5!A:A,Event5!F:F)</f>
        <v>23.89</v>
      </c>
      <c r="D4">
        <v>0</v>
      </c>
      <c r="E4">
        <v>0</v>
      </c>
      <c r="F4" s="14">
        <v>95.46</v>
      </c>
      <c r="I4" t="s">
        <v>44</v>
      </c>
      <c r="J4">
        <f>SUM(D2:D9)</f>
        <v>2</v>
      </c>
      <c r="K4" t="s">
        <v>45</v>
      </c>
      <c r="L4">
        <v>2</v>
      </c>
    </row>
    <row r="5" spans="1:12" ht="15.75" customHeight="1" thickBot="1" x14ac:dyDescent="0.3">
      <c r="A5" s="8" t="s">
        <v>28</v>
      </c>
      <c r="B5" s="2">
        <v>1</v>
      </c>
      <c r="C5" s="2">
        <f>_xlfn.XLOOKUP(A5,Event5!A:A,Event5!F:F)</f>
        <v>29.26</v>
      </c>
      <c r="D5">
        <v>0</v>
      </c>
      <c r="E5">
        <v>0</v>
      </c>
      <c r="F5" s="14">
        <v>67.930000000000007</v>
      </c>
      <c r="I5" t="s">
        <v>46</v>
      </c>
      <c r="J5">
        <f>SUM(D10:D25)</f>
        <v>4</v>
      </c>
      <c r="K5" t="s">
        <v>45</v>
      </c>
      <c r="L5">
        <v>4</v>
      </c>
    </row>
    <row r="6" spans="1:12" ht="15.75" customHeight="1" thickBot="1" x14ac:dyDescent="0.3">
      <c r="A6" s="8" t="s">
        <v>16</v>
      </c>
      <c r="B6" s="2">
        <v>1</v>
      </c>
      <c r="C6" s="2">
        <f>_xlfn.XLOOKUP(A6,Event5!A:A,Event5!F:F)</f>
        <v>25.16</v>
      </c>
      <c r="D6">
        <v>0</v>
      </c>
      <c r="E6">
        <v>0</v>
      </c>
      <c r="F6" s="14">
        <v>28.23</v>
      </c>
      <c r="I6" t="s">
        <v>47</v>
      </c>
      <c r="J6">
        <f>SUM(D26:D37)</f>
        <v>2</v>
      </c>
      <c r="K6" t="s">
        <v>45</v>
      </c>
      <c r="L6">
        <v>2</v>
      </c>
    </row>
    <row r="7" spans="1:12" ht="15.75" customHeight="1" thickBot="1" x14ac:dyDescent="0.3">
      <c r="A7" s="8" t="s">
        <v>15</v>
      </c>
      <c r="B7" s="2">
        <v>1</v>
      </c>
      <c r="C7" s="12">
        <v>27.99</v>
      </c>
      <c r="D7">
        <v>0</v>
      </c>
      <c r="E7">
        <v>0</v>
      </c>
      <c r="F7" s="15">
        <v>107.13</v>
      </c>
    </row>
    <row r="8" spans="1:12" ht="15.75" customHeight="1" thickBot="1" x14ac:dyDescent="0.3">
      <c r="A8" s="8" t="s">
        <v>14</v>
      </c>
      <c r="B8" s="2">
        <v>1</v>
      </c>
      <c r="C8" s="2">
        <f>_xlfn.XLOOKUP(A8,Event5!A:A,Event5!F:F)</f>
        <v>79.989999999999995</v>
      </c>
      <c r="D8">
        <v>1</v>
      </c>
      <c r="E8">
        <v>0</v>
      </c>
      <c r="F8" s="14">
        <v>30.13</v>
      </c>
    </row>
    <row r="9" spans="1:12" ht="15.75" customHeight="1" thickBot="1" x14ac:dyDescent="0.3">
      <c r="A9" s="8" t="s">
        <v>13</v>
      </c>
      <c r="B9" s="2">
        <v>1</v>
      </c>
      <c r="C9" s="2">
        <f>_xlfn.XLOOKUP(A9,Event5!A:A,Event5!F:F)</f>
        <v>74.94</v>
      </c>
      <c r="D9">
        <v>0</v>
      </c>
      <c r="E9">
        <v>0</v>
      </c>
      <c r="F9" s="14">
        <v>105.22</v>
      </c>
      <c r="I9" t="s">
        <v>5</v>
      </c>
      <c r="J9">
        <f>SUMPRODUCT(F2:F35,D2:D35)+SUMPRODUCT(E2:E35,F2:F35)</f>
        <v>425.4</v>
      </c>
    </row>
    <row r="10" spans="1:12" ht="15.75" customHeight="1" thickBot="1" x14ac:dyDescent="0.3">
      <c r="A10" s="8" t="s">
        <v>8</v>
      </c>
      <c r="B10" s="2">
        <v>2</v>
      </c>
      <c r="C10" s="2">
        <f>_xlfn.XLOOKUP(A10,Event5!A:A,Event5!F:F)</f>
        <v>27.47</v>
      </c>
      <c r="D10">
        <v>0</v>
      </c>
      <c r="E10">
        <v>0</v>
      </c>
      <c r="F10" s="15">
        <v>85.5</v>
      </c>
    </row>
    <row r="11" spans="1:12" ht="15.75" customHeight="1" thickBot="1" x14ac:dyDescent="0.3">
      <c r="A11" s="8" t="s">
        <v>30</v>
      </c>
      <c r="B11" s="2">
        <v>2</v>
      </c>
      <c r="C11" s="2">
        <f>_xlfn.XLOOKUP(A11,Event5!A:A,Event5!F:F)</f>
        <v>77.66</v>
      </c>
      <c r="D11">
        <v>1</v>
      </c>
      <c r="E11">
        <v>0</v>
      </c>
      <c r="F11" s="14">
        <v>36.56</v>
      </c>
    </row>
    <row r="12" spans="1:12" ht="15.75" customHeight="1" thickBot="1" x14ac:dyDescent="0.3">
      <c r="A12" s="8" t="s">
        <v>22</v>
      </c>
      <c r="B12" s="2">
        <v>2</v>
      </c>
      <c r="C12" s="2">
        <f>_xlfn.XLOOKUP(A12,Event5!A:A,Event5!F:F)</f>
        <v>25.13</v>
      </c>
      <c r="D12">
        <v>0</v>
      </c>
      <c r="E12">
        <v>0</v>
      </c>
      <c r="F12" s="15">
        <v>74.5</v>
      </c>
    </row>
    <row r="13" spans="1:12" ht="15.75" customHeight="1" thickBot="1" x14ac:dyDescent="0.3">
      <c r="A13" s="8" t="s">
        <v>32</v>
      </c>
      <c r="B13" s="2">
        <v>2</v>
      </c>
      <c r="C13" s="2">
        <f>_xlfn.XLOOKUP(A13,Event5!A:A,Event5!F:F)</f>
        <v>20.64</v>
      </c>
      <c r="D13">
        <v>0</v>
      </c>
      <c r="E13">
        <v>0</v>
      </c>
      <c r="F13" s="15">
        <v>116.47</v>
      </c>
    </row>
    <row r="14" spans="1:12" ht="15.75" customHeight="1" thickBot="1" x14ac:dyDescent="0.3">
      <c r="A14" s="8" t="s">
        <v>11</v>
      </c>
      <c r="B14" s="2">
        <v>2</v>
      </c>
      <c r="C14" s="2">
        <f>_xlfn.XLOOKUP(A14,Event5!A:A,Event5!F:F)</f>
        <v>79.760000000000005</v>
      </c>
      <c r="D14">
        <v>1</v>
      </c>
      <c r="E14">
        <v>0</v>
      </c>
      <c r="F14" s="15">
        <v>57.56</v>
      </c>
    </row>
    <row r="15" spans="1:12" ht="15.75" customHeight="1" thickBot="1" x14ac:dyDescent="0.3">
      <c r="A15" s="8" t="s">
        <v>9</v>
      </c>
      <c r="B15" s="2">
        <v>2</v>
      </c>
      <c r="C15" s="2">
        <f>_xlfn.XLOOKUP(A15,Event5!A:A,Event5!F:F)</f>
        <v>36.4</v>
      </c>
      <c r="D15">
        <v>0</v>
      </c>
      <c r="E15">
        <v>0</v>
      </c>
      <c r="F15" s="15">
        <v>21.03</v>
      </c>
    </row>
    <row r="16" spans="1:12" ht="15.75" customHeight="1" thickBot="1" x14ac:dyDescent="0.3">
      <c r="A16" s="8" t="s">
        <v>17</v>
      </c>
      <c r="B16" s="2">
        <v>2</v>
      </c>
      <c r="C16" s="2">
        <f>_xlfn.XLOOKUP(A16,Event5!A:A,Event5!F:F)</f>
        <v>56.87</v>
      </c>
      <c r="D16">
        <v>0</v>
      </c>
      <c r="E16">
        <v>0</v>
      </c>
      <c r="F16" s="15">
        <v>25.59</v>
      </c>
    </row>
    <row r="17" spans="1:6" ht="15.75" customHeight="1" thickBot="1" x14ac:dyDescent="0.3">
      <c r="A17" s="8" t="s">
        <v>21</v>
      </c>
      <c r="B17" s="2">
        <v>2</v>
      </c>
      <c r="C17" s="12">
        <v>31.2</v>
      </c>
      <c r="D17">
        <v>0</v>
      </c>
      <c r="E17">
        <v>0</v>
      </c>
      <c r="F17" s="15">
        <v>38.270000000000003</v>
      </c>
    </row>
    <row r="18" spans="1:6" ht="15.75" customHeight="1" thickBot="1" x14ac:dyDescent="0.3">
      <c r="A18" s="8" t="s">
        <v>23</v>
      </c>
      <c r="B18" s="2">
        <v>2</v>
      </c>
      <c r="C18" s="2">
        <f>_xlfn.XLOOKUP(A18,Event5!A:A,Event5!F:F)</f>
        <v>25.57</v>
      </c>
      <c r="D18">
        <v>0</v>
      </c>
      <c r="E18">
        <v>0</v>
      </c>
      <c r="F18" s="16">
        <v>68.650000000000006</v>
      </c>
    </row>
    <row r="19" spans="1:6" ht="15.75" customHeight="1" thickBot="1" x14ac:dyDescent="0.3">
      <c r="A19" s="8" t="s">
        <v>19</v>
      </c>
      <c r="B19" s="2">
        <v>2</v>
      </c>
      <c r="C19" s="2">
        <f>_xlfn.XLOOKUP(A19,Event5!A:A,Event5!F:F)</f>
        <v>24.2</v>
      </c>
      <c r="D19">
        <v>0</v>
      </c>
      <c r="E19">
        <v>0</v>
      </c>
      <c r="F19" s="15">
        <v>27.66</v>
      </c>
    </row>
    <row r="20" spans="1:6" ht="15.75" customHeight="1" thickBot="1" x14ac:dyDescent="0.3">
      <c r="A20" s="8" t="s">
        <v>35</v>
      </c>
      <c r="B20" s="2">
        <v>2</v>
      </c>
      <c r="C20" s="2">
        <f>_xlfn.XLOOKUP(A20,Event5!A:A,Event5!F:F)</f>
        <v>29.15</v>
      </c>
      <c r="D20">
        <v>0</v>
      </c>
      <c r="E20">
        <v>0</v>
      </c>
      <c r="F20" s="15">
        <v>32.299999999999997</v>
      </c>
    </row>
    <row r="21" spans="1:6" ht="15.75" customHeight="1" thickBot="1" x14ac:dyDescent="0.3">
      <c r="A21" s="8" t="s">
        <v>12</v>
      </c>
      <c r="B21" s="2">
        <v>2</v>
      </c>
      <c r="C21" s="2">
        <f>_xlfn.XLOOKUP(A21,Event5!A:A,Event5!F:F)</f>
        <v>31.07</v>
      </c>
      <c r="D21">
        <v>0</v>
      </c>
      <c r="E21">
        <v>0</v>
      </c>
      <c r="F21" s="15">
        <v>16.27</v>
      </c>
    </row>
    <row r="22" spans="1:6" ht="15.75" customHeight="1" thickBot="1" x14ac:dyDescent="0.3">
      <c r="A22" s="8" t="s">
        <v>29</v>
      </c>
      <c r="B22" s="2">
        <v>2</v>
      </c>
      <c r="C22" s="2">
        <f>_xlfn.XLOOKUP(A22,Event5!A:A,Event5!F:F)</f>
        <v>60.66</v>
      </c>
      <c r="D22">
        <v>1</v>
      </c>
      <c r="E22">
        <v>0</v>
      </c>
      <c r="F22" s="15">
        <v>26.41</v>
      </c>
    </row>
    <row r="23" spans="1:6" ht="15.75" customHeight="1" thickBot="1" x14ac:dyDescent="0.3">
      <c r="A23" s="8" t="s">
        <v>20</v>
      </c>
      <c r="B23" s="2">
        <v>2</v>
      </c>
      <c r="C23" s="2">
        <f>_xlfn.XLOOKUP(A23,Event5!A:A,Event5!F:F)</f>
        <v>43.1</v>
      </c>
      <c r="D23">
        <v>0</v>
      </c>
      <c r="E23">
        <v>0</v>
      </c>
      <c r="F23" s="15">
        <v>31.34</v>
      </c>
    </row>
    <row r="24" spans="1:6" ht="15.75" customHeight="1" thickBot="1" x14ac:dyDescent="0.3">
      <c r="A24" s="8" t="s">
        <v>33</v>
      </c>
      <c r="B24" s="2">
        <v>2</v>
      </c>
      <c r="C24" s="2">
        <f>_xlfn.XLOOKUP(A24,Event5!A:A,Event5!F:F)</f>
        <v>76.069999999999993</v>
      </c>
      <c r="D24">
        <v>1</v>
      </c>
      <c r="E24">
        <v>0</v>
      </c>
      <c r="F24" s="16">
        <v>68.88</v>
      </c>
    </row>
    <row r="25" spans="1:6" ht="28.5" customHeight="1" thickBot="1" x14ac:dyDescent="0.3">
      <c r="A25" s="8" t="s">
        <v>39</v>
      </c>
      <c r="B25" s="2">
        <v>2</v>
      </c>
      <c r="C25" s="2">
        <f>_xlfn.XLOOKUP(A25,Event5!A:A,Event5!F:F)</f>
        <v>17.27</v>
      </c>
      <c r="D25">
        <v>0</v>
      </c>
      <c r="E25">
        <v>0</v>
      </c>
      <c r="F25" s="15">
        <v>37.299999999999997</v>
      </c>
    </row>
    <row r="26" spans="1:6" ht="15.75" customHeight="1" thickBot="1" x14ac:dyDescent="0.3">
      <c r="A26" s="8" t="s">
        <v>26</v>
      </c>
      <c r="B26" s="2">
        <v>3</v>
      </c>
      <c r="C26" s="2">
        <f>_xlfn.XLOOKUP(A26,Event5!A:A,Event5!F:F)</f>
        <v>33.200000000000003</v>
      </c>
      <c r="D26">
        <v>0</v>
      </c>
      <c r="E26">
        <v>0</v>
      </c>
      <c r="F26" s="15">
        <v>29.97</v>
      </c>
    </row>
    <row r="27" spans="1:6" ht="15.75" customHeight="1" thickBot="1" x14ac:dyDescent="0.3">
      <c r="A27" s="8" t="s">
        <v>37</v>
      </c>
      <c r="B27" s="2">
        <v>3</v>
      </c>
      <c r="C27" s="2">
        <f>_xlfn.XLOOKUP(A27,Event5!A:A,Event5!F:F)</f>
        <v>61.66</v>
      </c>
      <c r="D27">
        <v>1</v>
      </c>
      <c r="E27">
        <v>0</v>
      </c>
      <c r="F27" s="15">
        <v>27.07</v>
      </c>
    </row>
    <row r="28" spans="1:6" ht="15.75" customHeight="1" thickBot="1" x14ac:dyDescent="0.3">
      <c r="A28" s="8" t="s">
        <v>38</v>
      </c>
      <c r="B28" s="2">
        <v>3</v>
      </c>
      <c r="C28" s="2">
        <f>_xlfn.XLOOKUP(A28,Event5!A:A,Event5!F:F)</f>
        <v>14.33</v>
      </c>
      <c r="D28">
        <v>0</v>
      </c>
      <c r="E28">
        <v>0</v>
      </c>
      <c r="F28" s="16">
        <v>29.47</v>
      </c>
    </row>
    <row r="29" spans="1:6" ht="15.75" customHeight="1" thickBot="1" x14ac:dyDescent="0.3">
      <c r="A29" s="4" t="s">
        <v>34</v>
      </c>
      <c r="B29" s="2">
        <v>3</v>
      </c>
      <c r="C29" s="2">
        <f>_xlfn.XLOOKUP(A29,Event5!A:A,Event5!F:F)</f>
        <v>0</v>
      </c>
      <c r="D29">
        <v>0</v>
      </c>
      <c r="E29">
        <v>0</v>
      </c>
      <c r="F29" s="16">
        <v>44.04</v>
      </c>
    </row>
    <row r="30" spans="1:6" ht="15.75" thickBot="1" x14ac:dyDescent="0.3">
      <c r="A30" s="8" t="s">
        <v>25</v>
      </c>
      <c r="B30" s="2">
        <v>3</v>
      </c>
      <c r="C30" s="2">
        <f>_xlfn.XLOOKUP(A30,Event5!A:A,Event5!F:F)</f>
        <v>14.56</v>
      </c>
      <c r="D30">
        <v>0</v>
      </c>
      <c r="E30">
        <v>0</v>
      </c>
      <c r="F30" s="16">
        <v>21.6</v>
      </c>
    </row>
    <row r="31" spans="1:6" ht="15.75" thickBot="1" x14ac:dyDescent="0.3">
      <c r="A31" s="8" t="s">
        <v>24</v>
      </c>
      <c r="B31" s="2">
        <v>3</v>
      </c>
      <c r="C31" s="2">
        <f>_xlfn.XLOOKUP(A31,Event5!A:A,Event5!F:F)</f>
        <v>52.37</v>
      </c>
      <c r="D31">
        <v>1</v>
      </c>
      <c r="E31">
        <v>0</v>
      </c>
      <c r="F31" s="16">
        <v>29.57</v>
      </c>
    </row>
    <row r="32" spans="1:6" ht="15.75" thickBot="1" x14ac:dyDescent="0.3">
      <c r="A32" s="8" t="s">
        <v>27</v>
      </c>
      <c r="B32" s="2">
        <v>3</v>
      </c>
      <c r="C32" s="2">
        <f>_xlfn.XLOOKUP(A32,Event5!A:A,Event5!F:F)</f>
        <v>35.17</v>
      </c>
      <c r="D32">
        <v>0</v>
      </c>
      <c r="E32">
        <v>0</v>
      </c>
      <c r="F32" s="16">
        <v>23.43</v>
      </c>
    </row>
    <row r="33" spans="1:6" ht="15.75" thickBot="1" x14ac:dyDescent="0.3">
      <c r="A33" s="8" t="s">
        <v>36</v>
      </c>
      <c r="B33" s="2">
        <v>3</v>
      </c>
      <c r="C33" s="2">
        <f>_xlfn.XLOOKUP(A33,Event5!A:A,Event5!F:F)</f>
        <v>21.6</v>
      </c>
      <c r="D33">
        <v>0</v>
      </c>
      <c r="E33">
        <v>0</v>
      </c>
      <c r="F33" s="16">
        <v>38.31</v>
      </c>
    </row>
    <row r="34" spans="1:6" ht="15.75" thickBot="1" x14ac:dyDescent="0.3">
      <c r="A34" s="8" t="s">
        <v>18</v>
      </c>
      <c r="B34" s="2">
        <v>3</v>
      </c>
      <c r="C34" s="2">
        <f>_xlfn.XLOOKUP(A34,Event5!A:A,Event5!F:F)</f>
        <v>18.23</v>
      </c>
      <c r="D34">
        <v>0</v>
      </c>
      <c r="E34">
        <v>0</v>
      </c>
      <c r="F34" s="16">
        <v>21.53</v>
      </c>
    </row>
    <row r="35" spans="1:6" ht="15.75" thickBot="1" x14ac:dyDescent="0.3">
      <c r="A35" s="8" t="s">
        <v>31</v>
      </c>
      <c r="B35" s="2">
        <v>3</v>
      </c>
      <c r="C35" s="2">
        <f>_xlfn.XLOOKUP(A35,Event5!A:A,Event5!F:F)</f>
        <v>15.9</v>
      </c>
      <c r="D35">
        <v>0</v>
      </c>
      <c r="E35">
        <v>0</v>
      </c>
      <c r="F35" s="16">
        <v>21.03</v>
      </c>
    </row>
    <row r="36" spans="1:6" ht="15.75" thickBot="1" x14ac:dyDescent="0.3">
      <c r="A36" s="8" t="s">
        <v>84</v>
      </c>
      <c r="B36" s="2">
        <v>3</v>
      </c>
      <c r="C36" s="2">
        <v>0</v>
      </c>
      <c r="D36">
        <v>0</v>
      </c>
      <c r="E36">
        <v>0</v>
      </c>
      <c r="F36" s="16">
        <v>24.07</v>
      </c>
    </row>
    <row r="37" spans="1:6" ht="15.75" thickBot="1" x14ac:dyDescent="0.3">
      <c r="A37" s="8" t="s">
        <v>85</v>
      </c>
      <c r="B37" s="2">
        <v>3</v>
      </c>
      <c r="C37" s="2">
        <v>0</v>
      </c>
      <c r="D37">
        <v>0</v>
      </c>
      <c r="E37">
        <v>0</v>
      </c>
      <c r="F37" s="16">
        <v>26.3</v>
      </c>
    </row>
    <row r="38" spans="1:6" x14ac:dyDescent="0.25">
      <c r="E38">
        <f>SUM(E2:E37)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01DE-5963-4FF9-92F6-EC872C26CB59}">
  <dimension ref="A1:L39"/>
  <sheetViews>
    <sheetView workbookViewId="0">
      <selection activeCell="C38" sqref="C38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10</v>
      </c>
      <c r="B2" s="2">
        <v>1</v>
      </c>
      <c r="C2" s="2">
        <f>_xlfn.XLOOKUP(A2,Event6!A:A,Event6!F:F)</f>
        <v>74.61</v>
      </c>
      <c r="D2">
        <v>0</v>
      </c>
      <c r="E2">
        <v>0</v>
      </c>
      <c r="F2" s="3">
        <v>43.4</v>
      </c>
      <c r="I2" t="s">
        <v>42</v>
      </c>
      <c r="J2">
        <f>SUMPRODUCT($D$2:$D$37,$C$2:$C$37)+SUMPRODUCT($E$2:$E$37,$C$2:$C$37)</f>
        <v>756.52</v>
      </c>
    </row>
    <row r="3" spans="1:12" ht="15.75" customHeight="1" thickBot="1" x14ac:dyDescent="0.3">
      <c r="A3" s="8" t="s">
        <v>6</v>
      </c>
      <c r="B3" s="2">
        <v>1</v>
      </c>
      <c r="C3" s="2">
        <f>_xlfn.XLOOKUP(A3,Event6!A:A,Event6!F:F)</f>
        <v>89.98</v>
      </c>
      <c r="D3">
        <v>0</v>
      </c>
      <c r="E3">
        <v>0</v>
      </c>
      <c r="F3" s="3">
        <v>62.46</v>
      </c>
      <c r="I3" t="s">
        <v>43</v>
      </c>
    </row>
    <row r="4" spans="1:12" ht="15.75" customHeight="1" thickBot="1" x14ac:dyDescent="0.3">
      <c r="A4" s="8" t="s">
        <v>7</v>
      </c>
      <c r="B4" s="2">
        <v>1</v>
      </c>
      <c r="C4" s="2">
        <f>_xlfn.XLOOKUP(A4,Event6!A:A,Event6!F:F)</f>
        <v>95.46</v>
      </c>
      <c r="D4">
        <v>0</v>
      </c>
      <c r="E4">
        <v>0</v>
      </c>
      <c r="F4" s="3">
        <v>76.819999999999993</v>
      </c>
      <c r="I4" t="s">
        <v>44</v>
      </c>
      <c r="J4">
        <f>SUM(D2:D9)</f>
        <v>2</v>
      </c>
      <c r="K4" t="s">
        <v>45</v>
      </c>
      <c r="L4">
        <v>2</v>
      </c>
    </row>
    <row r="5" spans="1:12" ht="15.75" customHeight="1" thickBot="1" x14ac:dyDescent="0.3">
      <c r="A5" s="8" t="s">
        <v>28</v>
      </c>
      <c r="B5" s="2">
        <v>1</v>
      </c>
      <c r="C5" s="2">
        <f>_xlfn.XLOOKUP(A5,Event6!A:A,Event6!F:F)</f>
        <v>67.930000000000007</v>
      </c>
      <c r="D5">
        <v>0</v>
      </c>
      <c r="E5">
        <v>0</v>
      </c>
      <c r="F5" s="3">
        <v>66.11</v>
      </c>
      <c r="I5" t="s">
        <v>46</v>
      </c>
      <c r="J5">
        <f>SUM(D10:D25)</f>
        <v>4</v>
      </c>
      <c r="K5" t="s">
        <v>45</v>
      </c>
      <c r="L5">
        <v>4</v>
      </c>
    </row>
    <row r="6" spans="1:12" ht="15.75" customHeight="1" thickBot="1" x14ac:dyDescent="0.3">
      <c r="A6" s="8" t="s">
        <v>16</v>
      </c>
      <c r="B6" s="2">
        <v>1</v>
      </c>
      <c r="C6" s="2">
        <f>_xlfn.XLOOKUP(A6,Event6!A:A,Event6!F:F)</f>
        <v>28.23</v>
      </c>
      <c r="D6">
        <v>0</v>
      </c>
      <c r="E6">
        <v>0</v>
      </c>
      <c r="F6" s="3">
        <v>18.34</v>
      </c>
      <c r="I6" t="s">
        <v>47</v>
      </c>
      <c r="J6">
        <f>SUM(D26:D37)</f>
        <v>2</v>
      </c>
      <c r="K6" t="s">
        <v>45</v>
      </c>
      <c r="L6">
        <v>2</v>
      </c>
    </row>
    <row r="7" spans="1:12" ht="15.75" customHeight="1" thickBot="1" x14ac:dyDescent="0.3">
      <c r="A7" s="8" t="s">
        <v>15</v>
      </c>
      <c r="B7" s="2">
        <v>1</v>
      </c>
      <c r="C7" s="2">
        <f>_xlfn.XLOOKUP(A7,Event6!A:A,Event6!F:F)</f>
        <v>107.13</v>
      </c>
      <c r="D7">
        <v>1</v>
      </c>
      <c r="E7">
        <v>0</v>
      </c>
      <c r="F7" s="3">
        <v>14.89</v>
      </c>
    </row>
    <row r="8" spans="1:12" ht="15.75" customHeight="1" thickBot="1" x14ac:dyDescent="0.3">
      <c r="A8" s="8" t="s">
        <v>14</v>
      </c>
      <c r="B8" s="2">
        <v>1</v>
      </c>
      <c r="C8" s="2">
        <f>_xlfn.XLOOKUP(A8,Event6!A:A,Event6!F:F)</f>
        <v>30.13</v>
      </c>
      <c r="D8">
        <v>0</v>
      </c>
      <c r="E8">
        <v>0</v>
      </c>
      <c r="F8" s="3">
        <v>24.4</v>
      </c>
    </row>
    <row r="9" spans="1:12" ht="15.75" customHeight="1" thickBot="1" x14ac:dyDescent="0.3">
      <c r="A9" s="8" t="s">
        <v>13</v>
      </c>
      <c r="B9" s="2">
        <v>1</v>
      </c>
      <c r="C9" s="2">
        <f>_xlfn.XLOOKUP(A9,Event6!A:A,Event6!F:F)</f>
        <v>105.22</v>
      </c>
      <c r="D9">
        <v>1</v>
      </c>
      <c r="E9">
        <v>0</v>
      </c>
      <c r="F9" s="3">
        <v>96.48</v>
      </c>
      <c r="I9" t="s">
        <v>5</v>
      </c>
      <c r="J9">
        <f>SUMPRODUCT(F2:F33,D2:D33)+SUMPRODUCT(E2:E33,F2:F33)</f>
        <v>392.57000000000005</v>
      </c>
    </row>
    <row r="10" spans="1:12" ht="15.75" customHeight="1" thickBot="1" x14ac:dyDescent="0.3">
      <c r="A10" s="8" t="s">
        <v>8</v>
      </c>
      <c r="B10" s="2">
        <v>2</v>
      </c>
      <c r="C10" s="2">
        <f>_xlfn.XLOOKUP(A10,Event6!A:A,Event6!F:F)</f>
        <v>85.5</v>
      </c>
      <c r="D10">
        <v>1</v>
      </c>
      <c r="E10">
        <v>0</v>
      </c>
      <c r="F10" s="3">
        <v>100.29</v>
      </c>
    </row>
    <row r="11" spans="1:12" ht="15.75" customHeight="1" thickBot="1" x14ac:dyDescent="0.3">
      <c r="A11" s="8" t="s">
        <v>30</v>
      </c>
      <c r="B11" s="2">
        <v>2</v>
      </c>
      <c r="C11" s="2">
        <f>_xlfn.XLOOKUP(A11,Event6!A:A,Event6!F:F)</f>
        <v>36.56</v>
      </c>
      <c r="D11">
        <v>0</v>
      </c>
      <c r="E11">
        <v>0</v>
      </c>
      <c r="F11" s="3">
        <v>52.49</v>
      </c>
    </row>
    <row r="12" spans="1:12" ht="15.75" customHeight="1" thickBot="1" x14ac:dyDescent="0.3">
      <c r="A12" s="8" t="s">
        <v>22</v>
      </c>
      <c r="B12" s="2">
        <v>2</v>
      </c>
      <c r="C12" s="2">
        <f>_xlfn.XLOOKUP(A12,Event6!A:A,Event6!F:F)</f>
        <v>74.5</v>
      </c>
      <c r="D12">
        <v>1</v>
      </c>
      <c r="E12">
        <v>0</v>
      </c>
      <c r="F12" s="3">
        <v>42.33</v>
      </c>
    </row>
    <row r="13" spans="1:12" ht="15.75" customHeight="1" thickBot="1" x14ac:dyDescent="0.3">
      <c r="A13" s="8" t="s">
        <v>32</v>
      </c>
      <c r="B13" s="2">
        <v>2</v>
      </c>
      <c r="C13" s="2">
        <f>_xlfn.XLOOKUP(A13,Event6!A:A,Event6!F:F)</f>
        <v>116.47</v>
      </c>
      <c r="D13">
        <v>1</v>
      </c>
      <c r="E13">
        <v>1</v>
      </c>
      <c r="F13" s="3">
        <v>18.489999999999998</v>
      </c>
    </row>
    <row r="14" spans="1:12" ht="15.75" customHeight="1" thickBot="1" x14ac:dyDescent="0.3">
      <c r="A14" s="8" t="s">
        <v>11</v>
      </c>
      <c r="B14" s="2">
        <v>2</v>
      </c>
      <c r="C14" s="2">
        <f>_xlfn.XLOOKUP(A14,Event6!A:A,Event6!F:F)</f>
        <v>57.56</v>
      </c>
      <c r="D14">
        <v>0</v>
      </c>
      <c r="E14">
        <v>0</v>
      </c>
      <c r="F14" s="3">
        <v>38.54</v>
      </c>
    </row>
    <row r="15" spans="1:12" ht="15.75" customHeight="1" thickBot="1" x14ac:dyDescent="0.3">
      <c r="A15" s="8" t="s">
        <v>9</v>
      </c>
      <c r="B15" s="2">
        <v>2</v>
      </c>
      <c r="C15" s="2">
        <f>_xlfn.XLOOKUP(A15,Event6!A:A,Event6!F:F)</f>
        <v>21.03</v>
      </c>
      <c r="D15">
        <v>0</v>
      </c>
      <c r="E15">
        <v>0</v>
      </c>
      <c r="F15" s="3">
        <v>67.84</v>
      </c>
    </row>
    <row r="16" spans="1:12" ht="15.75" customHeight="1" thickBot="1" x14ac:dyDescent="0.3">
      <c r="A16" s="8" t="s">
        <v>17</v>
      </c>
      <c r="B16" s="2">
        <v>2</v>
      </c>
      <c r="C16" s="2">
        <f>_xlfn.XLOOKUP(A16,Event6!A:A,Event6!F:F)</f>
        <v>25.59</v>
      </c>
      <c r="D16">
        <v>0</v>
      </c>
      <c r="E16">
        <v>0</v>
      </c>
      <c r="F16" s="3">
        <v>34.409999999999997</v>
      </c>
    </row>
    <row r="17" spans="1:6" ht="15.75" customHeight="1" thickBot="1" x14ac:dyDescent="0.3">
      <c r="A17" s="8" t="s">
        <v>21</v>
      </c>
      <c r="B17" s="2">
        <v>2</v>
      </c>
      <c r="C17" s="2">
        <f>_xlfn.XLOOKUP(A17,Event6!A:A,Event6!F:F)</f>
        <v>38.270000000000003</v>
      </c>
      <c r="D17">
        <v>0</v>
      </c>
      <c r="E17">
        <v>0</v>
      </c>
      <c r="F17" s="3">
        <v>12.1</v>
      </c>
    </row>
    <row r="18" spans="1:6" ht="15.75" customHeight="1" thickBot="1" x14ac:dyDescent="0.3">
      <c r="A18" s="8" t="s">
        <v>23</v>
      </c>
      <c r="B18" s="2">
        <v>2</v>
      </c>
      <c r="C18" s="2">
        <f>_xlfn.XLOOKUP(A18,Event6!A:A,Event6!F:F)</f>
        <v>68.650000000000006</v>
      </c>
      <c r="D18">
        <v>0</v>
      </c>
      <c r="E18">
        <v>0</v>
      </c>
      <c r="F18" s="3">
        <v>58.03</v>
      </c>
    </row>
    <row r="19" spans="1:6" ht="15.75" customHeight="1" thickBot="1" x14ac:dyDescent="0.3">
      <c r="A19" s="8" t="s">
        <v>19</v>
      </c>
      <c r="B19" s="2">
        <v>2</v>
      </c>
      <c r="C19" s="2">
        <f>_xlfn.XLOOKUP(A19,Event6!A:A,Event6!F:F)</f>
        <v>27.66</v>
      </c>
      <c r="D19">
        <v>0</v>
      </c>
      <c r="E19">
        <v>0</v>
      </c>
      <c r="F19" s="3">
        <v>53.06</v>
      </c>
    </row>
    <row r="20" spans="1:6" ht="15.75" customHeight="1" thickBot="1" x14ac:dyDescent="0.3">
      <c r="A20" s="8" t="s">
        <v>35</v>
      </c>
      <c r="B20" s="2">
        <v>2</v>
      </c>
      <c r="C20" s="2">
        <f>_xlfn.XLOOKUP(A20,Event6!A:A,Event6!F:F)</f>
        <v>32.299999999999997</v>
      </c>
      <c r="D20">
        <v>0</v>
      </c>
      <c r="E20">
        <v>0</v>
      </c>
      <c r="F20" s="3">
        <v>39.54</v>
      </c>
    </row>
    <row r="21" spans="1:6" ht="15.75" customHeight="1" thickBot="1" x14ac:dyDescent="0.3">
      <c r="A21" s="8" t="s">
        <v>29</v>
      </c>
      <c r="B21" s="2">
        <v>2</v>
      </c>
      <c r="C21" s="2">
        <f>_xlfn.XLOOKUP(A21,Event6!A:A,Event6!F:F)</f>
        <v>26.41</v>
      </c>
      <c r="D21">
        <v>0</v>
      </c>
      <c r="E21">
        <v>0</v>
      </c>
      <c r="F21" s="3">
        <v>27.36</v>
      </c>
    </row>
    <row r="22" spans="1:6" ht="15.75" customHeight="1" thickBot="1" x14ac:dyDescent="0.3">
      <c r="A22" s="8" t="s">
        <v>20</v>
      </c>
      <c r="B22" s="2">
        <v>2</v>
      </c>
      <c r="C22" s="2">
        <f>_xlfn.XLOOKUP(A22,Event6!A:A,Event6!F:F)</f>
        <v>31.34</v>
      </c>
      <c r="D22">
        <v>0</v>
      </c>
      <c r="E22">
        <v>0</v>
      </c>
      <c r="F22" s="3">
        <v>29.04</v>
      </c>
    </row>
    <row r="23" spans="1:6" ht="15.75" customHeight="1" thickBot="1" x14ac:dyDescent="0.3">
      <c r="A23" s="8" t="s">
        <v>33</v>
      </c>
      <c r="B23" s="2">
        <v>2</v>
      </c>
      <c r="C23" s="2">
        <f>_xlfn.XLOOKUP(A23,Event6!A:A,Event6!F:F)</f>
        <v>68.88</v>
      </c>
      <c r="D23">
        <v>1</v>
      </c>
      <c r="E23">
        <v>0</v>
      </c>
      <c r="F23" s="3">
        <v>49.99</v>
      </c>
    </row>
    <row r="24" spans="1:6" ht="28.5" customHeight="1" thickBot="1" x14ac:dyDescent="0.3">
      <c r="A24" s="8" t="s">
        <v>39</v>
      </c>
      <c r="B24" s="2">
        <v>2</v>
      </c>
      <c r="C24" s="2">
        <f>_xlfn.XLOOKUP(A24,Event6!A:A,Event6!F:F)</f>
        <v>37.299999999999997</v>
      </c>
      <c r="D24">
        <v>0</v>
      </c>
      <c r="E24">
        <v>0</v>
      </c>
      <c r="F24" s="3">
        <v>18.96</v>
      </c>
    </row>
    <row r="25" spans="1:6" ht="15.75" customHeight="1" thickBot="1" x14ac:dyDescent="0.3">
      <c r="A25" s="8" t="s">
        <v>26</v>
      </c>
      <c r="B25" s="2">
        <v>2</v>
      </c>
      <c r="C25" s="2">
        <f>_xlfn.XLOOKUP(A25,Event6!A:A,Event6!F:F)</f>
        <v>29.97</v>
      </c>
      <c r="D25">
        <v>0</v>
      </c>
      <c r="E25">
        <v>0</v>
      </c>
      <c r="F25" s="3">
        <v>69.569999999999993</v>
      </c>
    </row>
    <row r="26" spans="1:6" ht="15.75" customHeight="1" thickBot="1" x14ac:dyDescent="0.3">
      <c r="A26" s="8" t="s">
        <v>37</v>
      </c>
      <c r="B26" s="2">
        <v>3</v>
      </c>
      <c r="C26" s="2">
        <f>_xlfn.XLOOKUP(A26,Event6!A:A,Event6!F:F)</f>
        <v>27.07</v>
      </c>
      <c r="D26">
        <v>0</v>
      </c>
      <c r="E26">
        <v>0</v>
      </c>
      <c r="F26" s="3">
        <v>25.6</v>
      </c>
    </row>
    <row r="27" spans="1:6" ht="15.75" customHeight="1" thickBot="1" x14ac:dyDescent="0.3">
      <c r="A27" s="8" t="s">
        <v>38</v>
      </c>
      <c r="B27" s="2">
        <v>3</v>
      </c>
      <c r="C27" s="2">
        <f>_xlfn.XLOOKUP(A27,Event6!A:A,Event6!F:F)</f>
        <v>29.47</v>
      </c>
      <c r="D27">
        <v>0</v>
      </c>
      <c r="E27">
        <v>0</v>
      </c>
      <c r="F27" s="3">
        <v>18.940000000000001</v>
      </c>
    </row>
    <row r="28" spans="1:6" ht="15.75" customHeight="1" thickBot="1" x14ac:dyDescent="0.3">
      <c r="A28" s="8" t="s">
        <v>34</v>
      </c>
      <c r="B28" s="2">
        <v>3</v>
      </c>
      <c r="C28" s="2">
        <f>_xlfn.XLOOKUP(A28,Event6!A:A,Event6!F:F)</f>
        <v>44.04</v>
      </c>
      <c r="D28">
        <v>1</v>
      </c>
      <c r="E28">
        <v>0</v>
      </c>
      <c r="F28" s="3">
        <v>28.54</v>
      </c>
    </row>
    <row r="29" spans="1:6" ht="15.75" thickBot="1" x14ac:dyDescent="0.3">
      <c r="A29" s="8" t="s">
        <v>25</v>
      </c>
      <c r="B29" s="2">
        <v>3</v>
      </c>
      <c r="C29" s="2">
        <f>_xlfn.XLOOKUP(A29,Event6!A:A,Event6!F:F)</f>
        <v>21.6</v>
      </c>
      <c r="D29">
        <v>0</v>
      </c>
      <c r="E29">
        <v>0</v>
      </c>
      <c r="F29" s="3">
        <v>23.02</v>
      </c>
    </row>
    <row r="30" spans="1:6" ht="15.75" thickBot="1" x14ac:dyDescent="0.3">
      <c r="A30" s="8" t="s">
        <v>24</v>
      </c>
      <c r="B30" s="2">
        <v>3</v>
      </c>
      <c r="C30" s="2">
        <f>_xlfn.XLOOKUP(A30,Event6!A:A,Event6!F:F)</f>
        <v>29.57</v>
      </c>
      <c r="D30">
        <v>0</v>
      </c>
      <c r="E30">
        <v>0</v>
      </c>
      <c r="F30" s="3">
        <v>15.7</v>
      </c>
    </row>
    <row r="31" spans="1:6" ht="15.75" thickBot="1" x14ac:dyDescent="0.3">
      <c r="A31" s="8" t="s">
        <v>27</v>
      </c>
      <c r="B31" s="2">
        <v>3</v>
      </c>
      <c r="C31" s="2">
        <f>_xlfn.XLOOKUP(A31,Event6!A:A,Event6!F:F)</f>
        <v>23.43</v>
      </c>
      <c r="D31">
        <v>0</v>
      </c>
      <c r="E31">
        <v>0</v>
      </c>
      <c r="F31" s="3">
        <v>7.94</v>
      </c>
    </row>
    <row r="32" spans="1:6" ht="15.75" thickBot="1" x14ac:dyDescent="0.3">
      <c r="A32" s="8" t="s">
        <v>36</v>
      </c>
      <c r="B32" s="2">
        <v>3</v>
      </c>
      <c r="C32" s="2">
        <f>_xlfn.XLOOKUP(A32,Event6!A:A,Event6!F:F)</f>
        <v>38.31</v>
      </c>
      <c r="D32">
        <v>1</v>
      </c>
      <c r="E32">
        <v>0</v>
      </c>
      <c r="F32" s="3">
        <v>23.07</v>
      </c>
    </row>
    <row r="33" spans="1:6" ht="15.75" thickBot="1" x14ac:dyDescent="0.3">
      <c r="A33" s="8" t="s">
        <v>40</v>
      </c>
      <c r="B33" s="2">
        <v>3</v>
      </c>
      <c r="C33" s="2">
        <v>18.53</v>
      </c>
      <c r="D33">
        <v>0</v>
      </c>
      <c r="E33">
        <v>0</v>
      </c>
      <c r="F33" s="3">
        <v>32.24</v>
      </c>
    </row>
    <row r="34" spans="1:6" ht="15.75" thickBot="1" x14ac:dyDescent="0.3">
      <c r="A34" s="8" t="s">
        <v>18</v>
      </c>
      <c r="B34" s="2">
        <v>3</v>
      </c>
      <c r="C34" s="2">
        <f>_xlfn.XLOOKUP(A34,Event6!A:A,Event6!F:F)</f>
        <v>21.53</v>
      </c>
      <c r="D34">
        <v>0</v>
      </c>
      <c r="E34">
        <v>0</v>
      </c>
      <c r="F34" s="3">
        <v>15.73</v>
      </c>
    </row>
    <row r="35" spans="1:6" ht="15.75" thickBot="1" x14ac:dyDescent="0.3">
      <c r="A35" s="8" t="s">
        <v>31</v>
      </c>
      <c r="B35" s="2">
        <v>3</v>
      </c>
      <c r="C35" s="2">
        <f>_xlfn.XLOOKUP(A35,Event6!A:A,Event6!F:F)</f>
        <v>21.03</v>
      </c>
      <c r="D35">
        <v>0</v>
      </c>
      <c r="E35">
        <v>0</v>
      </c>
      <c r="F35" s="3">
        <v>25.9</v>
      </c>
    </row>
    <row r="36" spans="1:6" ht="15.75" thickBot="1" x14ac:dyDescent="0.3">
      <c r="A36" s="8" t="s">
        <v>86</v>
      </c>
      <c r="B36" s="2">
        <v>3</v>
      </c>
      <c r="C36" s="2">
        <v>0</v>
      </c>
      <c r="D36">
        <v>0</v>
      </c>
      <c r="E36">
        <v>0</v>
      </c>
      <c r="F36" s="3">
        <v>21.47</v>
      </c>
    </row>
    <row r="37" spans="1:6" ht="15.75" thickBot="1" x14ac:dyDescent="0.3">
      <c r="A37" s="8" t="s">
        <v>87</v>
      </c>
      <c r="B37" s="2">
        <v>3</v>
      </c>
      <c r="C37" s="2">
        <v>0</v>
      </c>
      <c r="D37">
        <v>0</v>
      </c>
      <c r="E37">
        <v>0</v>
      </c>
      <c r="F37" s="3">
        <v>16.73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D908-A455-4D64-A039-5A9ADD7342CD}">
  <dimension ref="A1:L40"/>
  <sheetViews>
    <sheetView workbookViewId="0">
      <selection activeCell="C38" sqref="C38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t="15.75" customHeight="1" thickBot="1" x14ac:dyDescent="0.3">
      <c r="A2" s="8" t="s">
        <v>7</v>
      </c>
      <c r="B2" s="2">
        <v>1</v>
      </c>
      <c r="C2" s="2">
        <f>_xlfn.XLOOKUP(A2,Event7!A:A,Event7!F:F)</f>
        <v>76.819999999999993</v>
      </c>
      <c r="D2">
        <v>0</v>
      </c>
      <c r="E2">
        <v>0</v>
      </c>
      <c r="F2" s="3">
        <v>103.79</v>
      </c>
      <c r="I2" t="s">
        <v>42</v>
      </c>
      <c r="J2">
        <f>SUMPRODUCT($D$2:$D$37,$C$2:$C$37)+SUMPRODUCT($E$2:$E$37,$C$2:$C$37)</f>
        <v>606.34</v>
      </c>
    </row>
    <row r="3" spans="1:12" ht="15.75" customHeight="1" thickBot="1" x14ac:dyDescent="0.3">
      <c r="A3" s="8" t="s">
        <v>6</v>
      </c>
      <c r="B3" s="2">
        <v>1</v>
      </c>
      <c r="C3" s="2">
        <f>_xlfn.XLOOKUP(A3,Event7!A:A,Event7!F:F)</f>
        <v>62.46</v>
      </c>
      <c r="D3">
        <v>0</v>
      </c>
      <c r="E3">
        <v>0</v>
      </c>
      <c r="F3" s="3">
        <v>96.27</v>
      </c>
      <c r="I3" t="s">
        <v>43</v>
      </c>
    </row>
    <row r="4" spans="1:12" ht="15.75" customHeight="1" thickBot="1" x14ac:dyDescent="0.3">
      <c r="A4" s="8" t="s">
        <v>10</v>
      </c>
      <c r="B4" s="2">
        <v>1</v>
      </c>
      <c r="C4" s="2">
        <f>_xlfn.XLOOKUP(A4,Event7!A:A,Event7!F:F)</f>
        <v>43.4</v>
      </c>
      <c r="D4">
        <v>0</v>
      </c>
      <c r="E4">
        <v>0</v>
      </c>
      <c r="F4" s="3">
        <v>23.16</v>
      </c>
      <c r="I4" t="s">
        <v>44</v>
      </c>
      <c r="J4">
        <f>SUM(D2:D9)</f>
        <v>2</v>
      </c>
      <c r="K4" t="s">
        <v>45</v>
      </c>
      <c r="L4">
        <v>2</v>
      </c>
    </row>
    <row r="5" spans="1:12" ht="15.75" customHeight="1" thickBot="1" x14ac:dyDescent="0.3">
      <c r="A5" s="8" t="s">
        <v>28</v>
      </c>
      <c r="B5" s="2">
        <v>1</v>
      </c>
      <c r="C5" s="2">
        <f>_xlfn.XLOOKUP(A5,Event7!A:A,Event7!F:F)</f>
        <v>66.11</v>
      </c>
      <c r="D5">
        <v>0</v>
      </c>
      <c r="E5">
        <v>0</v>
      </c>
      <c r="F5" s="3">
        <v>28.06</v>
      </c>
      <c r="I5" t="s">
        <v>46</v>
      </c>
      <c r="J5">
        <f>SUM(D10:D25)</f>
        <v>4</v>
      </c>
      <c r="K5" t="s">
        <v>45</v>
      </c>
      <c r="L5">
        <v>4</v>
      </c>
    </row>
    <row r="6" spans="1:12" ht="15.75" customHeight="1" thickBot="1" x14ac:dyDescent="0.3">
      <c r="A6" s="8" t="s">
        <v>13</v>
      </c>
      <c r="B6" s="2">
        <v>1</v>
      </c>
      <c r="C6" s="2">
        <f>_xlfn.XLOOKUP(A6,Event7!A:A,Event7!F:F)</f>
        <v>96.48</v>
      </c>
      <c r="D6">
        <v>1</v>
      </c>
      <c r="E6">
        <v>0</v>
      </c>
      <c r="F6" s="3">
        <v>60.61</v>
      </c>
      <c r="I6" t="s">
        <v>47</v>
      </c>
      <c r="J6">
        <f>SUM(D26:D37)</f>
        <v>2</v>
      </c>
      <c r="K6" t="s">
        <v>45</v>
      </c>
      <c r="L6">
        <v>2</v>
      </c>
    </row>
    <row r="7" spans="1:12" ht="15.75" customHeight="1" thickBot="1" x14ac:dyDescent="0.3">
      <c r="A7" s="8" t="s">
        <v>16</v>
      </c>
      <c r="B7" s="2">
        <v>1</v>
      </c>
      <c r="C7" s="2">
        <f>_xlfn.XLOOKUP(A7,Event7!A:A,Event7!F:F)</f>
        <v>18.34</v>
      </c>
      <c r="D7">
        <v>0</v>
      </c>
      <c r="E7">
        <v>0</v>
      </c>
      <c r="F7" s="3">
        <v>59.37</v>
      </c>
    </row>
    <row r="8" spans="1:12" ht="15.75" customHeight="1" thickBot="1" x14ac:dyDescent="0.3">
      <c r="A8" s="8" t="s">
        <v>8</v>
      </c>
      <c r="B8" s="2">
        <v>1</v>
      </c>
      <c r="C8" s="2">
        <f>_xlfn.XLOOKUP(A8,Event7!A:A,Event7!F:F)</f>
        <v>100.29</v>
      </c>
      <c r="D8">
        <v>1</v>
      </c>
      <c r="E8">
        <v>1</v>
      </c>
      <c r="F8" s="3">
        <v>28.47</v>
      </c>
    </row>
    <row r="9" spans="1:12" ht="15.75" customHeight="1" thickBot="1" x14ac:dyDescent="0.3">
      <c r="A9" s="8" t="s">
        <v>14</v>
      </c>
      <c r="B9" s="2">
        <v>1</v>
      </c>
      <c r="C9" s="2">
        <f>_xlfn.XLOOKUP(A9,Event7!A:A,Event7!F:F)</f>
        <v>24.4</v>
      </c>
      <c r="D9">
        <v>0</v>
      </c>
      <c r="E9">
        <v>0</v>
      </c>
      <c r="F9" s="3">
        <v>13.73</v>
      </c>
      <c r="I9" t="s">
        <v>5</v>
      </c>
      <c r="J9">
        <f>SUMPRODUCT(F2:F32,D2:D32)+SUMPRODUCT(E2:E32,F2:F32)</f>
        <v>345.62</v>
      </c>
    </row>
    <row r="10" spans="1:12" ht="15.75" customHeight="1" thickBot="1" x14ac:dyDescent="0.3">
      <c r="A10" s="8" t="s">
        <v>15</v>
      </c>
      <c r="B10" s="2">
        <v>2</v>
      </c>
      <c r="C10" s="2">
        <f>_xlfn.XLOOKUP(A10,Event7!A:A,Event7!F:F)</f>
        <v>14.89</v>
      </c>
      <c r="D10">
        <v>0</v>
      </c>
      <c r="E10">
        <v>0</v>
      </c>
      <c r="F10" s="3">
        <v>96.49</v>
      </c>
    </row>
    <row r="11" spans="1:12" ht="15.75" customHeight="1" thickBot="1" x14ac:dyDescent="0.3">
      <c r="A11" s="8" t="s">
        <v>30</v>
      </c>
      <c r="B11" s="2">
        <v>2</v>
      </c>
      <c r="C11" s="2">
        <f>_xlfn.XLOOKUP(A11,Event7!A:A,Event7!F:F)</f>
        <v>52.49</v>
      </c>
      <c r="D11">
        <v>0</v>
      </c>
      <c r="E11">
        <v>0</v>
      </c>
      <c r="F11" s="3">
        <v>22.26</v>
      </c>
    </row>
    <row r="12" spans="1:12" ht="15.75" customHeight="1" thickBot="1" x14ac:dyDescent="0.3">
      <c r="A12" s="8" t="s">
        <v>9</v>
      </c>
      <c r="B12" s="2">
        <v>2</v>
      </c>
      <c r="C12" s="2">
        <f>_xlfn.XLOOKUP(A12,Event7!A:A,Event7!F:F)</f>
        <v>67.84</v>
      </c>
      <c r="D12">
        <v>1</v>
      </c>
      <c r="E12">
        <v>0</v>
      </c>
      <c r="F12" s="3">
        <v>20.63</v>
      </c>
    </row>
    <row r="13" spans="1:12" ht="15.75" customHeight="1" thickBot="1" x14ac:dyDescent="0.3">
      <c r="A13" s="8" t="s">
        <v>22</v>
      </c>
      <c r="B13" s="2">
        <v>2</v>
      </c>
      <c r="C13" s="2">
        <f>_xlfn.XLOOKUP(A13,Event7!A:A,Event7!F:F)</f>
        <v>42.33</v>
      </c>
      <c r="D13">
        <v>0</v>
      </c>
      <c r="E13">
        <v>0</v>
      </c>
      <c r="F13" s="3">
        <v>20.83</v>
      </c>
    </row>
    <row r="14" spans="1:12" ht="15.75" customHeight="1" thickBot="1" x14ac:dyDescent="0.3">
      <c r="A14" s="8" t="s">
        <v>11</v>
      </c>
      <c r="B14" s="2">
        <v>2</v>
      </c>
      <c r="C14" s="2">
        <f>_xlfn.XLOOKUP(A14,Event7!A:A,Event7!F:F)</f>
        <v>38.54</v>
      </c>
      <c r="D14">
        <v>0</v>
      </c>
      <c r="E14">
        <v>0</v>
      </c>
      <c r="F14" s="3">
        <v>26.67</v>
      </c>
    </row>
    <row r="15" spans="1:12" ht="15.75" customHeight="1" thickBot="1" x14ac:dyDescent="0.3">
      <c r="A15" s="8" t="s">
        <v>32</v>
      </c>
      <c r="B15" s="2">
        <v>2</v>
      </c>
      <c r="C15" s="2">
        <f>_xlfn.XLOOKUP(A15,Event7!A:A,Event7!F:F)</f>
        <v>18.489999999999998</v>
      </c>
      <c r="D15">
        <v>0</v>
      </c>
      <c r="E15">
        <v>0</v>
      </c>
      <c r="F15" s="3">
        <v>65.430000000000007</v>
      </c>
    </row>
    <row r="16" spans="1:12" ht="15.75" customHeight="1" thickBot="1" x14ac:dyDescent="0.3">
      <c r="A16" s="8" t="s">
        <v>17</v>
      </c>
      <c r="B16" s="2">
        <v>2</v>
      </c>
      <c r="C16" s="2">
        <f>_xlfn.XLOOKUP(A16,Event7!A:A,Event7!F:F)</f>
        <v>34.409999999999997</v>
      </c>
      <c r="D16">
        <v>0</v>
      </c>
      <c r="E16">
        <v>0</v>
      </c>
      <c r="F16" s="3">
        <v>51.8</v>
      </c>
    </row>
    <row r="17" spans="1:6" ht="15.75" customHeight="1" thickBot="1" x14ac:dyDescent="0.3">
      <c r="A17" s="8" t="s">
        <v>33</v>
      </c>
      <c r="B17" s="2">
        <v>2</v>
      </c>
      <c r="C17" s="2">
        <f>_xlfn.XLOOKUP(A17,Event7!A:A,Event7!F:F)</f>
        <v>49.99</v>
      </c>
      <c r="D17">
        <v>0</v>
      </c>
      <c r="E17">
        <v>0</v>
      </c>
      <c r="F17" s="3">
        <v>43.4</v>
      </c>
    </row>
    <row r="18" spans="1:6" ht="15.75" customHeight="1" thickBot="1" x14ac:dyDescent="0.3">
      <c r="A18" s="8" t="s">
        <v>23</v>
      </c>
      <c r="B18" s="2">
        <v>2</v>
      </c>
      <c r="C18" s="2">
        <f>_xlfn.XLOOKUP(A18,Event7!A:A,Event7!F:F)</f>
        <v>58.03</v>
      </c>
      <c r="D18">
        <v>1</v>
      </c>
      <c r="E18">
        <v>0</v>
      </c>
      <c r="F18" s="3">
        <v>30.27</v>
      </c>
    </row>
    <row r="19" spans="1:6" ht="15.75" customHeight="1" thickBot="1" x14ac:dyDescent="0.3">
      <c r="A19" s="8" t="s">
        <v>19</v>
      </c>
      <c r="B19" s="2">
        <v>2</v>
      </c>
      <c r="C19" s="2">
        <f>_xlfn.XLOOKUP(A19,Event7!A:A,Event7!F:F)</f>
        <v>53.06</v>
      </c>
      <c r="D19">
        <v>1</v>
      </c>
      <c r="E19">
        <v>0</v>
      </c>
      <c r="F19" s="3">
        <v>97.51</v>
      </c>
    </row>
    <row r="20" spans="1:6" ht="15.75" customHeight="1" thickBot="1" x14ac:dyDescent="0.3">
      <c r="A20" s="8" t="s">
        <v>26</v>
      </c>
      <c r="B20" s="2">
        <v>2</v>
      </c>
      <c r="C20" s="2">
        <f>_xlfn.XLOOKUP(A20,Event7!A:A,Event7!F:F)</f>
        <v>69.569999999999993</v>
      </c>
      <c r="D20">
        <v>1</v>
      </c>
      <c r="E20">
        <v>0</v>
      </c>
      <c r="F20" s="3">
        <v>32.67</v>
      </c>
    </row>
    <row r="21" spans="1:6" ht="15.75" customHeight="1" thickBot="1" x14ac:dyDescent="0.3">
      <c r="A21" s="8" t="s">
        <v>21</v>
      </c>
      <c r="B21" s="2">
        <v>2</v>
      </c>
      <c r="C21" s="2">
        <f>_xlfn.XLOOKUP(A21,Event7!A:A,Event7!F:F)</f>
        <v>12.1</v>
      </c>
      <c r="D21">
        <v>0</v>
      </c>
      <c r="E21">
        <v>0</v>
      </c>
      <c r="F21" s="3">
        <v>22.2</v>
      </c>
    </row>
    <row r="22" spans="1:6" ht="15.75" customHeight="1" thickBot="1" x14ac:dyDescent="0.3">
      <c r="A22" s="8" t="s">
        <v>35</v>
      </c>
      <c r="B22" s="2">
        <v>2</v>
      </c>
      <c r="C22" s="2">
        <f>_xlfn.XLOOKUP(A22,Event7!A:A,Event7!F:F)</f>
        <v>39.54</v>
      </c>
      <c r="D22">
        <v>0</v>
      </c>
      <c r="E22">
        <v>0</v>
      </c>
      <c r="F22" s="3">
        <v>60.61</v>
      </c>
    </row>
    <row r="23" spans="1:6" ht="15.75" customHeight="1" thickBot="1" x14ac:dyDescent="0.3">
      <c r="A23" s="8" t="s">
        <v>29</v>
      </c>
      <c r="B23" s="2">
        <v>2</v>
      </c>
      <c r="C23" s="2">
        <f>_xlfn.XLOOKUP(A23,Event7!A:A,Event7!F:F)</f>
        <v>27.36</v>
      </c>
      <c r="D23">
        <v>0</v>
      </c>
      <c r="E23">
        <v>0</v>
      </c>
      <c r="F23" s="3">
        <v>59.56</v>
      </c>
    </row>
    <row r="24" spans="1:6" ht="28.5" customHeight="1" thickBot="1" x14ac:dyDescent="0.3">
      <c r="A24" s="8" t="s">
        <v>20</v>
      </c>
      <c r="B24" s="2">
        <v>2</v>
      </c>
      <c r="C24" s="2">
        <f>_xlfn.XLOOKUP(A24,Event7!A:A,Event7!F:F)</f>
        <v>29.04</v>
      </c>
      <c r="D24">
        <v>0</v>
      </c>
      <c r="E24">
        <v>0</v>
      </c>
      <c r="F24" s="3">
        <v>38.869999999999997</v>
      </c>
    </row>
    <row r="25" spans="1:6" ht="15.75" customHeight="1" thickBot="1" x14ac:dyDescent="0.3">
      <c r="A25" s="8" t="s">
        <v>39</v>
      </c>
      <c r="B25" s="2">
        <v>2</v>
      </c>
      <c r="C25" s="2">
        <f>_xlfn.XLOOKUP(A25,Event7!A:A,Event7!F:F)</f>
        <v>18.96</v>
      </c>
      <c r="D25">
        <v>0</v>
      </c>
      <c r="E25">
        <v>0</v>
      </c>
      <c r="F25" s="3">
        <v>45.76</v>
      </c>
    </row>
    <row r="26" spans="1:6" ht="15.75" customHeight="1" thickBot="1" x14ac:dyDescent="0.3">
      <c r="A26" s="8" t="s">
        <v>37</v>
      </c>
      <c r="B26" s="2">
        <v>3</v>
      </c>
      <c r="C26" s="2">
        <f>_xlfn.XLOOKUP(A26,Event7!A:A,Event7!F:F)</f>
        <v>25.6</v>
      </c>
      <c r="D26">
        <v>0</v>
      </c>
      <c r="E26">
        <v>0</v>
      </c>
      <c r="F26" s="3">
        <v>21.2</v>
      </c>
    </row>
    <row r="27" spans="1:6" ht="15.75" customHeight="1" thickBot="1" x14ac:dyDescent="0.3">
      <c r="A27" s="8" t="s">
        <v>38</v>
      </c>
      <c r="B27" s="2">
        <v>3</v>
      </c>
      <c r="C27" s="2">
        <f>_xlfn.XLOOKUP(A27,Event7!A:A,Event7!F:F)</f>
        <v>18.940000000000001</v>
      </c>
      <c r="D27">
        <v>0</v>
      </c>
      <c r="E27">
        <v>0</v>
      </c>
      <c r="F27" s="3">
        <v>27.08</v>
      </c>
    </row>
    <row r="28" spans="1:6" ht="15.75" thickBot="1" x14ac:dyDescent="0.3">
      <c r="A28" s="8" t="s">
        <v>25</v>
      </c>
      <c r="B28" s="2">
        <v>3</v>
      </c>
      <c r="C28" s="2">
        <f>_xlfn.XLOOKUP(A28,Event7!A:A,Event7!F:F)</f>
        <v>23.02</v>
      </c>
      <c r="D28">
        <v>0</v>
      </c>
      <c r="E28">
        <v>0</v>
      </c>
      <c r="F28" s="3">
        <v>74.39</v>
      </c>
    </row>
    <row r="29" spans="1:6" ht="15.75" thickBot="1" x14ac:dyDescent="0.3">
      <c r="A29" s="8" t="s">
        <v>34</v>
      </c>
      <c r="B29" s="2">
        <v>3</v>
      </c>
      <c r="C29" s="2">
        <f>_xlfn.XLOOKUP(A29,Event7!A:A,Event7!F:F)</f>
        <v>28.54</v>
      </c>
      <c r="D29">
        <v>1</v>
      </c>
      <c r="E29">
        <v>0</v>
      </c>
      <c r="F29" s="3">
        <v>23.46</v>
      </c>
    </row>
    <row r="30" spans="1:6" ht="15.75" thickBot="1" x14ac:dyDescent="0.3">
      <c r="A30" s="8" t="s">
        <v>24</v>
      </c>
      <c r="B30" s="2">
        <v>3</v>
      </c>
      <c r="C30" s="2">
        <f>_xlfn.XLOOKUP(A30,Event7!A:A,Event7!F:F)</f>
        <v>15.7</v>
      </c>
      <c r="D30">
        <v>0</v>
      </c>
      <c r="E30">
        <v>0</v>
      </c>
      <c r="F30" s="3">
        <v>20.37</v>
      </c>
    </row>
    <row r="31" spans="1:6" ht="15.75" thickBot="1" x14ac:dyDescent="0.3">
      <c r="A31" s="8" t="s">
        <v>40</v>
      </c>
      <c r="B31" s="2">
        <v>3</v>
      </c>
      <c r="C31" s="2">
        <f>_xlfn.XLOOKUP(A31,Event7!A:A,Event7!F:F)</f>
        <v>32.24</v>
      </c>
      <c r="D31">
        <v>1</v>
      </c>
      <c r="E31">
        <v>0</v>
      </c>
      <c r="F31" s="3">
        <v>23.53</v>
      </c>
    </row>
    <row r="32" spans="1:6" ht="15.75" thickBot="1" x14ac:dyDescent="0.3">
      <c r="A32" s="8" t="s">
        <v>27</v>
      </c>
      <c r="B32" s="2">
        <v>3</v>
      </c>
      <c r="C32" s="2">
        <f>_xlfn.XLOOKUP(A32,Event7!A:A,Event7!F:F)</f>
        <v>7.94</v>
      </c>
      <c r="D32">
        <v>0</v>
      </c>
      <c r="E32">
        <v>0</v>
      </c>
      <c r="F32" s="3">
        <v>36.130000000000003</v>
      </c>
    </row>
    <row r="33" spans="1:6" ht="15.75" thickBot="1" x14ac:dyDescent="0.3">
      <c r="A33" s="8" t="s">
        <v>36</v>
      </c>
      <c r="B33" s="2">
        <v>3</v>
      </c>
      <c r="C33" s="2">
        <f>_xlfn.XLOOKUP(A33,Event7!A:A,Event7!F:F)</f>
        <v>23.07</v>
      </c>
      <c r="D33">
        <v>0</v>
      </c>
      <c r="E33">
        <v>0</v>
      </c>
      <c r="F33" s="3">
        <v>70.44</v>
      </c>
    </row>
    <row r="34" spans="1:6" ht="15.75" thickBot="1" x14ac:dyDescent="0.3">
      <c r="A34" s="8" t="s">
        <v>18</v>
      </c>
      <c r="B34" s="2">
        <v>3</v>
      </c>
      <c r="C34" s="2">
        <f>_xlfn.XLOOKUP(A34,Event7!A:A,Event7!F:F)</f>
        <v>15.73</v>
      </c>
      <c r="D34">
        <v>0</v>
      </c>
      <c r="E34">
        <v>0</v>
      </c>
      <c r="F34" s="3">
        <v>39.700000000000003</v>
      </c>
    </row>
    <row r="35" spans="1:6" ht="15.75" thickBot="1" x14ac:dyDescent="0.3">
      <c r="A35" s="8" t="s">
        <v>31</v>
      </c>
      <c r="B35" s="2">
        <v>3</v>
      </c>
      <c r="C35" s="2">
        <f>_xlfn.XLOOKUP(A35,Event7!A:A,Event7!F:F)</f>
        <v>25.9</v>
      </c>
      <c r="D35">
        <v>0</v>
      </c>
      <c r="E35">
        <v>0</v>
      </c>
      <c r="F35" s="3">
        <v>30.23</v>
      </c>
    </row>
    <row r="36" spans="1:6" ht="15.75" thickBot="1" x14ac:dyDescent="0.3">
      <c r="A36" s="8" t="s">
        <v>88</v>
      </c>
      <c r="B36" s="2">
        <v>3</v>
      </c>
      <c r="C36" s="2">
        <v>0</v>
      </c>
      <c r="D36">
        <v>0</v>
      </c>
      <c r="E36">
        <v>0</v>
      </c>
      <c r="F36" s="3">
        <v>41.46</v>
      </c>
    </row>
    <row r="37" spans="1:6" ht="15.75" thickBot="1" x14ac:dyDescent="0.3">
      <c r="A37" s="8" t="s">
        <v>89</v>
      </c>
      <c r="B37" s="2">
        <v>3</v>
      </c>
      <c r="C37" s="2">
        <v>0</v>
      </c>
      <c r="D37">
        <v>0</v>
      </c>
      <c r="E37">
        <v>0</v>
      </c>
      <c r="F37" s="3">
        <v>40.090000000000003</v>
      </c>
    </row>
    <row r="40" spans="1:6" x14ac:dyDescent="0.25">
      <c r="E40">
        <f>SUM(E2:E37)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Event1</vt:lpstr>
      <vt:lpstr>E1A</vt:lpstr>
      <vt:lpstr>Event 2</vt:lpstr>
      <vt:lpstr>Event3</vt:lpstr>
      <vt:lpstr>Event4</vt:lpstr>
      <vt:lpstr>Event5</vt:lpstr>
      <vt:lpstr>Event6</vt:lpstr>
      <vt:lpstr>Event7</vt:lpstr>
      <vt:lpstr>Event8</vt:lpstr>
      <vt:lpstr>Event9</vt:lpstr>
      <vt:lpstr>Event10</vt:lpstr>
      <vt:lpstr>Event11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2024-09-16T15:41:56Z</dcterms:created>
  <dcterms:modified xsi:type="dcterms:W3CDTF">2024-09-30T06:54:12Z</dcterms:modified>
</cp:coreProperties>
</file>