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1MILP" sheetId="1" r:id="rId4"/>
    <sheet state="visible" name="EVENT 2 MILP" sheetId="2" r:id="rId5"/>
    <sheet state="visible" name="Event 3" sheetId="3" r:id="rId6"/>
    <sheet state="visible" name="Sensitivity Report 1" sheetId="4" r:id="rId7"/>
    <sheet state="visible" name="Event 4" sheetId="5" r:id="rId8"/>
    <sheet state="visible" name="Event 5" sheetId="6" r:id="rId9"/>
    <sheet state="visible" name="Event 6" sheetId="7" r:id="rId10"/>
    <sheet state="visible" name="Event 7" sheetId="8" r:id="rId11"/>
    <sheet state="visible" name="Event 8" sheetId="9" r:id="rId12"/>
    <sheet state="visible" name="Event 9" sheetId="10" r:id="rId13"/>
    <sheet state="visible" name="Event 10" sheetId="11" r:id="rId14"/>
    <sheet state="visible" name="Event 11" sheetId="12" r:id="rId15"/>
  </sheets>
  <definedNames>
    <definedName localSheetId="1" name="solver_adj">'EVENT 2 MILP'!$I$2:$J$35,'EVENT 2 MILP'!$N$6:$N$10,'EVENT 2 MILP'!$O$11,'EVENT 2 MILP'!$M$20</definedName>
    <definedName localSheetId="2" name="solver_adj">'Event 3'!$I$2:$I$37,'Event 3'!$J$2:$J$37</definedName>
    <definedName localSheetId="0" name="solver_adj">Event1MILP!$I$2:$I$37,Event1MILP!$J$2:$J$37</definedName>
    <definedName localSheetId="10" name="solver_cvg">0.0001</definedName>
    <definedName localSheetId="11" name="solver_cvg">0.0001</definedName>
    <definedName localSheetId="1" name="solver_cvg">0.0001</definedName>
    <definedName localSheetId="2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0" name="solver_cvg">0.0001</definedName>
    <definedName localSheetId="10" name="solver_drv">2</definedName>
    <definedName localSheetId="11" name="solver_drv">2</definedName>
    <definedName localSheetId="1" name="solver_drv">2</definedName>
    <definedName localSheetId="2" name="solver_drv">2</definedName>
    <definedName localSheetId="4" name="solver_drv">2</definedName>
    <definedName localSheetId="5" name="solver_drv">1</definedName>
    <definedName localSheetId="6" name="solver_drv">1</definedName>
    <definedName localSheetId="7" name="solver_drv">2</definedName>
    <definedName localSheetId="8" name="solver_drv">2</definedName>
    <definedName localSheetId="9" name="solver_drv">2</definedName>
    <definedName localSheetId="0" name="solver_drv">1</definedName>
    <definedName localSheetId="10" name="solver_eng">2</definedName>
    <definedName localSheetId="11" name="solver_eng">2</definedName>
    <definedName localSheetId="1" name="solver_eng">2</definedName>
    <definedName localSheetId="2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0" name="solver_eng">2</definedName>
    <definedName localSheetId="10" name="solver_est">1</definedName>
    <definedName localSheetId="11" name="solver_est">1</definedName>
    <definedName localSheetId="1" name="solver_est">1</definedName>
    <definedName localSheetId="2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0" name="solver_est">1</definedName>
    <definedName localSheetId="10" name="solver_itr">2147483647</definedName>
    <definedName localSheetId="11" name="solver_itr">2147483647</definedName>
    <definedName localSheetId="1" name="solver_itr">2147483647</definedName>
    <definedName localSheetId="2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0" name="solver_itr">2147483647</definedName>
    <definedName localSheetId="10" name="solver_mip">2147483647</definedName>
    <definedName localSheetId="11" name="solver_mip">2147483647</definedName>
    <definedName localSheetId="1" name="solver_mip">2147483647</definedName>
    <definedName localSheetId="2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0" name="solver_mip">2147483647</definedName>
    <definedName localSheetId="10" name="solver_mni">30</definedName>
    <definedName localSheetId="11" name="solver_mni">30</definedName>
    <definedName localSheetId="1" name="solver_mni">30</definedName>
    <definedName localSheetId="2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0" name="solver_mni">30</definedName>
    <definedName localSheetId="10" name="solver_mrt">0.075</definedName>
    <definedName localSheetId="11" name="solver_mrt">0.075</definedName>
    <definedName localSheetId="1" name="solver_mrt">0.075</definedName>
    <definedName localSheetId="2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0" name="solver_mrt">0.075</definedName>
    <definedName localSheetId="10" name="solver_msl">2</definedName>
    <definedName localSheetId="11" name="solver_msl">2</definedName>
    <definedName localSheetId="1" name="solver_msl">2</definedName>
    <definedName localSheetId="2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0" name="solver_msl">2</definedName>
    <definedName localSheetId="10" name="solver_neg">1</definedName>
    <definedName localSheetId="11" name="solver_neg">1</definedName>
    <definedName localSheetId="1" name="solver_neg">1</definedName>
    <definedName localSheetId="2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0" name="solver_neg">1</definedName>
    <definedName localSheetId="10" name="solver_nod">2147483647</definedName>
    <definedName localSheetId="11" name="solver_nod">2147483647</definedName>
    <definedName localSheetId="1" name="solver_nod">2147483647</definedName>
    <definedName localSheetId="2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0" name="solver_nod">2147483647</definedName>
    <definedName localSheetId="10" name="solver_num">9</definedName>
    <definedName localSheetId="11" name="solver_num">10</definedName>
    <definedName localSheetId="1" name="solver_num">7</definedName>
    <definedName localSheetId="2" name="solver_num">11</definedName>
    <definedName localSheetId="4" name="solver_num">11</definedName>
    <definedName localSheetId="5" name="solver_num">9</definedName>
    <definedName localSheetId="6" name="solver_num">9</definedName>
    <definedName localSheetId="7" name="solver_num">10</definedName>
    <definedName localSheetId="8" name="solver_num">9</definedName>
    <definedName localSheetId="9" name="solver_num">9</definedName>
    <definedName localSheetId="0" name="solver_num">11</definedName>
    <definedName localSheetId="10" name="solver_nwt">1</definedName>
    <definedName localSheetId="11" name="solver_nwt">1</definedName>
    <definedName localSheetId="1" name="solver_nwt">1</definedName>
    <definedName localSheetId="2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0" name="solver_nwt">1</definedName>
    <definedName localSheetId="10" name="solver_pre">0.000001</definedName>
    <definedName localSheetId="11" name="solver_pre">0.000001</definedName>
    <definedName localSheetId="1" name="solver_pre">0.000001</definedName>
    <definedName localSheetId="2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0" name="solver_pre">0.000001</definedName>
    <definedName localSheetId="10" name="solver_rbv">2</definedName>
    <definedName localSheetId="11" name="solver_rbv">2</definedName>
    <definedName localSheetId="1" name="solver_rbv">2</definedName>
    <definedName localSheetId="2" name="solver_rbv">2</definedName>
    <definedName localSheetId="4" name="solver_rbv">2</definedName>
    <definedName localSheetId="5" name="solver_rbv">1</definedName>
    <definedName localSheetId="6" name="solver_rbv">1</definedName>
    <definedName localSheetId="7" name="solver_rbv">2</definedName>
    <definedName localSheetId="8" name="solver_rbv">2</definedName>
    <definedName localSheetId="9" name="solver_rbv">2</definedName>
    <definedName localSheetId="0" name="solver_rbv">1</definedName>
    <definedName localSheetId="10" name="solver_rel0">1</definedName>
    <definedName localSheetId="11" name="solver_rel0">1</definedName>
    <definedName localSheetId="8" name="solver_rel0">5</definedName>
    <definedName localSheetId="9" name="solver_rel0">1</definedName>
    <definedName localSheetId="10" name="solver_rel1">3</definedName>
    <definedName localSheetId="11" name="solver_rel1">2</definedName>
    <definedName localSheetId="1" name="solver_rel1">5</definedName>
    <definedName localSheetId="2" name="solver_rel1">1</definedName>
    <definedName localSheetId="4" name="solver_rel1">5</definedName>
    <definedName localSheetId="5" name="solver_rel1">5</definedName>
    <definedName localSheetId="6" name="solver_rel1">5</definedName>
    <definedName localSheetId="7" name="solver_rel1">5</definedName>
    <definedName localSheetId="8" name="solver_rel1">5</definedName>
    <definedName localSheetId="9" name="solver_rel1">3</definedName>
    <definedName localSheetId="0" name="solver_rel1">5</definedName>
    <definedName localSheetId="10" name="solver_rel10">1</definedName>
    <definedName localSheetId="11" name="solver_rel10">5</definedName>
    <definedName localSheetId="2" name="solver_rel10">1</definedName>
    <definedName localSheetId="4" name="solver_rel10">1</definedName>
    <definedName localSheetId="7" name="solver_rel10">1</definedName>
    <definedName localSheetId="8" name="solver_rel10">1</definedName>
    <definedName localSheetId="9" name="solver_rel10">1</definedName>
    <definedName localSheetId="0" name="solver_rel10">1</definedName>
    <definedName localSheetId="10" name="solver_rel11">1</definedName>
    <definedName localSheetId="11" name="solver_rel11">1</definedName>
    <definedName localSheetId="2" name="solver_rel11">1</definedName>
    <definedName localSheetId="4" name="solver_rel11">1</definedName>
    <definedName localSheetId="7" name="solver_rel11">1</definedName>
    <definedName localSheetId="8" name="solver_rel11">1</definedName>
    <definedName localSheetId="9" name="solver_rel11">1</definedName>
    <definedName localSheetId="0" name="solver_rel11">1</definedName>
    <definedName localSheetId="10" name="solver_rel12">1</definedName>
    <definedName localSheetId="11" name="solver_rel12">1</definedName>
    <definedName localSheetId="2" name="solver_rel12">1</definedName>
    <definedName localSheetId="4" name="solver_rel12">1</definedName>
    <definedName localSheetId="7" name="solver_rel12">1</definedName>
    <definedName localSheetId="8" name="solver_rel12">1</definedName>
    <definedName localSheetId="9" name="solver_rel12">1</definedName>
    <definedName localSheetId="2" name="solver_rel13">1</definedName>
    <definedName localSheetId="10" name="solver_rel2">1</definedName>
    <definedName localSheetId="11" name="solver_rel2">1</definedName>
    <definedName localSheetId="1" name="solver_rel2">1</definedName>
    <definedName localSheetId="2" name="solver_rel2">2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5</definedName>
    <definedName localSheetId="0" name="solver_rel2">1</definedName>
    <definedName localSheetId="10" name="solver_rel3">2</definedName>
    <definedName localSheetId="11" name="solver_rel3">2</definedName>
    <definedName localSheetId="1" name="solver_rel3">5</definedName>
    <definedName localSheetId="2" name="solver_rel3">2</definedName>
    <definedName localSheetId="4" name="solver_rel3">2</definedName>
    <definedName localSheetId="5" name="solver_rel3">5</definedName>
    <definedName localSheetId="6" name="solver_rel3">5</definedName>
    <definedName localSheetId="7" name="solver_rel3">5</definedName>
    <definedName localSheetId="8" name="solver_rel3">2</definedName>
    <definedName localSheetId="9" name="solver_rel3">2</definedName>
    <definedName localSheetId="0" name="solver_rel3">5</definedName>
    <definedName localSheetId="10" name="solver_rel4">5</definedName>
    <definedName localSheetId="11" name="solver_rel4">2</definedName>
    <definedName localSheetId="1" name="solver_rel4">2</definedName>
    <definedName localSheetId="2" name="solver_rel4">2</definedName>
    <definedName localSheetId="4" name="solver_rel4">2</definedName>
    <definedName localSheetId="5" name="solver_rel4">2</definedName>
    <definedName localSheetId="6" name="solver_rel4">2</definedName>
    <definedName localSheetId="7" name="solver_rel4">2</definedName>
    <definedName localSheetId="8" name="solver_rel4">2</definedName>
    <definedName localSheetId="9" name="solver_rel4">2</definedName>
    <definedName localSheetId="0" name="solver_rel4">2</definedName>
    <definedName localSheetId="10" name="solver_rel5">2</definedName>
    <definedName localSheetId="11" name="solver_rel5">2</definedName>
    <definedName localSheetId="1" name="solver_rel5">2</definedName>
    <definedName localSheetId="2" name="solver_rel5">2</definedName>
    <definedName localSheetId="4" name="solver_rel5">2</definedName>
    <definedName localSheetId="5" name="solver_rel5">3</definedName>
    <definedName localSheetId="6" name="solver_rel5">3</definedName>
    <definedName localSheetId="7" name="solver_rel5">2</definedName>
    <definedName localSheetId="8" name="solver_rel5">2</definedName>
    <definedName localSheetId="9" name="solver_rel5">2</definedName>
    <definedName localSheetId="0" name="solver_rel5">2</definedName>
    <definedName localSheetId="10" name="solver_rel6">2</definedName>
    <definedName localSheetId="11" name="solver_rel6">3</definedName>
    <definedName localSheetId="1" name="solver_rel6">3</definedName>
    <definedName localSheetId="2" name="solver_rel6">3</definedName>
    <definedName localSheetId="4" name="solver_rel6">3</definedName>
    <definedName localSheetId="5" name="solver_rel6">3</definedName>
    <definedName localSheetId="6" name="solver_rel6">3</definedName>
    <definedName localSheetId="7" name="solver_rel6">2</definedName>
    <definedName localSheetId="8" name="solver_rel6">1</definedName>
    <definedName localSheetId="9" name="solver_rel6">3</definedName>
    <definedName localSheetId="0" name="solver_rel6">2</definedName>
    <definedName localSheetId="10" name="solver_rel7">3</definedName>
    <definedName localSheetId="11" name="solver_rel7">1</definedName>
    <definedName localSheetId="1" name="solver_rel7">1</definedName>
    <definedName localSheetId="2" name="solver_rel7">3</definedName>
    <definedName localSheetId="4" name="solver_rel7">2</definedName>
    <definedName localSheetId="5" name="solver_rel7">2</definedName>
    <definedName localSheetId="6" name="solver_rel7">2</definedName>
    <definedName localSheetId="7" name="solver_rel7">2</definedName>
    <definedName localSheetId="8" name="solver_rel7">2</definedName>
    <definedName localSheetId="9" name="solver_rel7">2</definedName>
    <definedName localSheetId="0" name="solver_rel7">2</definedName>
    <definedName localSheetId="10" name="solver_rel8">2</definedName>
    <definedName localSheetId="11" name="solver_rel8">3</definedName>
    <definedName localSheetId="2" name="solver_rel8">3</definedName>
    <definedName localSheetId="4" name="solver_rel8">1</definedName>
    <definedName localSheetId="5" name="solver_rel8">2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0" name="solver_rel8">1</definedName>
    <definedName localSheetId="10" name="solver_rel9">1</definedName>
    <definedName localSheetId="11" name="solver_rel9">1</definedName>
    <definedName localSheetId="2" name="solver_rel9">1</definedName>
    <definedName localSheetId="4" name="solver_rel9">1</definedName>
    <definedName localSheetId="5" name="solver_rel9">2</definedName>
    <definedName localSheetId="6" name="solver_rel9">2</definedName>
    <definedName localSheetId="7" name="solver_rel9">1</definedName>
    <definedName localSheetId="8" name="solver_rel9">1</definedName>
    <definedName localSheetId="9" name="solver_rel9">1</definedName>
    <definedName localSheetId="0" name="solver_rel9">1</definedName>
    <definedName localSheetId="8" name="solver_rhs0">"binary"</definedName>
    <definedName localSheetId="1" name="solver_rhs1">"binary"</definedName>
    <definedName localSheetId="4" name="solver_rhs1">"binary"</definedName>
    <definedName localSheetId="5" name="solver_rhs1">"binary"</definedName>
    <definedName localSheetId="6" name="solver_rhs1">"binary"</definedName>
    <definedName localSheetId="7" name="solver_rhs1">"binary"</definedName>
    <definedName localSheetId="8" name="solver_rhs1">"binary"</definedName>
    <definedName localSheetId="0" name="solver_rhs1">"binary"</definedName>
    <definedName localSheetId="11" name="solver_rhs10">"binary"</definedName>
    <definedName localSheetId="2" name="solver_rhs2">1</definedName>
    <definedName localSheetId="9" name="solver_rhs2">"binary"</definedName>
    <definedName localSheetId="10" name="solver_rhs3">1</definedName>
    <definedName localSheetId="1" name="solver_rhs3">"binary"</definedName>
    <definedName localSheetId="4" name="solver_rhs3">1</definedName>
    <definedName localSheetId="5" name="solver_rhs3">"binary"</definedName>
    <definedName localSheetId="6" name="solver_rhs3">"binary"</definedName>
    <definedName localSheetId="7" name="solver_rhs3">"binary"</definedName>
    <definedName localSheetId="8" name="solver_rhs3">1</definedName>
    <definedName localSheetId="9" name="solver_rhs3">1</definedName>
    <definedName localSheetId="0" name="solver_rhs3">"binary"</definedName>
    <definedName localSheetId="10" name="solver_rhs4">"binary"</definedName>
    <definedName localSheetId="1" name="solver_rhs4">1</definedName>
    <definedName localSheetId="7" name="solver_rhs4">1</definedName>
    <definedName localSheetId="11" name="solver_rhs5">1</definedName>
    <definedName localSheetId="10" name="solver_rlx">2</definedName>
    <definedName localSheetId="11" name="solver_rlx">2</definedName>
    <definedName localSheetId="1" name="solver_rlx">2</definedName>
    <definedName localSheetId="2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0" name="solver_rlx">2</definedName>
    <definedName localSheetId="10" name="solver_rsd">0</definedName>
    <definedName localSheetId="11" name="solver_rsd">0</definedName>
    <definedName localSheetId="1" name="solver_rsd">0</definedName>
    <definedName localSheetId="2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0" name="solver_rsd">0</definedName>
    <definedName localSheetId="10" name="solver_scl">2</definedName>
    <definedName localSheetId="11" name="solver_scl">2</definedName>
    <definedName localSheetId="1" name="solver_scl">2</definedName>
    <definedName localSheetId="2" name="solver_scl">2</definedName>
    <definedName localSheetId="4" name="solver_scl">2</definedName>
    <definedName localSheetId="5" name="solver_scl">1</definedName>
    <definedName localSheetId="6" name="solver_scl">1</definedName>
    <definedName localSheetId="7" name="solver_scl">2</definedName>
    <definedName localSheetId="8" name="solver_scl">2</definedName>
    <definedName localSheetId="9" name="solver_scl">2</definedName>
    <definedName localSheetId="0" name="solver_scl">1</definedName>
    <definedName localSheetId="10" name="solver_sho">2</definedName>
    <definedName localSheetId="11" name="solver_sho">2</definedName>
    <definedName localSheetId="1" name="solver_sho">2</definedName>
    <definedName localSheetId="2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0" name="solver_sho">2</definedName>
    <definedName localSheetId="10" name="solver_ssz">100</definedName>
    <definedName localSheetId="11" name="solver_ssz">100</definedName>
    <definedName localSheetId="1" name="solver_ssz">100</definedName>
    <definedName localSheetId="2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0" name="solver_ssz">100</definedName>
    <definedName localSheetId="10" name="solver_tim">2147483647</definedName>
    <definedName localSheetId="11" name="solver_tim">2147483647</definedName>
    <definedName localSheetId="1" name="solver_tim">2147483647</definedName>
    <definedName localSheetId="2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0" name="solver_tim">2147483647</definedName>
    <definedName localSheetId="10" name="solver_tol">0.01</definedName>
    <definedName localSheetId="11" name="solver_tol">0.01</definedName>
    <definedName localSheetId="1" name="solver_tol">0.01</definedName>
    <definedName localSheetId="2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0" name="solver_tol">0.01</definedName>
    <definedName localSheetId="10" name="solver_typ">2</definedName>
    <definedName localSheetId="11" name="solver_typ">1</definedName>
    <definedName localSheetId="1" name="solver_typ">2</definedName>
    <definedName localSheetId="2" name="solver_typ">2</definedName>
    <definedName localSheetId="4" name="solver_typ">2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0" name="solver_typ">1</definedName>
    <definedName localSheetId="10" name="solver_val">0</definedName>
    <definedName localSheetId="11" name="solver_val">0</definedName>
    <definedName localSheetId="1" name="solver_val">0</definedName>
    <definedName localSheetId="2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0" name="solver_val">0</definedName>
    <definedName localSheetId="10" name="solver_ver">3</definedName>
    <definedName localSheetId="11" name="solver_ver">3</definedName>
    <definedName localSheetId="1" name="solver_ver">3</definedName>
    <definedName localSheetId="2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0" name="solver_ver">3</definedName>
    <definedName localSheetId="4" name="solver_lhs2">'Event 4'!$J$2:$J$37</definedName>
    <definedName localSheetId="10" name="solver_rhs1">'Event 10'!$H$2:$H$37</definedName>
    <definedName localSheetId="6" name="solver_lhs6">'Event 6'!$L$5</definedName>
    <definedName localSheetId="7" name="solver_opt">'Event 7'!$M$2</definedName>
    <definedName localSheetId="10" name="solver_rhs5">'Event 10'!$O$11</definedName>
    <definedName localSheetId="6" name="solver_rhs6">'Event 6'!$N$5</definedName>
    <definedName localSheetId="11" name="solver_rhs11">'Event 11'!$M$7</definedName>
    <definedName localSheetId="2" name="solver_lhs10">'Event 3'!$R$6</definedName>
    <definedName localSheetId="11" name="solver_rhs6">'Event 11'!$O$4</definedName>
    <definedName localSheetId="2" name="solver_lhs11">'Event 3'!$R$7</definedName>
    <definedName localSheetId="11" name="solver_rhs8">'Event 11'!$H$2:$H$37</definedName>
    <definedName localSheetId="5" name="solver_rhs7">'Event 5'!$N$6</definedName>
    <definedName localSheetId="4" name="solver_rhs12">'Event 4'!$O$7</definedName>
    <definedName localSheetId="7" name="solver_rhs2">'Event 7'!$G$2:$G$37</definedName>
    <definedName localSheetId="9" name="solver_lhs4">'Event 9'!$M$10</definedName>
    <definedName localSheetId="0" name="solver_rhs5">Event1MILP!$O$7</definedName>
    <definedName localSheetId="10" name="solver_rhs7">'Event 10'!$O$4</definedName>
    <definedName localSheetId="7" name="solver_rhs7">'Event 7'!$O$9</definedName>
    <definedName localSheetId="5" name="solver_lhs1">'Event 5'!$F$2:$F$37</definedName>
    <definedName localSheetId="7" name="solver_rhs8">'Event 7'!$M$4</definedName>
    <definedName localSheetId="0" name="solver_lhs1">Event1MILP!$I$2:$I$37</definedName>
    <definedName localSheetId="9" name="solver_lhs3">'Event 9'!$H$39</definedName>
    <definedName localSheetId="10" name="solver_adj">'Event 10'!$G$2:$H$37</definedName>
    <definedName localSheetId="7" name="solver_rhs6">'Event 7'!$O$11</definedName>
    <definedName localSheetId="8" name="solver_opt">'Event 8'!$M$2</definedName>
    <definedName localSheetId="6" name="solver_lhs4">'Event 6'!$L$10</definedName>
    <definedName localSheetId="1" name="solver_rhs6">'EVENT 2 MILP'!$R$6:$R$10</definedName>
    <definedName localSheetId="5" name="solver_rhs9">'Event 5'!$N$8</definedName>
    <definedName localSheetId="5" name="solver_lhs5">'Event 5'!$L$4</definedName>
    <definedName localSheetId="4" name="solver_lhs8">'Event 4'!$Q$4</definedName>
    <definedName localSheetId="11" name="solver_rhs9">'Event 11'!$M$6</definedName>
    <definedName localSheetId="2" name="solver_rhs3">'Event 3'!$R$12</definedName>
    <definedName localSheetId="9" name="solver_rhs10">'Event 9'!$M$6</definedName>
    <definedName localSheetId="8" name="solver_rhs6">'Event 8'!$O$4</definedName>
    <definedName localSheetId="8" name="solver_lhs10">'Event 8'!$O$6</definedName>
    <definedName localSheetId="9" name="solver_lhs8">'Event 9'!$O$5</definedName>
    <definedName localSheetId="7" name="solver_rhs10">'Event 7'!$M$6</definedName>
    <definedName localSheetId="0" name="solver_rhs11">Event1MILP!$M$6</definedName>
    <definedName localSheetId="8" name="solver_rhs8">'Event 8'!$M$5</definedName>
    <definedName localSheetId="6" name="solver_lhs9">'Event 6'!$L$8</definedName>
    <definedName localSheetId="0" name="solver_lhs10">Event1MILP!$O$5</definedName>
    <definedName localSheetId="2" name="solver_lhs6">'Event 3'!$P$2</definedName>
    <definedName localSheetId="4" name="solver_lhs3">'Event 4'!$J$38</definedName>
    <definedName localSheetId="8" name="solver_rhs5">'Event 8'!$O$11</definedName>
    <definedName localSheetId="11" name="solver_lhs12">'Event 11'!$O$7</definedName>
    <definedName localSheetId="0" name="solver_lhs4">Event1MILP!$M$10</definedName>
    <definedName localSheetId="7" name="solver_lhs5">'Event 7'!$M$10</definedName>
    <definedName localSheetId="2" name="solver_rhs10">'Event 3'!$P$6</definedName>
    <definedName localSheetId="11" name="solver_adj">'Event 11'!$G$2:$H$37</definedName>
    <definedName localSheetId="1" name="solver_rhs7">'EVENT 2 MILP'!$M$18</definedName>
    <definedName localSheetId="4" name="solver_rhs8">'Event 4'!$O$4</definedName>
    <definedName localSheetId="8" name="solver_rhs7">'Event 8'!$O$9</definedName>
    <definedName localSheetId="9" name="solver_rhs11">'Event 9'!$M$7</definedName>
    <definedName localSheetId="5" name="solver_lhs3">'Event 5'!$G$2:$G$37</definedName>
    <definedName localSheetId="5" name="solver_lhs9">'Event 5'!$L$8</definedName>
    <definedName localSheetId="2" name="solver_rhs12">'Event 3'!$P$7</definedName>
    <definedName localSheetId="0" name="solver_lhs9">Event1MILP!$O$4</definedName>
    <definedName localSheetId="9" name="solver_rhs1">'Event 9'!$H$2:$H$37</definedName>
    <definedName localSheetId="9" name="solver_lhs10">'Event 9'!$O$6</definedName>
    <definedName localSheetId="0" name="solver_lhs3">Event1MILP!$J$2:$J$37</definedName>
    <definedName localSheetId="1" name="solver_lhs7">'EVENT 2 MILP'!$V$6:$V$11</definedName>
    <definedName localSheetId="9" name="solver_lhs5">'Event 9'!$M$11</definedName>
    <definedName localSheetId="6" name="solver_adj">'Event 6'!$F$2:$G$35</definedName>
    <definedName localSheetId="11" name="solver_lhs7">'Event 11'!$O$5</definedName>
    <definedName localSheetId="4" name="solver_adj">'Event 4'!$I$2:$J$37</definedName>
    <definedName localSheetId="2" name="solver_rhs4">'Event 3'!$R$13</definedName>
    <definedName localSheetId="2" name="solver_rhs8">'Event 3'!$R$8</definedName>
    <definedName localSheetId="6" name="solver_opt">'Event 6'!$M$2</definedName>
    <definedName localSheetId="10" name="solver_lhs5">'Event 10'!$M$11</definedName>
    <definedName localSheetId="0" name="solver_opt">Event1MILP!$M$2</definedName>
    <definedName localSheetId="6" name="solver_lhs1">'Event 6'!$F$2:$F$35</definedName>
    <definedName localSheetId="11" name="solver_lhs6">'Event 11'!$M$4</definedName>
    <definedName localSheetId="6" name="solver_lhs2">'Event 6'!$G$2:$G$35</definedName>
    <definedName localSheetId="0" name="solver_rhs8">Event1MILP!$M$3</definedName>
    <definedName localSheetId="7" name="solver_lhs1">'Event 7'!$G$2:$G$37</definedName>
    <definedName localSheetId="4" name="solver_lhs9">'Event 4'!$Q$5</definedName>
    <definedName localSheetId="2" name="solver_rhs5">'Event 3'!$R$14</definedName>
    <definedName localSheetId="11" name="solver_lhs3">'Event 11'!$M$9</definedName>
    <definedName localSheetId="9" name="solver_rhs6">'Event 9'!$O$4</definedName>
    <definedName localSheetId="7" name="solver_lhs2">'Event 7'!$H$2:$H$37</definedName>
    <definedName localSheetId="9" name="solver_rhs9">'Event 9'!$M$6</definedName>
    <definedName localSheetId="0" name="solver_lhs8">Event1MILP!$O$3</definedName>
    <definedName localSheetId="8" name="solver_lhs1">'Event 8'!$G$2:$H$37</definedName>
    <definedName localSheetId="10" name="solver_lhs4">'Event 10'!$G$2:$H$37</definedName>
    <definedName localSheetId="6" name="solver_lhs8">'Event 6'!$L$7</definedName>
    <definedName localSheetId="4" name="solver_lhs1">'Event 4'!$I$2:$J$37</definedName>
    <definedName localSheetId="2" name="solver_lhs1">'Event 3'!$J$2:$J$37</definedName>
    <definedName localSheetId="7" name="solver_lhs12">'Event 7'!$O$7</definedName>
    <definedName localSheetId="9" name="solver_lhs1">'Event 9'!$G$2:$G$37</definedName>
    <definedName localSheetId="4" name="solver_rhs9">'Event 4'!$O$5</definedName>
    <definedName localSheetId="4" name="solver_opt">'Event 4'!$O$2</definedName>
    <definedName localSheetId="1" name="solver_lhs2">'EVENT 2 MILP'!$J$2:$J$35</definedName>
    <definedName localSheetId="7" name="solver_lhs11">'Event 7'!$O$7</definedName>
    <definedName localSheetId="8" name="solver_lhs4">'Event 8'!$M$10</definedName>
    <definedName localSheetId="1" name="solver_lhs1">'EVENT 2 MILP'!$I$2:$I$35</definedName>
    <definedName localSheetId="0" name="solver_lhs7">Event1MILP!$M$9</definedName>
    <definedName localSheetId="10" name="solver_lhs1">'Event 10'!$G$2:$G$37</definedName>
    <definedName localSheetId="7" name="solver_lhs7">'Event 7'!$M$9</definedName>
    <definedName localSheetId="4" name="solver_lhs11">'Event 4'!$Q$7</definedName>
    <definedName localSheetId="9" name="solver_lhs2">'Event 9'!$G$2:$H$37</definedName>
    <definedName localSheetId="9" name="solver_rhs0">'Event 9'!$M$6</definedName>
    <definedName localSheetId="0" name="solver_rhs7">Event1MILP!$O$9</definedName>
    <definedName localSheetId="7" name="solver_adj">'Event 7'!$G$2:$H$37</definedName>
    <definedName localSheetId="2" name="solver_rhs7">'Event 3'!$R$3</definedName>
    <definedName localSheetId="9" name="solver_lhs7">'Event 9'!$M$9</definedName>
    <definedName localSheetId="5" name="solver_rhs2">'Event 5'!$F$2:$F$37</definedName>
    <definedName localSheetId="4" name="solver_lhs10">'Event 4'!$Q$6</definedName>
    <definedName localSheetId="9" name="solver_lhs9">'Event 9'!$O$6</definedName>
    <definedName localSheetId="5" name="solver_rhs5">'Event 5'!$N$4</definedName>
    <definedName localSheetId="11" name="solver_lhs1">'Event 11'!$M$10</definedName>
    <definedName localSheetId="2" name="solver_opt">'Event 3'!$P$4</definedName>
    <definedName localSheetId="2" name="solver_lhs8">'Event 3'!$P$8</definedName>
    <definedName localSheetId="10" name="solver_lhs11">'Event 10'!$O$7</definedName>
    <definedName localSheetId="10" name="solver_lhs0">'Event 10'!$O$6</definedName>
    <definedName localSheetId="2" name="solver_rhs6">'Event 3'!$R$2</definedName>
    <definedName localSheetId="2" name="solver_lhs5">'Event 3'!$P$14</definedName>
    <definedName localSheetId="7" name="solver_rhs11">'Event 7'!$M$7</definedName>
    <definedName localSheetId="11" name="solver_lhs0">'Event 11'!$O$6</definedName>
    <definedName localSheetId="1" name="solver_opt">'EVENT 2 MILP'!$M$11</definedName>
    <definedName localSheetId="10" name="solver_rhs11">'Event 10'!$M$7</definedName>
    <definedName localSheetId="8" name="solver_lhs7">'Event 8'!$M$9</definedName>
    <definedName localSheetId="0" name="solver_rhs9">Event1MILP!$M$4</definedName>
    <definedName localSheetId="5" name="solver_lhs6">'Event 5'!$L$5</definedName>
    <definedName localSheetId="6" name="solver_lhs5">'Event 6'!$L$4</definedName>
    <definedName localSheetId="5" name="solver_lhs7">'Event 5'!$L$6</definedName>
    <definedName localSheetId="7" name="solver_lhs10">'Event 7'!$O$6</definedName>
    <definedName localSheetId="10" name="solver_lhs8">'Event 10'!$M$9</definedName>
    <definedName localSheetId="5" name="solver_adj">'Event 5'!$F$2:$G$37</definedName>
    <definedName localSheetId="11" name="solver_rhs12">'Event 11'!$M$7</definedName>
    <definedName localSheetId="10" name="solver_rhs2">'Event 10'!$M$6</definedName>
    <definedName localSheetId="5" name="solver_rhs6">'Event 5'!$N$5</definedName>
    <definedName localSheetId="4" name="solver_rhs4">'Event 4'!$Q$10</definedName>
    <definedName localSheetId="8" name="solver_rhs2">'Event 8'!$G$2:$G$35</definedName>
    <definedName localSheetId="11" name="solver_rhs7">'Event 11'!$M$5</definedName>
    <definedName localSheetId="0" name="solver_rhs4">Event1MILP!$O$10</definedName>
    <definedName localSheetId="7" name="solver_rhs12">'Event 7'!$M$7</definedName>
    <definedName localSheetId="7" name="solver_rhs5">'Event 7'!$O$10</definedName>
    <definedName localSheetId="4" name="solver_rhs6">'Event 4'!$Q$3</definedName>
    <definedName localSheetId="10" name="solver_rhs10">'Event 10'!$M$6</definedName>
    <definedName localSheetId="6" name="solver_rhs5">'Event 6'!$N$4</definedName>
    <definedName localSheetId="11" name="solver_lhs2">'Event 11'!$O$5</definedName>
    <definedName localSheetId="9" name="solver_lhs0">'Event 9'!$O$6</definedName>
    <definedName localSheetId="10" name="solver_rhs12">'Event 10'!$M$7</definedName>
    <definedName localSheetId="2" name="solver_rhs11">'Event 3'!$P$7</definedName>
    <definedName localSheetId="9" name="solver_lhs12">'Event 9'!$O$7</definedName>
    <definedName localSheetId="4" name="solver_rhs5">'Event 4'!$Q$11</definedName>
    <definedName localSheetId="10" name="solver_lhs2">'Event 10'!$O$6</definedName>
    <definedName localSheetId="0" name="solver_lhs11">Event1MILP!$O$6</definedName>
    <definedName localSheetId="1" name="solver_rhs2">'EVENT 2 MILP'!$I$2:$I$35</definedName>
    <definedName localSheetId="9" name="solver_rhs8">'Event 9'!$M$5</definedName>
    <definedName localSheetId="0" name="solver_lhs2">Event1MILP!$J$2:$J$37</definedName>
    <definedName localSheetId="10" name="solver_lhs12">'Event 10'!$O$7</definedName>
    <definedName localSheetId="2" name="solver_rhs13">'Event 3'!$P$7</definedName>
    <definedName localSheetId="11" name="solver_rhs2">'Event 11'!$M$5</definedName>
    <definedName localSheetId="9" name="solver_lhs11">'Event 9'!$O$7</definedName>
    <definedName localSheetId="9" name="solver_rhs5">'Event 9'!$O$11</definedName>
    <definedName localSheetId="0" name="solver_rhs6">Event1MILP!$O$8</definedName>
    <definedName localSheetId="8" name="solver_lhs3">'Event 8'!$H$39</definedName>
    <definedName localSheetId="10" name="solver_lhs9">'Event 10'!$O$5</definedName>
    <definedName localSheetId="5" name="solver_lhs4">'Event 5'!$L$10</definedName>
    <definedName localSheetId="9" name="solver_rhs4">'Event 9'!$O$10</definedName>
    <definedName localSheetId="10" name="solver_rhs6">'Event 10'!$O$10</definedName>
    <definedName localSheetId="8" name="solver_rhs4">'Event 8'!$O$10</definedName>
    <definedName localSheetId="4" name="solver_lhs12">'Event 4'!$Q$7</definedName>
    <definedName localSheetId="9" name="solver_opt">'Event 9'!$M$2</definedName>
    <definedName localSheetId="1" name="solver_lhs5">'EVENT 2 MILP'!$M$15:$M$17</definedName>
    <definedName localSheetId="6" name="solver_lhs7">'Event 6'!$L$6</definedName>
    <definedName localSheetId="2" name="solver_lhs2">'Event 3'!$J$38</definedName>
    <definedName localSheetId="5" name="solver_opt">'Event 5'!$M$2</definedName>
    <definedName localSheetId="4" name="solver_lhs5">'Event 4'!$O$11</definedName>
    <definedName localSheetId="5" name="solver_lhs2">'Event 5'!$G$2:$G$37</definedName>
    <definedName localSheetId="11" name="solver_lhs11">'Event 11'!$O$7</definedName>
    <definedName localSheetId="8" name="solver_lhs2">'Event 8'!$H$2:$H$35</definedName>
    <definedName localSheetId="11" name="solver_rhs4">'Event 11'!$O$11</definedName>
    <definedName localSheetId="8" name="solver_lhs5">'Event 8'!$M$11</definedName>
    <definedName localSheetId="4" name="solver_rhs11">'Event 4'!$O$7</definedName>
    <definedName localSheetId="9" name="solver_adj">'Event 9'!$G$2:$H$37</definedName>
    <definedName localSheetId="6" name="solver_rhs4">'Event 6'!$N$10</definedName>
    <definedName localSheetId="0" name="solver_lhs6">Event1MILP!$M$8</definedName>
    <definedName localSheetId="0" name="solver_rhs2">Event1MILP!$I$2:$I$37</definedName>
    <definedName localSheetId="8" name="solver_rhs11">'Event 8'!$M$7</definedName>
    <definedName localSheetId="8" name="solver_lhs9">'Event 8'!$O$6</definedName>
    <definedName localSheetId="2" name="solver_lhs12">'Event 3'!$R$7</definedName>
    <definedName localSheetId="11" name="solver_rhs3">'Event 11'!$O$9</definedName>
    <definedName localSheetId="9" name="solver_lhs6">'Event 9'!$M$4</definedName>
    <definedName localSheetId="2" name="solver_rhs1">'Event 3'!$I$2:$I$37</definedName>
    <definedName localSheetId="9" name="solver_rhs12">'Event 9'!$M$7</definedName>
    <definedName localSheetId="7" name="solver_lhs6">'Event 7'!$M$11</definedName>
    <definedName localSheetId="11" name="solver_lhs9">'Event 11'!$O$6</definedName>
    <definedName localSheetId="1" name="solver_lhs3">'EVENT 2 MILP'!$J$2:$J$35</definedName>
    <definedName localSheetId="2" name="solver_rhs9">'Event 3'!$P$5</definedName>
    <definedName localSheetId="5" name="solver_rhs8">'Event 5'!$N$7</definedName>
    <definedName localSheetId="2" name="solver_lhs13">'Event 3'!$R$7</definedName>
    <definedName localSheetId="8" name="solver_lhs8">'Event 8'!$O$5</definedName>
    <definedName localSheetId="7" name="solver_lhs9">'Event 7'!$O$5</definedName>
    <definedName localSheetId="10" name="solver_rhs0">'Event 10'!$M$6</definedName>
    <definedName localSheetId="7" name="solver_lhs3">'Event 7'!$H$2:$H$37</definedName>
    <definedName localSheetId="11" name="solver_lhs10">'Event 11'!$G$2:$H$37</definedName>
    <definedName localSheetId="4" name="solver_rhs2">'Event 4'!$I$2:$I$37</definedName>
    <definedName localSheetId="8" name="solver_lhs11">'Event 8'!$O$7</definedName>
    <definedName localSheetId="5" name="solver_lhs8">'Event 5'!$L$7</definedName>
    <definedName localSheetId="10" name="solver_lhs3">'Event 10'!$H$38</definedName>
    <definedName localSheetId="4" name="solver_lhs7">'Event 4'!$O$9</definedName>
    <definedName localSheetId="4" name="solver_lhs4">'Event 4'!$O$10</definedName>
    <definedName localSheetId="11" name="solver_lhs8">'Event 11'!$G$2:$G$37</definedName>
    <definedName localSheetId="6" name="solver_rhs8">'Event 6'!$N$7</definedName>
    <definedName localSheetId="8" name="solver_rhs9">'Event 8'!$M$6</definedName>
    <definedName localSheetId="10" name="solver_rhs9">'Event 10'!$M$5</definedName>
    <definedName localSheetId="4" name="solver_lhs6">'Event 4'!$O$3</definedName>
    <definedName localSheetId="6" name="solver_rhs2">'Event 6'!$F$2:$F$35</definedName>
    <definedName localSheetId="11" name="solver_rhs1">'Event 11'!$O$10</definedName>
    <definedName localSheetId="11" name="solver_opt">'Event 11'!$M$2</definedName>
    <definedName localSheetId="2" name="solver_lhs3">'Event 3'!$P$12</definedName>
    <definedName localSheetId="6" name="solver_rhs7">'Event 6'!$N$6</definedName>
    <definedName localSheetId="2" name="solver_lhs4">'Event 3'!$P$13</definedName>
    <definedName localSheetId="2" name="solver_lhs7">'Event 3'!$P$3</definedName>
    <definedName localSheetId="8" name="solver_lhs6">'Event 8'!$M$4</definedName>
    <definedName localSheetId="8" name="solver_lhs12">'Event 8'!$O$7</definedName>
    <definedName localSheetId="11" name="solver_lhs5">'Event 11'!$H$39</definedName>
    <definedName localSheetId="10" name="solver_rhs8">'Event 10'!$O$9</definedName>
    <definedName localSheetId="7" name="solver_lhs4">'Event 7'!$H$39</definedName>
    <definedName localSheetId="1" name="solver_lhs4">'EVENT 2 MILP'!$J$36</definedName>
    <definedName localSheetId="1" name="solver_rhs5">'EVENT 2 MILP'!$O$15:$O$17</definedName>
    <definedName localSheetId="11" name="solver_rhs0">'Event 11'!$M$6</definedName>
    <definedName localSheetId="7" name="solver_lhs8">'Event 7'!$O$4</definedName>
    <definedName localSheetId="10" name="solver_lhs6">'Event 10'!$M$10</definedName>
    <definedName localSheetId="5" name="solver_rhs4">'Event 5'!$N$10</definedName>
    <definedName localSheetId="4" name="solver_rhs7">'Event 4'!$Q$9</definedName>
    <definedName localSheetId="10" name="solver_opt">'Event 10'!$M$2</definedName>
    <definedName localSheetId="6" name="solver_lhs3">'Event 6'!$G$2:$G$35</definedName>
    <definedName localSheetId="8" name="solver_rhs10">'Event 8'!$M$6</definedName>
    <definedName localSheetId="7" name="solver_rhs9">'Event 7'!$M$5</definedName>
    <definedName localSheetId="2" name="solver_lhs9">'Event 3'!$R$5</definedName>
    <definedName localSheetId="8" name="solver_adj">'Event 8'!$G$2:$H$37</definedName>
    <definedName localSheetId="11" name="solver_lhs4">'Event 11'!$M$11</definedName>
    <definedName localSheetId="8" name="solver_lhs0">'Event 8'!$H$2:$H$35</definedName>
    <definedName localSheetId="4" name="solver_rhs10">'Event 4'!$O$6</definedName>
    <definedName localSheetId="0" name="solver_rhs10">Event1MILP!$M$5</definedName>
    <definedName localSheetId="10" name="solver_lhs10">'Event 10'!$O$6</definedName>
    <definedName localSheetId="0" name="solver_lhs5">Event1MILP!$M$7</definedName>
    <definedName localSheetId="9" name="solver_rhs7">'Event 9'!$O$9</definedName>
    <definedName localSheetId="10" name="solver_lhs7">'Event 10'!$M$4</definedName>
    <definedName localSheetId="1" name="solver_lhs6">'EVENT 2 MILP'!$P$6:$P$10</definedName>
    <definedName localSheetId="8" name="solver_rhs12">'Event 8'!$M$7</definedName>
    <definedName localSheetId="6" name="solver_rhs9">'Event 6'!$N$8</definedName>
  </definedNames>
  <calcPr/>
  <extLst>
    <ext uri="GoogleSheetsCustomDataVersion2">
      <go:sheetsCustomData xmlns:go="http://customooxmlschemas.google.com/" r:id="rId16" roundtripDataChecksum="X03wJ1j1UkLjj/ruKvDrDV11Reb0uzdCqewl2JR2byE="/>
    </ext>
  </extLst>
</workbook>
</file>

<file path=xl/sharedStrings.xml><?xml version="1.0" encoding="utf-8"?>
<sst xmlns="http://schemas.openxmlformats.org/spreadsheetml/2006/main" count="961" uniqueCount="303">
  <si>
    <t>Surfer</t>
  </si>
  <si>
    <t>Tier</t>
  </si>
  <si>
    <t>Heats Surfed 2016</t>
  </si>
  <si>
    <t>Max Heat Score</t>
  </si>
  <si>
    <t>Excellent Heats surfed</t>
  </si>
  <si>
    <t>Years surfing</t>
  </si>
  <si>
    <t>Rookie(Y/N)</t>
  </si>
  <si>
    <t>Actual Points</t>
  </si>
  <si>
    <t>Selected?</t>
  </si>
  <si>
    <t>Power</t>
  </si>
  <si>
    <t>John John Florence</t>
  </si>
  <si>
    <t>Goal: Maximise</t>
  </si>
  <si>
    <t>Jordy Smith</t>
  </si>
  <si>
    <t>St</t>
  </si>
  <si>
    <t>Heats Surfed Prev</t>
  </si>
  <si>
    <t>&gt;=</t>
  </si>
  <si>
    <t>Gabriel Medina</t>
  </si>
  <si>
    <t>Excellent Heats</t>
  </si>
  <si>
    <t>Kolohe Andino</t>
  </si>
  <si>
    <t>YearsSurfing</t>
  </si>
  <si>
    <t>Matt Wilkinson</t>
  </si>
  <si>
    <t>Rookie</t>
  </si>
  <si>
    <t>Michel Bourez</t>
  </si>
  <si>
    <t>Tier 1</t>
  </si>
  <si>
    <t>=</t>
  </si>
  <si>
    <t>Kelly Slater</t>
  </si>
  <si>
    <t>Tier 2</t>
  </si>
  <si>
    <t>Julian Wilson</t>
  </si>
  <si>
    <t>Tier 3</t>
  </si>
  <si>
    <t>Joel Parkinson</t>
  </si>
  <si>
    <t>Power Surfer</t>
  </si>
  <si>
    <t>Filipe Toledo</t>
  </si>
  <si>
    <t>Adriano de Souza</t>
  </si>
  <si>
    <t>Sebastian Zietz</t>
  </si>
  <si>
    <t>Josh Kerr</t>
  </si>
  <si>
    <t>Adrian Buchan</t>
  </si>
  <si>
    <t>Italo Ferreira</t>
  </si>
  <si>
    <t>Caio Ibelli</t>
  </si>
  <si>
    <t>Mick Fanning</t>
  </si>
  <si>
    <t>Conner Coffin</t>
  </si>
  <si>
    <t>Stuart Kennedy</t>
  </si>
  <si>
    <t>Kanoa Igarashi</t>
  </si>
  <si>
    <t>Wiggolly Dantas</t>
  </si>
  <si>
    <t>Miguel Pupo</t>
  </si>
  <si>
    <t>Owen Wright</t>
  </si>
  <si>
    <t>Bede Durbidge</t>
  </si>
  <si>
    <t>Connor O'Leary</t>
  </si>
  <si>
    <t>Ethan Ewing</t>
  </si>
  <si>
    <t>Frederico Morais</t>
  </si>
  <si>
    <t>Joan Duru</t>
  </si>
  <si>
    <t>Leonardo Fioravanti</t>
  </si>
  <si>
    <t>Jeremy Flores</t>
  </si>
  <si>
    <t>Jadson Andre</t>
  </si>
  <si>
    <t>Ian Gouveia</t>
  </si>
  <si>
    <t>Jack Freestone</t>
  </si>
  <si>
    <t>Ezekiel Lau</t>
  </si>
  <si>
    <t>Nat Young</t>
  </si>
  <si>
    <t>Mikey Wright</t>
  </si>
  <si>
    <t>Heats Surfed</t>
  </si>
  <si>
    <t>excellent Heats</t>
  </si>
  <si>
    <t>2015 Average</t>
  </si>
  <si>
    <t>2016 Average</t>
  </si>
  <si>
    <t>Best Heat</t>
  </si>
  <si>
    <t>Previous Event</t>
  </si>
  <si>
    <t>Selected</t>
  </si>
  <si>
    <t>Constraints</t>
  </si>
  <si>
    <t>-</t>
  </si>
  <si>
    <t>Underachievement</t>
  </si>
  <si>
    <t>Over</t>
  </si>
  <si>
    <t>z+/-</t>
  </si>
  <si>
    <t>Values</t>
  </si>
  <si>
    <t>Weights</t>
  </si>
  <si>
    <t>Weight Dev</t>
  </si>
  <si>
    <t>2015 Goal</t>
  </si>
  <si>
    <t>&lt;=</t>
  </si>
  <si>
    <t>2016 Goal</t>
  </si>
  <si>
    <t>Excellence Goal</t>
  </si>
  <si>
    <t>Best Heat Sore</t>
  </si>
  <si>
    <t>Previous Event Ranking</t>
  </si>
  <si>
    <t>Goal</t>
  </si>
  <si>
    <t>Max Dev</t>
  </si>
  <si>
    <t>Fantasy Points</t>
  </si>
  <si>
    <t>Leonado Fioravanti</t>
  </si>
  <si>
    <t>Regular Surfer Stance</t>
  </si>
  <si>
    <t>Previous Heat Score</t>
  </si>
  <si>
    <t>Previous 2 Average</t>
  </si>
  <si>
    <t>2016 Placement</t>
  </si>
  <si>
    <t>Max Heat</t>
  </si>
  <si>
    <t>Previous Selection</t>
  </si>
  <si>
    <t>Maximise Previous Heat Score</t>
  </si>
  <si>
    <t>ST</t>
  </si>
  <si>
    <t>Previous Average</t>
  </si>
  <si>
    <t>Exc Heat</t>
  </si>
  <si>
    <t>Regular stance</t>
  </si>
  <si>
    <t>Prev Select</t>
  </si>
  <si>
    <t>Glyndyn Ringrose</t>
  </si>
  <si>
    <t>Samuel Pupo</t>
  </si>
  <si>
    <t>Microsoft Excel 16.0 Sensitivity Report</t>
  </si>
  <si>
    <t>Worksheet: [EventMILP.xlsx]Event 4</t>
  </si>
  <si>
    <t>Report Created: 2024/09/16 15:34:50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</si>
  <si>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</si>
  <si>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</si>
  <si>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</si>
  <si>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</si>
  <si>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</si>
  <si>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</si>
  <si>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</si>
  <si>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</si>
  <si>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</si>
  <si>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</si>
  <si>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</si>
  <si>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</si>
  <si>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$I$2</t>
  </si>
  <si>
    <t>John John Florence Selected</t>
  </si>
  <si>
    <t>$J$2</t>
  </si>
  <si>
    <t>John John Florence Power</t>
  </si>
  <si>
    <t>$I$3</t>
  </si>
  <si>
    <t>Jordy Smith Selected</t>
  </si>
  <si>
    <t>$J$3</t>
  </si>
  <si>
    <t>Jordy Smith Power</t>
  </si>
  <si>
    <t>$I$4</t>
  </si>
  <si>
    <t>Owen Wright Selected</t>
  </si>
  <si>
    <t>$J$4</t>
  </si>
  <si>
    <t>Owen Wright Power</t>
  </si>
  <si>
    <t>$I$5</t>
  </si>
  <si>
    <t>Adriano de Souza Selected</t>
  </si>
  <si>
    <t>$J$5</t>
  </si>
  <si>
    <t>Adriano de Souza Power</t>
  </si>
  <si>
    <t>$I$6</t>
  </si>
  <si>
    <t>Kolohe Andino Selected</t>
  </si>
  <si>
    <t>$J$6</t>
  </si>
  <si>
    <t>Kolohe Andino Power</t>
  </si>
  <si>
    <t>$I$7</t>
  </si>
  <si>
    <t>Filipe Toledo Selected</t>
  </si>
  <si>
    <t>$J$7</t>
  </si>
  <si>
    <t>Filipe Toledo Power</t>
  </si>
  <si>
    <t>$I$8</t>
  </si>
  <si>
    <t>Caio Ibelli Selected</t>
  </si>
  <si>
    <t>$J$8</t>
  </si>
  <si>
    <t>Caio Ibelli Power</t>
  </si>
  <si>
    <t>$I$9</t>
  </si>
  <si>
    <t>Joel Parkinson Selected</t>
  </si>
  <si>
    <t>$J$9</t>
  </si>
  <si>
    <t>Joel Parkinson Power</t>
  </si>
  <si>
    <t>$I$10</t>
  </si>
  <si>
    <t>Matt Wilkinson Selected</t>
  </si>
  <si>
    <t>$J$10</t>
  </si>
  <si>
    <t>Matt Wilkinson Power</t>
  </si>
  <si>
    <t>$I$11</t>
  </si>
  <si>
    <t>Sebastian Zietz Selected</t>
  </si>
  <si>
    <t>$J$11</t>
  </si>
  <si>
    <t>Sebastian Zietz Power</t>
  </si>
  <si>
    <t>$I$12</t>
  </si>
  <si>
    <t>Gabriel Medina Selected</t>
  </si>
  <si>
    <t>$J$12</t>
  </si>
  <si>
    <t>Gabriel Medina Power</t>
  </si>
  <si>
    <t>$I$13</t>
  </si>
  <si>
    <t>Ezekiel Lau Selected</t>
  </si>
  <si>
    <t>$J$13</t>
  </si>
  <si>
    <t>Ezekiel Lau Power</t>
  </si>
  <si>
    <t>$I$14</t>
  </si>
  <si>
    <t>Connor O'Leary Selected</t>
  </si>
  <si>
    <t>$J$14</t>
  </si>
  <si>
    <t>Connor O'Leary Power</t>
  </si>
  <si>
    <t>$I$15</t>
  </si>
  <si>
    <t>Conner Coffin Selected</t>
  </si>
  <si>
    <t>$J$15</t>
  </si>
  <si>
    <t>Conner Coffin Power</t>
  </si>
  <si>
    <t>$I$16</t>
  </si>
  <si>
    <t>Julian Wilson Selected</t>
  </si>
  <si>
    <t>$J$16</t>
  </si>
  <si>
    <t>Julian Wilson Power</t>
  </si>
  <si>
    <t>$I$17</t>
  </si>
  <si>
    <t>Jeremy Flores Selected</t>
  </si>
  <si>
    <t>$J$17</t>
  </si>
  <si>
    <t>Jeremy Flores Power</t>
  </si>
  <si>
    <t>$I$18</t>
  </si>
  <si>
    <t>Jack Freestone Selected</t>
  </si>
  <si>
    <t>$J$18</t>
  </si>
  <si>
    <t>Jack Freestone Power</t>
  </si>
  <si>
    <t>$I$19</t>
  </si>
  <si>
    <t>Michel Bourez Selected</t>
  </si>
  <si>
    <t>$J$19</t>
  </si>
  <si>
    <t>Michel Bourez Power</t>
  </si>
  <si>
    <t>$I$20</t>
  </si>
  <si>
    <t>Mick Fanning Selected</t>
  </si>
  <si>
    <t>$J$20</t>
  </si>
  <si>
    <t>Mick Fanning Power</t>
  </si>
  <si>
    <t>$I$21</t>
  </si>
  <si>
    <t>Frederico Morais Selected</t>
  </si>
  <si>
    <t>$J$21</t>
  </si>
  <si>
    <t>Frederico Morais Power</t>
  </si>
  <si>
    <t>$I$22</t>
  </si>
  <si>
    <t>Wiggolly Dantas Selected</t>
  </si>
  <si>
    <t>$J$22</t>
  </si>
  <si>
    <t>Wiggolly Dantas Power</t>
  </si>
  <si>
    <t>$I$23</t>
  </si>
  <si>
    <t>Adrian Buchan Selected</t>
  </si>
  <si>
    <t>$J$23</t>
  </si>
  <si>
    <t>Adrian Buchan Power</t>
  </si>
  <si>
    <t>$I$24</t>
  </si>
  <si>
    <t>Miguel Pupo Selected</t>
  </si>
  <si>
    <t>$J$24</t>
  </si>
  <si>
    <t>Miguel Pupo Power</t>
  </si>
  <si>
    <t>$I$25</t>
  </si>
  <si>
    <t>Bede Durbidge Selected</t>
  </si>
  <si>
    <t>$J$25</t>
  </si>
  <si>
    <t>Bede Durbidge Power</t>
  </si>
  <si>
    <t>$I$26</t>
  </si>
  <si>
    <t>Ian Gouveia Selected</t>
  </si>
  <si>
    <t>$J$26</t>
  </si>
  <si>
    <t>Ian Gouveia Power</t>
  </si>
  <si>
    <t>$I$27</t>
  </si>
  <si>
    <t>Nat Young Selected</t>
  </si>
  <si>
    <t>$J$27</t>
  </si>
  <si>
    <t>Nat Young Power</t>
  </si>
  <si>
    <t>$I$28</t>
  </si>
  <si>
    <t>Stuart Kennedy Selected</t>
  </si>
  <si>
    <t>$J$28</t>
  </si>
  <si>
    <t>Stuart Kennedy Power</t>
  </si>
  <si>
    <t>$I$29</t>
  </si>
  <si>
    <t>Kanoa Igarashi Selected</t>
  </si>
  <si>
    <t>$J$29</t>
  </si>
  <si>
    <t>Kanoa Igarashi Power</t>
  </si>
  <si>
    <t>$I$30</t>
  </si>
  <si>
    <t>Joan Duru Selected</t>
  </si>
  <si>
    <t>$J$30</t>
  </si>
  <si>
    <t>Joan Duru Power</t>
  </si>
  <si>
    <t>$I$31</t>
  </si>
  <si>
    <t>Jadson Andre Selected</t>
  </si>
  <si>
    <t>$J$31</t>
  </si>
  <si>
    <t>Jadson Andre Power</t>
  </si>
  <si>
    <t>$I$32</t>
  </si>
  <si>
    <t>Jesse Mendes Selected</t>
  </si>
  <si>
    <t>$J$32</t>
  </si>
  <si>
    <t>Jesse Mendes Power</t>
  </si>
  <si>
    <t>$I$33</t>
  </si>
  <si>
    <t>Josh Kerr Selected</t>
  </si>
  <si>
    <t>$J$33</t>
  </si>
  <si>
    <t>Josh Kerr Power</t>
  </si>
  <si>
    <t>$I$34</t>
  </si>
  <si>
    <t>Ethan Ewing Selected</t>
  </si>
  <si>
    <t>$J$34</t>
  </si>
  <si>
    <t>Ethan Ewing Power</t>
  </si>
  <si>
    <t>$I$35</t>
  </si>
  <si>
    <t>Leonardo Fioravanti Selected</t>
  </si>
  <si>
    <t>$J$35</t>
  </si>
  <si>
    <t>Leonardo Fioravanti Power</t>
  </si>
  <si>
    <t>$I$36</t>
  </si>
  <si>
    <t>Bino Lopes Selected</t>
  </si>
  <si>
    <t>$J$36</t>
  </si>
  <si>
    <t>Bino Lopes Power</t>
  </si>
  <si>
    <t>$I$37</t>
  </si>
  <si>
    <t>Yago Dora Selected</t>
  </si>
  <si>
    <t>$J$37</t>
  </si>
  <si>
    <t>Yago Dora Power</t>
  </si>
  <si>
    <t>Shadow</t>
  </si>
  <si>
    <t>Constraint</t>
  </si>
  <si>
    <t>Price</t>
  </si>
  <si>
    <t>R.H. Side</t>
  </si>
  <si>
    <t>$J$38</t>
  </si>
  <si>
    <t>$O$10</t>
  </si>
  <si>
    <t>$O$11</t>
  </si>
  <si>
    <t>$O$3</t>
  </si>
  <si>
    <t>$O$9</t>
  </si>
  <si>
    <t>$Q$4</t>
  </si>
  <si>
    <t>$Q$5</t>
  </si>
  <si>
    <t>$Q$6</t>
  </si>
  <si>
    <t>$Q$7</t>
  </si>
  <si>
    <t>Stance</t>
  </si>
  <si>
    <t>2016 Score</t>
  </si>
  <si>
    <t>Previous Score</t>
  </si>
  <si>
    <t>Champ</t>
  </si>
  <si>
    <t>Min</t>
  </si>
  <si>
    <t>Exc</t>
  </si>
  <si>
    <t>Prev</t>
  </si>
  <si>
    <t>A SF</t>
  </si>
  <si>
    <t>Heat</t>
  </si>
  <si>
    <t>Jesse Mendes</t>
  </si>
  <si>
    <t>Bino Lopes</t>
  </si>
  <si>
    <t>Yago Dora</t>
  </si>
  <si>
    <t>Standings</t>
  </si>
  <si>
    <t>Maximise</t>
  </si>
  <si>
    <t>Subject to</t>
  </si>
  <si>
    <t>Tevita Gukilau</t>
  </si>
  <si>
    <t>Michael February</t>
  </si>
  <si>
    <t>Dale Staples</t>
  </si>
  <si>
    <t>Max</t>
  </si>
  <si>
    <t>Aritz Aranburu</t>
  </si>
  <si>
    <t>Taumata Puhetini</t>
  </si>
  <si>
    <t>Average</t>
  </si>
  <si>
    <t>Nationality</t>
  </si>
  <si>
    <t>Hiroto Ohhara</t>
  </si>
  <si>
    <t>Evan Geiselman</t>
  </si>
  <si>
    <t>Championship</t>
  </si>
  <si>
    <t>Keanu Asing</t>
  </si>
  <si>
    <t>Marc Lacomare</t>
  </si>
  <si>
    <t>Previous HS</t>
  </si>
  <si>
    <t>Vasco Ribeiro</t>
  </si>
  <si>
    <t>Mason Ho</t>
  </si>
  <si>
    <t>Average HS</t>
  </si>
  <si>
    <t>Dusty Payne</t>
  </si>
  <si>
    <t>Benji 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</si>
</sst>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rial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1F1F1F"/>
      <name val="Arial"/>
    </font>
    <font>
      <sz val="9.0"/>
      <color rgb="FF000000"/>
      <name val="Arial"/>
    </font>
    <font>
      <color theme="1"/>
      <name val="Arial"/>
    </font>
    <font>
      <b/>
      <sz val="11.0"/>
      <color theme="1"/>
      <name val="Aptos Narrow"/>
    </font>
    <font>
      <b/>
      <sz val="11.0"/>
      <color rgb="FF000080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3CAEB"/>
        <bgColor rgb="FF83CAEB"/>
      </patternFill>
    </fill>
    <fill>
      <patternFill patternType="solid">
        <fgColor rgb="FF4EA72E"/>
        <bgColor rgb="FF4EA72E"/>
      </patternFill>
    </fill>
    <fill>
      <patternFill patternType="solid">
        <fgColor rgb="FF0F9ED5"/>
        <bgColor rgb="FF0F9ED5"/>
      </patternFill>
    </fill>
    <fill>
      <patternFill patternType="solid">
        <fgColor rgb="FF8ED873"/>
        <bgColor rgb="FF8ED873"/>
      </patternFill>
    </fill>
    <fill>
      <patternFill patternType="solid">
        <fgColor rgb="FFFF0000"/>
        <bgColor rgb="FFFF0000"/>
      </patternFill>
    </fill>
    <fill>
      <patternFill patternType="solid">
        <fgColor rgb="FFA02B93"/>
        <bgColor rgb="FFA02B9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9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top style="medium">
        <color rgb="FF808080"/>
      </top>
    </border>
    <border>
      <bottom style="medium">
        <color rgb="FF808080"/>
      </bottom>
    </border>
    <border>
      <top style="thin">
        <color rgb="FF808080"/>
      </top>
    </border>
    <border>
      <top style="thin">
        <color rgb="FF808080"/>
      </top>
      <bottom style="medium">
        <color rgb="FF808080"/>
      </bottom>
    </border>
    <border>
      <left style="medium">
        <color rgb="FFCCCCCC"/>
      </left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shrinkToFit="0" wrapText="1"/>
    </xf>
    <xf borderId="0" fillId="0" fontId="3" numFmtId="0" xfId="0" applyFont="1"/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shrinkToFit="0" wrapText="1"/>
    </xf>
    <xf borderId="2" fillId="2" fontId="4" numFmtId="0" xfId="0" applyBorder="1" applyFill="1" applyFont="1"/>
    <xf borderId="2" fillId="3" fontId="4" numFmtId="0" xfId="0" applyBorder="1" applyFill="1" applyFont="1"/>
    <xf borderId="2" fillId="4" fontId="4" numFmtId="0" xfId="0" applyBorder="1" applyFill="1" applyFont="1"/>
    <xf borderId="2" fillId="5" fontId="4" numFmtId="0" xfId="0" applyBorder="1" applyFill="1" applyFont="1"/>
    <xf borderId="1" fillId="0" fontId="1" numFmtId="0" xfId="0" applyAlignment="1" applyBorder="1" applyFont="1">
      <alignment shrinkToFit="0" wrapText="1"/>
    </xf>
    <xf borderId="2" fillId="6" fontId="4" numFmtId="0" xfId="0" applyBorder="1" applyFill="1" applyFont="1"/>
    <xf borderId="1" fillId="7" fontId="1" numFmtId="0" xfId="0" applyAlignment="1" applyBorder="1" applyFill="1" applyFont="1">
      <alignment horizontal="right" shrinkToFit="0" wrapText="1"/>
    </xf>
    <xf borderId="1" fillId="8" fontId="1" numFmtId="0" xfId="0" applyAlignment="1" applyBorder="1" applyFill="1" applyFont="1">
      <alignment horizontal="right" shrinkToFit="0" wrapText="1"/>
    </xf>
    <xf borderId="2" fillId="9" fontId="4" numFmtId="0" xfId="0" applyBorder="1" applyFill="1" applyFont="1"/>
    <xf borderId="1" fillId="0" fontId="5" numFmtId="0" xfId="0" applyAlignment="1" applyBorder="1" applyFont="1">
      <alignment shrinkToFit="0" wrapText="1"/>
    </xf>
    <xf borderId="1" fillId="10" fontId="1" numFmtId="0" xfId="0" applyAlignment="1" applyBorder="1" applyFill="1" applyFont="1">
      <alignment shrinkToFit="0" wrapText="1"/>
    </xf>
    <xf borderId="2" fillId="10" fontId="4" numFmtId="0" xfId="0" applyBorder="1" applyFont="1"/>
    <xf borderId="1" fillId="11" fontId="1" numFmtId="0" xfId="0" applyAlignment="1" applyBorder="1" applyFill="1" applyFont="1">
      <alignment horizontal="right" shrinkToFit="0" wrapText="1"/>
    </xf>
    <xf borderId="1" fillId="12" fontId="5" numFmtId="0" xfId="0" applyAlignment="1" applyBorder="1" applyFill="1" applyFont="1">
      <alignment shrinkToFit="0" wrapText="1"/>
    </xf>
    <xf borderId="1" fillId="10" fontId="1" numFmtId="0" xfId="0" applyAlignment="1" applyBorder="1" applyFont="1">
      <alignment horizontal="right" shrinkToFit="0" wrapText="1"/>
    </xf>
    <xf borderId="0" fillId="0" fontId="6" numFmtId="0" xfId="0" applyFont="1"/>
    <xf borderId="1" fillId="0" fontId="4" numFmtId="0" xfId="0" applyAlignment="1" applyBorder="1" applyFont="1">
      <alignment shrinkToFit="0" wrapText="1"/>
    </xf>
    <xf borderId="2" fillId="13" fontId="4" numFmtId="0" xfId="0" applyBorder="1" applyFill="1" applyFont="1"/>
    <xf borderId="0" fillId="0" fontId="7" numFmtId="0" xfId="0" applyAlignment="1" applyFont="1">
      <alignment readingOrder="0"/>
    </xf>
    <xf borderId="1" fillId="0" fontId="5" numFmtId="0" xfId="0" applyAlignment="1" applyBorder="1" applyFont="1">
      <alignment shrinkToFit="0" vertical="top" wrapText="1"/>
    </xf>
    <xf borderId="1" fillId="12" fontId="5" numFmtId="0" xfId="0" applyAlignment="1" applyBorder="1" applyFont="1">
      <alignment shrinkToFit="0" vertical="top" wrapText="1"/>
    </xf>
    <xf borderId="1" fillId="12" fontId="1" numFmtId="0" xfId="0" applyAlignment="1" applyBorder="1" applyFont="1">
      <alignment shrinkToFit="0" vertical="top" wrapText="1"/>
    </xf>
    <xf borderId="0" fillId="0" fontId="8" numFmtId="0" xfId="0" applyFont="1"/>
    <xf borderId="3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right" shrinkToFit="0" wrapText="1"/>
    </xf>
    <xf borderId="1" fillId="12" fontId="1" numFmtId="0" xfId="0" applyAlignment="1" applyBorder="1" applyFont="1">
      <alignment horizontal="right" shrinkToFit="0" wrapText="1"/>
    </xf>
    <xf borderId="7" fillId="0" fontId="1" numFmtId="0" xfId="0" applyAlignment="1" applyBorder="1" applyFont="1">
      <alignment horizontal="right" shrinkToFit="0" wrapText="1"/>
    </xf>
    <xf borderId="0" fillId="0" fontId="4" numFmtId="0" xfId="0" applyAlignment="1" applyFont="1">
      <alignment shrinkToFit="0" wrapText="1"/>
    </xf>
    <xf borderId="0" fillId="0" fontId="4" numFmtId="3" xfId="0" applyFont="1" applyNumberFormat="1"/>
    <xf borderId="1" fillId="12" fontId="1" numFmtId="0" xfId="0" applyAlignment="1" applyBorder="1" applyFont="1">
      <alignment shrinkToFit="0" wrapText="1"/>
    </xf>
    <xf borderId="0" fillId="0" fontId="4" numFmtId="0" xfId="0" applyAlignment="1" applyFont="1">
      <alignment horizontal="right" shrinkToFit="0" wrapText="1"/>
    </xf>
    <xf borderId="8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11" width="8.63"/>
    <col customWidth="1" min="12" max="12" width="14.75"/>
    <col customWidth="1" min="13" max="26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54.0</v>
      </c>
      <c r="D2" s="6">
        <v>19.9</v>
      </c>
      <c r="E2" s="6">
        <v>2.0</v>
      </c>
      <c r="F2" s="6">
        <v>5.0</v>
      </c>
      <c r="G2" s="3">
        <v>0.0</v>
      </c>
      <c r="H2" s="5">
        <v>76.83</v>
      </c>
      <c r="I2" s="3">
        <v>1.0</v>
      </c>
      <c r="J2" s="3">
        <v>0.0</v>
      </c>
      <c r="L2" s="3" t="s">
        <v>11</v>
      </c>
      <c r="M2" s="7">
        <f>SUMPRODUCT(I2:I37,D2:D37)+SUMPRODUCT(J2:J37,D2:D37)</f>
        <v>170.42</v>
      </c>
    </row>
    <row r="3">
      <c r="A3" s="4" t="s">
        <v>12</v>
      </c>
      <c r="B3" s="5">
        <v>1.0</v>
      </c>
      <c r="C3" s="6">
        <v>46.0</v>
      </c>
      <c r="D3" s="6">
        <v>19.03</v>
      </c>
      <c r="E3" s="6">
        <v>2.0</v>
      </c>
      <c r="F3" s="6">
        <v>9.0</v>
      </c>
      <c r="G3" s="3">
        <v>0.0</v>
      </c>
      <c r="H3" s="5">
        <v>52.3</v>
      </c>
      <c r="I3" s="3">
        <v>0.0</v>
      </c>
      <c r="J3" s="3">
        <v>0.0</v>
      </c>
      <c r="K3" s="3" t="s">
        <v>13</v>
      </c>
      <c r="L3" s="3" t="s">
        <v>14</v>
      </c>
      <c r="M3" s="8">
        <f>SUMPRODUCT(I2:I37,C2:C37)</f>
        <v>218</v>
      </c>
      <c r="N3" s="3" t="s">
        <v>15</v>
      </c>
      <c r="O3" s="9">
        <v>100.0</v>
      </c>
    </row>
    <row r="4">
      <c r="A4" s="4" t="s">
        <v>16</v>
      </c>
      <c r="B4" s="5">
        <v>1.0</v>
      </c>
      <c r="C4" s="6">
        <v>45.0</v>
      </c>
      <c r="D4" s="6">
        <v>19.13</v>
      </c>
      <c r="E4" s="6">
        <v>4.0</v>
      </c>
      <c r="F4" s="6">
        <v>5.0</v>
      </c>
      <c r="G4" s="3">
        <v>0.0</v>
      </c>
      <c r="H4" s="5">
        <v>76.04</v>
      </c>
      <c r="I4" s="3">
        <v>0.0</v>
      </c>
      <c r="J4" s="3">
        <v>0.0</v>
      </c>
      <c r="L4" s="3" t="s">
        <v>17</v>
      </c>
      <c r="M4" s="8">
        <f>SUMPRODUCT(I2:I37,E2:E37)</f>
        <v>23</v>
      </c>
      <c r="N4" s="3" t="s">
        <v>15</v>
      </c>
      <c r="O4" s="9">
        <v>20.0</v>
      </c>
    </row>
    <row r="5">
      <c r="A5" s="4" t="s">
        <v>18</v>
      </c>
      <c r="B5" s="5">
        <v>1.0</v>
      </c>
      <c r="C5" s="6">
        <v>45.0</v>
      </c>
      <c r="D5" s="6">
        <v>16.8</v>
      </c>
      <c r="E5" s="6">
        <v>2.0</v>
      </c>
      <c r="F5" s="6">
        <v>5.0</v>
      </c>
      <c r="G5" s="3">
        <v>0.0</v>
      </c>
      <c r="H5" s="5">
        <v>44.26</v>
      </c>
      <c r="I5" s="3">
        <v>0.0</v>
      </c>
      <c r="J5" s="3">
        <v>0.0</v>
      </c>
      <c r="L5" s="3" t="s">
        <v>19</v>
      </c>
      <c r="M5" s="8">
        <f>SUMPRODUCT(I2:I37,F2:F37)</f>
        <v>80</v>
      </c>
      <c r="N5" s="3" t="s">
        <v>15</v>
      </c>
      <c r="O5" s="9">
        <v>20.0</v>
      </c>
    </row>
    <row r="6">
      <c r="A6" s="4" t="s">
        <v>20</v>
      </c>
      <c r="B6" s="5">
        <v>1.0</v>
      </c>
      <c r="C6" s="6">
        <v>41.0</v>
      </c>
      <c r="D6" s="6">
        <v>17.83</v>
      </c>
      <c r="E6" s="6">
        <v>3.0</v>
      </c>
      <c r="F6" s="6">
        <v>9.0</v>
      </c>
      <c r="G6" s="3">
        <v>0.0</v>
      </c>
      <c r="H6" s="5">
        <v>90.24</v>
      </c>
      <c r="I6" s="3">
        <v>0.0</v>
      </c>
      <c r="J6" s="3">
        <v>0.0</v>
      </c>
      <c r="L6" s="3" t="s">
        <v>21</v>
      </c>
      <c r="M6" s="8">
        <f>SUMPRODUCT(I2:I37,G2:G37)</f>
        <v>1</v>
      </c>
      <c r="N6" s="3" t="s">
        <v>15</v>
      </c>
      <c r="O6" s="9">
        <v>1.0</v>
      </c>
    </row>
    <row r="7">
      <c r="A7" s="4" t="s">
        <v>22</v>
      </c>
      <c r="B7" s="5">
        <v>1.0</v>
      </c>
      <c r="C7" s="6">
        <v>44.0</v>
      </c>
      <c r="D7" s="6">
        <v>15.4</v>
      </c>
      <c r="E7" s="6">
        <v>0.0</v>
      </c>
      <c r="F7" s="6">
        <v>8.0</v>
      </c>
      <c r="G7" s="3">
        <v>0.0</v>
      </c>
      <c r="H7" s="5">
        <v>23.47</v>
      </c>
      <c r="I7" s="3">
        <v>0.0</v>
      </c>
      <c r="J7" s="3">
        <v>0.0</v>
      </c>
      <c r="L7" s="3" t="s">
        <v>23</v>
      </c>
      <c r="M7" s="8">
        <f>SUM(I2:I9)</f>
        <v>2</v>
      </c>
      <c r="N7" s="3" t="s">
        <v>24</v>
      </c>
      <c r="O7" s="9">
        <v>2.0</v>
      </c>
    </row>
    <row r="8">
      <c r="A8" s="4" t="s">
        <v>25</v>
      </c>
      <c r="B8" s="5">
        <v>1.0</v>
      </c>
      <c r="C8" s="6">
        <v>38.0</v>
      </c>
      <c r="D8" s="6">
        <v>19.83</v>
      </c>
      <c r="E8" s="6">
        <v>2.0</v>
      </c>
      <c r="F8" s="6">
        <v>27.0</v>
      </c>
      <c r="G8" s="3">
        <v>0.0</v>
      </c>
      <c r="H8" s="5">
        <v>80.73</v>
      </c>
      <c r="I8" s="3">
        <v>1.0</v>
      </c>
      <c r="J8" s="3">
        <v>0.0</v>
      </c>
      <c r="L8" s="3" t="s">
        <v>26</v>
      </c>
      <c r="M8" s="8">
        <f>SUM(I10:I25)</f>
        <v>4</v>
      </c>
      <c r="N8" s="3" t="s">
        <v>24</v>
      </c>
      <c r="O8" s="9">
        <v>4.0</v>
      </c>
    </row>
    <row r="9">
      <c r="A9" s="4" t="s">
        <v>27</v>
      </c>
      <c r="B9" s="5">
        <v>1.0</v>
      </c>
      <c r="C9" s="6">
        <v>43.0</v>
      </c>
      <c r="D9" s="6">
        <v>18.57</v>
      </c>
      <c r="E9" s="6">
        <v>2.0</v>
      </c>
      <c r="F9" s="6">
        <v>6.0</v>
      </c>
      <c r="G9" s="3">
        <v>0.0</v>
      </c>
      <c r="H9" s="5">
        <v>31.5</v>
      </c>
      <c r="I9" s="3">
        <v>0.0</v>
      </c>
      <c r="J9" s="3">
        <v>0.0</v>
      </c>
      <c r="L9" s="3" t="s">
        <v>28</v>
      </c>
      <c r="M9" s="8">
        <f>SUM(I26:I37)</f>
        <v>2</v>
      </c>
      <c r="N9" s="3" t="s">
        <v>24</v>
      </c>
      <c r="O9" s="9">
        <v>2.0</v>
      </c>
    </row>
    <row r="10">
      <c r="A10" s="4" t="s">
        <v>29</v>
      </c>
      <c r="B10" s="5">
        <v>2.0</v>
      </c>
      <c r="C10" s="6">
        <v>38.0</v>
      </c>
      <c r="D10" s="6">
        <v>19.93</v>
      </c>
      <c r="E10" s="6">
        <v>4.0</v>
      </c>
      <c r="F10" s="6">
        <v>16.0</v>
      </c>
      <c r="G10" s="3">
        <v>0.0</v>
      </c>
      <c r="H10" s="5">
        <v>73.43</v>
      </c>
      <c r="I10" s="3">
        <v>1.0</v>
      </c>
      <c r="J10" s="3">
        <v>1.0</v>
      </c>
      <c r="L10" s="3" t="s">
        <v>30</v>
      </c>
      <c r="M10" s="8">
        <f>SUM(J2:J37)</f>
        <v>1</v>
      </c>
      <c r="N10" s="3" t="s">
        <v>24</v>
      </c>
      <c r="O10" s="9">
        <v>1.0</v>
      </c>
    </row>
    <row r="11">
      <c r="A11" s="4" t="s">
        <v>31</v>
      </c>
      <c r="B11" s="5">
        <v>2.0</v>
      </c>
      <c r="C11" s="6">
        <v>36.0</v>
      </c>
      <c r="D11" s="6">
        <v>19.6</v>
      </c>
      <c r="E11" s="6">
        <v>8.0</v>
      </c>
      <c r="F11" s="6">
        <v>4.0</v>
      </c>
      <c r="G11" s="3">
        <v>0.0</v>
      </c>
      <c r="H11" s="5">
        <v>26.87</v>
      </c>
      <c r="I11" s="3">
        <v>1.0</v>
      </c>
      <c r="J11" s="3">
        <v>0.0</v>
      </c>
    </row>
    <row r="12">
      <c r="A12" s="4" t="s">
        <v>32</v>
      </c>
      <c r="B12" s="5">
        <v>2.0</v>
      </c>
      <c r="C12" s="6">
        <v>41.0</v>
      </c>
      <c r="D12" s="6">
        <v>18.94</v>
      </c>
      <c r="E12" s="6">
        <v>4.0</v>
      </c>
      <c r="F12" s="6">
        <v>11.0</v>
      </c>
      <c r="G12" s="3">
        <v>0.0</v>
      </c>
      <c r="H12" s="5">
        <v>58.5</v>
      </c>
      <c r="I12" s="3">
        <v>0.0</v>
      </c>
      <c r="J12" s="3">
        <v>0.0</v>
      </c>
    </row>
    <row r="13">
      <c r="A13" s="4" t="s">
        <v>33</v>
      </c>
      <c r="B13" s="5">
        <v>2.0</v>
      </c>
      <c r="C13" s="6">
        <v>40.0</v>
      </c>
      <c r="D13" s="6">
        <v>16.4</v>
      </c>
      <c r="E13" s="6">
        <v>0.0</v>
      </c>
      <c r="F13" s="6">
        <v>5.0</v>
      </c>
      <c r="G13" s="3">
        <v>0.0</v>
      </c>
      <c r="H13" s="5">
        <v>42.8</v>
      </c>
      <c r="I13" s="3">
        <v>0.0</v>
      </c>
      <c r="J13" s="3">
        <v>0.0</v>
      </c>
      <c r="L13" s="3" t="s">
        <v>7</v>
      </c>
      <c r="M13" s="10">
        <f>SUMPRODUCT(I2:I37,H2:H37)+SUMPRODUCT(J2:J37,H2:H37)</f>
        <v>439.33</v>
      </c>
    </row>
    <row r="14">
      <c r="A14" s="4" t="s">
        <v>34</v>
      </c>
      <c r="B14" s="5">
        <v>2.0</v>
      </c>
      <c r="C14" s="6">
        <v>40.0</v>
      </c>
      <c r="D14" s="6">
        <v>14.33</v>
      </c>
      <c r="E14" s="6">
        <v>0.0</v>
      </c>
      <c r="F14" s="6">
        <v>6.0</v>
      </c>
      <c r="G14" s="3">
        <v>0.0</v>
      </c>
      <c r="H14" s="5">
        <v>21.43</v>
      </c>
      <c r="I14" s="3">
        <v>0.0</v>
      </c>
      <c r="J14" s="3">
        <v>0.0</v>
      </c>
    </row>
    <row r="15">
      <c r="A15" s="4" t="s">
        <v>35</v>
      </c>
      <c r="B15" s="5">
        <v>2.0</v>
      </c>
      <c r="C15" s="6">
        <v>40.0</v>
      </c>
      <c r="D15" s="6">
        <v>17.17</v>
      </c>
      <c r="E15" s="6">
        <v>1.0</v>
      </c>
      <c r="F15" s="6">
        <v>7.0</v>
      </c>
      <c r="G15" s="3">
        <v>0.0</v>
      </c>
      <c r="H15" s="5">
        <v>29.4</v>
      </c>
      <c r="I15" s="3">
        <v>0.0</v>
      </c>
      <c r="J15" s="3">
        <v>0.0</v>
      </c>
    </row>
    <row r="16">
      <c r="A16" s="4" t="s">
        <v>36</v>
      </c>
      <c r="B16" s="5">
        <v>2.0</v>
      </c>
      <c r="C16" s="6">
        <v>34.0</v>
      </c>
      <c r="D16" s="6">
        <v>15.8</v>
      </c>
      <c r="E16" s="6">
        <v>0.0</v>
      </c>
      <c r="F16" s="6">
        <v>2.0</v>
      </c>
      <c r="G16" s="3">
        <v>0.0</v>
      </c>
      <c r="H16" s="5">
        <v>82.32</v>
      </c>
      <c r="I16" s="3">
        <v>0.0</v>
      </c>
      <c r="J16" s="3">
        <v>0.0</v>
      </c>
    </row>
    <row r="17">
      <c r="A17" s="4" t="s">
        <v>37</v>
      </c>
      <c r="B17" s="5">
        <v>2.0</v>
      </c>
      <c r="C17" s="6">
        <v>39.0</v>
      </c>
      <c r="D17" s="6">
        <v>13.92</v>
      </c>
      <c r="E17" s="6">
        <v>0.0</v>
      </c>
      <c r="F17" s="6">
        <v>2.0</v>
      </c>
      <c r="G17" s="3">
        <v>0.0</v>
      </c>
      <c r="H17" s="5">
        <v>40.97</v>
      </c>
      <c r="I17" s="3">
        <v>0.0</v>
      </c>
      <c r="J17" s="3">
        <v>0.0</v>
      </c>
    </row>
    <row r="18">
      <c r="A18" s="4" t="s">
        <v>38</v>
      </c>
      <c r="B18" s="5">
        <v>2.0</v>
      </c>
      <c r="C18" s="6">
        <v>22.0</v>
      </c>
      <c r="D18" s="6">
        <v>19.6</v>
      </c>
      <c r="E18" s="6">
        <v>5.0</v>
      </c>
      <c r="F18" s="6">
        <v>15.0</v>
      </c>
      <c r="G18" s="3">
        <v>0.0</v>
      </c>
      <c r="H18" s="5">
        <v>28.27</v>
      </c>
      <c r="I18" s="3">
        <v>1.0</v>
      </c>
      <c r="J18" s="3">
        <v>0.0</v>
      </c>
    </row>
    <row r="19">
      <c r="A19" s="4" t="s">
        <v>39</v>
      </c>
      <c r="B19" s="5">
        <v>2.0</v>
      </c>
      <c r="C19" s="6">
        <v>38.0</v>
      </c>
      <c r="D19" s="6">
        <v>14.33</v>
      </c>
      <c r="E19" s="6">
        <v>0.0</v>
      </c>
      <c r="F19" s="6">
        <v>1.0</v>
      </c>
      <c r="G19" s="3">
        <v>0.0</v>
      </c>
      <c r="H19" s="5">
        <v>63.3</v>
      </c>
      <c r="I19" s="3">
        <v>0.0</v>
      </c>
      <c r="J19" s="3">
        <v>0.0</v>
      </c>
    </row>
    <row r="20">
      <c r="A20" s="4" t="s">
        <v>40</v>
      </c>
      <c r="B20" s="5">
        <v>2.0</v>
      </c>
      <c r="C20" s="6">
        <v>38.0</v>
      </c>
      <c r="D20" s="6">
        <v>17.67</v>
      </c>
      <c r="E20" s="6">
        <v>2.0</v>
      </c>
      <c r="F20" s="6">
        <v>1.0</v>
      </c>
      <c r="G20" s="3">
        <v>0.0</v>
      </c>
      <c r="H20" s="5">
        <v>37.17</v>
      </c>
      <c r="I20" s="3">
        <v>0.0</v>
      </c>
      <c r="J20" s="3">
        <v>0.0</v>
      </c>
    </row>
    <row r="21" ht="15.75" customHeight="1">
      <c r="A21" s="4" t="s">
        <v>41</v>
      </c>
      <c r="B21" s="5">
        <v>2.0</v>
      </c>
      <c r="C21" s="6">
        <v>36.0</v>
      </c>
      <c r="D21" s="6">
        <v>15.26</v>
      </c>
      <c r="E21" s="6">
        <v>0.0</v>
      </c>
      <c r="F21" s="6">
        <v>1.0</v>
      </c>
      <c r="G21" s="3">
        <v>0.0</v>
      </c>
      <c r="H21" s="5">
        <v>16.77</v>
      </c>
      <c r="I21" s="3">
        <v>0.0</v>
      </c>
      <c r="J21" s="3">
        <v>0.0</v>
      </c>
    </row>
    <row r="22" ht="15.75" customHeight="1">
      <c r="A22" s="4" t="s">
        <v>42</v>
      </c>
      <c r="B22" s="5">
        <v>2.0</v>
      </c>
      <c r="C22" s="6">
        <v>32.0</v>
      </c>
      <c r="D22" s="6">
        <v>17.34</v>
      </c>
      <c r="E22" s="6">
        <v>3.0</v>
      </c>
      <c r="F22" s="6">
        <v>2.0</v>
      </c>
      <c r="G22" s="3">
        <v>0.0</v>
      </c>
      <c r="H22" s="5">
        <v>24.0</v>
      </c>
      <c r="I22" s="3">
        <v>0.0</v>
      </c>
      <c r="J22" s="3">
        <v>0.0</v>
      </c>
    </row>
    <row r="23" ht="15.75" customHeight="1">
      <c r="A23" s="4" t="s">
        <v>43</v>
      </c>
      <c r="B23" s="5">
        <v>2.0</v>
      </c>
      <c r="C23" s="6">
        <v>33.0</v>
      </c>
      <c r="D23" s="6">
        <v>17.23</v>
      </c>
      <c r="E23" s="6">
        <v>3.0</v>
      </c>
      <c r="F23" s="6">
        <v>6.0</v>
      </c>
      <c r="G23" s="3">
        <v>0.0</v>
      </c>
      <c r="H23" s="5">
        <v>41.08</v>
      </c>
      <c r="I23" s="3">
        <v>0.0</v>
      </c>
      <c r="J23" s="3">
        <v>0.0</v>
      </c>
    </row>
    <row r="24" ht="15.75" customHeight="1">
      <c r="A24" s="4" t="s">
        <v>44</v>
      </c>
      <c r="B24" s="5">
        <v>2.0</v>
      </c>
      <c r="C24" s="6">
        <v>0.0</v>
      </c>
      <c r="D24" s="6">
        <v>17.0</v>
      </c>
      <c r="E24" s="6">
        <v>1.0</v>
      </c>
      <c r="F24" s="6">
        <v>8.0</v>
      </c>
      <c r="G24" s="3">
        <v>0.0</v>
      </c>
      <c r="H24" s="5">
        <v>100.75</v>
      </c>
      <c r="I24" s="3">
        <v>0.0</v>
      </c>
      <c r="J24" s="3">
        <v>0.0</v>
      </c>
    </row>
    <row r="25" ht="15.75" customHeight="1">
      <c r="A25" s="4" t="s">
        <v>45</v>
      </c>
      <c r="B25" s="5">
        <v>2.0</v>
      </c>
      <c r="C25" s="6">
        <v>3.0</v>
      </c>
      <c r="D25" s="6">
        <v>19.4</v>
      </c>
      <c r="E25" s="6">
        <v>2.0</v>
      </c>
      <c r="F25" s="6">
        <v>12.0</v>
      </c>
      <c r="G25" s="3">
        <v>0.0</v>
      </c>
      <c r="H25" s="5">
        <v>28.17</v>
      </c>
      <c r="I25" s="3">
        <v>1.0</v>
      </c>
      <c r="J25" s="3">
        <v>0.0</v>
      </c>
    </row>
    <row r="26" ht="15.75" customHeight="1">
      <c r="A26" s="4" t="s">
        <v>46</v>
      </c>
      <c r="B26" s="5">
        <v>3.0</v>
      </c>
      <c r="C26" s="6">
        <v>0.0</v>
      </c>
      <c r="D26" s="6">
        <v>15.03</v>
      </c>
      <c r="E26" s="6">
        <v>0.0</v>
      </c>
      <c r="F26" s="6">
        <v>0.0</v>
      </c>
      <c r="G26" s="3">
        <v>1.0</v>
      </c>
      <c r="H26" s="5">
        <v>60.69</v>
      </c>
      <c r="I26" s="3">
        <v>0.0</v>
      </c>
      <c r="J26" s="3">
        <v>0.0</v>
      </c>
    </row>
    <row r="27" ht="15.75" customHeight="1">
      <c r="A27" s="4" t="s">
        <v>47</v>
      </c>
      <c r="B27" s="5">
        <v>3.0</v>
      </c>
      <c r="C27" s="6">
        <v>0.0</v>
      </c>
      <c r="D27" s="6">
        <v>15.27</v>
      </c>
      <c r="E27" s="6">
        <v>0.0</v>
      </c>
      <c r="F27" s="6">
        <v>0.0</v>
      </c>
      <c r="G27" s="3">
        <v>1.0</v>
      </c>
      <c r="H27" s="5">
        <v>28.64</v>
      </c>
      <c r="I27" s="3">
        <v>0.0</v>
      </c>
      <c r="J27" s="3">
        <v>0.0</v>
      </c>
    </row>
    <row r="28" ht="15.75" customHeight="1">
      <c r="A28" s="4" t="s">
        <v>48</v>
      </c>
      <c r="B28" s="5">
        <v>3.0</v>
      </c>
      <c r="C28" s="6">
        <v>4.0</v>
      </c>
      <c r="D28" s="6">
        <v>15.7</v>
      </c>
      <c r="E28" s="6">
        <v>0.0</v>
      </c>
      <c r="F28" s="6">
        <v>0.0</v>
      </c>
      <c r="G28" s="3">
        <v>1.0</v>
      </c>
      <c r="H28" s="5">
        <v>28.87</v>
      </c>
      <c r="I28" s="3">
        <v>0.0</v>
      </c>
      <c r="J28" s="3">
        <v>0.0</v>
      </c>
    </row>
    <row r="29" ht="15.75" customHeight="1">
      <c r="A29" s="4" t="s">
        <v>49</v>
      </c>
      <c r="B29" s="5">
        <v>3.0</v>
      </c>
      <c r="C29" s="6">
        <v>2.0</v>
      </c>
      <c r="D29" s="6">
        <v>16.4</v>
      </c>
      <c r="E29" s="6">
        <v>0.0</v>
      </c>
      <c r="F29" s="6">
        <v>0.0</v>
      </c>
      <c r="G29" s="3">
        <v>1.0</v>
      </c>
      <c r="H29" s="5">
        <v>26.93</v>
      </c>
      <c r="I29" s="3">
        <v>1.0</v>
      </c>
      <c r="J29" s="3">
        <v>0.0</v>
      </c>
    </row>
    <row r="30" ht="15.75" customHeight="1">
      <c r="A30" s="4" t="s">
        <v>50</v>
      </c>
      <c r="B30" s="5">
        <v>3.0</v>
      </c>
      <c r="C30" s="6">
        <v>10.0</v>
      </c>
      <c r="D30" s="6">
        <v>15.0</v>
      </c>
      <c r="E30" s="6">
        <v>0.0</v>
      </c>
      <c r="F30" s="6">
        <v>0.0</v>
      </c>
      <c r="G30" s="3">
        <v>1.0</v>
      </c>
      <c r="H30" s="5">
        <v>23.77</v>
      </c>
      <c r="I30" s="3">
        <v>0.0</v>
      </c>
      <c r="J30" s="3">
        <v>0.0</v>
      </c>
    </row>
    <row r="31" ht="15.75" customHeight="1">
      <c r="A31" s="4" t="s">
        <v>51</v>
      </c>
      <c r="B31" s="5">
        <v>3.0</v>
      </c>
      <c r="C31" s="6">
        <v>29.0</v>
      </c>
      <c r="D31" s="6">
        <v>15.5</v>
      </c>
      <c r="E31" s="6">
        <v>0.0</v>
      </c>
      <c r="F31" s="6">
        <v>10.0</v>
      </c>
      <c r="G31" s="3">
        <v>0.0</v>
      </c>
      <c r="H31" s="5">
        <v>28.73</v>
      </c>
      <c r="I31" s="3">
        <v>0.0</v>
      </c>
      <c r="J31" s="3">
        <v>0.0</v>
      </c>
    </row>
    <row r="32" ht="15.75" customHeight="1">
      <c r="A32" s="4" t="s">
        <v>52</v>
      </c>
      <c r="B32" s="5">
        <v>3.0</v>
      </c>
      <c r="C32" s="6">
        <v>29.0</v>
      </c>
      <c r="D32" s="6">
        <v>15.8</v>
      </c>
      <c r="E32" s="6">
        <v>0.0</v>
      </c>
      <c r="F32" s="6">
        <v>7.0</v>
      </c>
      <c r="G32" s="3">
        <v>0.0</v>
      </c>
      <c r="H32" s="5">
        <v>24.3</v>
      </c>
      <c r="I32" s="3">
        <v>0.0</v>
      </c>
      <c r="J32" s="3">
        <v>0.0</v>
      </c>
    </row>
    <row r="33" ht="15.75" customHeight="1">
      <c r="A33" s="4" t="s">
        <v>53</v>
      </c>
      <c r="B33" s="5">
        <v>3.0</v>
      </c>
      <c r="C33" s="6">
        <v>0.0</v>
      </c>
      <c r="D33" s="6">
        <v>14.56</v>
      </c>
      <c r="E33" s="6">
        <v>0.0</v>
      </c>
      <c r="F33" s="6">
        <v>0.0</v>
      </c>
      <c r="G33" s="3">
        <v>1.0</v>
      </c>
      <c r="H33" s="5">
        <v>34.26</v>
      </c>
      <c r="I33" s="3">
        <v>0.0</v>
      </c>
      <c r="J33" s="3">
        <v>0.0</v>
      </c>
    </row>
    <row r="34" ht="15.75" customHeight="1">
      <c r="A34" s="4" t="s">
        <v>54</v>
      </c>
      <c r="B34" s="5">
        <v>3.0</v>
      </c>
      <c r="C34" s="6">
        <v>25.0</v>
      </c>
      <c r="D34" s="6">
        <v>15.83</v>
      </c>
      <c r="E34" s="6">
        <v>0.0</v>
      </c>
      <c r="F34" s="6">
        <v>1.0</v>
      </c>
      <c r="G34" s="3">
        <v>0.0</v>
      </c>
      <c r="H34" s="5">
        <v>24.67</v>
      </c>
      <c r="I34" s="3">
        <v>1.0</v>
      </c>
      <c r="J34" s="3">
        <v>0.0</v>
      </c>
    </row>
    <row r="35" ht="15.75" customHeight="1">
      <c r="A35" s="4" t="s">
        <v>55</v>
      </c>
      <c r="B35" s="5">
        <v>3.0</v>
      </c>
      <c r="C35" s="6">
        <v>0.0</v>
      </c>
      <c r="D35" s="6">
        <v>15.75</v>
      </c>
      <c r="E35" s="6">
        <v>0.0</v>
      </c>
      <c r="F35" s="6">
        <v>0.0</v>
      </c>
      <c r="G35" s="3">
        <v>1.0</v>
      </c>
      <c r="H35" s="5">
        <v>40.03</v>
      </c>
      <c r="I35" s="3">
        <v>0.0</v>
      </c>
      <c r="J35" s="3">
        <v>0.0</v>
      </c>
    </row>
    <row r="36" ht="15.75" customHeight="1">
      <c r="A36" s="4" t="s">
        <v>56</v>
      </c>
      <c r="B36" s="5">
        <v>3.0</v>
      </c>
      <c r="C36" s="6">
        <v>32.0</v>
      </c>
      <c r="D36" s="6">
        <v>14.8</v>
      </c>
      <c r="E36" s="6">
        <v>0.0</v>
      </c>
      <c r="F36" s="6">
        <v>4.0</v>
      </c>
      <c r="G36" s="3">
        <v>0.0</v>
      </c>
      <c r="H36" s="5">
        <v>23.6</v>
      </c>
      <c r="I36" s="3">
        <v>0.0</v>
      </c>
      <c r="J36" s="3">
        <v>0.0</v>
      </c>
    </row>
    <row r="37" ht="15.75" customHeight="1">
      <c r="A37" s="4" t="s">
        <v>57</v>
      </c>
      <c r="B37" s="5">
        <v>3.0</v>
      </c>
      <c r="C37" s="6">
        <v>2.0</v>
      </c>
      <c r="D37" s="6">
        <v>15.55</v>
      </c>
      <c r="E37" s="6">
        <v>0.0</v>
      </c>
      <c r="F37" s="6">
        <v>1.0</v>
      </c>
      <c r="G37" s="3">
        <v>0.0</v>
      </c>
      <c r="H37" s="5">
        <v>41.84</v>
      </c>
      <c r="I37" s="3">
        <v>0.0</v>
      </c>
      <c r="J37" s="3">
        <v>0.0</v>
      </c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8.63"/>
    <col customWidth="1" min="4" max="4" width="14.88"/>
    <col customWidth="1" min="5" max="5" width="14.63"/>
    <col customWidth="1" min="6" max="6" width="18.25"/>
    <col customWidth="1" min="7" max="7" width="14.25"/>
    <col customWidth="1" min="8" max="8" width="12.75"/>
    <col customWidth="1" min="9" max="10" width="8.25"/>
    <col customWidth="1" min="11" max="11" width="8.63"/>
    <col customWidth="1" min="12" max="12" width="17.25"/>
    <col customWidth="1" min="13" max="13" width="10.25"/>
    <col customWidth="1" min="14" max="33" width="8.63"/>
  </cols>
  <sheetData>
    <row r="1">
      <c r="A1" s="3" t="s">
        <v>0</v>
      </c>
      <c r="B1" s="3" t="s">
        <v>1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30</v>
      </c>
      <c r="L1" s="3" t="s">
        <v>65</v>
      </c>
    </row>
    <row r="2">
      <c r="A2" s="11" t="s">
        <v>10</v>
      </c>
      <c r="B2" s="5">
        <v>1.0</v>
      </c>
      <c r="C2" s="3">
        <v>11.0</v>
      </c>
      <c r="D2" s="3">
        <v>5.0</v>
      </c>
      <c r="E2" s="3">
        <v>15.74</v>
      </c>
      <c r="F2" s="3">
        <v>17.21</v>
      </c>
      <c r="G2" s="3">
        <v>18.87</v>
      </c>
      <c r="H2" s="3">
        <v>3.0</v>
      </c>
      <c r="I2" s="12">
        <v>1.0</v>
      </c>
      <c r="J2" s="12">
        <v>0.0</v>
      </c>
      <c r="K2" s="13">
        <v>108.44</v>
      </c>
      <c r="L2" s="3" t="s">
        <v>23</v>
      </c>
      <c r="M2" s="3" t="s">
        <v>24</v>
      </c>
      <c r="N2" s="3">
        <v>2.0</v>
      </c>
    </row>
    <row r="3">
      <c r="A3" s="11" t="s">
        <v>44</v>
      </c>
      <c r="B3" s="5">
        <v>1.0</v>
      </c>
      <c r="C3" s="3">
        <v>9.0</v>
      </c>
      <c r="D3" s="3">
        <v>2.0</v>
      </c>
      <c r="E3" s="3">
        <v>11.83</v>
      </c>
      <c r="F3" s="3">
        <v>11.87</v>
      </c>
      <c r="G3" s="3">
        <v>18.5</v>
      </c>
      <c r="H3" s="3">
        <v>1.0</v>
      </c>
      <c r="I3" s="12">
        <v>1.0</v>
      </c>
      <c r="J3" s="12">
        <v>0.0</v>
      </c>
      <c r="K3" s="13">
        <v>60.28</v>
      </c>
      <c r="L3" s="3" t="s">
        <v>26</v>
      </c>
      <c r="M3" s="3" t="s">
        <v>24</v>
      </c>
      <c r="N3" s="3">
        <v>4.0</v>
      </c>
    </row>
    <row r="4">
      <c r="A4" s="11" t="s">
        <v>18</v>
      </c>
      <c r="B4" s="5">
        <v>1.0</v>
      </c>
      <c r="C4" s="3">
        <v>9.0</v>
      </c>
      <c r="D4" s="3">
        <v>1.0</v>
      </c>
      <c r="E4" s="3">
        <v>4.95</v>
      </c>
      <c r="F4" s="3">
        <v>14.63</v>
      </c>
      <c r="G4" s="3">
        <v>18.77</v>
      </c>
      <c r="H4" s="3">
        <v>9.0</v>
      </c>
      <c r="I4" s="12">
        <v>0.0</v>
      </c>
      <c r="J4" s="12">
        <v>0.0</v>
      </c>
      <c r="K4" s="13">
        <v>70.48</v>
      </c>
      <c r="L4" s="3" t="s">
        <v>28</v>
      </c>
      <c r="M4" s="3" t="s">
        <v>66</v>
      </c>
      <c r="N4" s="3">
        <v>2.0</v>
      </c>
    </row>
    <row r="5">
      <c r="A5" s="11" t="s">
        <v>32</v>
      </c>
      <c r="B5" s="5">
        <v>2.0</v>
      </c>
      <c r="C5" s="3">
        <v>15.0</v>
      </c>
      <c r="D5" s="3">
        <v>1.0</v>
      </c>
      <c r="E5" s="3">
        <v>13.88</v>
      </c>
      <c r="F5" s="3">
        <v>14.3</v>
      </c>
      <c r="G5" s="3">
        <v>17.53</v>
      </c>
      <c r="H5" s="3">
        <v>13.0</v>
      </c>
      <c r="I5" s="12">
        <v>0.0</v>
      </c>
      <c r="J5" s="12">
        <v>0.0</v>
      </c>
      <c r="K5" s="14">
        <v>69.93</v>
      </c>
      <c r="N5" s="3" t="s">
        <v>67</v>
      </c>
      <c r="O5" s="3" t="s">
        <v>68</v>
      </c>
      <c r="P5" s="3" t="s">
        <v>69</v>
      </c>
      <c r="R5" s="3" t="s">
        <v>70</v>
      </c>
      <c r="T5" s="3" t="s">
        <v>71</v>
      </c>
      <c r="V5" s="3" t="s">
        <v>72</v>
      </c>
    </row>
    <row r="6">
      <c r="A6" s="11" t="s">
        <v>12</v>
      </c>
      <c r="B6" s="5">
        <v>2.0</v>
      </c>
      <c r="C6" s="3">
        <v>12.0</v>
      </c>
      <c r="D6" s="3">
        <v>1.0</v>
      </c>
      <c r="E6" s="3">
        <v>3.87</v>
      </c>
      <c r="F6" s="3">
        <v>14.27</v>
      </c>
      <c r="G6" s="3">
        <v>18.54</v>
      </c>
      <c r="H6" s="3">
        <v>9.0</v>
      </c>
      <c r="I6" s="12">
        <v>1.0</v>
      </c>
      <c r="J6" s="12">
        <v>0.0</v>
      </c>
      <c r="K6" s="14">
        <v>70.24</v>
      </c>
      <c r="L6" s="3" t="s">
        <v>73</v>
      </c>
      <c r="M6" s="15">
        <f>SUMPRODUCT(I2:I35,E2:E35)</f>
        <v>93.24</v>
      </c>
      <c r="N6" s="12">
        <v>0.0</v>
      </c>
      <c r="O6" s="12"/>
      <c r="P6" s="3">
        <f t="shared" ref="P6:P10" si="1">M6+N6</f>
        <v>93.24</v>
      </c>
      <c r="Q6" s="3" t="s">
        <v>15</v>
      </c>
      <c r="R6" s="9">
        <v>80.0</v>
      </c>
      <c r="S6" s="3">
        <v>100.0</v>
      </c>
      <c r="T6" s="9">
        <v>1.0</v>
      </c>
      <c r="U6" s="3">
        <v>80.0</v>
      </c>
      <c r="V6" s="3">
        <f t="shared" ref="V6:V10" si="2">T6*N6</f>
        <v>0</v>
      </c>
      <c r="W6" s="3" t="s">
        <v>74</v>
      </c>
    </row>
    <row r="7">
      <c r="A7" s="11" t="s">
        <v>20</v>
      </c>
      <c r="B7" s="5">
        <v>1.0</v>
      </c>
      <c r="C7" s="3">
        <v>8.0</v>
      </c>
      <c r="D7" s="3">
        <v>0.0</v>
      </c>
      <c r="E7" s="3">
        <v>8.21</v>
      </c>
      <c r="F7" s="3">
        <v>11.61</v>
      </c>
      <c r="G7" s="3">
        <v>15.6</v>
      </c>
      <c r="H7" s="3">
        <v>2.0</v>
      </c>
      <c r="I7" s="12">
        <v>0.0</v>
      </c>
      <c r="J7" s="12">
        <v>0.0</v>
      </c>
      <c r="K7" s="13">
        <v>14.94</v>
      </c>
      <c r="L7" s="3" t="s">
        <v>75</v>
      </c>
      <c r="M7" s="15">
        <f>SUMPRODUCT(I2:I35,F2:F35)</f>
        <v>117.3</v>
      </c>
      <c r="N7" s="12">
        <v>0.0</v>
      </c>
      <c r="O7" s="12"/>
      <c r="P7" s="3">
        <f t="shared" si="1"/>
        <v>117.3</v>
      </c>
      <c r="Q7" s="3" t="s">
        <v>15</v>
      </c>
      <c r="R7" s="9">
        <v>100.0</v>
      </c>
      <c r="S7" s="3">
        <v>120.0</v>
      </c>
      <c r="T7" s="9">
        <v>2.0</v>
      </c>
      <c r="U7" s="3">
        <v>100.0</v>
      </c>
      <c r="V7" s="3">
        <f t="shared" si="2"/>
        <v>0</v>
      </c>
      <c r="W7" s="3" t="s">
        <v>74</v>
      </c>
    </row>
    <row r="8">
      <c r="A8" s="11" t="s">
        <v>39</v>
      </c>
      <c r="B8" s="5">
        <v>2.0</v>
      </c>
      <c r="C8" s="3">
        <v>2.0</v>
      </c>
      <c r="D8" s="3">
        <v>0.0</v>
      </c>
      <c r="E8" s="3">
        <v>11.95</v>
      </c>
      <c r="F8" s="3">
        <v>11.95</v>
      </c>
      <c r="G8" s="3">
        <v>12.63</v>
      </c>
      <c r="H8" s="3">
        <v>9.0</v>
      </c>
      <c r="I8" s="12">
        <v>1.0</v>
      </c>
      <c r="J8" s="12">
        <v>0.0</v>
      </c>
      <c r="K8" s="14">
        <v>51.83</v>
      </c>
      <c r="L8" s="3" t="s">
        <v>76</v>
      </c>
      <c r="M8" s="15">
        <f>SUMPRODUCT(I2:I35,D2:D35)</f>
        <v>19</v>
      </c>
      <c r="N8" s="12">
        <v>0.0</v>
      </c>
      <c r="O8" s="12"/>
      <c r="P8" s="3">
        <f t="shared" si="1"/>
        <v>19</v>
      </c>
      <c r="Q8" s="3" t="s">
        <v>15</v>
      </c>
      <c r="R8" s="9">
        <v>15.0</v>
      </c>
      <c r="S8" s="3">
        <v>20.0</v>
      </c>
      <c r="T8" s="9">
        <v>5.0</v>
      </c>
      <c r="U8" s="3">
        <v>15.0</v>
      </c>
      <c r="V8" s="3">
        <f t="shared" si="2"/>
        <v>0</v>
      </c>
      <c r="W8" s="3" t="s">
        <v>74</v>
      </c>
    </row>
    <row r="9">
      <c r="A9" s="11" t="s">
        <v>16</v>
      </c>
      <c r="B9" s="5">
        <v>1.0</v>
      </c>
      <c r="C9" s="3">
        <v>10.0</v>
      </c>
      <c r="D9" s="3">
        <v>2.0</v>
      </c>
      <c r="E9" s="3">
        <v>5.82</v>
      </c>
      <c r="F9" s="3">
        <v>14.14</v>
      </c>
      <c r="G9" s="3">
        <v>19.2</v>
      </c>
      <c r="H9" s="3">
        <v>3.0</v>
      </c>
      <c r="I9" s="12">
        <v>0.0</v>
      </c>
      <c r="J9" s="12">
        <v>0.0</v>
      </c>
      <c r="K9" s="13">
        <v>16.26</v>
      </c>
      <c r="L9" s="3" t="s">
        <v>58</v>
      </c>
      <c r="M9" s="15">
        <f>SUMPRODUCT(I2:I35,C2:C35)</f>
        <v>76</v>
      </c>
      <c r="N9" s="12">
        <v>0.0</v>
      </c>
      <c r="O9" s="12"/>
      <c r="P9" s="3">
        <f t="shared" si="1"/>
        <v>76</v>
      </c>
      <c r="Q9" s="3" t="s">
        <v>15</v>
      </c>
      <c r="R9" s="9">
        <v>30.0</v>
      </c>
      <c r="T9" s="9">
        <v>4.0</v>
      </c>
      <c r="V9" s="3">
        <f t="shared" si="2"/>
        <v>0</v>
      </c>
      <c r="W9" s="3" t="s">
        <v>74</v>
      </c>
    </row>
    <row r="10">
      <c r="A10" s="16" t="s">
        <v>31</v>
      </c>
      <c r="B10" s="5">
        <v>2.0</v>
      </c>
      <c r="C10" s="3">
        <v>6.0</v>
      </c>
      <c r="D10" s="3">
        <v>0.0</v>
      </c>
      <c r="E10" s="3">
        <v>10.72</v>
      </c>
      <c r="F10" s="3">
        <v>12.06</v>
      </c>
      <c r="G10" s="3">
        <v>14.07</v>
      </c>
      <c r="H10" s="3">
        <v>25.0</v>
      </c>
      <c r="I10" s="12">
        <v>0.0</v>
      </c>
      <c r="J10" s="12">
        <v>0.0</v>
      </c>
      <c r="K10" s="14">
        <v>85.42</v>
      </c>
      <c r="L10" s="3" t="s">
        <v>77</v>
      </c>
      <c r="M10" s="15">
        <f>SUMPRODUCT(I2:I35,G2:G35)</f>
        <v>139.93</v>
      </c>
      <c r="N10" s="12">
        <v>0.0</v>
      </c>
      <c r="O10" s="12"/>
      <c r="P10" s="3">
        <f t="shared" si="1"/>
        <v>139.93</v>
      </c>
      <c r="Q10" s="3" t="s">
        <v>15</v>
      </c>
      <c r="R10" s="9">
        <v>90.0</v>
      </c>
      <c r="T10" s="9">
        <v>6.0</v>
      </c>
      <c r="V10" s="3">
        <f t="shared" si="2"/>
        <v>0</v>
      </c>
      <c r="W10" s="3" t="s">
        <v>74</v>
      </c>
    </row>
    <row r="11">
      <c r="A11" s="17" t="s">
        <v>54</v>
      </c>
      <c r="B11" s="5">
        <v>3.0</v>
      </c>
      <c r="C11" s="18">
        <v>0.0</v>
      </c>
      <c r="D11" s="18">
        <v>0.0</v>
      </c>
      <c r="E11" s="18">
        <v>0.0</v>
      </c>
      <c r="F11" s="18">
        <v>0.0</v>
      </c>
      <c r="G11" s="18">
        <v>0.0</v>
      </c>
      <c r="H11" s="18">
        <v>25.0</v>
      </c>
      <c r="I11" s="12">
        <v>0.0</v>
      </c>
      <c r="J11" s="12">
        <v>0.0</v>
      </c>
      <c r="K11" s="19">
        <v>71.8</v>
      </c>
      <c r="L11" s="3" t="s">
        <v>78</v>
      </c>
      <c r="M11" s="9">
        <f>SUMPRODUCT(I2:I35,H2:H35)</f>
        <v>94</v>
      </c>
      <c r="N11" s="12"/>
      <c r="O11" s="12">
        <v>0.0</v>
      </c>
      <c r="P11" s="3">
        <f>M11-O11</f>
        <v>94</v>
      </c>
      <c r="Q11" s="3" t="s">
        <v>74</v>
      </c>
      <c r="R11" s="9">
        <v>100.0</v>
      </c>
      <c r="T11" s="9">
        <v>10.0</v>
      </c>
      <c r="V11" s="3">
        <f>T11*O11</f>
        <v>0</v>
      </c>
      <c r="W11" s="3" t="s">
        <v>74</v>
      </c>
    </row>
    <row r="12">
      <c r="A12" s="11" t="s">
        <v>25</v>
      </c>
      <c r="B12" s="5">
        <v>1.0</v>
      </c>
      <c r="C12" s="3">
        <v>12.0</v>
      </c>
      <c r="D12" s="3">
        <v>2.0</v>
      </c>
      <c r="E12" s="3">
        <v>12.71</v>
      </c>
      <c r="F12" s="3">
        <v>12.8</v>
      </c>
      <c r="G12" s="3">
        <v>19.5</v>
      </c>
      <c r="H12" s="3">
        <v>5.0</v>
      </c>
      <c r="I12" s="12">
        <v>0.0</v>
      </c>
      <c r="J12" s="12">
        <v>0.0</v>
      </c>
      <c r="K12" s="13">
        <v>19.14</v>
      </c>
    </row>
    <row r="13">
      <c r="A13" s="11" t="s">
        <v>29</v>
      </c>
      <c r="B13" s="5">
        <v>1.0</v>
      </c>
      <c r="C13" s="3">
        <v>13.0</v>
      </c>
      <c r="D13" s="3">
        <v>2.0</v>
      </c>
      <c r="E13" s="3">
        <v>11.62</v>
      </c>
      <c r="F13" s="3">
        <v>14.93</v>
      </c>
      <c r="G13" s="3">
        <v>17.4</v>
      </c>
      <c r="H13" s="3">
        <v>5.0</v>
      </c>
      <c r="I13" s="12">
        <v>0.0</v>
      </c>
      <c r="J13" s="12">
        <v>0.0</v>
      </c>
      <c r="K13" s="13">
        <v>33.09</v>
      </c>
    </row>
    <row r="14">
      <c r="A14" s="11" t="s">
        <v>27</v>
      </c>
      <c r="B14" s="5">
        <v>2.0</v>
      </c>
      <c r="C14" s="3">
        <v>13.0</v>
      </c>
      <c r="D14" s="3">
        <v>6.0</v>
      </c>
      <c r="E14" s="3">
        <v>13.45</v>
      </c>
      <c r="F14" s="3">
        <v>18.67</v>
      </c>
      <c r="G14" s="3">
        <v>19.06</v>
      </c>
      <c r="H14" s="3">
        <v>13.0</v>
      </c>
      <c r="I14" s="12">
        <v>1.0</v>
      </c>
      <c r="J14" s="12">
        <v>0.0</v>
      </c>
      <c r="K14" s="14">
        <v>47.8</v>
      </c>
      <c r="L14" s="3" t="s">
        <v>65</v>
      </c>
      <c r="M14" s="3" t="s">
        <v>79</v>
      </c>
    </row>
    <row r="15">
      <c r="A15" s="11" t="s">
        <v>33</v>
      </c>
      <c r="B15" s="5">
        <v>2.0</v>
      </c>
      <c r="C15" s="3">
        <v>14.0</v>
      </c>
      <c r="D15" s="3">
        <v>3.0</v>
      </c>
      <c r="E15" s="3">
        <v>12.23</v>
      </c>
      <c r="F15" s="3">
        <v>15.24</v>
      </c>
      <c r="G15" s="3">
        <v>17.73</v>
      </c>
      <c r="H15" s="3">
        <v>9.0</v>
      </c>
      <c r="I15" s="12">
        <v>1.0</v>
      </c>
      <c r="J15" s="12">
        <v>0.0</v>
      </c>
      <c r="K15" s="14">
        <v>57.9</v>
      </c>
      <c r="L15" s="3" t="s">
        <v>23</v>
      </c>
      <c r="M15" s="3">
        <f>SUMIFS(I2:I35, B2:B35, 1)</f>
        <v>2</v>
      </c>
      <c r="N15" s="3" t="s">
        <v>24</v>
      </c>
      <c r="O15" s="3">
        <v>2.0</v>
      </c>
    </row>
    <row r="16">
      <c r="A16" s="11" t="s">
        <v>51</v>
      </c>
      <c r="B16" s="5">
        <v>2.0</v>
      </c>
      <c r="C16" s="3">
        <v>9.0</v>
      </c>
      <c r="D16" s="3">
        <v>3.0</v>
      </c>
      <c r="E16" s="3">
        <v>13.68</v>
      </c>
      <c r="F16" s="3">
        <v>15.7</v>
      </c>
      <c r="G16" s="3">
        <v>16.2</v>
      </c>
      <c r="H16" s="3">
        <v>13.0</v>
      </c>
      <c r="I16" s="12">
        <v>0.0</v>
      </c>
      <c r="J16" s="12">
        <v>0.0</v>
      </c>
      <c r="K16" s="14">
        <v>57.06</v>
      </c>
      <c r="L16" s="3" t="s">
        <v>26</v>
      </c>
      <c r="M16" s="3">
        <f>SUMIFS(I2:I35, B2:B35, 2)</f>
        <v>4</v>
      </c>
      <c r="N16" s="3" t="s">
        <v>24</v>
      </c>
      <c r="O16" s="3">
        <v>4.0</v>
      </c>
    </row>
    <row r="17">
      <c r="A17" s="11" t="s">
        <v>22</v>
      </c>
      <c r="B17" s="5">
        <v>3.0</v>
      </c>
      <c r="C17" s="3">
        <v>15.0</v>
      </c>
      <c r="D17" s="3">
        <v>1.0</v>
      </c>
      <c r="E17" s="3">
        <v>12.54</v>
      </c>
      <c r="F17" s="3">
        <v>12.89</v>
      </c>
      <c r="G17" s="3">
        <v>17.0</v>
      </c>
      <c r="H17" s="3">
        <v>25.0</v>
      </c>
      <c r="I17" s="12">
        <v>0.0</v>
      </c>
      <c r="J17" s="12">
        <v>0.0</v>
      </c>
      <c r="K17" s="19">
        <v>70.11</v>
      </c>
      <c r="L17" s="3" t="s">
        <v>28</v>
      </c>
      <c r="M17" s="3">
        <f>SUMIFS(I2:I35, B2:B35, 3)</f>
        <v>2</v>
      </c>
      <c r="N17" s="3" t="s">
        <v>24</v>
      </c>
      <c r="O17" s="3">
        <v>2.0</v>
      </c>
    </row>
    <row r="18">
      <c r="A18" s="17" t="s">
        <v>46</v>
      </c>
      <c r="B18" s="5">
        <v>1.0</v>
      </c>
      <c r="C18" s="18">
        <v>0.0</v>
      </c>
      <c r="D18" s="18">
        <v>0.0</v>
      </c>
      <c r="E18" s="18">
        <v>0.0</v>
      </c>
      <c r="F18" s="18">
        <v>0.0</v>
      </c>
      <c r="G18" s="18">
        <v>0.0</v>
      </c>
      <c r="H18" s="18">
        <v>5.0</v>
      </c>
      <c r="I18" s="12">
        <v>0.0</v>
      </c>
      <c r="J18" s="12">
        <v>0.0</v>
      </c>
      <c r="K18" s="13">
        <v>35.67</v>
      </c>
      <c r="L18" s="18"/>
      <c r="M18" s="18">
        <v>0.0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>
      <c r="A19" s="11" t="s">
        <v>43</v>
      </c>
      <c r="B19" s="5">
        <v>2.0</v>
      </c>
      <c r="C19" s="3">
        <v>9.0</v>
      </c>
      <c r="D19" s="3">
        <v>0.0</v>
      </c>
      <c r="E19" s="3">
        <v>12.4</v>
      </c>
      <c r="F19" s="3">
        <v>9.8</v>
      </c>
      <c r="G19" s="3">
        <v>14.5</v>
      </c>
      <c r="H19" s="3">
        <v>13.0</v>
      </c>
      <c r="I19" s="12">
        <v>0.0</v>
      </c>
      <c r="J19" s="12">
        <v>0.0</v>
      </c>
      <c r="K19" s="14">
        <v>17.37</v>
      </c>
    </row>
    <row r="20">
      <c r="A20" s="11" t="s">
        <v>53</v>
      </c>
      <c r="B20" s="5">
        <v>2.0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13.0</v>
      </c>
      <c r="I20" s="12">
        <v>0.0</v>
      </c>
      <c r="J20" s="12">
        <v>0.0</v>
      </c>
      <c r="K20" s="14">
        <v>24.17</v>
      </c>
      <c r="L20" s="3" t="s">
        <v>80</v>
      </c>
      <c r="M20" s="8">
        <v>0.0</v>
      </c>
    </row>
    <row r="21" ht="15.75" customHeight="1">
      <c r="A21" s="11" t="s">
        <v>37</v>
      </c>
      <c r="B21" s="5">
        <v>2.0</v>
      </c>
      <c r="C21" s="3">
        <v>6.0</v>
      </c>
      <c r="D21" s="3">
        <v>1.0</v>
      </c>
      <c r="E21" s="3">
        <v>13.52</v>
      </c>
      <c r="F21" s="3">
        <v>13.52</v>
      </c>
      <c r="G21" s="3">
        <v>16.27</v>
      </c>
      <c r="H21" s="3">
        <v>13.0</v>
      </c>
      <c r="I21" s="12">
        <v>0.0</v>
      </c>
      <c r="J21" s="12">
        <v>0.0</v>
      </c>
      <c r="K21" s="14">
        <v>23.32</v>
      </c>
    </row>
    <row r="22" ht="15.75" customHeight="1">
      <c r="A22" s="11" t="s">
        <v>48</v>
      </c>
      <c r="B22" s="5">
        <v>2.0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13.0</v>
      </c>
      <c r="I22" s="12">
        <v>0.0</v>
      </c>
      <c r="J22" s="12">
        <v>0.0</v>
      </c>
      <c r="K22" s="14">
        <v>18.9</v>
      </c>
      <c r="L22" s="3" t="s">
        <v>79</v>
      </c>
      <c r="M22" s="7">
        <f>M20+SUMPRODUCT(T6:T11,V6:V11)</f>
        <v>0</v>
      </c>
      <c r="O22" s="3" t="s">
        <v>81</v>
      </c>
      <c r="P22" s="3">
        <f>SUMPRODUCT(I2:I35,K2:K35)+SUMPRODUCT(J2:J35,K2:K35)</f>
        <v>480.66</v>
      </c>
    </row>
    <row r="23" ht="15.75" customHeight="1">
      <c r="A23" s="11" t="s">
        <v>55</v>
      </c>
      <c r="B23" s="5">
        <v>2.0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13.0</v>
      </c>
      <c r="I23" s="12">
        <v>0.0</v>
      </c>
      <c r="J23" s="12">
        <v>0.0</v>
      </c>
      <c r="K23" s="14">
        <v>20.0</v>
      </c>
    </row>
    <row r="24" ht="15.75" customHeight="1">
      <c r="A24" s="11" t="s">
        <v>40</v>
      </c>
      <c r="B24" s="5">
        <v>2.0</v>
      </c>
      <c r="C24" s="3">
        <v>2.0</v>
      </c>
      <c r="D24" s="3">
        <v>0.0</v>
      </c>
      <c r="E24" s="3">
        <v>11.24</v>
      </c>
      <c r="F24" s="3">
        <v>11.24</v>
      </c>
      <c r="G24" s="3">
        <v>13.3</v>
      </c>
      <c r="H24" s="3">
        <v>13.0</v>
      </c>
      <c r="I24" s="12">
        <v>0.0</v>
      </c>
      <c r="J24" s="12">
        <v>0.0</v>
      </c>
      <c r="K24" s="14">
        <v>10.37</v>
      </c>
    </row>
    <row r="25" ht="15.75" customHeight="1">
      <c r="A25" s="20" t="s">
        <v>38</v>
      </c>
      <c r="B25" s="5">
        <v>2.0</v>
      </c>
      <c r="C25" s="3">
        <v>4.0</v>
      </c>
      <c r="D25" s="3">
        <v>0.0</v>
      </c>
      <c r="E25" s="3">
        <v>13.95</v>
      </c>
      <c r="F25" s="3">
        <v>12.73</v>
      </c>
      <c r="G25" s="3">
        <v>14.0</v>
      </c>
      <c r="H25" s="3">
        <v>13.0</v>
      </c>
      <c r="I25" s="12">
        <v>0.0</v>
      </c>
      <c r="J25" s="12">
        <v>0.0</v>
      </c>
      <c r="K25" s="14">
        <v>15.64</v>
      </c>
    </row>
    <row r="26" ht="15.75" customHeight="1">
      <c r="A26" s="11" t="s">
        <v>52</v>
      </c>
      <c r="B26" s="5">
        <v>2.0</v>
      </c>
      <c r="C26" s="3">
        <v>5.0</v>
      </c>
      <c r="D26" s="3">
        <v>0.0</v>
      </c>
      <c r="E26" s="3">
        <v>8.91</v>
      </c>
      <c r="F26" s="3">
        <v>10.34</v>
      </c>
      <c r="G26" s="3">
        <v>12.5</v>
      </c>
      <c r="H26" s="3">
        <v>13.0</v>
      </c>
      <c r="I26" s="12">
        <v>0.0</v>
      </c>
      <c r="J26" s="12">
        <v>0.0</v>
      </c>
      <c r="K26" s="14">
        <v>19.43</v>
      </c>
    </row>
    <row r="27" ht="15.75" customHeight="1">
      <c r="A27" s="11" t="s">
        <v>41</v>
      </c>
      <c r="B27" s="5">
        <v>3.0</v>
      </c>
      <c r="C27" s="3">
        <v>3.0</v>
      </c>
      <c r="D27" s="3">
        <v>0.0</v>
      </c>
      <c r="E27" s="3">
        <v>14.31</v>
      </c>
      <c r="F27" s="3">
        <v>14.31</v>
      </c>
      <c r="G27" s="3">
        <v>14.54</v>
      </c>
      <c r="H27" s="3">
        <v>25.0</v>
      </c>
      <c r="I27" s="12">
        <v>0.0</v>
      </c>
      <c r="J27" s="12">
        <v>0.0</v>
      </c>
      <c r="K27" s="19">
        <v>25.37</v>
      </c>
    </row>
    <row r="28" ht="15.75" customHeight="1">
      <c r="A28" s="17" t="s">
        <v>56</v>
      </c>
      <c r="B28" s="5">
        <v>3.0</v>
      </c>
      <c r="C28" s="18">
        <v>0.0</v>
      </c>
      <c r="D28" s="18">
        <v>0.0</v>
      </c>
      <c r="E28" s="18">
        <v>0.0</v>
      </c>
      <c r="F28" s="18">
        <v>0.0</v>
      </c>
      <c r="G28" s="18">
        <v>0.0</v>
      </c>
      <c r="H28" s="18">
        <v>99.0</v>
      </c>
      <c r="I28" s="12">
        <v>0.0</v>
      </c>
      <c r="J28" s="12">
        <v>0.0</v>
      </c>
      <c r="K28" s="19">
        <v>37.43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5.75" customHeight="1">
      <c r="A29" s="11" t="s">
        <v>45</v>
      </c>
      <c r="B29" s="5">
        <v>3.0</v>
      </c>
      <c r="C29" s="3">
        <v>8.0</v>
      </c>
      <c r="D29" s="3">
        <v>0.0</v>
      </c>
      <c r="E29" s="3">
        <v>6.9</v>
      </c>
      <c r="F29" s="3">
        <v>12.03</v>
      </c>
      <c r="G29" s="3">
        <v>14.87</v>
      </c>
      <c r="H29" s="3">
        <v>25.0</v>
      </c>
      <c r="I29" s="12">
        <v>0.0</v>
      </c>
      <c r="J29" s="12">
        <v>0.0</v>
      </c>
      <c r="K29" s="19">
        <v>30.82</v>
      </c>
    </row>
    <row r="30" ht="15.75" customHeight="1">
      <c r="A30" s="11" t="s">
        <v>35</v>
      </c>
      <c r="B30" s="5">
        <v>3.0</v>
      </c>
      <c r="C30" s="3">
        <v>10.0</v>
      </c>
      <c r="D30" s="3">
        <v>1.0</v>
      </c>
      <c r="E30" s="3">
        <v>10.26</v>
      </c>
      <c r="F30" s="3">
        <v>14.18</v>
      </c>
      <c r="G30" s="3">
        <v>18.0</v>
      </c>
      <c r="H30" s="3">
        <v>25.0</v>
      </c>
      <c r="I30" s="12">
        <v>1.0</v>
      </c>
      <c r="J30" s="12">
        <v>1.0</v>
      </c>
      <c r="K30" s="19">
        <v>34.17</v>
      </c>
    </row>
    <row r="31" ht="15.75" customHeight="1">
      <c r="A31" s="17" t="s">
        <v>49</v>
      </c>
      <c r="B31" s="21">
        <v>3.0</v>
      </c>
      <c r="C31" s="18">
        <v>0.0</v>
      </c>
      <c r="D31" s="18">
        <v>0.0</v>
      </c>
      <c r="E31" s="18">
        <v>0.0</v>
      </c>
      <c r="F31" s="18">
        <v>0.0</v>
      </c>
      <c r="G31" s="18">
        <v>0.0</v>
      </c>
      <c r="H31" s="18">
        <v>25.0</v>
      </c>
      <c r="I31" s="12">
        <v>0.0</v>
      </c>
      <c r="J31" s="12">
        <v>0.0</v>
      </c>
      <c r="K31" s="19">
        <v>16.53</v>
      </c>
    </row>
    <row r="32" ht="15.75" customHeight="1">
      <c r="A32" s="11" t="s">
        <v>82</v>
      </c>
      <c r="B32" s="5">
        <v>3.0</v>
      </c>
      <c r="C32" s="3">
        <v>5.0</v>
      </c>
      <c r="D32" s="3">
        <v>1.0</v>
      </c>
      <c r="E32" s="3">
        <v>13.91</v>
      </c>
      <c r="F32" s="3">
        <v>13.91</v>
      </c>
      <c r="G32" s="3">
        <v>16.6</v>
      </c>
      <c r="H32" s="3">
        <v>25.0</v>
      </c>
      <c r="I32" s="12">
        <v>1.0</v>
      </c>
      <c r="J32" s="12">
        <v>0.0</v>
      </c>
      <c r="K32" s="19">
        <v>15.83</v>
      </c>
    </row>
    <row r="33" ht="15.75" customHeight="1">
      <c r="A33" s="17" t="s">
        <v>47</v>
      </c>
      <c r="B33" s="21">
        <v>3.0</v>
      </c>
      <c r="C33" s="18">
        <v>0.0</v>
      </c>
      <c r="D33" s="18">
        <v>0.0</v>
      </c>
      <c r="E33" s="18">
        <v>0.0</v>
      </c>
      <c r="F33" s="18">
        <v>0.0</v>
      </c>
      <c r="G33" s="18">
        <v>0.0</v>
      </c>
      <c r="H33" s="3">
        <v>25.0</v>
      </c>
      <c r="I33" s="12">
        <v>0.0</v>
      </c>
      <c r="J33" s="12">
        <v>0.0</v>
      </c>
      <c r="K33" s="19">
        <v>17.94</v>
      </c>
    </row>
    <row r="34" ht="15.75" customHeight="1">
      <c r="A34" s="11" t="s">
        <v>42</v>
      </c>
      <c r="B34" s="5">
        <v>3.0</v>
      </c>
      <c r="C34" s="3">
        <v>5.0</v>
      </c>
      <c r="D34" s="3">
        <v>1.0</v>
      </c>
      <c r="E34" s="3">
        <v>8.06</v>
      </c>
      <c r="F34" s="3">
        <v>14.59</v>
      </c>
      <c r="G34" s="3">
        <v>18.06</v>
      </c>
      <c r="H34" s="3">
        <v>25.0</v>
      </c>
      <c r="I34" s="12">
        <v>0.0</v>
      </c>
      <c r="J34" s="12">
        <v>0.0</v>
      </c>
      <c r="K34" s="19">
        <v>14.24</v>
      </c>
    </row>
    <row r="35" ht="15.75" customHeight="1">
      <c r="A35" s="11" t="s">
        <v>34</v>
      </c>
      <c r="B35" s="5">
        <v>3.0</v>
      </c>
      <c r="C35" s="3">
        <v>14.0</v>
      </c>
      <c r="D35" s="3">
        <v>0.0</v>
      </c>
      <c r="E35" s="3">
        <v>10.06</v>
      </c>
      <c r="F35" s="3">
        <v>13.92</v>
      </c>
      <c r="G35" s="3">
        <v>15.25</v>
      </c>
      <c r="H35" s="3">
        <v>25.0</v>
      </c>
      <c r="I35" s="12">
        <v>0.0</v>
      </c>
      <c r="J35" s="12">
        <v>0.0</v>
      </c>
      <c r="K35" s="19">
        <v>11.34</v>
      </c>
    </row>
    <row r="36" ht="15.75" customHeight="1">
      <c r="B36" s="5"/>
      <c r="J36" s="3">
        <f>SUM(J2:J35)</f>
        <v>1</v>
      </c>
      <c r="K36" s="5"/>
    </row>
    <row r="37" ht="15.75" customHeight="1">
      <c r="B37" s="5"/>
      <c r="K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8.63"/>
    <col customWidth="1" min="3" max="3" width="19.88"/>
    <col customWidth="1" min="4" max="4" width="14.25"/>
    <col customWidth="1" min="5" max="5" width="19.63"/>
    <col customWidth="1" min="6" max="6" width="17.63"/>
    <col customWidth="1" min="7" max="7" width="14.88"/>
    <col customWidth="1" min="8" max="14" width="8.63"/>
    <col customWidth="1" min="15" max="15" width="27.75"/>
    <col customWidth="1" min="16" max="26" width="8.63"/>
  </cols>
  <sheetData>
    <row r="1">
      <c r="A1" s="1" t="s">
        <v>0</v>
      </c>
      <c r="B1" s="3" t="s">
        <v>1</v>
      </c>
      <c r="C1" s="3" t="s">
        <v>83</v>
      </c>
      <c r="D1" s="3" t="s">
        <v>17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64</v>
      </c>
      <c r="J1" s="3" t="s">
        <v>30</v>
      </c>
      <c r="K1" s="3" t="s">
        <v>7</v>
      </c>
      <c r="L1" s="3" t="s">
        <v>88</v>
      </c>
    </row>
    <row r="2">
      <c r="A2" s="4" t="s">
        <v>10</v>
      </c>
      <c r="B2" s="5">
        <v>1.0</v>
      </c>
      <c r="C2" s="11">
        <v>1.0</v>
      </c>
      <c r="D2" s="5">
        <v>1.0</v>
      </c>
      <c r="E2" s="3">
        <v>108.44</v>
      </c>
      <c r="F2" s="3">
        <v>92.64</v>
      </c>
      <c r="G2" s="3">
        <v>13.0</v>
      </c>
      <c r="H2" s="5">
        <v>18.0</v>
      </c>
      <c r="I2" s="3">
        <v>1.1102230246251565E-16</v>
      </c>
      <c r="J2" s="3">
        <v>0.0</v>
      </c>
      <c r="K2" s="5">
        <v>85.21</v>
      </c>
      <c r="L2" s="22">
        <f t="array" ref="L2">XLOOKUP(A2, 'EVENT 2 MILP'!A:A, 'EVENT 2 MILP'!I:I)</f>
        <v>1</v>
      </c>
      <c r="O2" s="3" t="s">
        <v>89</v>
      </c>
      <c r="P2" s="8">
        <f>SUMPRODUCT(I2:I37,E2:E37)</f>
        <v>310</v>
      </c>
      <c r="Q2" s="3" t="s">
        <v>15</v>
      </c>
      <c r="R2" s="3">
        <v>310.0</v>
      </c>
    </row>
    <row r="3">
      <c r="A3" s="4" t="s">
        <v>44</v>
      </c>
      <c r="B3" s="5">
        <v>1.0</v>
      </c>
      <c r="C3" s="11">
        <v>0.0</v>
      </c>
      <c r="D3" s="5">
        <v>1.0</v>
      </c>
      <c r="E3" s="3">
        <v>60.28</v>
      </c>
      <c r="F3" s="3">
        <v>80.52</v>
      </c>
      <c r="G3" s="3">
        <v>19.0</v>
      </c>
      <c r="H3" s="5">
        <v>16.1</v>
      </c>
      <c r="I3" s="3">
        <v>0.0</v>
      </c>
      <c r="J3" s="3">
        <v>0.0</v>
      </c>
      <c r="K3" s="5">
        <v>61.24</v>
      </c>
      <c r="L3" s="22">
        <f t="array" ref="L3">XLOOKUP(A3, 'EVENT 2 MILP'!A:A, 'EVENT 2 MILP'!I:I)</f>
        <v>1</v>
      </c>
      <c r="N3" s="3" t="s">
        <v>90</v>
      </c>
      <c r="O3" s="3" t="s">
        <v>91</v>
      </c>
      <c r="P3" s="8">
        <f>SUMPRODUCT(I2:I37,F2:F37)</f>
        <v>284.8414207</v>
      </c>
      <c r="Q3" s="3" t="s">
        <v>15</v>
      </c>
      <c r="R3" s="3">
        <v>150.0</v>
      </c>
    </row>
    <row r="4">
      <c r="A4" s="4" t="s">
        <v>18</v>
      </c>
      <c r="B4" s="5">
        <v>1.0</v>
      </c>
      <c r="C4" s="23">
        <v>1.0</v>
      </c>
      <c r="D4" s="5">
        <v>0.0</v>
      </c>
      <c r="E4" s="3">
        <v>84.08</v>
      </c>
      <c r="F4" s="3">
        <v>64.17</v>
      </c>
      <c r="G4" s="3">
        <v>25.0</v>
      </c>
      <c r="H4" s="5">
        <v>14.76</v>
      </c>
      <c r="I4" s="3">
        <v>1.1102230246251565E-16</v>
      </c>
      <c r="J4" s="3">
        <v>0.0</v>
      </c>
      <c r="K4" s="5">
        <v>29.5</v>
      </c>
      <c r="L4" s="22">
        <f t="array" ref="L4">XLOOKUP(A4, 'EVENT 2 MILP'!A:A, 'EVENT 2 MILP'!I:I)</f>
        <v>0</v>
      </c>
      <c r="O4" s="3" t="s">
        <v>86</v>
      </c>
      <c r="P4" s="24">
        <f>SUMPRODUCT(I2:I37,G2:G37)</f>
        <v>28.4988161</v>
      </c>
      <c r="Q4" s="3" t="s">
        <v>74</v>
      </c>
      <c r="R4" s="3">
        <v>250.0</v>
      </c>
    </row>
    <row r="5">
      <c r="A5" s="4" t="s">
        <v>32</v>
      </c>
      <c r="B5" s="5">
        <v>1.0</v>
      </c>
      <c r="C5" s="23">
        <v>1.0</v>
      </c>
      <c r="D5" s="5">
        <v>4.0</v>
      </c>
      <c r="E5" s="3">
        <v>69.93</v>
      </c>
      <c r="F5" s="3">
        <v>64.22</v>
      </c>
      <c r="G5" s="3">
        <v>13.0</v>
      </c>
      <c r="H5" s="5">
        <v>17.46</v>
      </c>
      <c r="I5" s="3">
        <v>0.0</v>
      </c>
      <c r="J5" s="3">
        <v>0.0</v>
      </c>
      <c r="K5" s="5">
        <v>75.63</v>
      </c>
      <c r="L5" s="22">
        <f t="array" ref="L5">XLOOKUP(A5, 'EVENT 2 MILP'!A:A, 'EVENT 2 MILP'!I:I)</f>
        <v>0</v>
      </c>
      <c r="O5" s="3" t="s">
        <v>87</v>
      </c>
      <c r="P5" s="8">
        <f>SUMPRODUCT(I2:I37,H2:H37)</f>
        <v>138.6255564</v>
      </c>
      <c r="Q5" s="3" t="s">
        <v>15</v>
      </c>
      <c r="R5" s="3">
        <v>130.0</v>
      </c>
    </row>
    <row r="6">
      <c r="A6" s="4" t="s">
        <v>12</v>
      </c>
      <c r="B6" s="5">
        <v>1.0</v>
      </c>
      <c r="C6" s="23">
        <v>1.0</v>
      </c>
      <c r="D6" s="5">
        <v>6.0</v>
      </c>
      <c r="E6" s="3">
        <v>70.24</v>
      </c>
      <c r="F6" s="3">
        <v>61.27</v>
      </c>
      <c r="G6" s="3">
        <v>2.0</v>
      </c>
      <c r="H6" s="5">
        <v>17.77</v>
      </c>
      <c r="I6" s="3">
        <v>2.0000000000000004</v>
      </c>
      <c r="J6" s="3">
        <v>0.0</v>
      </c>
      <c r="K6" s="5">
        <v>116.96</v>
      </c>
      <c r="L6" s="22">
        <f t="array" ref="L6">XLOOKUP(A6, 'EVENT 2 MILP'!A:A, 'EVENT 2 MILP'!I:I)</f>
        <v>1</v>
      </c>
      <c r="O6" s="3" t="s">
        <v>92</v>
      </c>
      <c r="P6" s="8">
        <f>SUMPRODUCT(I2:I37,D2:D37)</f>
        <v>42.0047356</v>
      </c>
      <c r="Q6" s="3" t="s">
        <v>15</v>
      </c>
      <c r="R6" s="3">
        <v>35.0</v>
      </c>
    </row>
    <row r="7">
      <c r="A7" s="4" t="s">
        <v>20</v>
      </c>
      <c r="B7" s="5">
        <v>1.0</v>
      </c>
      <c r="C7" s="11">
        <v>0.0</v>
      </c>
      <c r="D7" s="5">
        <v>3.0</v>
      </c>
      <c r="E7" s="3">
        <v>14.94</v>
      </c>
      <c r="F7" s="3">
        <v>52.59</v>
      </c>
      <c r="G7" s="3">
        <v>1.0</v>
      </c>
      <c r="H7" s="5">
        <v>17.37</v>
      </c>
      <c r="I7" s="3">
        <v>0.0</v>
      </c>
      <c r="J7" s="3">
        <v>0.0</v>
      </c>
      <c r="K7" s="5">
        <v>25.73</v>
      </c>
      <c r="L7" s="22">
        <f t="array" ref="L7">XLOOKUP(A7, 'EVENT 2 MILP'!A:A, 'EVENT 2 MILP'!I:I)</f>
        <v>0</v>
      </c>
      <c r="O7" s="25" t="s">
        <v>93</v>
      </c>
      <c r="P7" s="8">
        <f>SUMPRODUCT(I2:I37,C2:C37)</f>
        <v>6</v>
      </c>
      <c r="Q7" s="3" t="s">
        <v>15</v>
      </c>
      <c r="R7" s="3">
        <v>2.0</v>
      </c>
    </row>
    <row r="8">
      <c r="A8" s="4" t="s">
        <v>39</v>
      </c>
      <c r="B8" s="5">
        <v>1.0</v>
      </c>
      <c r="C8" s="23">
        <v>1.0</v>
      </c>
      <c r="D8" s="5">
        <v>3.0</v>
      </c>
      <c r="E8" s="3">
        <v>51.83</v>
      </c>
      <c r="F8" s="3">
        <v>57.57</v>
      </c>
      <c r="G8" s="3">
        <v>5.0</v>
      </c>
      <c r="H8" s="5">
        <v>16.86</v>
      </c>
      <c r="I8" s="3">
        <v>0.0</v>
      </c>
      <c r="J8" s="3">
        <v>0.0</v>
      </c>
      <c r="K8" s="5">
        <v>30.8</v>
      </c>
      <c r="L8" s="22">
        <f t="array" ref="L8">XLOOKUP(A8, 'EVENT 2 MILP'!A:A, 'EVENT 2 MILP'!I:I)</f>
        <v>1</v>
      </c>
      <c r="O8" s="3" t="s">
        <v>94</v>
      </c>
      <c r="P8" s="8">
        <f>SUMPRODUCT(L2:L37,I2:I37)</f>
        <v>2</v>
      </c>
      <c r="Q8" s="3" t="s">
        <v>15</v>
      </c>
      <c r="R8" s="3">
        <v>1.0</v>
      </c>
    </row>
    <row r="9">
      <c r="A9" s="4" t="s">
        <v>16</v>
      </c>
      <c r="B9" s="5">
        <v>1.0</v>
      </c>
      <c r="C9" s="23">
        <v>0.0</v>
      </c>
      <c r="D9" s="5">
        <v>1.0</v>
      </c>
      <c r="E9" s="3">
        <v>16.26</v>
      </c>
      <c r="F9" s="3">
        <v>46.15</v>
      </c>
      <c r="G9" s="3">
        <v>9.0</v>
      </c>
      <c r="H9" s="5">
        <v>17.0</v>
      </c>
      <c r="I9" s="3">
        <v>0.0</v>
      </c>
      <c r="J9" s="3">
        <v>0.0</v>
      </c>
      <c r="K9" s="5">
        <v>28.61</v>
      </c>
      <c r="L9" s="22">
        <f t="array" ref="L9">XLOOKUP(A9, 'EVENT 2 MILP'!A:A, 'EVENT 2 MILP'!I:I)</f>
        <v>0</v>
      </c>
    </row>
    <row r="10">
      <c r="A10" s="26" t="s">
        <v>31</v>
      </c>
      <c r="B10" s="5">
        <v>2.0</v>
      </c>
      <c r="C10" s="23">
        <v>1.0</v>
      </c>
      <c r="D10" s="5">
        <v>2.0</v>
      </c>
      <c r="E10" s="3">
        <v>85.42</v>
      </c>
      <c r="F10" s="3">
        <v>56.15</v>
      </c>
      <c r="G10" s="3">
        <v>19.0</v>
      </c>
      <c r="H10" s="5">
        <v>18.57</v>
      </c>
      <c r="I10" s="3">
        <v>5.551115123125783E-17</v>
      </c>
      <c r="J10" s="3">
        <v>0.0</v>
      </c>
      <c r="K10" s="5">
        <v>87.06</v>
      </c>
      <c r="L10" s="22">
        <f t="array" ref="L10">XLOOKUP(A10, 'EVENT 2 MILP'!A:A, 'EVENT 2 MILP'!I:I)</f>
        <v>0</v>
      </c>
      <c r="O10" s="3" t="s">
        <v>81</v>
      </c>
      <c r="P10" s="24">
        <f>SUMPRODUCT(I2:I37,K2:K37)+SUMPRODUCT(J2:J37,K2:K37)</f>
        <v>772.2141042</v>
      </c>
    </row>
    <row r="11">
      <c r="A11" s="4" t="s">
        <v>54</v>
      </c>
      <c r="B11" s="5">
        <v>2.0</v>
      </c>
      <c r="C11" s="23">
        <v>1.0</v>
      </c>
      <c r="D11" s="5">
        <v>0.0</v>
      </c>
      <c r="E11" s="3">
        <v>71.8</v>
      </c>
      <c r="F11" s="3">
        <v>48.24</v>
      </c>
      <c r="G11" s="3">
        <v>19.0</v>
      </c>
      <c r="H11" s="5">
        <v>0.0</v>
      </c>
      <c r="I11" s="3">
        <v>0.0</v>
      </c>
      <c r="J11" s="3">
        <v>0.0</v>
      </c>
      <c r="K11" s="5">
        <v>28.14</v>
      </c>
      <c r="L11" s="22">
        <f t="array" ref="L11">XLOOKUP(A11, 'EVENT 2 MILP'!A:A, 'EVENT 2 MILP'!I:I)</f>
        <v>0</v>
      </c>
    </row>
    <row r="12">
      <c r="A12" s="4" t="s">
        <v>25</v>
      </c>
      <c r="B12" s="5">
        <v>2.0</v>
      </c>
      <c r="C12" s="23">
        <v>1.0</v>
      </c>
      <c r="D12" s="5">
        <v>3.0</v>
      </c>
      <c r="E12" s="3">
        <v>19.14</v>
      </c>
      <c r="F12" s="3">
        <v>49.94</v>
      </c>
      <c r="G12" s="3">
        <v>13.0</v>
      </c>
      <c r="H12" s="5">
        <v>16.9</v>
      </c>
      <c r="I12" s="3">
        <v>0.0</v>
      </c>
      <c r="J12" s="3">
        <v>0.0</v>
      </c>
      <c r="K12" s="5">
        <v>27.03</v>
      </c>
      <c r="L12" s="22">
        <f t="array" ref="L12">XLOOKUP(A12, 'EVENT 2 MILP'!A:A, 'EVENT 2 MILP'!I:I)</f>
        <v>0</v>
      </c>
      <c r="O12" s="3" t="s">
        <v>23</v>
      </c>
      <c r="P12" s="3">
        <f>SUM(I2:I9)</f>
        <v>2</v>
      </c>
      <c r="Q12" s="3" t="s">
        <v>24</v>
      </c>
      <c r="R12" s="3">
        <v>2.0</v>
      </c>
    </row>
    <row r="13">
      <c r="A13" s="4" t="s">
        <v>29</v>
      </c>
      <c r="B13" s="5">
        <v>2.0</v>
      </c>
      <c r="C13" s="23">
        <v>1.0</v>
      </c>
      <c r="D13" s="5">
        <v>1.0</v>
      </c>
      <c r="E13" s="3">
        <v>33.09</v>
      </c>
      <c r="F13" s="3">
        <v>53.26</v>
      </c>
      <c r="G13" s="3">
        <v>13.0</v>
      </c>
      <c r="H13" s="5">
        <v>16.66</v>
      </c>
      <c r="I13" s="3">
        <v>0.0</v>
      </c>
      <c r="J13" s="3">
        <v>0.0</v>
      </c>
      <c r="K13" s="5">
        <v>74.43</v>
      </c>
      <c r="L13" s="22">
        <f t="array" ref="L13">XLOOKUP(A13, 'EVENT 2 MILP'!A:A, 'EVENT 2 MILP'!I:I)</f>
        <v>0</v>
      </c>
      <c r="O13" s="3" t="s">
        <v>26</v>
      </c>
      <c r="P13" s="3">
        <f>SUM(I10:I25)</f>
        <v>4</v>
      </c>
      <c r="Q13" s="3" t="s">
        <v>24</v>
      </c>
      <c r="R13" s="3">
        <v>4.0</v>
      </c>
    </row>
    <row r="14">
      <c r="A14" s="4" t="s">
        <v>27</v>
      </c>
      <c r="B14" s="5">
        <v>2.0</v>
      </c>
      <c r="C14" s="23">
        <v>1.0</v>
      </c>
      <c r="D14" s="5">
        <v>5.0</v>
      </c>
      <c r="E14" s="3">
        <v>47.4</v>
      </c>
      <c r="F14" s="3">
        <v>39.45</v>
      </c>
      <c r="G14" s="3">
        <v>9.0</v>
      </c>
      <c r="H14" s="5">
        <v>17.53</v>
      </c>
      <c r="I14" s="3">
        <v>0.0</v>
      </c>
      <c r="J14" s="3">
        <v>0.0</v>
      </c>
      <c r="K14" s="5">
        <v>33.6</v>
      </c>
      <c r="L14" s="22">
        <f t="array" ref="L14">XLOOKUP(A14, 'EVENT 2 MILP'!A:A, 'EVENT 2 MILP'!I:I)</f>
        <v>1</v>
      </c>
      <c r="O14" s="3" t="s">
        <v>28</v>
      </c>
      <c r="P14" s="3">
        <f>SUM(I26:I37)</f>
        <v>2</v>
      </c>
      <c r="Q14" s="3" t="s">
        <v>24</v>
      </c>
      <c r="R14" s="3">
        <v>2.0</v>
      </c>
    </row>
    <row r="15">
      <c r="A15" s="4" t="s">
        <v>33</v>
      </c>
      <c r="B15" s="5">
        <v>2.0</v>
      </c>
      <c r="C15" s="23">
        <v>1.0</v>
      </c>
      <c r="D15" s="5">
        <v>1.0</v>
      </c>
      <c r="E15" s="3">
        <v>57.9</v>
      </c>
      <c r="F15" s="3">
        <v>50.35</v>
      </c>
      <c r="G15" s="3">
        <v>13.0</v>
      </c>
      <c r="H15" s="5">
        <v>17.24</v>
      </c>
      <c r="I15" s="3">
        <v>0.0</v>
      </c>
      <c r="J15" s="3">
        <v>0.0</v>
      </c>
      <c r="K15" s="5">
        <v>72.04</v>
      </c>
      <c r="L15" s="22">
        <f t="array" ref="L15">XLOOKUP(A15, 'EVENT 2 MILP'!A:A, 'EVENT 2 MILP'!I:I)</f>
        <v>1</v>
      </c>
    </row>
    <row r="16">
      <c r="A16" s="4" t="s">
        <v>51</v>
      </c>
      <c r="B16" s="5">
        <v>2.0</v>
      </c>
      <c r="C16" s="23">
        <v>1.0</v>
      </c>
      <c r="D16" s="5">
        <v>0.0</v>
      </c>
      <c r="E16" s="3">
        <v>57.06</v>
      </c>
      <c r="F16" s="3">
        <v>42.9</v>
      </c>
      <c r="G16" s="3">
        <v>25.0</v>
      </c>
      <c r="H16" s="5">
        <v>15.33</v>
      </c>
      <c r="I16" s="3">
        <v>0.0</v>
      </c>
      <c r="J16" s="3">
        <v>0.0</v>
      </c>
      <c r="K16" s="5">
        <v>46.07</v>
      </c>
      <c r="L16" s="22">
        <f t="array" ref="L16">XLOOKUP(A16, 'EVENT 2 MILP'!A:A, 'EVENT 2 MILP'!I:I)</f>
        <v>0</v>
      </c>
    </row>
    <row r="17">
      <c r="A17" s="4" t="s">
        <v>22</v>
      </c>
      <c r="B17" s="5">
        <v>2.0</v>
      </c>
      <c r="C17" s="23">
        <v>1.0</v>
      </c>
      <c r="D17" s="5">
        <v>2.0</v>
      </c>
      <c r="E17" s="3">
        <v>70.11</v>
      </c>
      <c r="F17" s="3">
        <v>46.79</v>
      </c>
      <c r="G17" s="3">
        <v>5.0</v>
      </c>
      <c r="H17" s="5">
        <v>17.26</v>
      </c>
      <c r="I17" s="3">
        <v>1.2494080505130183</v>
      </c>
      <c r="J17" s="3">
        <v>0.0</v>
      </c>
      <c r="K17" s="5">
        <v>31.3</v>
      </c>
      <c r="L17" s="22">
        <f t="array" ref="L17">XLOOKUP(A17, 'EVENT 2 MILP'!A:A, 'EVENT 2 MILP'!I:I)</f>
        <v>0</v>
      </c>
    </row>
    <row r="18">
      <c r="A18" s="4" t="s">
        <v>46</v>
      </c>
      <c r="B18" s="5">
        <v>2.0</v>
      </c>
      <c r="C18" s="23">
        <v>0.0</v>
      </c>
      <c r="D18" s="5">
        <v>0.0</v>
      </c>
      <c r="E18" s="3">
        <v>35.67</v>
      </c>
      <c r="F18" s="3">
        <v>48.18</v>
      </c>
      <c r="G18" s="3">
        <v>19.0</v>
      </c>
      <c r="H18" s="21">
        <v>15.03</v>
      </c>
      <c r="I18" s="3">
        <v>0.0</v>
      </c>
      <c r="J18" s="3">
        <v>0.0</v>
      </c>
      <c r="K18" s="5">
        <v>33.24</v>
      </c>
      <c r="L18" s="22">
        <f t="array" ref="L18">XLOOKUP(A18, 'EVENT 2 MILP'!A:A, 'EVENT 2 MILP'!I:I)</f>
        <v>0</v>
      </c>
    </row>
    <row r="19">
      <c r="A19" s="4" t="s">
        <v>43</v>
      </c>
      <c r="B19" s="5">
        <v>2.0</v>
      </c>
      <c r="C19" s="23">
        <v>0.0</v>
      </c>
      <c r="D19" s="5">
        <v>0.0</v>
      </c>
      <c r="E19" s="3">
        <v>17.37</v>
      </c>
      <c r="F19" s="3">
        <v>29.23</v>
      </c>
      <c r="G19" s="3">
        <v>13.0</v>
      </c>
      <c r="H19" s="5">
        <v>15.1</v>
      </c>
      <c r="I19" s="3">
        <v>0.0</v>
      </c>
      <c r="J19" s="3">
        <v>0.0</v>
      </c>
      <c r="K19" s="5">
        <v>28.2</v>
      </c>
      <c r="L19" s="22">
        <f t="array" ref="L19">XLOOKUP(A19, 'EVENT 2 MILP'!A:A, 'EVENT 2 MILP'!I:I)</f>
        <v>0</v>
      </c>
    </row>
    <row r="20">
      <c r="A20" s="4" t="s">
        <v>53</v>
      </c>
      <c r="B20" s="5">
        <v>2.0</v>
      </c>
      <c r="C20" s="23">
        <v>0.0</v>
      </c>
      <c r="D20" s="5">
        <v>0.0</v>
      </c>
      <c r="E20" s="3">
        <v>24.17</v>
      </c>
      <c r="F20" s="3">
        <v>29.22</v>
      </c>
      <c r="G20" s="3">
        <v>19.0</v>
      </c>
      <c r="H20" s="21">
        <v>14.56</v>
      </c>
      <c r="I20" s="3">
        <v>-3.469446951953614E-18</v>
      </c>
      <c r="J20" s="3">
        <v>0.0</v>
      </c>
      <c r="K20" s="5">
        <v>24.67</v>
      </c>
      <c r="L20" s="22">
        <f t="array" ref="L20">XLOOKUP(A20, 'EVENT 2 MILP'!A:A, 'EVENT 2 MILP'!I:I)</f>
        <v>0</v>
      </c>
    </row>
    <row r="21" ht="15.75" customHeight="1">
      <c r="A21" s="4" t="s">
        <v>37</v>
      </c>
      <c r="B21" s="5">
        <v>2.0</v>
      </c>
      <c r="C21" s="23">
        <v>1.0</v>
      </c>
      <c r="D21" s="5">
        <v>2.0</v>
      </c>
      <c r="E21" s="3">
        <v>23.32</v>
      </c>
      <c r="F21" s="3">
        <v>32.15</v>
      </c>
      <c r="G21" s="3">
        <v>5.0</v>
      </c>
      <c r="H21" s="5">
        <v>16.83</v>
      </c>
      <c r="I21" s="3">
        <v>0.0</v>
      </c>
      <c r="J21" s="3">
        <v>0.0</v>
      </c>
      <c r="K21" s="5">
        <v>112.44</v>
      </c>
      <c r="L21" s="22">
        <f t="array" ref="L21">XLOOKUP(A21, 'EVENT 2 MILP'!A:A, 'EVENT 2 MILP'!I:I)</f>
        <v>0</v>
      </c>
    </row>
    <row r="22" ht="15.75" customHeight="1">
      <c r="A22" s="4" t="s">
        <v>48</v>
      </c>
      <c r="B22" s="5">
        <v>2.0</v>
      </c>
      <c r="C22" s="23">
        <v>1.0</v>
      </c>
      <c r="D22" s="5">
        <v>0.0</v>
      </c>
      <c r="E22" s="3">
        <v>18.9</v>
      </c>
      <c r="F22" s="3">
        <v>23.89</v>
      </c>
      <c r="G22" s="3">
        <v>19.0</v>
      </c>
      <c r="H22" s="21">
        <v>15.7</v>
      </c>
      <c r="I22" s="3">
        <v>0.0</v>
      </c>
      <c r="J22" s="3">
        <v>0.0</v>
      </c>
      <c r="K22" s="5">
        <v>91.51</v>
      </c>
      <c r="L22" s="22">
        <f t="array" ref="L22">XLOOKUP(A22, 'EVENT 2 MILP'!A:A, 'EVENT 2 MILP'!I:I)</f>
        <v>0</v>
      </c>
    </row>
    <row r="23" ht="15.75" customHeight="1">
      <c r="A23" s="4" t="s">
        <v>55</v>
      </c>
      <c r="B23" s="5">
        <v>2.0</v>
      </c>
      <c r="C23" s="23">
        <v>1.0</v>
      </c>
      <c r="D23" s="5">
        <v>1.0</v>
      </c>
      <c r="E23" s="3">
        <v>20.0</v>
      </c>
      <c r="F23" s="3">
        <v>30.02</v>
      </c>
      <c r="G23" s="3">
        <v>19.0</v>
      </c>
      <c r="H23" s="21">
        <v>17.0</v>
      </c>
      <c r="I23" s="3">
        <v>0.0</v>
      </c>
      <c r="J23" s="3">
        <v>0.0</v>
      </c>
      <c r="K23" s="5">
        <v>92.67</v>
      </c>
      <c r="L23" s="22">
        <f t="array" ref="L23">XLOOKUP(A23, 'EVENT 2 MILP'!A:A, 'EVENT 2 MILP'!I:I)</f>
        <v>0</v>
      </c>
    </row>
    <row r="24" ht="15.75" customHeight="1">
      <c r="A24" s="4" t="s">
        <v>40</v>
      </c>
      <c r="B24" s="5">
        <v>2.0</v>
      </c>
      <c r="C24" s="23">
        <v>1.0</v>
      </c>
      <c r="D24" s="5">
        <v>0.0</v>
      </c>
      <c r="E24" s="3">
        <v>10.37</v>
      </c>
      <c r="F24" s="3">
        <v>23.77</v>
      </c>
      <c r="G24" s="3">
        <v>13.0</v>
      </c>
      <c r="H24" s="5">
        <v>13.2</v>
      </c>
      <c r="I24" s="3">
        <v>0.0</v>
      </c>
      <c r="J24" s="3">
        <v>0.0</v>
      </c>
      <c r="K24" s="5">
        <v>25.77</v>
      </c>
      <c r="L24" s="22">
        <f t="array" ref="L24">XLOOKUP(A24, 'EVENT 2 MILP'!A:A, 'EVENT 2 MILP'!I:I)</f>
        <v>0</v>
      </c>
    </row>
    <row r="25" ht="15.75" customHeight="1">
      <c r="A25" s="27" t="s">
        <v>38</v>
      </c>
      <c r="B25" s="5">
        <v>2.0</v>
      </c>
      <c r="C25" s="23">
        <v>1.0</v>
      </c>
      <c r="D25" s="5">
        <v>10.0</v>
      </c>
      <c r="E25" s="3">
        <v>19.43</v>
      </c>
      <c r="F25" s="3">
        <v>23.85</v>
      </c>
      <c r="G25" s="3">
        <v>3.0</v>
      </c>
      <c r="H25" s="5">
        <v>18.2</v>
      </c>
      <c r="I25" s="3">
        <v>2.750591949486982</v>
      </c>
      <c r="J25" s="3">
        <v>0.0</v>
      </c>
      <c r="K25" s="5">
        <v>97.36</v>
      </c>
      <c r="L25" s="22">
        <f t="array" ref="L25">XLOOKUP(A25, 'EVENT 2 MILP'!A:A, 'EVENT 2 MILP'!I:I)</f>
        <v>0</v>
      </c>
    </row>
    <row r="26" ht="15.75" customHeight="1">
      <c r="A26" s="4" t="s">
        <v>52</v>
      </c>
      <c r="B26" s="5">
        <v>3.0</v>
      </c>
      <c r="C26" s="23">
        <v>0.0</v>
      </c>
      <c r="D26" s="5">
        <v>0.0</v>
      </c>
      <c r="E26" s="3">
        <v>15.64</v>
      </c>
      <c r="F26" s="3">
        <v>19.97</v>
      </c>
      <c r="G26" s="3">
        <v>25.0</v>
      </c>
      <c r="H26" s="5">
        <v>14.2</v>
      </c>
      <c r="I26" s="3">
        <v>0.0</v>
      </c>
      <c r="J26" s="3">
        <v>0.0</v>
      </c>
      <c r="K26" s="5">
        <v>18.03</v>
      </c>
      <c r="L26" s="22">
        <f t="array" ref="L26">XLOOKUP(A26, 'EVENT 2 MILP'!A:A, 'EVENT 2 MILP'!I:I)</f>
        <v>0</v>
      </c>
    </row>
    <row r="27" ht="15.75" customHeight="1">
      <c r="A27" s="4" t="s">
        <v>41</v>
      </c>
      <c r="B27" s="5">
        <v>3.0</v>
      </c>
      <c r="C27" s="23">
        <v>1.0</v>
      </c>
      <c r="D27" s="5">
        <v>0.0</v>
      </c>
      <c r="E27" s="3">
        <v>25.37</v>
      </c>
      <c r="F27" s="3">
        <v>21.07</v>
      </c>
      <c r="G27" s="3">
        <v>13.0</v>
      </c>
      <c r="H27" s="5">
        <v>14.04</v>
      </c>
      <c r="I27" s="3">
        <v>0.0</v>
      </c>
      <c r="J27" s="3">
        <v>0.0</v>
      </c>
      <c r="K27" s="5">
        <v>30.23</v>
      </c>
      <c r="L27" s="22">
        <f t="array" ref="L27">XLOOKUP(A27, 'EVENT 2 MILP'!A:A, 'EVENT 2 MILP'!I:I)</f>
        <v>0</v>
      </c>
    </row>
    <row r="28" ht="15.75" customHeight="1">
      <c r="A28" s="4" t="s">
        <v>56</v>
      </c>
      <c r="B28" s="5">
        <v>3.0</v>
      </c>
      <c r="C28" s="11">
        <v>0.0</v>
      </c>
      <c r="D28" s="5">
        <v>1.0</v>
      </c>
      <c r="E28" s="3">
        <v>23.6</v>
      </c>
      <c r="F28" s="3">
        <v>23.6</v>
      </c>
      <c r="G28" s="3">
        <v>13.0</v>
      </c>
      <c r="H28" s="5">
        <v>16.83</v>
      </c>
      <c r="I28" s="3">
        <v>2.220446049250313E-16</v>
      </c>
      <c r="J28" s="3">
        <v>0.0</v>
      </c>
      <c r="K28" s="5">
        <v>28.09</v>
      </c>
      <c r="L28" s="22">
        <f t="array" ref="L28">XLOOKUP(A28, 'EVENT 2 MILP'!A:A, 'EVENT 2 MILP'!I:I)</f>
        <v>0</v>
      </c>
    </row>
    <row r="29" ht="15.75" customHeight="1">
      <c r="A29" s="4" t="s">
        <v>45</v>
      </c>
      <c r="B29" s="5">
        <v>3.0</v>
      </c>
      <c r="C29" s="23">
        <v>1.0</v>
      </c>
      <c r="D29" s="5">
        <v>1.0</v>
      </c>
      <c r="E29" s="3">
        <v>30.82</v>
      </c>
      <c r="F29" s="3">
        <v>29.5</v>
      </c>
      <c r="G29" s="3">
        <v>19.0</v>
      </c>
      <c r="H29" s="5">
        <v>16.0</v>
      </c>
      <c r="I29" s="3">
        <v>0.0</v>
      </c>
      <c r="J29" s="3">
        <v>0.0</v>
      </c>
      <c r="K29" s="5">
        <v>45.27</v>
      </c>
      <c r="L29" s="22">
        <f t="array" ref="L29">XLOOKUP(A29, 'EVENT 2 MILP'!A:A, 'EVENT 2 MILP'!I:I)</f>
        <v>0</v>
      </c>
    </row>
    <row r="30" ht="15.75" customHeight="1">
      <c r="A30" s="4" t="s">
        <v>35</v>
      </c>
      <c r="B30" s="5">
        <v>3.0</v>
      </c>
      <c r="C30" s="23">
        <v>0.0</v>
      </c>
      <c r="D30" s="5">
        <v>0.0</v>
      </c>
      <c r="E30" s="3">
        <v>34.17</v>
      </c>
      <c r="F30" s="3">
        <v>31.79</v>
      </c>
      <c r="G30" s="3">
        <v>13.0</v>
      </c>
      <c r="H30" s="5">
        <v>14.23</v>
      </c>
      <c r="I30" s="3">
        <v>0.0</v>
      </c>
      <c r="J30" s="3">
        <v>0.0</v>
      </c>
      <c r="K30" s="5">
        <v>30.03</v>
      </c>
      <c r="L30" s="22">
        <f t="array" ref="L30">XLOOKUP(A30, 'EVENT 2 MILP'!A:A, 'EVENT 2 MILP'!I:I)</f>
        <v>1</v>
      </c>
    </row>
    <row r="31" ht="15.75" customHeight="1">
      <c r="A31" s="4" t="s">
        <v>49</v>
      </c>
      <c r="B31" s="5">
        <v>3.0</v>
      </c>
      <c r="C31" s="23">
        <v>0.0</v>
      </c>
      <c r="D31" s="5">
        <v>1.0</v>
      </c>
      <c r="E31" s="3">
        <v>16.53</v>
      </c>
      <c r="F31" s="3">
        <v>21.73</v>
      </c>
      <c r="G31" s="3">
        <v>19.0</v>
      </c>
      <c r="H31" s="21">
        <v>16.4</v>
      </c>
      <c r="I31" s="3">
        <v>0.0</v>
      </c>
      <c r="J31" s="3">
        <v>0.0</v>
      </c>
      <c r="K31" s="5">
        <v>44.85</v>
      </c>
      <c r="L31" s="22">
        <f t="array" ref="L31">XLOOKUP(A31, 'EVENT 2 MILP'!A:A, 'EVENT 2 MILP'!I:I)</f>
        <v>0</v>
      </c>
    </row>
    <row r="32" ht="15.75" customHeight="1">
      <c r="A32" s="4" t="s">
        <v>82</v>
      </c>
      <c r="B32" s="5">
        <v>3.0</v>
      </c>
      <c r="C32" s="23">
        <v>1.0</v>
      </c>
      <c r="D32" s="5">
        <v>0.0</v>
      </c>
      <c r="E32" s="3">
        <v>15.83</v>
      </c>
      <c r="F32" s="3">
        <v>19.8</v>
      </c>
      <c r="G32" s="3">
        <v>19.0</v>
      </c>
      <c r="H32" s="21">
        <v>14.83</v>
      </c>
      <c r="I32" s="3">
        <v>0.0</v>
      </c>
      <c r="J32" s="3">
        <v>0.0</v>
      </c>
      <c r="K32" s="5">
        <v>23.01</v>
      </c>
      <c r="L32" s="22">
        <f t="array" ref="L32">XLOOKUP(A32, 'EVENT 2 MILP'!A:A, 'EVENT 2 MILP'!I:I)</f>
        <v>1</v>
      </c>
    </row>
    <row r="33" ht="15.75" customHeight="1">
      <c r="A33" s="4" t="s">
        <v>47</v>
      </c>
      <c r="B33" s="5">
        <v>3.0</v>
      </c>
      <c r="C33" s="23">
        <v>1.0</v>
      </c>
      <c r="D33" s="5">
        <v>0.0</v>
      </c>
      <c r="E33" s="3">
        <v>17.94</v>
      </c>
      <c r="F33" s="3">
        <v>23.29</v>
      </c>
      <c r="G33" s="3">
        <v>19.0</v>
      </c>
      <c r="H33" s="21">
        <v>15.27</v>
      </c>
      <c r="I33" s="3">
        <v>0.0</v>
      </c>
      <c r="J33" s="3">
        <v>0.0</v>
      </c>
      <c r="K33" s="5">
        <v>26.89</v>
      </c>
      <c r="L33" s="22">
        <f t="array" ref="L33">XLOOKUP(A33, 'EVENT 2 MILP'!A:A, 'EVENT 2 MILP'!I:I)</f>
        <v>0</v>
      </c>
    </row>
    <row r="34" ht="15.75" customHeight="1">
      <c r="A34" s="4" t="s">
        <v>42</v>
      </c>
      <c r="B34" s="5">
        <v>3.0</v>
      </c>
      <c r="C34" s="23">
        <v>0.0</v>
      </c>
      <c r="D34" s="5">
        <v>0.0</v>
      </c>
      <c r="E34" s="3">
        <v>14.24</v>
      </c>
      <c r="F34" s="3">
        <v>19.12</v>
      </c>
      <c r="G34" s="3">
        <v>5.0</v>
      </c>
      <c r="H34" s="5">
        <v>15.73</v>
      </c>
      <c r="I34" s="3">
        <v>1.9999999999999998</v>
      </c>
      <c r="J34" s="3">
        <v>1.0</v>
      </c>
      <c r="K34" s="5">
        <v>77.13</v>
      </c>
      <c r="L34" s="22">
        <f t="array" ref="L34">XLOOKUP(A34, 'EVENT 2 MILP'!A:A, 'EVENT 2 MILP'!I:I)</f>
        <v>0</v>
      </c>
    </row>
    <row r="35" ht="15.75" customHeight="1">
      <c r="A35" s="4" t="s">
        <v>34</v>
      </c>
      <c r="B35" s="5">
        <v>3.0</v>
      </c>
      <c r="C35" s="23">
        <v>1.0</v>
      </c>
      <c r="D35" s="5">
        <v>0.0</v>
      </c>
      <c r="E35" s="3">
        <v>11.34</v>
      </c>
      <c r="F35" s="3">
        <v>16.39</v>
      </c>
      <c r="G35" s="3">
        <v>25.0</v>
      </c>
      <c r="H35" s="5">
        <v>14.93</v>
      </c>
      <c r="I35" s="3">
        <v>0.0</v>
      </c>
      <c r="J35" s="3">
        <v>0.0</v>
      </c>
      <c r="K35" s="5">
        <v>26.9</v>
      </c>
      <c r="L35" s="22">
        <f t="array" ref="L35">XLOOKUP(A35, 'EVENT 2 MILP'!A:A, 'EVENT 2 MILP'!I:I)</f>
        <v>0</v>
      </c>
    </row>
    <row r="36" ht="15.75" customHeight="1">
      <c r="A36" s="28" t="s">
        <v>95</v>
      </c>
      <c r="B36" s="5">
        <v>3.0</v>
      </c>
      <c r="C36" s="11">
        <v>1.0</v>
      </c>
      <c r="D36" s="5">
        <v>0.0</v>
      </c>
      <c r="E36" s="3">
        <v>0.0</v>
      </c>
      <c r="F36" s="3">
        <v>0.0</v>
      </c>
      <c r="G36" s="3">
        <v>19.0</v>
      </c>
      <c r="H36" s="21">
        <v>7.4</v>
      </c>
      <c r="I36" s="3">
        <v>0.0</v>
      </c>
      <c r="J36" s="3">
        <v>0.0</v>
      </c>
      <c r="K36" s="5">
        <v>20.07</v>
      </c>
      <c r="L36" s="22">
        <v>0.0</v>
      </c>
    </row>
    <row r="37" ht="15.75" customHeight="1">
      <c r="A37" s="28" t="s">
        <v>96</v>
      </c>
      <c r="B37" s="5">
        <v>3.0</v>
      </c>
      <c r="C37" s="11">
        <v>1.0</v>
      </c>
      <c r="D37" s="5">
        <v>0.0</v>
      </c>
      <c r="E37" s="3">
        <v>0.0</v>
      </c>
      <c r="F37" s="3">
        <v>0.0</v>
      </c>
      <c r="G37" s="3">
        <v>19.0</v>
      </c>
      <c r="H37" s="21">
        <v>13.33</v>
      </c>
      <c r="I37" s="3">
        <v>0.0</v>
      </c>
      <c r="J37" s="3">
        <v>0.0</v>
      </c>
      <c r="K37" s="5">
        <v>19.03</v>
      </c>
      <c r="L37" s="22">
        <v>0.0</v>
      </c>
    </row>
    <row r="38" ht="15.75" customHeight="1">
      <c r="A38" s="1"/>
      <c r="J38" s="3">
        <f>SUM(J2:J37)</f>
        <v>1</v>
      </c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6.38"/>
    <col customWidth="1" min="3" max="3" width="26.88"/>
    <col customWidth="1" min="4" max="5" width="12.75"/>
    <col customWidth="1" min="6" max="6" width="11.25"/>
    <col customWidth="1" min="7" max="8" width="12.0"/>
    <col customWidth="1" min="9" max="26" width="8.63"/>
  </cols>
  <sheetData>
    <row r="1">
      <c r="A1" s="29" t="s">
        <v>97</v>
      </c>
    </row>
    <row r="2">
      <c r="A2" s="29" t="s">
        <v>98</v>
      </c>
    </row>
    <row r="3">
      <c r="A3" s="29" t="s">
        <v>99</v>
      </c>
    </row>
    <row r="6">
      <c r="A6" s="3" t="s">
        <v>100</v>
      </c>
    </row>
    <row r="7">
      <c r="B7" s="30"/>
      <c r="C7" s="30"/>
      <c r="D7" s="30" t="s">
        <v>101</v>
      </c>
      <c r="E7" s="30" t="s">
        <v>102</v>
      </c>
      <c r="F7" s="30" t="s">
        <v>103</v>
      </c>
      <c r="G7" s="30" t="s">
        <v>104</v>
      </c>
      <c r="H7" s="30" t="s">
        <v>104</v>
      </c>
    </row>
    <row r="8">
      <c r="B8" s="31" t="s">
        <v>105</v>
      </c>
      <c r="C8" s="31" t="s">
        <v>106</v>
      </c>
      <c r="D8" s="31" t="s">
        <v>107</v>
      </c>
      <c r="E8" s="31" t="s">
        <v>108</v>
      </c>
      <c r="F8" s="31" t="s">
        <v>109</v>
      </c>
      <c r="G8" s="31" t="s">
        <v>110</v>
      </c>
      <c r="H8" s="31" t="s">
        <v>111</v>
      </c>
    </row>
    <row r="9">
      <c r="B9" s="32" t="s">
        <v>112</v>
      </c>
      <c r="C9" s="32" t="s">
        <v>113</v>
      </c>
      <c r="D9" s="32">
        <v>0.0</v>
      </c>
      <c r="E9" s="32">
        <v>0.0</v>
      </c>
      <c r="F9" s="32">
        <v>1.0</v>
      </c>
      <c r="G9" s="32">
        <v>1.0E30</v>
      </c>
      <c r="H9" s="32">
        <v>0.9999999999999976</v>
      </c>
    </row>
    <row r="10">
      <c r="B10" s="32" t="s">
        <v>114</v>
      </c>
      <c r="C10" s="32" t="s">
        <v>115</v>
      </c>
      <c r="D10" s="32">
        <v>0.0</v>
      </c>
      <c r="E10" s="32">
        <v>0.9999999999999989</v>
      </c>
      <c r="F10" s="32">
        <v>0.0</v>
      </c>
      <c r="G10" s="32">
        <v>1.0E30</v>
      </c>
      <c r="H10" s="32">
        <v>0.9999999999999989</v>
      </c>
    </row>
    <row r="11">
      <c r="B11" s="32" t="s">
        <v>116</v>
      </c>
      <c r="C11" s="32" t="s">
        <v>117</v>
      </c>
      <c r="D11" s="32">
        <v>0.0</v>
      </c>
      <c r="E11" s="32">
        <v>0.9999999999999998</v>
      </c>
      <c r="F11" s="32">
        <v>1.0</v>
      </c>
      <c r="G11" s="32">
        <v>1.0E30</v>
      </c>
      <c r="H11" s="32">
        <v>0.9999999999999998</v>
      </c>
    </row>
    <row r="12">
      <c r="B12" s="32" t="s">
        <v>118</v>
      </c>
      <c r="C12" s="32" t="s">
        <v>119</v>
      </c>
      <c r="D12" s="32">
        <v>0.0</v>
      </c>
      <c r="E12" s="32">
        <v>0.0</v>
      </c>
      <c r="F12" s="32">
        <v>0.0</v>
      </c>
      <c r="G12" s="32">
        <v>1.0E30</v>
      </c>
      <c r="H12" s="32">
        <v>0.0</v>
      </c>
    </row>
    <row r="13">
      <c r="B13" s="32" t="s">
        <v>120</v>
      </c>
      <c r="C13" s="32" t="s">
        <v>121</v>
      </c>
      <c r="D13" s="32">
        <v>2.0000000000000027</v>
      </c>
      <c r="E13" s="32">
        <v>0.0</v>
      </c>
      <c r="F13" s="32">
        <v>0.0</v>
      </c>
      <c r="G13" s="32">
        <v>0.9999999999999922</v>
      </c>
      <c r="H13" s="32">
        <v>1.0E30</v>
      </c>
    </row>
    <row r="14">
      <c r="B14" s="32" t="s">
        <v>122</v>
      </c>
      <c r="C14" s="32" t="s">
        <v>123</v>
      </c>
      <c r="D14" s="32">
        <v>0.0</v>
      </c>
      <c r="E14" s="32">
        <v>0.0</v>
      </c>
      <c r="F14" s="32">
        <v>0.0</v>
      </c>
      <c r="G14" s="32">
        <v>1.0E30</v>
      </c>
      <c r="H14" s="32">
        <v>0.0</v>
      </c>
    </row>
    <row r="15">
      <c r="B15" s="32" t="s">
        <v>124</v>
      </c>
      <c r="C15" s="32" t="s">
        <v>125</v>
      </c>
      <c r="D15" s="32">
        <v>0.0</v>
      </c>
      <c r="E15" s="32">
        <v>0.9999999999999986</v>
      </c>
      <c r="F15" s="32">
        <v>1.0</v>
      </c>
      <c r="G15" s="32">
        <v>1.0E30</v>
      </c>
      <c r="H15" s="32">
        <v>0.9999999999999986</v>
      </c>
    </row>
    <row r="16">
      <c r="B16" s="32" t="s">
        <v>126</v>
      </c>
      <c r="C16" s="32" t="s">
        <v>127</v>
      </c>
      <c r="D16" s="32">
        <v>0.0</v>
      </c>
      <c r="E16" s="32">
        <v>0.0</v>
      </c>
      <c r="F16" s="32">
        <v>0.0</v>
      </c>
      <c r="G16" s="32">
        <v>1.0E30</v>
      </c>
      <c r="H16" s="32">
        <v>0.0</v>
      </c>
    </row>
    <row r="17">
      <c r="B17" s="32" t="s">
        <v>128</v>
      </c>
      <c r="C17" s="32" t="s">
        <v>129</v>
      </c>
      <c r="D17" s="32">
        <v>0.0</v>
      </c>
      <c r="E17" s="32">
        <v>0.0</v>
      </c>
      <c r="F17" s="32">
        <v>1.0</v>
      </c>
      <c r="G17" s="32">
        <v>1.0E30</v>
      </c>
      <c r="H17" s="32">
        <v>1.0000000000000016</v>
      </c>
    </row>
    <row r="18">
      <c r="B18" s="32" t="s">
        <v>130</v>
      </c>
      <c r="C18" s="32" t="s">
        <v>131</v>
      </c>
      <c r="D18" s="32">
        <v>0.0</v>
      </c>
      <c r="E18" s="32">
        <v>1.0000000000000016</v>
      </c>
      <c r="F18" s="32">
        <v>0.0</v>
      </c>
      <c r="G18" s="32">
        <v>1.0E30</v>
      </c>
      <c r="H18" s="32">
        <v>1.0000000000000016</v>
      </c>
    </row>
    <row r="19">
      <c r="B19" s="32" t="s">
        <v>132</v>
      </c>
      <c r="C19" s="32" t="s">
        <v>133</v>
      </c>
      <c r="D19" s="32">
        <v>0.0</v>
      </c>
      <c r="E19" s="32">
        <v>0.999999999999994</v>
      </c>
      <c r="F19" s="32">
        <v>1.0</v>
      </c>
      <c r="G19" s="32">
        <v>1.0E30</v>
      </c>
      <c r="H19" s="32">
        <v>0.999999999999994</v>
      </c>
    </row>
    <row r="20">
      <c r="B20" s="32" t="s">
        <v>134</v>
      </c>
      <c r="C20" s="32" t="s">
        <v>135</v>
      </c>
      <c r="D20" s="32">
        <v>0.0</v>
      </c>
      <c r="E20" s="32">
        <v>8.881784197001252E-16</v>
      </c>
      <c r="F20" s="32">
        <v>0.0</v>
      </c>
      <c r="G20" s="32">
        <v>1.0E30</v>
      </c>
      <c r="H20" s="32">
        <v>8.881784197001252E-16</v>
      </c>
    </row>
    <row r="21" ht="15.75" customHeight="1">
      <c r="B21" s="32" t="s">
        <v>136</v>
      </c>
      <c r="C21" s="32" t="s">
        <v>137</v>
      </c>
      <c r="D21" s="32">
        <v>0.0</v>
      </c>
      <c r="E21" s="32">
        <v>1.0000000000000029</v>
      </c>
      <c r="F21" s="32">
        <v>1.0</v>
      </c>
      <c r="G21" s="32">
        <v>1.0E30</v>
      </c>
      <c r="H21" s="32">
        <v>1.0000000000000029</v>
      </c>
    </row>
    <row r="22" ht="15.75" customHeight="1">
      <c r="B22" s="32" t="s">
        <v>138</v>
      </c>
      <c r="C22" s="32" t="s">
        <v>139</v>
      </c>
      <c r="D22" s="32">
        <v>0.0</v>
      </c>
      <c r="E22" s="32">
        <v>0.0</v>
      </c>
      <c r="F22" s="32">
        <v>0.0</v>
      </c>
      <c r="G22" s="32">
        <v>1.0E30</v>
      </c>
      <c r="H22" s="32">
        <v>0.0</v>
      </c>
    </row>
    <row r="23" ht="15.75" customHeight="1">
      <c r="B23" s="32" t="s">
        <v>140</v>
      </c>
      <c r="C23" s="32" t="s">
        <v>141</v>
      </c>
      <c r="D23" s="32">
        <v>0.0</v>
      </c>
      <c r="E23" s="32">
        <v>1.0000000000000013</v>
      </c>
      <c r="F23" s="32">
        <v>1.0</v>
      </c>
      <c r="G23" s="32">
        <v>1.0E30</v>
      </c>
      <c r="H23" s="32">
        <v>1.0000000000000013</v>
      </c>
    </row>
    <row r="24" ht="15.75" customHeight="1">
      <c r="B24" s="32" t="s">
        <v>142</v>
      </c>
      <c r="C24" s="32" t="s">
        <v>143</v>
      </c>
      <c r="D24" s="32">
        <v>0.0</v>
      </c>
      <c r="E24" s="32">
        <v>0.0</v>
      </c>
      <c r="F24" s="32">
        <v>0.0</v>
      </c>
      <c r="G24" s="32">
        <v>1.0E30</v>
      </c>
      <c r="H24" s="32">
        <v>0.0</v>
      </c>
    </row>
    <row r="25" ht="15.75" customHeight="1">
      <c r="B25" s="32" t="s">
        <v>144</v>
      </c>
      <c r="C25" s="32" t="s">
        <v>145</v>
      </c>
      <c r="D25" s="32">
        <v>0.0</v>
      </c>
      <c r="E25" s="32">
        <v>8.951173136040325E-16</v>
      </c>
      <c r="F25" s="32">
        <v>0.0</v>
      </c>
      <c r="G25" s="32">
        <v>1.0E30</v>
      </c>
      <c r="H25" s="32">
        <v>8.951173136040325E-16</v>
      </c>
    </row>
    <row r="26" ht="15.75" customHeight="1">
      <c r="B26" s="32" t="s">
        <v>146</v>
      </c>
      <c r="C26" s="32" t="s">
        <v>147</v>
      </c>
      <c r="D26" s="32">
        <v>0.0</v>
      </c>
      <c r="E26" s="32">
        <v>0.0</v>
      </c>
      <c r="F26" s="32">
        <v>0.0</v>
      </c>
      <c r="G26" s="32">
        <v>1.0E30</v>
      </c>
      <c r="H26" s="32">
        <v>0.0</v>
      </c>
    </row>
    <row r="27" ht="15.75" customHeight="1">
      <c r="B27" s="32" t="s">
        <v>148</v>
      </c>
      <c r="C27" s="32" t="s">
        <v>149</v>
      </c>
      <c r="D27" s="32">
        <v>0.0</v>
      </c>
      <c r="E27" s="32">
        <v>1.0000000000000004</v>
      </c>
      <c r="F27" s="32">
        <v>1.0</v>
      </c>
      <c r="G27" s="32">
        <v>1.0E30</v>
      </c>
      <c r="H27" s="32">
        <v>1.0000000000000004</v>
      </c>
    </row>
    <row r="28" ht="15.75" customHeight="1">
      <c r="B28" s="32" t="s">
        <v>150</v>
      </c>
      <c r="C28" s="32" t="s">
        <v>151</v>
      </c>
      <c r="D28" s="32">
        <v>0.0</v>
      </c>
      <c r="E28" s="32">
        <v>0.0</v>
      </c>
      <c r="F28" s="32">
        <v>0.0</v>
      </c>
      <c r="G28" s="32">
        <v>1.0E30</v>
      </c>
      <c r="H28" s="32">
        <v>0.0</v>
      </c>
    </row>
    <row r="29" ht="15.75" customHeight="1">
      <c r="B29" s="32" t="s">
        <v>152</v>
      </c>
      <c r="C29" s="32" t="s">
        <v>153</v>
      </c>
      <c r="D29" s="32">
        <v>0.500000000000002</v>
      </c>
      <c r="E29" s="32">
        <v>0.0</v>
      </c>
      <c r="F29" s="32">
        <v>0.0</v>
      </c>
      <c r="G29" s="32">
        <v>0.49999999999999767</v>
      </c>
      <c r="H29" s="32">
        <v>2.775557561562899E-15</v>
      </c>
    </row>
    <row r="30" ht="15.75" customHeight="1">
      <c r="B30" s="32" t="s">
        <v>154</v>
      </c>
      <c r="C30" s="32" t="s">
        <v>155</v>
      </c>
      <c r="D30" s="32">
        <v>0.0</v>
      </c>
      <c r="E30" s="32">
        <v>0.0</v>
      </c>
      <c r="F30" s="32">
        <v>0.0</v>
      </c>
      <c r="G30" s="32">
        <v>1.0E30</v>
      </c>
      <c r="H30" s="32">
        <v>0.0</v>
      </c>
    </row>
    <row r="31" ht="15.75" customHeight="1">
      <c r="B31" s="32" t="s">
        <v>156</v>
      </c>
      <c r="C31" s="32" t="s">
        <v>157</v>
      </c>
      <c r="D31" s="32">
        <v>0.0</v>
      </c>
      <c r="E31" s="32">
        <v>0.999999999999996</v>
      </c>
      <c r="F31" s="32">
        <v>1.0</v>
      </c>
      <c r="G31" s="32">
        <v>1.0E30</v>
      </c>
      <c r="H31" s="32">
        <v>0.999999999999996</v>
      </c>
    </row>
    <row r="32" ht="15.75" customHeight="1">
      <c r="B32" s="32" t="s">
        <v>158</v>
      </c>
      <c r="C32" s="32" t="s">
        <v>159</v>
      </c>
      <c r="D32" s="32">
        <v>0.0</v>
      </c>
      <c r="E32" s="32">
        <v>0.0</v>
      </c>
      <c r="F32" s="32">
        <v>0.0</v>
      </c>
      <c r="G32" s="32">
        <v>1.0E30</v>
      </c>
      <c r="H32" s="32">
        <v>0.0</v>
      </c>
    </row>
    <row r="33" ht="15.75" customHeight="1">
      <c r="B33" s="32" t="s">
        <v>160</v>
      </c>
      <c r="C33" s="32" t="s">
        <v>161</v>
      </c>
      <c r="D33" s="32">
        <v>0.0</v>
      </c>
      <c r="E33" s="32">
        <v>0.0</v>
      </c>
      <c r="F33" s="32">
        <v>0.0</v>
      </c>
      <c r="G33" s="32">
        <v>1.0E30</v>
      </c>
      <c r="H33" s="32">
        <v>0.0</v>
      </c>
    </row>
    <row r="34" ht="15.75" customHeight="1">
      <c r="B34" s="32" t="s">
        <v>162</v>
      </c>
      <c r="C34" s="32" t="s">
        <v>163</v>
      </c>
      <c r="D34" s="32">
        <v>0.0</v>
      </c>
      <c r="E34" s="32">
        <v>0.0</v>
      </c>
      <c r="F34" s="32">
        <v>0.0</v>
      </c>
      <c r="G34" s="32">
        <v>1.0E30</v>
      </c>
      <c r="H34" s="32">
        <v>0.0</v>
      </c>
    </row>
    <row r="35" ht="15.75" customHeight="1">
      <c r="B35" s="32" t="s">
        <v>164</v>
      </c>
      <c r="C35" s="32" t="s">
        <v>165</v>
      </c>
      <c r="D35" s="32">
        <v>0.0</v>
      </c>
      <c r="E35" s="32">
        <v>1.0</v>
      </c>
      <c r="F35" s="32">
        <v>1.0</v>
      </c>
      <c r="G35" s="32">
        <v>1.0E30</v>
      </c>
      <c r="H35" s="32">
        <v>1.0</v>
      </c>
    </row>
    <row r="36" ht="15.75" customHeight="1">
      <c r="B36" s="32" t="s">
        <v>166</v>
      </c>
      <c r="C36" s="32" t="s">
        <v>167</v>
      </c>
      <c r="D36" s="32">
        <v>0.0</v>
      </c>
      <c r="E36" s="32">
        <v>0.0</v>
      </c>
      <c r="F36" s="32">
        <v>0.0</v>
      </c>
      <c r="G36" s="32">
        <v>1.0E30</v>
      </c>
      <c r="H36" s="32">
        <v>0.0</v>
      </c>
    </row>
    <row r="37" ht="15.75" customHeight="1">
      <c r="B37" s="32" t="s">
        <v>168</v>
      </c>
      <c r="C37" s="32" t="s">
        <v>169</v>
      </c>
      <c r="D37" s="32">
        <v>0.0</v>
      </c>
      <c r="E37" s="32">
        <v>1.0000000000000004</v>
      </c>
      <c r="F37" s="32">
        <v>1.0</v>
      </c>
      <c r="G37" s="32">
        <v>1.0E30</v>
      </c>
      <c r="H37" s="32">
        <v>1.0000000000000004</v>
      </c>
    </row>
    <row r="38" ht="15.75" customHeight="1">
      <c r="B38" s="32" t="s">
        <v>170</v>
      </c>
      <c r="C38" s="32" t="s">
        <v>171</v>
      </c>
      <c r="D38" s="32">
        <v>0.0</v>
      </c>
      <c r="E38" s="32">
        <v>0.0</v>
      </c>
      <c r="F38" s="32">
        <v>0.0</v>
      </c>
      <c r="G38" s="32">
        <v>1.0E30</v>
      </c>
      <c r="H38" s="32">
        <v>0.0</v>
      </c>
    </row>
    <row r="39" ht="15.75" customHeight="1">
      <c r="B39" s="32" t="s">
        <v>172</v>
      </c>
      <c r="C39" s="32" t="s">
        <v>173</v>
      </c>
      <c r="D39" s="32">
        <v>0.0</v>
      </c>
      <c r="E39" s="32">
        <v>1.0000000000000007</v>
      </c>
      <c r="F39" s="32">
        <v>1.0</v>
      </c>
      <c r="G39" s="32">
        <v>1.0E30</v>
      </c>
      <c r="H39" s="32">
        <v>1.0000000000000007</v>
      </c>
    </row>
    <row r="40" ht="15.75" customHeight="1">
      <c r="B40" s="32" t="s">
        <v>174</v>
      </c>
      <c r="C40" s="32" t="s">
        <v>175</v>
      </c>
      <c r="D40" s="32">
        <v>0.0</v>
      </c>
      <c r="E40" s="32">
        <v>0.0</v>
      </c>
      <c r="F40" s="32">
        <v>0.0</v>
      </c>
      <c r="G40" s="32">
        <v>1.0E30</v>
      </c>
      <c r="H40" s="32">
        <v>0.0</v>
      </c>
    </row>
    <row r="41" ht="15.75" customHeight="1">
      <c r="B41" s="32" t="s">
        <v>176</v>
      </c>
      <c r="C41" s="32" t="s">
        <v>177</v>
      </c>
      <c r="D41" s="32">
        <v>0.0</v>
      </c>
      <c r="E41" s="32">
        <v>0.9999999999999942</v>
      </c>
      <c r="F41" s="32">
        <v>1.0</v>
      </c>
      <c r="G41" s="32">
        <v>1.0E30</v>
      </c>
      <c r="H41" s="32">
        <v>0.9999999999999942</v>
      </c>
    </row>
    <row r="42" ht="15.75" customHeight="1">
      <c r="B42" s="32" t="s">
        <v>178</v>
      </c>
      <c r="C42" s="32" t="s">
        <v>179</v>
      </c>
      <c r="D42" s="32">
        <v>0.0</v>
      </c>
      <c r="E42" s="32">
        <v>0.0</v>
      </c>
      <c r="F42" s="32">
        <v>0.0</v>
      </c>
      <c r="G42" s="32">
        <v>1.0E30</v>
      </c>
      <c r="H42" s="32">
        <v>0.0</v>
      </c>
    </row>
    <row r="43" ht="15.75" customHeight="1">
      <c r="B43" s="32" t="s">
        <v>180</v>
      </c>
      <c r="C43" s="32" t="s">
        <v>181</v>
      </c>
      <c r="D43" s="32">
        <v>0.0</v>
      </c>
      <c r="E43" s="32">
        <v>0.9999999999999974</v>
      </c>
      <c r="F43" s="32">
        <v>1.0</v>
      </c>
      <c r="G43" s="32">
        <v>1.0E30</v>
      </c>
      <c r="H43" s="32">
        <v>0.9999999999999974</v>
      </c>
    </row>
    <row r="44" ht="15.75" customHeight="1">
      <c r="B44" s="32" t="s">
        <v>182</v>
      </c>
      <c r="C44" s="32" t="s">
        <v>183</v>
      </c>
      <c r="D44" s="32">
        <v>0.0</v>
      </c>
      <c r="E44" s="32">
        <v>7.771561172376096E-16</v>
      </c>
      <c r="F44" s="32">
        <v>0.0</v>
      </c>
      <c r="G44" s="32">
        <v>1.0E30</v>
      </c>
      <c r="H44" s="32">
        <v>7.771561172376096E-16</v>
      </c>
    </row>
    <row r="45" ht="15.75" customHeight="1">
      <c r="B45" s="32" t="s">
        <v>184</v>
      </c>
      <c r="C45" s="32" t="s">
        <v>185</v>
      </c>
      <c r="D45" s="32">
        <v>0.0</v>
      </c>
      <c r="E45" s="32">
        <v>0.0</v>
      </c>
      <c r="F45" s="32">
        <v>1.0</v>
      </c>
      <c r="G45" s="32">
        <v>1.0E30</v>
      </c>
      <c r="H45" s="32">
        <v>1.0000000000000004</v>
      </c>
    </row>
    <row r="46" ht="15.75" customHeight="1">
      <c r="B46" s="32" t="s">
        <v>186</v>
      </c>
      <c r="C46" s="32" t="s">
        <v>187</v>
      </c>
      <c r="D46" s="32">
        <v>0.0</v>
      </c>
      <c r="E46" s="32">
        <v>1.0000000000000016</v>
      </c>
      <c r="F46" s="32">
        <v>0.0</v>
      </c>
      <c r="G46" s="32">
        <v>1.0E30</v>
      </c>
      <c r="H46" s="32">
        <v>1.0000000000000016</v>
      </c>
    </row>
    <row r="47" ht="15.75" customHeight="1">
      <c r="B47" s="32" t="s">
        <v>188</v>
      </c>
      <c r="C47" s="32" t="s">
        <v>189</v>
      </c>
      <c r="D47" s="32">
        <v>-4.440892098500626E-16</v>
      </c>
      <c r="E47" s="32">
        <v>0.0</v>
      </c>
      <c r="F47" s="32">
        <v>1.0</v>
      </c>
      <c r="G47" s="32">
        <v>1.0E30</v>
      </c>
      <c r="H47" s="32">
        <v>0.9999999999999981</v>
      </c>
    </row>
    <row r="48" ht="15.75" customHeight="1">
      <c r="B48" s="32" t="s">
        <v>190</v>
      </c>
      <c r="C48" s="32" t="s">
        <v>191</v>
      </c>
      <c r="D48" s="32">
        <v>0.0</v>
      </c>
      <c r="E48" s="32">
        <v>0.9999999999999992</v>
      </c>
      <c r="F48" s="32">
        <v>0.0</v>
      </c>
      <c r="G48" s="32">
        <v>1.0E30</v>
      </c>
      <c r="H48" s="32">
        <v>0.9999999999999992</v>
      </c>
    </row>
    <row r="49" ht="15.75" customHeight="1">
      <c r="B49" s="32" t="s">
        <v>192</v>
      </c>
      <c r="C49" s="32" t="s">
        <v>193</v>
      </c>
      <c r="D49" s="32">
        <v>0.0</v>
      </c>
      <c r="E49" s="32">
        <v>1.8327353523694967E-15</v>
      </c>
      <c r="F49" s="32">
        <v>0.0</v>
      </c>
      <c r="G49" s="32">
        <v>1.0E30</v>
      </c>
      <c r="H49" s="32">
        <v>1.8327353523694967E-15</v>
      </c>
    </row>
    <row r="50" ht="15.75" customHeight="1">
      <c r="B50" s="32" t="s">
        <v>194</v>
      </c>
      <c r="C50" s="32" t="s">
        <v>195</v>
      </c>
      <c r="D50" s="32">
        <v>0.0</v>
      </c>
      <c r="E50" s="32">
        <v>0.0</v>
      </c>
      <c r="F50" s="32">
        <v>0.0</v>
      </c>
      <c r="G50" s="32">
        <v>1.0E30</v>
      </c>
      <c r="H50" s="32">
        <v>0.0</v>
      </c>
    </row>
    <row r="51" ht="15.75" customHeight="1">
      <c r="B51" s="32" t="s">
        <v>196</v>
      </c>
      <c r="C51" s="32" t="s">
        <v>197</v>
      </c>
      <c r="D51" s="32">
        <v>3.5000000000000018</v>
      </c>
      <c r="E51" s="32">
        <v>0.0</v>
      </c>
      <c r="F51" s="32">
        <v>0.0</v>
      </c>
      <c r="G51" s="32">
        <v>0.0</v>
      </c>
      <c r="H51" s="32">
        <v>0.4999999999999971</v>
      </c>
    </row>
    <row r="52" ht="15.75" customHeight="1">
      <c r="B52" s="32" t="s">
        <v>198</v>
      </c>
      <c r="C52" s="32" t="s">
        <v>199</v>
      </c>
      <c r="D52" s="32">
        <v>1.0000000000000027</v>
      </c>
      <c r="E52" s="32">
        <v>0.0</v>
      </c>
      <c r="F52" s="32">
        <v>0.0</v>
      </c>
      <c r="G52" s="32">
        <v>0.0</v>
      </c>
      <c r="H52" s="32">
        <v>0.0</v>
      </c>
    </row>
    <row r="53" ht="15.75" customHeight="1">
      <c r="B53" s="32" t="s">
        <v>200</v>
      </c>
      <c r="C53" s="32" t="s">
        <v>201</v>
      </c>
      <c r="D53" s="32">
        <v>0.0</v>
      </c>
      <c r="E53" s="32">
        <v>2.1649348980190553E-15</v>
      </c>
      <c r="F53" s="32">
        <v>0.0</v>
      </c>
      <c r="G53" s="32">
        <v>1.0E30</v>
      </c>
      <c r="H53" s="32">
        <v>2.1649348980190553E-15</v>
      </c>
    </row>
    <row r="54" ht="15.75" customHeight="1">
      <c r="B54" s="32" t="s">
        <v>202</v>
      </c>
      <c r="C54" s="32" t="s">
        <v>203</v>
      </c>
      <c r="D54" s="32">
        <v>0.0</v>
      </c>
      <c r="E54" s="32">
        <v>0.0</v>
      </c>
      <c r="F54" s="32">
        <v>0.0</v>
      </c>
      <c r="G54" s="32">
        <v>0.0</v>
      </c>
      <c r="H54" s="32">
        <v>2.1649348980190553E-15</v>
      </c>
    </row>
    <row r="55" ht="15.75" customHeight="1">
      <c r="B55" s="32" t="s">
        <v>204</v>
      </c>
      <c r="C55" s="32" t="s">
        <v>205</v>
      </c>
      <c r="D55" s="32">
        <v>0.0</v>
      </c>
      <c r="E55" s="32">
        <v>0.9999999999999993</v>
      </c>
      <c r="F55" s="32">
        <v>1.0</v>
      </c>
      <c r="G55" s="32">
        <v>1.0E30</v>
      </c>
      <c r="H55" s="32">
        <v>0.9999999999999993</v>
      </c>
    </row>
    <row r="56" ht="15.75" customHeight="1">
      <c r="B56" s="32" t="s">
        <v>206</v>
      </c>
      <c r="C56" s="32" t="s">
        <v>207</v>
      </c>
      <c r="D56" s="32">
        <v>0.0</v>
      </c>
      <c r="E56" s="32">
        <v>0.0</v>
      </c>
      <c r="F56" s="32">
        <v>0.0</v>
      </c>
      <c r="G56" s="32">
        <v>1.0E30</v>
      </c>
      <c r="H56" s="32">
        <v>0.0</v>
      </c>
    </row>
    <row r="57" ht="15.75" customHeight="1">
      <c r="B57" s="32" t="s">
        <v>208</v>
      </c>
      <c r="C57" s="32" t="s">
        <v>209</v>
      </c>
      <c r="D57" s="32">
        <v>0.0</v>
      </c>
      <c r="E57" s="32">
        <v>2.886579864025407E-15</v>
      </c>
      <c r="F57" s="32">
        <v>0.0</v>
      </c>
      <c r="G57" s="32">
        <v>1.0E30</v>
      </c>
      <c r="H57" s="32">
        <v>2.886579864025407E-15</v>
      </c>
    </row>
    <row r="58" ht="15.75" customHeight="1">
      <c r="B58" s="32" t="s">
        <v>210</v>
      </c>
      <c r="C58" s="32" t="s">
        <v>211</v>
      </c>
      <c r="D58" s="32">
        <v>0.0</v>
      </c>
      <c r="E58" s="32">
        <v>0.0</v>
      </c>
      <c r="F58" s="32">
        <v>0.0</v>
      </c>
      <c r="G58" s="32">
        <v>1.0E30</v>
      </c>
      <c r="H58" s="32">
        <v>0.0</v>
      </c>
    </row>
    <row r="59" ht="15.75" customHeight="1">
      <c r="B59" s="32" t="s">
        <v>212</v>
      </c>
      <c r="C59" s="32" t="s">
        <v>213</v>
      </c>
      <c r="D59" s="32">
        <v>0.0</v>
      </c>
      <c r="E59" s="32">
        <v>1.0000000000000036</v>
      </c>
      <c r="F59" s="32">
        <v>1.0</v>
      </c>
      <c r="G59" s="32">
        <v>1.0E30</v>
      </c>
      <c r="H59" s="32">
        <v>1.0000000000000036</v>
      </c>
    </row>
    <row r="60" ht="15.75" customHeight="1">
      <c r="B60" s="32" t="s">
        <v>214</v>
      </c>
      <c r="C60" s="32" t="s">
        <v>215</v>
      </c>
      <c r="D60" s="32">
        <v>0.0</v>
      </c>
      <c r="E60" s="32">
        <v>0.0</v>
      </c>
      <c r="F60" s="32">
        <v>0.0</v>
      </c>
      <c r="G60" s="32">
        <v>1.0E30</v>
      </c>
      <c r="H60" s="32">
        <v>0.0</v>
      </c>
    </row>
    <row r="61" ht="15.75" customHeight="1">
      <c r="B61" s="32" t="s">
        <v>216</v>
      </c>
      <c r="C61" s="32" t="s">
        <v>217</v>
      </c>
      <c r="D61" s="32">
        <v>0.0</v>
      </c>
      <c r="E61" s="32">
        <v>1.0000000000000029</v>
      </c>
      <c r="F61" s="32">
        <v>1.0</v>
      </c>
      <c r="G61" s="32">
        <v>1.0E30</v>
      </c>
      <c r="H61" s="32">
        <v>1.0000000000000029</v>
      </c>
    </row>
    <row r="62" ht="15.75" customHeight="1">
      <c r="B62" s="32" t="s">
        <v>218</v>
      </c>
      <c r="C62" s="32" t="s">
        <v>219</v>
      </c>
      <c r="D62" s="32">
        <v>0.0</v>
      </c>
      <c r="E62" s="32">
        <v>0.0</v>
      </c>
      <c r="F62" s="32">
        <v>0.0</v>
      </c>
      <c r="G62" s="32">
        <v>1.0E30</v>
      </c>
      <c r="H62" s="32">
        <v>0.0</v>
      </c>
    </row>
    <row r="63" ht="15.75" customHeight="1">
      <c r="B63" s="32" t="s">
        <v>220</v>
      </c>
      <c r="C63" s="32" t="s">
        <v>221</v>
      </c>
      <c r="D63" s="32">
        <v>0.0</v>
      </c>
      <c r="E63" s="32">
        <v>1.0000000000000038</v>
      </c>
      <c r="F63" s="32">
        <v>1.0</v>
      </c>
      <c r="G63" s="32">
        <v>1.0E30</v>
      </c>
      <c r="H63" s="32">
        <v>1.0000000000000038</v>
      </c>
    </row>
    <row r="64" ht="15.75" customHeight="1">
      <c r="B64" s="32" t="s">
        <v>222</v>
      </c>
      <c r="C64" s="32" t="s">
        <v>223</v>
      </c>
      <c r="D64" s="32">
        <v>0.0</v>
      </c>
      <c r="E64" s="32">
        <v>0.0</v>
      </c>
      <c r="F64" s="32">
        <v>0.0</v>
      </c>
      <c r="G64" s="32">
        <v>1.0E30</v>
      </c>
      <c r="H64" s="32">
        <v>0.0</v>
      </c>
    </row>
    <row r="65" ht="15.75" customHeight="1">
      <c r="B65" s="32" t="s">
        <v>224</v>
      </c>
      <c r="C65" s="32" t="s">
        <v>225</v>
      </c>
      <c r="D65" s="32">
        <v>1.9999999999999987</v>
      </c>
      <c r="E65" s="32">
        <v>0.0</v>
      </c>
      <c r="F65" s="32">
        <v>0.0</v>
      </c>
      <c r="G65" s="32">
        <v>2.7755575615628965E-15</v>
      </c>
      <c r="H65" s="32">
        <v>1.0E30</v>
      </c>
    </row>
    <row r="66" ht="15.75" customHeight="1">
      <c r="B66" s="32" t="s">
        <v>226</v>
      </c>
      <c r="C66" s="32" t="s">
        <v>227</v>
      </c>
      <c r="D66" s="32">
        <v>0.0</v>
      </c>
      <c r="E66" s="32">
        <v>5.551115123125783E-17</v>
      </c>
      <c r="F66" s="32">
        <v>0.0</v>
      </c>
      <c r="G66" s="32">
        <v>1.0E30</v>
      </c>
      <c r="H66" s="32">
        <v>5.551115123125783E-17</v>
      </c>
    </row>
    <row r="67" ht="15.75" customHeight="1">
      <c r="B67" s="32" t="s">
        <v>228</v>
      </c>
      <c r="C67" s="32" t="s">
        <v>229</v>
      </c>
      <c r="D67" s="32">
        <v>0.0</v>
      </c>
      <c r="E67" s="32">
        <v>3.219646771412954E-15</v>
      </c>
      <c r="F67" s="32">
        <v>0.0</v>
      </c>
      <c r="G67" s="32">
        <v>1.0E30</v>
      </c>
      <c r="H67" s="32">
        <v>3.219646771412954E-15</v>
      </c>
    </row>
    <row r="68" ht="15.75" customHeight="1">
      <c r="B68" s="32" t="s">
        <v>230</v>
      </c>
      <c r="C68" s="32" t="s">
        <v>231</v>
      </c>
      <c r="D68" s="32">
        <v>0.0</v>
      </c>
      <c r="E68" s="32">
        <v>0.0</v>
      </c>
      <c r="F68" s="32">
        <v>0.0</v>
      </c>
      <c r="G68" s="32">
        <v>1.0E30</v>
      </c>
      <c r="H68" s="32">
        <v>0.0</v>
      </c>
    </row>
    <row r="69" ht="15.75" customHeight="1">
      <c r="B69" s="32" t="s">
        <v>232</v>
      </c>
      <c r="C69" s="32" t="s">
        <v>233</v>
      </c>
      <c r="D69" s="32">
        <v>1.1102230246251565E-15</v>
      </c>
      <c r="E69" s="32">
        <v>0.0</v>
      </c>
      <c r="F69" s="32">
        <v>0.0</v>
      </c>
      <c r="G69" s="32">
        <v>1.0E30</v>
      </c>
      <c r="H69" s="32">
        <v>2.7755575615628965E-15</v>
      </c>
    </row>
    <row r="70" ht="15.75" customHeight="1">
      <c r="B70" s="32" t="s">
        <v>234</v>
      </c>
      <c r="C70" s="32" t="s">
        <v>235</v>
      </c>
      <c r="D70" s="32">
        <v>0.0</v>
      </c>
      <c r="E70" s="32">
        <v>2.7755575615628914E-15</v>
      </c>
      <c r="F70" s="32">
        <v>0.0</v>
      </c>
      <c r="G70" s="32">
        <v>1.0E30</v>
      </c>
      <c r="H70" s="32">
        <v>2.7755575615628914E-15</v>
      </c>
    </row>
    <row r="71" ht="15.75" customHeight="1">
      <c r="B71" s="32" t="s">
        <v>236</v>
      </c>
      <c r="C71" s="32" t="s">
        <v>237</v>
      </c>
      <c r="D71" s="32">
        <v>0.0</v>
      </c>
      <c r="E71" s="32">
        <v>1.000000000000003</v>
      </c>
      <c r="F71" s="32">
        <v>1.0</v>
      </c>
      <c r="G71" s="32">
        <v>1.0E30</v>
      </c>
      <c r="H71" s="32">
        <v>1.000000000000003</v>
      </c>
    </row>
    <row r="72" ht="15.75" customHeight="1">
      <c r="B72" s="32" t="s">
        <v>238</v>
      </c>
      <c r="C72" s="32" t="s">
        <v>239</v>
      </c>
      <c r="D72" s="32">
        <v>0.0</v>
      </c>
      <c r="E72" s="32">
        <v>0.0</v>
      </c>
      <c r="F72" s="32">
        <v>0.0</v>
      </c>
      <c r="G72" s="32">
        <v>1.0E30</v>
      </c>
      <c r="H72" s="32">
        <v>0.0</v>
      </c>
    </row>
    <row r="73" ht="15.75" customHeight="1">
      <c r="B73" s="32" t="s">
        <v>240</v>
      </c>
      <c r="C73" s="32" t="s">
        <v>241</v>
      </c>
      <c r="D73" s="32">
        <v>0.0</v>
      </c>
      <c r="E73" s="32">
        <v>1.0000000000000038</v>
      </c>
      <c r="F73" s="32">
        <v>1.0</v>
      </c>
      <c r="G73" s="32">
        <v>1.0E30</v>
      </c>
      <c r="H73" s="32">
        <v>1.0000000000000038</v>
      </c>
    </row>
    <row r="74" ht="15.75" customHeight="1">
      <c r="B74" s="32" t="s">
        <v>242</v>
      </c>
      <c r="C74" s="32" t="s">
        <v>243</v>
      </c>
      <c r="D74" s="32">
        <v>0.0</v>
      </c>
      <c r="E74" s="32">
        <v>0.0</v>
      </c>
      <c r="F74" s="32">
        <v>0.0</v>
      </c>
      <c r="G74" s="32">
        <v>1.0E30</v>
      </c>
      <c r="H74" s="32">
        <v>0.0</v>
      </c>
    </row>
    <row r="75" ht="15.75" customHeight="1">
      <c r="B75" s="32" t="s">
        <v>244</v>
      </c>
      <c r="C75" s="32" t="s">
        <v>245</v>
      </c>
      <c r="D75" s="32">
        <v>0.0</v>
      </c>
      <c r="E75" s="32">
        <v>1.0000000000000036</v>
      </c>
      <c r="F75" s="32">
        <v>1.0</v>
      </c>
      <c r="G75" s="32">
        <v>1.0E30</v>
      </c>
      <c r="H75" s="32">
        <v>1.0000000000000036</v>
      </c>
    </row>
    <row r="76" ht="15.75" customHeight="1">
      <c r="B76" s="32" t="s">
        <v>246</v>
      </c>
      <c r="C76" s="32" t="s">
        <v>247</v>
      </c>
      <c r="D76" s="32">
        <v>0.0</v>
      </c>
      <c r="E76" s="32">
        <v>0.0</v>
      </c>
      <c r="F76" s="32">
        <v>0.0</v>
      </c>
      <c r="G76" s="32">
        <v>1.0E30</v>
      </c>
      <c r="H76" s="32">
        <v>0.0</v>
      </c>
    </row>
    <row r="77" ht="15.75" customHeight="1">
      <c r="B77" s="32" t="s">
        <v>248</v>
      </c>
      <c r="C77" s="32" t="s">
        <v>249</v>
      </c>
      <c r="D77" s="32">
        <v>0.0</v>
      </c>
      <c r="E77" s="32">
        <v>0.0</v>
      </c>
      <c r="F77" s="32">
        <v>1.0</v>
      </c>
      <c r="G77" s="32">
        <v>1.0E30</v>
      </c>
      <c r="H77" s="32">
        <v>1.000000000000003</v>
      </c>
    </row>
    <row r="78" ht="15.75" customHeight="1">
      <c r="B78" s="32" t="s">
        <v>250</v>
      </c>
      <c r="C78" s="32" t="s">
        <v>251</v>
      </c>
      <c r="D78" s="32">
        <v>0.0</v>
      </c>
      <c r="E78" s="32">
        <v>1.0000000000000036</v>
      </c>
      <c r="F78" s="32">
        <v>0.0</v>
      </c>
      <c r="G78" s="32">
        <v>1.0E30</v>
      </c>
      <c r="H78" s="32">
        <v>1.0000000000000036</v>
      </c>
    </row>
    <row r="79" ht="15.75" customHeight="1">
      <c r="B79" s="32" t="s">
        <v>252</v>
      </c>
      <c r="C79" s="32" t="s">
        <v>253</v>
      </c>
      <c r="D79" s="32">
        <v>0.0</v>
      </c>
      <c r="E79" s="32">
        <v>3.6637359812630166E-15</v>
      </c>
      <c r="F79" s="32">
        <v>0.0</v>
      </c>
      <c r="G79" s="32">
        <v>1.0E30</v>
      </c>
      <c r="H79" s="32">
        <v>3.6637359812630166E-15</v>
      </c>
    </row>
    <row r="80" ht="15.75" customHeight="1">
      <c r="B80" s="33" t="s">
        <v>254</v>
      </c>
      <c r="C80" s="33" t="s">
        <v>255</v>
      </c>
      <c r="D80" s="33">
        <v>0.0</v>
      </c>
      <c r="E80" s="33">
        <v>0.0</v>
      </c>
      <c r="F80" s="33">
        <v>0.0</v>
      </c>
      <c r="G80" s="33">
        <v>1.0E30</v>
      </c>
      <c r="H80" s="33">
        <v>0.0</v>
      </c>
    </row>
    <row r="81" ht="15.75" customHeight="1"/>
    <row r="82" ht="15.75" customHeight="1">
      <c r="A82" s="3" t="s">
        <v>65</v>
      </c>
    </row>
    <row r="83" ht="15.75" customHeight="1">
      <c r="B83" s="30"/>
      <c r="C83" s="30"/>
      <c r="D83" s="30" t="s">
        <v>101</v>
      </c>
      <c r="E83" s="30" t="s">
        <v>256</v>
      </c>
      <c r="F83" s="30" t="s">
        <v>257</v>
      </c>
      <c r="G83" s="30" t="s">
        <v>104</v>
      </c>
      <c r="H83" s="30" t="s">
        <v>104</v>
      </c>
    </row>
    <row r="84" ht="15.75" customHeight="1">
      <c r="B84" s="31" t="s">
        <v>105</v>
      </c>
      <c r="C84" s="31" t="s">
        <v>106</v>
      </c>
      <c r="D84" s="31" t="s">
        <v>107</v>
      </c>
      <c r="E84" s="31" t="s">
        <v>258</v>
      </c>
      <c r="F84" s="31" t="s">
        <v>259</v>
      </c>
      <c r="G84" s="31" t="s">
        <v>110</v>
      </c>
      <c r="H84" s="31" t="s">
        <v>111</v>
      </c>
    </row>
    <row r="85" ht="15.75" customHeight="1">
      <c r="B85" s="32" t="s">
        <v>114</v>
      </c>
      <c r="C85" s="32" t="s">
        <v>115</v>
      </c>
      <c r="D85" s="32">
        <v>0.0</v>
      </c>
      <c r="E85" s="32">
        <v>-0.9999999999999976</v>
      </c>
      <c r="F85" s="32">
        <v>0.0</v>
      </c>
      <c r="G85" s="32">
        <v>0.0</v>
      </c>
      <c r="H85" s="32">
        <v>0.33333333333333504</v>
      </c>
    </row>
    <row r="86" ht="15.75" customHeight="1">
      <c r="B86" s="32" t="s">
        <v>118</v>
      </c>
      <c r="C86" s="32" t="s">
        <v>119</v>
      </c>
      <c r="D86" s="32">
        <v>0.0</v>
      </c>
      <c r="E86" s="32">
        <v>0.0</v>
      </c>
      <c r="F86" s="32">
        <v>0.0</v>
      </c>
      <c r="G86" s="32">
        <v>1.0E30</v>
      </c>
      <c r="H86" s="32">
        <v>0.0</v>
      </c>
    </row>
    <row r="87" ht="15.75" customHeight="1">
      <c r="B87" s="32" t="s">
        <v>122</v>
      </c>
      <c r="C87" s="32" t="s">
        <v>123</v>
      </c>
      <c r="D87" s="32">
        <v>0.0</v>
      </c>
      <c r="E87" s="32">
        <v>0.0</v>
      </c>
      <c r="F87" s="32">
        <v>0.0</v>
      </c>
      <c r="G87" s="32">
        <v>1.0E30</v>
      </c>
      <c r="H87" s="32">
        <v>2.0000000000000027</v>
      </c>
    </row>
    <row r="88" ht="15.75" customHeight="1">
      <c r="B88" s="32" t="s">
        <v>126</v>
      </c>
      <c r="C88" s="32" t="s">
        <v>127</v>
      </c>
      <c r="D88" s="32">
        <v>0.0</v>
      </c>
      <c r="E88" s="32">
        <v>0.0</v>
      </c>
      <c r="F88" s="32">
        <v>0.0</v>
      </c>
      <c r="G88" s="32">
        <v>1.0E30</v>
      </c>
      <c r="H88" s="32">
        <v>0.0</v>
      </c>
    </row>
    <row r="89" ht="15.75" customHeight="1">
      <c r="B89" s="32" t="s">
        <v>130</v>
      </c>
      <c r="C89" s="32" t="s">
        <v>131</v>
      </c>
      <c r="D89" s="32">
        <v>0.0</v>
      </c>
      <c r="E89" s="32">
        <v>-1.0000000000000016</v>
      </c>
      <c r="F89" s="32">
        <v>0.0</v>
      </c>
      <c r="G89" s="32">
        <v>0.0</v>
      </c>
      <c r="H89" s="32">
        <v>2.0000000000000013</v>
      </c>
    </row>
    <row r="90" ht="15.75" customHeight="1">
      <c r="B90" s="32" t="s">
        <v>134</v>
      </c>
      <c r="C90" s="32" t="s">
        <v>135</v>
      </c>
      <c r="D90" s="32">
        <v>0.0</v>
      </c>
      <c r="E90" s="32">
        <v>0.0</v>
      </c>
      <c r="F90" s="32">
        <v>0.0</v>
      </c>
      <c r="G90" s="32">
        <v>1.0E30</v>
      </c>
      <c r="H90" s="32">
        <v>5.551115123125783E-17</v>
      </c>
    </row>
    <row r="91" ht="15.75" customHeight="1">
      <c r="B91" s="32" t="s">
        <v>138</v>
      </c>
      <c r="C91" s="32" t="s">
        <v>139</v>
      </c>
      <c r="D91" s="32">
        <v>0.0</v>
      </c>
      <c r="E91" s="32">
        <v>0.0</v>
      </c>
      <c r="F91" s="32">
        <v>0.0</v>
      </c>
      <c r="G91" s="32">
        <v>1.0E30</v>
      </c>
      <c r="H91" s="32">
        <v>0.0</v>
      </c>
    </row>
    <row r="92" ht="15.75" customHeight="1">
      <c r="B92" s="32" t="s">
        <v>142</v>
      </c>
      <c r="C92" s="32" t="s">
        <v>143</v>
      </c>
      <c r="D92" s="32">
        <v>0.0</v>
      </c>
      <c r="E92" s="32">
        <v>0.0</v>
      </c>
      <c r="F92" s="32">
        <v>0.0</v>
      </c>
      <c r="G92" s="32">
        <v>1.0E30</v>
      </c>
      <c r="H92" s="32">
        <v>0.0</v>
      </c>
    </row>
    <row r="93" ht="15.75" customHeight="1">
      <c r="B93" s="32" t="s">
        <v>146</v>
      </c>
      <c r="C93" s="32" t="s">
        <v>147</v>
      </c>
      <c r="D93" s="32">
        <v>0.0</v>
      </c>
      <c r="E93" s="32">
        <v>0.0</v>
      </c>
      <c r="F93" s="32">
        <v>0.0</v>
      </c>
      <c r="G93" s="32">
        <v>1.0E30</v>
      </c>
      <c r="H93" s="32">
        <v>0.0</v>
      </c>
    </row>
    <row r="94" ht="15.75" customHeight="1">
      <c r="B94" s="32" t="s">
        <v>150</v>
      </c>
      <c r="C94" s="32" t="s">
        <v>151</v>
      </c>
      <c r="D94" s="32">
        <v>0.0</v>
      </c>
      <c r="E94" s="32">
        <v>0.0</v>
      </c>
      <c r="F94" s="32">
        <v>0.0</v>
      </c>
      <c r="G94" s="32">
        <v>1.0E30</v>
      </c>
      <c r="H94" s="32">
        <v>0.0</v>
      </c>
    </row>
    <row r="95" ht="15.75" customHeight="1">
      <c r="B95" s="32" t="s">
        <v>154</v>
      </c>
      <c r="C95" s="32" t="s">
        <v>155</v>
      </c>
      <c r="D95" s="32">
        <v>0.0</v>
      </c>
      <c r="E95" s="32">
        <v>0.0</v>
      </c>
      <c r="F95" s="32">
        <v>0.0</v>
      </c>
      <c r="G95" s="32">
        <v>1.0E30</v>
      </c>
      <c r="H95" s="32">
        <v>0.500000000000002</v>
      </c>
    </row>
    <row r="96" ht="15.75" customHeight="1">
      <c r="B96" s="32" t="s">
        <v>158</v>
      </c>
      <c r="C96" s="32" t="s">
        <v>159</v>
      </c>
      <c r="D96" s="32">
        <v>0.0</v>
      </c>
      <c r="E96" s="32">
        <v>0.0</v>
      </c>
      <c r="F96" s="32">
        <v>0.0</v>
      </c>
      <c r="G96" s="32">
        <v>1.0E30</v>
      </c>
      <c r="H96" s="32">
        <v>9.71445146547012E-17</v>
      </c>
    </row>
    <row r="97" ht="15.75" customHeight="1">
      <c r="B97" s="32" t="s">
        <v>162</v>
      </c>
      <c r="C97" s="32" t="s">
        <v>163</v>
      </c>
      <c r="D97" s="32">
        <v>0.0</v>
      </c>
      <c r="E97" s="32">
        <v>0.0</v>
      </c>
      <c r="F97" s="32">
        <v>0.0</v>
      </c>
      <c r="G97" s="32">
        <v>1.0E30</v>
      </c>
      <c r="H97" s="32">
        <v>0.0</v>
      </c>
    </row>
    <row r="98" ht="15.75" customHeight="1">
      <c r="B98" s="32" t="s">
        <v>166</v>
      </c>
      <c r="C98" s="32" t="s">
        <v>167</v>
      </c>
      <c r="D98" s="32">
        <v>0.0</v>
      </c>
      <c r="E98" s="32">
        <v>0.0</v>
      </c>
      <c r="F98" s="32">
        <v>0.0</v>
      </c>
      <c r="G98" s="32">
        <v>1.0E30</v>
      </c>
      <c r="H98" s="32">
        <v>0.0</v>
      </c>
    </row>
    <row r="99" ht="15.75" customHeight="1">
      <c r="B99" s="32" t="s">
        <v>170</v>
      </c>
      <c r="C99" s="32" t="s">
        <v>171</v>
      </c>
      <c r="D99" s="32">
        <v>0.0</v>
      </c>
      <c r="E99" s="32">
        <v>0.0</v>
      </c>
      <c r="F99" s="32">
        <v>0.0</v>
      </c>
      <c r="G99" s="32">
        <v>1.0E30</v>
      </c>
      <c r="H99" s="32">
        <v>0.0</v>
      </c>
    </row>
    <row r="100" ht="15.75" customHeight="1">
      <c r="B100" s="32" t="s">
        <v>174</v>
      </c>
      <c r="C100" s="32" t="s">
        <v>175</v>
      </c>
      <c r="D100" s="32">
        <v>0.0</v>
      </c>
      <c r="E100" s="32">
        <v>0.0</v>
      </c>
      <c r="F100" s="32">
        <v>0.0</v>
      </c>
      <c r="G100" s="32">
        <v>1.0E30</v>
      </c>
      <c r="H100" s="32">
        <v>0.0</v>
      </c>
    </row>
    <row r="101" ht="15.75" customHeight="1">
      <c r="B101" s="32" t="s">
        <v>178</v>
      </c>
      <c r="C101" s="32" t="s">
        <v>179</v>
      </c>
      <c r="D101" s="32">
        <v>0.0</v>
      </c>
      <c r="E101" s="32">
        <v>0.0</v>
      </c>
      <c r="F101" s="32">
        <v>0.0</v>
      </c>
      <c r="G101" s="32">
        <v>1.0E30</v>
      </c>
      <c r="H101" s="32">
        <v>0.0</v>
      </c>
    </row>
    <row r="102" ht="15.75" customHeight="1">
      <c r="B102" s="32" t="s">
        <v>182</v>
      </c>
      <c r="C102" s="32" t="s">
        <v>183</v>
      </c>
      <c r="D102" s="32">
        <v>0.0</v>
      </c>
      <c r="E102" s="32">
        <v>0.0</v>
      </c>
      <c r="F102" s="32">
        <v>0.0</v>
      </c>
      <c r="G102" s="32">
        <v>1.0E30</v>
      </c>
      <c r="H102" s="32">
        <v>5.085394590397931E-15</v>
      </c>
    </row>
    <row r="103" ht="15.75" customHeight="1">
      <c r="B103" s="32" t="s">
        <v>186</v>
      </c>
      <c r="C103" s="32" t="s">
        <v>187</v>
      </c>
      <c r="D103" s="32">
        <v>0.0</v>
      </c>
      <c r="E103" s="32">
        <v>-1.0000000000000004</v>
      </c>
      <c r="F103" s="32">
        <v>0.0</v>
      </c>
      <c r="G103" s="32">
        <v>0.0</v>
      </c>
      <c r="H103" s="32">
        <v>1.0000000000000049</v>
      </c>
    </row>
    <row r="104" ht="15.75" customHeight="1">
      <c r="B104" s="32" t="s">
        <v>190</v>
      </c>
      <c r="C104" s="32" t="s">
        <v>191</v>
      </c>
      <c r="D104" s="32">
        <v>0.0</v>
      </c>
      <c r="E104" s="32">
        <v>-0.9999999999999981</v>
      </c>
      <c r="F104" s="32">
        <v>0.0</v>
      </c>
      <c r="G104" s="32">
        <v>0.0</v>
      </c>
      <c r="H104" s="32">
        <v>0.500000000000002</v>
      </c>
    </row>
    <row r="105" ht="15.75" customHeight="1">
      <c r="B105" s="32" t="s">
        <v>194</v>
      </c>
      <c r="C105" s="32" t="s">
        <v>195</v>
      </c>
      <c r="D105" s="32">
        <v>0.0</v>
      </c>
      <c r="E105" s="32">
        <v>0.0</v>
      </c>
      <c r="F105" s="32">
        <v>0.0</v>
      </c>
      <c r="G105" s="32">
        <v>1.0E30</v>
      </c>
      <c r="H105" s="32">
        <v>0.0</v>
      </c>
    </row>
    <row r="106" ht="15.75" customHeight="1">
      <c r="B106" s="32" t="s">
        <v>198</v>
      </c>
      <c r="C106" s="32" t="s">
        <v>199</v>
      </c>
      <c r="D106" s="32">
        <v>1.0000000000000027</v>
      </c>
      <c r="E106" s="32">
        <v>0.0</v>
      </c>
      <c r="F106" s="32">
        <v>0.0</v>
      </c>
      <c r="G106" s="32">
        <v>1.0E30</v>
      </c>
      <c r="H106" s="32">
        <v>2.499999999999992</v>
      </c>
    </row>
    <row r="107" ht="15.75" customHeight="1">
      <c r="B107" s="32" t="s">
        <v>202</v>
      </c>
      <c r="C107" s="32" t="s">
        <v>203</v>
      </c>
      <c r="D107" s="32">
        <v>0.0</v>
      </c>
      <c r="E107" s="32">
        <v>0.0</v>
      </c>
      <c r="F107" s="32">
        <v>0.0</v>
      </c>
      <c r="G107" s="32">
        <v>1.000000000000002</v>
      </c>
      <c r="H107" s="32">
        <v>0.0</v>
      </c>
    </row>
    <row r="108" ht="15.75" customHeight="1">
      <c r="B108" s="32" t="s">
        <v>206</v>
      </c>
      <c r="C108" s="32" t="s">
        <v>207</v>
      </c>
      <c r="D108" s="32">
        <v>0.0</v>
      </c>
      <c r="E108" s="32">
        <v>0.0</v>
      </c>
      <c r="F108" s="32">
        <v>0.0</v>
      </c>
      <c r="G108" s="32">
        <v>1.0E30</v>
      </c>
      <c r="H108" s="32">
        <v>1.1102230246251565E-16</v>
      </c>
    </row>
    <row r="109" ht="15.75" customHeight="1">
      <c r="B109" s="32" t="s">
        <v>210</v>
      </c>
      <c r="C109" s="32" t="s">
        <v>211</v>
      </c>
      <c r="D109" s="32">
        <v>0.0</v>
      </c>
      <c r="E109" s="32">
        <v>0.0</v>
      </c>
      <c r="F109" s="32">
        <v>0.0</v>
      </c>
      <c r="G109" s="32">
        <v>1.0E30</v>
      </c>
      <c r="H109" s="32">
        <v>0.0</v>
      </c>
    </row>
    <row r="110" ht="15.75" customHeight="1">
      <c r="B110" s="32" t="s">
        <v>214</v>
      </c>
      <c r="C110" s="32" t="s">
        <v>215</v>
      </c>
      <c r="D110" s="32">
        <v>0.0</v>
      </c>
      <c r="E110" s="32">
        <v>0.0</v>
      </c>
      <c r="F110" s="32">
        <v>0.0</v>
      </c>
      <c r="G110" s="32">
        <v>1.0E30</v>
      </c>
      <c r="H110" s="32">
        <v>0.0</v>
      </c>
    </row>
    <row r="111" ht="15.75" customHeight="1">
      <c r="B111" s="32" t="s">
        <v>218</v>
      </c>
      <c r="C111" s="32" t="s">
        <v>219</v>
      </c>
      <c r="D111" s="32">
        <v>0.0</v>
      </c>
      <c r="E111" s="32">
        <v>0.0</v>
      </c>
      <c r="F111" s="32">
        <v>0.0</v>
      </c>
      <c r="G111" s="32">
        <v>1.0E30</v>
      </c>
      <c r="H111" s="32">
        <v>0.0</v>
      </c>
    </row>
    <row r="112" ht="15.75" customHeight="1">
      <c r="B112" s="32" t="s">
        <v>222</v>
      </c>
      <c r="C112" s="32" t="s">
        <v>223</v>
      </c>
      <c r="D112" s="32">
        <v>0.0</v>
      </c>
      <c r="E112" s="32">
        <v>0.0</v>
      </c>
      <c r="F112" s="32">
        <v>0.0</v>
      </c>
      <c r="G112" s="32">
        <v>1.0E30</v>
      </c>
      <c r="H112" s="32">
        <v>0.0</v>
      </c>
    </row>
    <row r="113" ht="15.75" customHeight="1">
      <c r="B113" s="32" t="s">
        <v>226</v>
      </c>
      <c r="C113" s="32" t="s">
        <v>227</v>
      </c>
      <c r="D113" s="32">
        <v>0.0</v>
      </c>
      <c r="E113" s="32">
        <v>0.0</v>
      </c>
      <c r="F113" s="32">
        <v>0.0</v>
      </c>
      <c r="G113" s="32">
        <v>1.0E30</v>
      </c>
      <c r="H113" s="32">
        <v>1.9999999999999987</v>
      </c>
    </row>
    <row r="114" ht="15.75" customHeight="1">
      <c r="B114" s="32" t="s">
        <v>230</v>
      </c>
      <c r="C114" s="32" t="s">
        <v>231</v>
      </c>
      <c r="D114" s="32">
        <v>0.0</v>
      </c>
      <c r="E114" s="32">
        <v>0.0</v>
      </c>
      <c r="F114" s="32">
        <v>0.0</v>
      </c>
      <c r="G114" s="32">
        <v>1.0E30</v>
      </c>
      <c r="H114" s="32">
        <v>0.0</v>
      </c>
    </row>
    <row r="115" ht="15.75" customHeight="1">
      <c r="B115" s="32" t="s">
        <v>234</v>
      </c>
      <c r="C115" s="32" t="s">
        <v>235</v>
      </c>
      <c r="D115" s="32">
        <v>0.0</v>
      </c>
      <c r="E115" s="32">
        <v>-3.1086244689504383E-15</v>
      </c>
      <c r="F115" s="32">
        <v>0.0</v>
      </c>
      <c r="G115" s="32">
        <v>1.1102230246251571E-15</v>
      </c>
      <c r="H115" s="32">
        <v>1.9999999999999996</v>
      </c>
    </row>
    <row r="116" ht="15.75" customHeight="1">
      <c r="B116" s="32" t="s">
        <v>238</v>
      </c>
      <c r="C116" s="32" t="s">
        <v>239</v>
      </c>
      <c r="D116" s="32">
        <v>0.0</v>
      </c>
      <c r="E116" s="32">
        <v>0.0</v>
      </c>
      <c r="F116" s="32">
        <v>0.0</v>
      </c>
      <c r="G116" s="32">
        <v>1.0E30</v>
      </c>
      <c r="H116" s="32">
        <v>0.0</v>
      </c>
    </row>
    <row r="117" ht="15.75" customHeight="1">
      <c r="B117" s="32" t="s">
        <v>242</v>
      </c>
      <c r="C117" s="32" t="s">
        <v>243</v>
      </c>
      <c r="D117" s="32">
        <v>0.0</v>
      </c>
      <c r="E117" s="32">
        <v>0.0</v>
      </c>
      <c r="F117" s="32">
        <v>0.0</v>
      </c>
      <c r="G117" s="32">
        <v>1.0E30</v>
      </c>
      <c r="H117" s="32">
        <v>0.0</v>
      </c>
    </row>
    <row r="118" ht="15.75" customHeight="1">
      <c r="B118" s="32" t="s">
        <v>246</v>
      </c>
      <c r="C118" s="32" t="s">
        <v>247</v>
      </c>
      <c r="D118" s="32">
        <v>0.0</v>
      </c>
      <c r="E118" s="32">
        <v>0.0</v>
      </c>
      <c r="F118" s="32">
        <v>0.0</v>
      </c>
      <c r="G118" s="32">
        <v>1.0E30</v>
      </c>
      <c r="H118" s="32">
        <v>0.0</v>
      </c>
    </row>
    <row r="119" ht="15.75" customHeight="1">
      <c r="B119" s="32" t="s">
        <v>250</v>
      </c>
      <c r="C119" s="32" t="s">
        <v>251</v>
      </c>
      <c r="D119" s="32">
        <v>0.0</v>
      </c>
      <c r="E119" s="32">
        <v>-1.000000000000003</v>
      </c>
      <c r="F119" s="32">
        <v>0.0</v>
      </c>
      <c r="G119" s="32">
        <v>0.0</v>
      </c>
      <c r="H119" s="32">
        <v>1.9999999999999996</v>
      </c>
    </row>
    <row r="120" ht="15.75" customHeight="1">
      <c r="B120" s="32" t="s">
        <v>254</v>
      </c>
      <c r="C120" s="32" t="s">
        <v>255</v>
      </c>
      <c r="D120" s="32">
        <v>0.0</v>
      </c>
      <c r="E120" s="32">
        <v>0.0</v>
      </c>
      <c r="F120" s="32">
        <v>0.0</v>
      </c>
      <c r="G120" s="32">
        <v>1.0E30</v>
      </c>
      <c r="H120" s="32">
        <v>0.0</v>
      </c>
    </row>
    <row r="121" ht="15.75" customHeight="1">
      <c r="B121" s="32" t="s">
        <v>260</v>
      </c>
      <c r="C121" s="32" t="s">
        <v>9</v>
      </c>
      <c r="D121" s="32">
        <v>1.0000000000000027</v>
      </c>
      <c r="E121" s="32">
        <v>0.0</v>
      </c>
      <c r="F121" s="32">
        <v>1.0</v>
      </c>
      <c r="G121" s="32">
        <v>2.499999999999992</v>
      </c>
      <c r="H121" s="32">
        <v>1.000000000000002</v>
      </c>
    </row>
    <row r="122" ht="15.75" customHeight="1">
      <c r="B122" s="32" t="s">
        <v>261</v>
      </c>
      <c r="C122" s="32" t="s">
        <v>26</v>
      </c>
      <c r="D122" s="32">
        <v>4.0000000000000036</v>
      </c>
      <c r="E122" s="32">
        <v>-1.1102230246251565E-16</v>
      </c>
      <c r="F122" s="32">
        <v>4.0</v>
      </c>
      <c r="G122" s="32">
        <v>1.0E30</v>
      </c>
      <c r="H122" s="32">
        <v>2.4999999999999925</v>
      </c>
    </row>
    <row r="123" ht="15.75" customHeight="1">
      <c r="B123" s="32" t="s">
        <v>262</v>
      </c>
      <c r="C123" s="32" t="s">
        <v>28</v>
      </c>
      <c r="D123" s="32">
        <v>1.9999999999999998</v>
      </c>
      <c r="E123" s="32">
        <v>-3.4416913763379853E-15</v>
      </c>
      <c r="F123" s="32">
        <v>2.0</v>
      </c>
      <c r="G123" s="32">
        <v>0.5000000000000029</v>
      </c>
      <c r="H123" s="32">
        <v>1.9999999999999996</v>
      </c>
    </row>
    <row r="124" ht="15.75" customHeight="1">
      <c r="B124" s="32" t="s">
        <v>263</v>
      </c>
      <c r="C124" s="32" t="s">
        <v>90</v>
      </c>
      <c r="D124" s="32">
        <v>225.57000000000016</v>
      </c>
      <c r="E124" s="32">
        <v>0.0</v>
      </c>
      <c r="F124" s="32">
        <v>100.0</v>
      </c>
      <c r="G124" s="32">
        <v>125.5700000000002</v>
      </c>
      <c r="H124" s="32">
        <v>1.0E30</v>
      </c>
    </row>
    <row r="125" ht="15.75" customHeight="1">
      <c r="B125" s="32" t="s">
        <v>264</v>
      </c>
      <c r="C125" s="32" t="s">
        <v>23</v>
      </c>
      <c r="D125" s="32">
        <v>2.0000000000000027</v>
      </c>
      <c r="E125" s="32">
        <v>-1.1102230246251565E-15</v>
      </c>
      <c r="F125" s="32">
        <v>2.0</v>
      </c>
      <c r="G125" s="32">
        <v>3.5344812825557132E16</v>
      </c>
      <c r="H125" s="32">
        <v>2.0</v>
      </c>
    </row>
    <row r="126" ht="15.75" customHeight="1">
      <c r="B126" s="32" t="s">
        <v>265</v>
      </c>
      <c r="C126" s="32" t="s">
        <v>15</v>
      </c>
      <c r="D126" s="32">
        <v>5.0</v>
      </c>
      <c r="E126" s="32">
        <v>-1.609823385706477E-15</v>
      </c>
      <c r="F126" s="32">
        <v>0.0</v>
      </c>
      <c r="G126" s="32">
        <v>1.0000000000000056</v>
      </c>
      <c r="H126" s="32">
        <v>4.999999999999988</v>
      </c>
    </row>
    <row r="127" ht="15.75" customHeight="1">
      <c r="B127" s="32" t="s">
        <v>266</v>
      </c>
      <c r="C127" s="32" t="s">
        <v>15</v>
      </c>
      <c r="D127" s="32">
        <v>100.0</v>
      </c>
      <c r="E127" s="32">
        <v>0.0</v>
      </c>
      <c r="F127" s="32">
        <v>0.0</v>
      </c>
      <c r="G127" s="32">
        <v>1.0E30</v>
      </c>
      <c r="H127" s="32">
        <v>231.5899999999998</v>
      </c>
    </row>
    <row r="128" ht="15.75" customHeight="1">
      <c r="B128" s="32" t="s">
        <v>267</v>
      </c>
      <c r="C128" s="32" t="s">
        <v>15</v>
      </c>
      <c r="D128" s="32">
        <v>80.0</v>
      </c>
      <c r="E128" s="32">
        <v>0.0</v>
      </c>
      <c r="F128" s="32">
        <v>0.0</v>
      </c>
      <c r="G128" s="32">
        <v>1.0E30</v>
      </c>
      <c r="H128" s="32">
        <v>256.4100000000003</v>
      </c>
    </row>
    <row r="129" ht="15.75" customHeight="1">
      <c r="B129" s="33" t="s">
        <v>268</v>
      </c>
      <c r="C129" s="33" t="s">
        <v>15</v>
      </c>
      <c r="D129" s="33">
        <v>50.0</v>
      </c>
      <c r="E129" s="33">
        <v>0.0</v>
      </c>
      <c r="F129" s="33">
        <v>0.0</v>
      </c>
      <c r="G129" s="33">
        <v>1.0E30</v>
      </c>
      <c r="H129" s="33">
        <v>70.89999999999995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5" width="14.25"/>
    <col customWidth="1" min="6" max="6" width="14.0"/>
    <col customWidth="1" min="7" max="14" width="8.63"/>
    <col customWidth="1" min="15" max="15" width="12.75"/>
    <col customWidth="1" min="16" max="26" width="8.63"/>
  </cols>
  <sheetData>
    <row r="1">
      <c r="A1" s="1" t="s">
        <v>0</v>
      </c>
      <c r="B1" s="3" t="s">
        <v>1</v>
      </c>
      <c r="C1" s="3" t="s">
        <v>269</v>
      </c>
      <c r="D1" s="3" t="s">
        <v>17</v>
      </c>
      <c r="E1" s="3" t="s">
        <v>270</v>
      </c>
      <c r="F1" s="3" t="s">
        <v>271</v>
      </c>
      <c r="G1" s="3" t="s">
        <v>272</v>
      </c>
      <c r="H1" s="3" t="s">
        <v>87</v>
      </c>
      <c r="I1" s="3" t="s">
        <v>64</v>
      </c>
      <c r="J1" s="3" t="s">
        <v>9</v>
      </c>
      <c r="K1" s="3" t="s">
        <v>7</v>
      </c>
    </row>
    <row r="2">
      <c r="A2" s="4" t="s">
        <v>10</v>
      </c>
      <c r="B2" s="5">
        <v>1.0</v>
      </c>
      <c r="C2" s="5">
        <v>1.0</v>
      </c>
      <c r="D2" s="5">
        <v>3.0</v>
      </c>
      <c r="E2" s="5">
        <v>103.14</v>
      </c>
      <c r="F2" s="5">
        <v>85.21</v>
      </c>
      <c r="G2" s="5">
        <v>90.16</v>
      </c>
      <c r="H2" s="5">
        <v>18.97</v>
      </c>
      <c r="I2" s="34">
        <v>0.0</v>
      </c>
      <c r="J2" s="34">
        <v>0.0</v>
      </c>
      <c r="K2" s="35">
        <v>24.83</v>
      </c>
      <c r="L2" s="34"/>
      <c r="N2" s="36" t="s">
        <v>273</v>
      </c>
      <c r="O2" s="24">
        <f>SUMPRODUCT(I2:I37,C2:C37)</f>
        <v>1</v>
      </c>
    </row>
    <row r="3">
      <c r="A3" s="4" t="s">
        <v>12</v>
      </c>
      <c r="B3" s="5">
        <v>1.0</v>
      </c>
      <c r="C3" s="5">
        <v>1.0</v>
      </c>
      <c r="D3" s="5">
        <v>1.0</v>
      </c>
      <c r="E3" s="5">
        <v>26.14</v>
      </c>
      <c r="F3" s="5">
        <v>116.96</v>
      </c>
      <c r="G3" s="5">
        <v>79.83</v>
      </c>
      <c r="H3" s="5">
        <v>16.1</v>
      </c>
      <c r="I3" s="34">
        <v>0.0</v>
      </c>
      <c r="J3" s="34">
        <v>0.0</v>
      </c>
      <c r="K3" s="35">
        <v>70.51</v>
      </c>
      <c r="L3" s="34"/>
      <c r="M3" s="34" t="s">
        <v>90</v>
      </c>
      <c r="N3" s="3">
        <v>2016.0</v>
      </c>
      <c r="O3" s="8">
        <f>SUMPRODUCT(E2:E37,I2:I37)</f>
        <v>213.47</v>
      </c>
      <c r="P3" s="3" t="s">
        <v>15</v>
      </c>
      <c r="Q3" s="3">
        <v>100.0</v>
      </c>
    </row>
    <row r="4">
      <c r="A4" s="4" t="s">
        <v>44</v>
      </c>
      <c r="B4" s="5">
        <v>1.0</v>
      </c>
      <c r="C4" s="5">
        <v>0.0</v>
      </c>
      <c r="D4" s="5">
        <v>0.0</v>
      </c>
      <c r="E4" s="5">
        <v>0.0</v>
      </c>
      <c r="F4" s="5">
        <v>61.24</v>
      </c>
      <c r="G4" s="5">
        <v>74.09</v>
      </c>
      <c r="H4" s="5">
        <v>14.77</v>
      </c>
      <c r="I4" s="34">
        <v>1.0</v>
      </c>
      <c r="J4" s="34">
        <v>0.0</v>
      </c>
      <c r="K4" s="35">
        <v>78.9</v>
      </c>
      <c r="L4" s="34"/>
      <c r="N4" s="3" t="s">
        <v>274</v>
      </c>
      <c r="O4" s="8">
        <f>SUMPRODUCT(D2:D37,I2:I37)</f>
        <v>6</v>
      </c>
      <c r="P4" s="3" t="s">
        <v>15</v>
      </c>
      <c r="Q4" s="3">
        <v>5.0</v>
      </c>
    </row>
    <row r="5">
      <c r="A5" s="4" t="s">
        <v>32</v>
      </c>
      <c r="B5" s="5">
        <v>1.0</v>
      </c>
      <c r="C5" s="5">
        <v>1.0</v>
      </c>
      <c r="D5" s="5">
        <v>2.0</v>
      </c>
      <c r="E5" s="5">
        <v>83.21</v>
      </c>
      <c r="F5" s="5">
        <v>75.63</v>
      </c>
      <c r="G5" s="5">
        <v>68.02</v>
      </c>
      <c r="H5" s="5">
        <v>17.9</v>
      </c>
      <c r="I5" s="34">
        <v>0.0</v>
      </c>
      <c r="J5" s="34">
        <v>0.0</v>
      </c>
      <c r="K5" s="35">
        <v>99.3</v>
      </c>
      <c r="L5" s="34"/>
      <c r="N5" s="3" t="s">
        <v>275</v>
      </c>
      <c r="O5" s="8">
        <f>SUMPRODUCT(F2:F37,I2:I37)</f>
        <v>369.65</v>
      </c>
      <c r="P5" s="3" t="s">
        <v>15</v>
      </c>
      <c r="Q5" s="3">
        <v>100.0</v>
      </c>
    </row>
    <row r="6">
      <c r="A6" s="4" t="s">
        <v>18</v>
      </c>
      <c r="B6" s="5">
        <v>1.0</v>
      </c>
      <c r="C6" s="5">
        <v>1.0</v>
      </c>
      <c r="D6" s="5">
        <v>0.0</v>
      </c>
      <c r="E6" s="5">
        <v>22.33</v>
      </c>
      <c r="F6" s="5">
        <v>29.5</v>
      </c>
      <c r="G6" s="5">
        <v>52.61</v>
      </c>
      <c r="H6" s="5">
        <v>14.66</v>
      </c>
      <c r="I6" s="34">
        <v>0.0</v>
      </c>
      <c r="J6" s="34">
        <v>0.0</v>
      </c>
      <c r="K6" s="35">
        <v>25.07</v>
      </c>
      <c r="L6" s="34"/>
      <c r="N6" s="3" t="s">
        <v>276</v>
      </c>
      <c r="O6" s="8">
        <f>SUMPRODUCT(G2:G37,I2:I37)</f>
        <v>336.85</v>
      </c>
      <c r="P6" s="3" t="s">
        <v>15</v>
      </c>
      <c r="Q6" s="3">
        <v>80.0</v>
      </c>
    </row>
    <row r="7">
      <c r="A7" s="4" t="s">
        <v>31</v>
      </c>
      <c r="B7" s="5">
        <v>1.0</v>
      </c>
      <c r="C7" s="5">
        <v>1.0</v>
      </c>
      <c r="D7" s="5">
        <v>4.0</v>
      </c>
      <c r="E7" s="5">
        <v>51.71</v>
      </c>
      <c r="F7" s="5">
        <v>87.06</v>
      </c>
      <c r="G7" s="5">
        <v>66.45</v>
      </c>
      <c r="H7" s="5">
        <v>19.87</v>
      </c>
      <c r="I7" s="34">
        <v>1.0</v>
      </c>
      <c r="J7" s="34">
        <v>0.0</v>
      </c>
      <c r="K7" s="35">
        <v>27.99</v>
      </c>
      <c r="L7" s="34"/>
      <c r="N7" s="3" t="s">
        <v>277</v>
      </c>
      <c r="O7" s="8">
        <f>SUMPRODUCT(H2:H37,I2:I37)</f>
        <v>124.23</v>
      </c>
      <c r="P7" s="3" t="s">
        <v>15</v>
      </c>
      <c r="Q7" s="3">
        <v>50.0</v>
      </c>
    </row>
    <row r="8">
      <c r="A8" s="4" t="s">
        <v>37</v>
      </c>
      <c r="B8" s="5">
        <v>1.0</v>
      </c>
      <c r="C8" s="5">
        <v>1.0</v>
      </c>
      <c r="D8" s="5">
        <v>0.0</v>
      </c>
      <c r="E8" s="5">
        <v>51.38</v>
      </c>
      <c r="F8" s="5">
        <v>112.44</v>
      </c>
      <c r="G8" s="5">
        <v>58.91</v>
      </c>
      <c r="H8" s="5">
        <v>15.07</v>
      </c>
      <c r="I8" s="34">
        <v>0.0</v>
      </c>
      <c r="J8" s="34">
        <v>0.0</v>
      </c>
      <c r="K8" s="35">
        <v>31.2</v>
      </c>
      <c r="L8" s="34"/>
      <c r="O8" s="8"/>
    </row>
    <row r="9">
      <c r="A9" s="4" t="s">
        <v>29</v>
      </c>
      <c r="B9" s="5">
        <v>1.0</v>
      </c>
      <c r="C9" s="5">
        <v>1.0</v>
      </c>
      <c r="D9" s="5">
        <v>0.0</v>
      </c>
      <c r="E9" s="5">
        <v>0.0</v>
      </c>
      <c r="F9" s="5">
        <v>74.43</v>
      </c>
      <c r="G9" s="5">
        <v>60.32</v>
      </c>
      <c r="H9" s="5">
        <v>13.47</v>
      </c>
      <c r="I9" s="34">
        <v>0.0</v>
      </c>
      <c r="J9" s="34">
        <v>0.0</v>
      </c>
      <c r="K9" s="35">
        <v>71.17</v>
      </c>
      <c r="L9" s="34"/>
      <c r="N9" s="3" t="s">
        <v>23</v>
      </c>
      <c r="O9" s="8">
        <f>SUM(I2:I9)</f>
        <v>2</v>
      </c>
      <c r="P9" s="3" t="s">
        <v>24</v>
      </c>
      <c r="Q9" s="3">
        <v>2.0</v>
      </c>
    </row>
    <row r="10">
      <c r="A10" s="4" t="s">
        <v>20</v>
      </c>
      <c r="B10" s="5">
        <v>2.0</v>
      </c>
      <c r="C10" s="5">
        <v>0.0</v>
      </c>
      <c r="D10" s="5">
        <v>0.0</v>
      </c>
      <c r="E10" s="5">
        <v>23.23</v>
      </c>
      <c r="F10" s="5">
        <v>25.73</v>
      </c>
      <c r="G10" s="5">
        <v>43.64</v>
      </c>
      <c r="H10" s="5">
        <v>15.6</v>
      </c>
      <c r="I10" s="34">
        <v>1.0</v>
      </c>
      <c r="J10" s="34">
        <v>0.0</v>
      </c>
      <c r="K10" s="35">
        <v>86.05</v>
      </c>
      <c r="L10" s="34"/>
      <c r="N10" s="3" t="s">
        <v>26</v>
      </c>
      <c r="O10" s="8">
        <f>SUM(I10:I25)</f>
        <v>4</v>
      </c>
      <c r="P10" s="3" t="s">
        <v>24</v>
      </c>
      <c r="Q10" s="3">
        <v>4.0</v>
      </c>
    </row>
    <row r="11">
      <c r="A11" s="4" t="s">
        <v>33</v>
      </c>
      <c r="B11" s="5">
        <v>2.0</v>
      </c>
      <c r="C11" s="5">
        <v>1.0</v>
      </c>
      <c r="D11" s="5">
        <v>0.0</v>
      </c>
      <c r="E11" s="5">
        <v>37.43</v>
      </c>
      <c r="F11" s="5">
        <v>72.04</v>
      </c>
      <c r="G11" s="5">
        <v>57.58</v>
      </c>
      <c r="H11" s="5">
        <v>15.7</v>
      </c>
      <c r="I11" s="34">
        <v>0.0</v>
      </c>
      <c r="J11" s="34">
        <v>0.0</v>
      </c>
      <c r="K11" s="35">
        <v>33.89</v>
      </c>
      <c r="L11" s="34"/>
      <c r="N11" s="3" t="s">
        <v>28</v>
      </c>
      <c r="O11" s="8">
        <f>SUM(I26:I37)</f>
        <v>2</v>
      </c>
      <c r="P11" s="3" t="s">
        <v>24</v>
      </c>
      <c r="Q11" s="3">
        <v>2.0</v>
      </c>
    </row>
    <row r="12">
      <c r="A12" s="4" t="s">
        <v>16</v>
      </c>
      <c r="B12" s="5">
        <v>2.0</v>
      </c>
      <c r="C12" s="5">
        <v>0.0</v>
      </c>
      <c r="D12" s="5">
        <v>2.0</v>
      </c>
      <c r="E12" s="5">
        <v>95.41</v>
      </c>
      <c r="F12" s="5">
        <v>28.61</v>
      </c>
      <c r="G12" s="5">
        <v>40.3</v>
      </c>
      <c r="H12" s="5">
        <v>19.4</v>
      </c>
      <c r="I12" s="34">
        <v>0.0</v>
      </c>
      <c r="J12" s="34">
        <v>0.0</v>
      </c>
      <c r="K12" s="35">
        <v>72.96</v>
      </c>
      <c r="L12" s="34"/>
    </row>
    <row r="13">
      <c r="A13" s="4" t="s">
        <v>55</v>
      </c>
      <c r="B13" s="5">
        <v>2.0</v>
      </c>
      <c r="C13" s="5">
        <v>1.0</v>
      </c>
      <c r="D13" s="5">
        <v>4.0</v>
      </c>
      <c r="E13" s="5">
        <v>92.67</v>
      </c>
      <c r="F13" s="5">
        <v>92.67</v>
      </c>
      <c r="G13" s="5">
        <v>50.9</v>
      </c>
      <c r="H13" s="5">
        <v>18.4</v>
      </c>
      <c r="I13" s="34">
        <v>0.0</v>
      </c>
      <c r="J13" s="34">
        <v>0.0</v>
      </c>
      <c r="K13" s="35">
        <v>25.86</v>
      </c>
      <c r="L13" s="34"/>
      <c r="N13" s="3" t="s">
        <v>7</v>
      </c>
      <c r="O13" s="24">
        <f>SUMPRODUCT(I2:I37,K2:K37)+SUMPRODUCT(J2:J37,K2:K37)</f>
        <v>534.46</v>
      </c>
    </row>
    <row r="14">
      <c r="A14" s="4" t="s">
        <v>46</v>
      </c>
      <c r="B14" s="5">
        <v>2.0</v>
      </c>
      <c r="C14" s="5">
        <v>0.0</v>
      </c>
      <c r="D14" s="5">
        <v>0.0</v>
      </c>
      <c r="E14" s="5">
        <v>33.24</v>
      </c>
      <c r="F14" s="5">
        <v>33.24</v>
      </c>
      <c r="G14" s="5">
        <v>43.2</v>
      </c>
      <c r="H14" s="5">
        <v>15.03</v>
      </c>
      <c r="I14" s="34">
        <v>1.0</v>
      </c>
      <c r="J14" s="34">
        <v>0.0</v>
      </c>
      <c r="K14" s="35">
        <v>37.1</v>
      </c>
      <c r="L14" s="34"/>
    </row>
    <row r="15">
      <c r="A15" s="4" t="s">
        <v>39</v>
      </c>
      <c r="B15" s="5">
        <v>2.0</v>
      </c>
      <c r="C15" s="5">
        <v>1.0</v>
      </c>
      <c r="D15" s="5">
        <v>0.0</v>
      </c>
      <c r="E15" s="5">
        <v>22.57</v>
      </c>
      <c r="F15" s="5">
        <v>30.8</v>
      </c>
      <c r="G15" s="5">
        <v>48.64</v>
      </c>
      <c r="H15" s="5">
        <v>11.74</v>
      </c>
      <c r="I15" s="34">
        <v>0.0</v>
      </c>
      <c r="J15" s="34">
        <v>0.0</v>
      </c>
      <c r="K15" s="35">
        <v>23.76</v>
      </c>
      <c r="L15" s="34"/>
    </row>
    <row r="16">
      <c r="A16" s="4" t="s">
        <v>27</v>
      </c>
      <c r="B16" s="5">
        <v>2.0</v>
      </c>
      <c r="C16" s="5">
        <v>1.0</v>
      </c>
      <c r="D16" s="5">
        <v>0.0</v>
      </c>
      <c r="E16" s="5">
        <v>20.58</v>
      </c>
      <c r="F16" s="5">
        <v>33.6</v>
      </c>
      <c r="G16" s="5">
        <v>37.5</v>
      </c>
      <c r="H16" s="5">
        <v>11.34</v>
      </c>
      <c r="I16" s="34">
        <v>0.0</v>
      </c>
      <c r="J16" s="34">
        <v>0.0</v>
      </c>
      <c r="K16" s="35">
        <v>53.68</v>
      </c>
      <c r="L16" s="34"/>
    </row>
    <row r="17">
      <c r="A17" s="4" t="s">
        <v>51</v>
      </c>
      <c r="B17" s="5">
        <v>2.0</v>
      </c>
      <c r="C17" s="5">
        <v>1.0</v>
      </c>
      <c r="D17" s="5">
        <v>0.0</v>
      </c>
      <c r="E17" s="5">
        <v>26.9</v>
      </c>
      <c r="F17" s="5">
        <v>46.07</v>
      </c>
      <c r="G17" s="5">
        <v>43.95</v>
      </c>
      <c r="H17" s="5">
        <v>15.13</v>
      </c>
      <c r="I17" s="34">
        <v>0.0</v>
      </c>
      <c r="J17" s="34">
        <v>0.0</v>
      </c>
      <c r="K17" s="35">
        <v>25.88</v>
      </c>
      <c r="L17" s="34"/>
    </row>
    <row r="18">
      <c r="A18" s="4" t="s">
        <v>54</v>
      </c>
      <c r="B18" s="5">
        <v>2.0</v>
      </c>
      <c r="C18" s="5">
        <v>1.0</v>
      </c>
      <c r="D18" s="5">
        <v>4.0</v>
      </c>
      <c r="E18" s="5">
        <v>110.67</v>
      </c>
      <c r="F18" s="5">
        <v>28.14</v>
      </c>
      <c r="G18" s="5">
        <v>41.54</v>
      </c>
      <c r="H18" s="5">
        <v>16.5</v>
      </c>
      <c r="I18" s="34">
        <v>0.0</v>
      </c>
      <c r="J18" s="34">
        <v>0.0</v>
      </c>
      <c r="K18" s="35">
        <v>21.69</v>
      </c>
      <c r="L18" s="34"/>
    </row>
    <row r="19">
      <c r="A19" s="4" t="s">
        <v>22</v>
      </c>
      <c r="B19" s="5">
        <v>2.0</v>
      </c>
      <c r="C19" s="5">
        <v>1.0</v>
      </c>
      <c r="D19" s="5">
        <v>2.0</v>
      </c>
      <c r="E19" s="5">
        <v>57.04</v>
      </c>
      <c r="F19" s="5">
        <v>31.3</v>
      </c>
      <c r="G19" s="5">
        <v>41.63</v>
      </c>
      <c r="H19" s="5">
        <v>16.83</v>
      </c>
      <c r="I19" s="34">
        <v>0.0</v>
      </c>
      <c r="J19" s="34">
        <v>0.0</v>
      </c>
      <c r="K19" s="35">
        <v>19.4</v>
      </c>
      <c r="L19" s="34"/>
    </row>
    <row r="20">
      <c r="A20" s="4" t="s">
        <v>38</v>
      </c>
      <c r="B20" s="5">
        <v>2.0</v>
      </c>
      <c r="C20" s="5">
        <v>1.0</v>
      </c>
      <c r="D20" s="5">
        <v>1.0</v>
      </c>
      <c r="E20" s="5">
        <v>97.36</v>
      </c>
      <c r="F20" s="5">
        <v>97.36</v>
      </c>
      <c r="G20" s="5">
        <v>48.35</v>
      </c>
      <c r="H20" s="5">
        <v>16.63</v>
      </c>
      <c r="I20" s="34">
        <v>0.0</v>
      </c>
      <c r="J20" s="34">
        <v>0.0</v>
      </c>
      <c r="K20" s="35">
        <v>57.68</v>
      </c>
      <c r="L20" s="34"/>
    </row>
    <row r="21" ht="15.75" customHeight="1">
      <c r="A21" s="4" t="s">
        <v>48</v>
      </c>
      <c r="B21" s="5">
        <v>2.0</v>
      </c>
      <c r="C21" s="5">
        <v>1.0</v>
      </c>
      <c r="D21" s="5">
        <v>2.0</v>
      </c>
      <c r="E21" s="5">
        <v>9.0</v>
      </c>
      <c r="F21" s="5">
        <v>91.51</v>
      </c>
      <c r="G21" s="5">
        <v>46.43</v>
      </c>
      <c r="H21" s="23">
        <v>18.01</v>
      </c>
      <c r="I21" s="37">
        <v>0.0</v>
      </c>
      <c r="J21" s="37">
        <v>0.0</v>
      </c>
      <c r="K21" s="35">
        <v>38.23</v>
      </c>
      <c r="L21" s="37"/>
    </row>
    <row r="22" ht="15.75" customHeight="1">
      <c r="A22" s="4" t="s">
        <v>42</v>
      </c>
      <c r="B22" s="5">
        <v>2.0</v>
      </c>
      <c r="C22" s="5">
        <v>0.0</v>
      </c>
      <c r="D22" s="5">
        <v>0.0</v>
      </c>
      <c r="E22" s="5">
        <v>24.88</v>
      </c>
      <c r="F22" s="5">
        <v>77.13</v>
      </c>
      <c r="G22" s="5">
        <v>38.46</v>
      </c>
      <c r="H22" s="5">
        <v>15.97</v>
      </c>
      <c r="I22" s="34">
        <v>1.0</v>
      </c>
      <c r="J22" s="34">
        <v>1.0</v>
      </c>
      <c r="K22" s="35">
        <v>73.54</v>
      </c>
      <c r="L22" s="34"/>
    </row>
    <row r="23" ht="15.75" customHeight="1">
      <c r="A23" s="4" t="s">
        <v>35</v>
      </c>
      <c r="B23" s="5">
        <v>2.0</v>
      </c>
      <c r="C23" s="5">
        <v>0.0</v>
      </c>
      <c r="D23" s="5">
        <v>0.0</v>
      </c>
      <c r="E23" s="5">
        <v>25.19</v>
      </c>
      <c r="F23" s="5">
        <v>30.03</v>
      </c>
      <c r="G23" s="5">
        <v>31.2</v>
      </c>
      <c r="H23" s="5">
        <v>13.96</v>
      </c>
      <c r="I23" s="34">
        <v>1.0</v>
      </c>
      <c r="J23" s="34">
        <v>0.0</v>
      </c>
      <c r="K23" s="35">
        <v>105.95</v>
      </c>
      <c r="L23" s="34"/>
    </row>
    <row r="24" ht="15.75" customHeight="1">
      <c r="A24" s="4" t="s">
        <v>43</v>
      </c>
      <c r="B24" s="5">
        <v>2.0</v>
      </c>
      <c r="C24" s="5">
        <v>0.0</v>
      </c>
      <c r="D24" s="5">
        <v>0.0</v>
      </c>
      <c r="E24" s="5">
        <v>61.89</v>
      </c>
      <c r="F24" s="5">
        <v>28.2</v>
      </c>
      <c r="G24" s="5">
        <v>28.88</v>
      </c>
      <c r="H24" s="5">
        <v>13.4</v>
      </c>
      <c r="I24" s="34">
        <v>0.0</v>
      </c>
      <c r="J24" s="34">
        <v>0.0</v>
      </c>
      <c r="K24" s="35">
        <v>26.07</v>
      </c>
      <c r="L24" s="34"/>
    </row>
    <row r="25" ht="15.75" customHeight="1">
      <c r="A25" s="4" t="s">
        <v>45</v>
      </c>
      <c r="B25" s="5">
        <v>2.0</v>
      </c>
      <c r="C25" s="5">
        <v>1.0</v>
      </c>
      <c r="D25" s="5">
        <v>1.0</v>
      </c>
      <c r="E25" s="5">
        <v>45.27</v>
      </c>
      <c r="F25" s="5">
        <v>45.27</v>
      </c>
      <c r="G25" s="5">
        <v>34.75</v>
      </c>
      <c r="H25" s="5">
        <v>16.33</v>
      </c>
      <c r="I25" s="34">
        <v>0.0</v>
      </c>
      <c r="J25" s="34">
        <v>0.0</v>
      </c>
      <c r="K25" s="35">
        <v>41.06</v>
      </c>
      <c r="L25" s="34"/>
    </row>
    <row r="26" ht="15.75" customHeight="1">
      <c r="A26" s="4" t="s">
        <v>53</v>
      </c>
      <c r="B26" s="5">
        <v>3.0</v>
      </c>
      <c r="C26" s="5">
        <v>0.0</v>
      </c>
      <c r="D26" s="5">
        <v>0.0</v>
      </c>
      <c r="E26" s="5">
        <v>24.67</v>
      </c>
      <c r="F26" s="5">
        <v>24.67</v>
      </c>
      <c r="G26" s="5">
        <v>27.7</v>
      </c>
      <c r="H26" s="5">
        <v>14.56</v>
      </c>
      <c r="I26" s="34">
        <v>0.0</v>
      </c>
      <c r="J26" s="34">
        <v>0.0</v>
      </c>
      <c r="K26" s="35">
        <v>26.73</v>
      </c>
      <c r="L26" s="34"/>
    </row>
    <row r="27" ht="15.75" customHeight="1">
      <c r="A27" s="4" t="s">
        <v>56</v>
      </c>
      <c r="B27" s="5">
        <v>3.0</v>
      </c>
      <c r="C27" s="5">
        <v>1.0</v>
      </c>
      <c r="D27" s="5">
        <v>0.0</v>
      </c>
      <c r="E27" s="5">
        <v>27.8</v>
      </c>
      <c r="F27" s="5">
        <v>28.09</v>
      </c>
      <c r="G27" s="5">
        <v>25.85</v>
      </c>
      <c r="H27" s="5">
        <v>15.34</v>
      </c>
      <c r="I27" s="34">
        <v>0.0</v>
      </c>
      <c r="J27" s="34">
        <v>0.0</v>
      </c>
      <c r="K27" s="35">
        <v>29.7</v>
      </c>
      <c r="L27" s="34"/>
    </row>
    <row r="28" ht="15.75" customHeight="1">
      <c r="A28" s="4" t="s">
        <v>40</v>
      </c>
      <c r="B28" s="5">
        <v>3.0</v>
      </c>
      <c r="C28" s="5">
        <v>1.0</v>
      </c>
      <c r="D28" s="5">
        <v>0.0</v>
      </c>
      <c r="E28" s="5">
        <v>35.84</v>
      </c>
      <c r="F28" s="5">
        <v>25.77</v>
      </c>
      <c r="G28" s="5">
        <v>24.44</v>
      </c>
      <c r="H28" s="5">
        <v>14.17</v>
      </c>
      <c r="I28" s="34">
        <v>0.0</v>
      </c>
      <c r="J28" s="34">
        <v>0.0</v>
      </c>
      <c r="K28" s="35">
        <v>28.02</v>
      </c>
      <c r="L28" s="34"/>
    </row>
    <row r="29" ht="15.75" customHeight="1">
      <c r="A29" s="4" t="s">
        <v>41</v>
      </c>
      <c r="B29" s="5">
        <v>3.0</v>
      </c>
      <c r="C29" s="5">
        <v>1.0</v>
      </c>
      <c r="D29" s="5">
        <v>0.0</v>
      </c>
      <c r="E29" s="5">
        <v>39.73</v>
      </c>
      <c r="F29" s="5">
        <v>30.23</v>
      </c>
      <c r="G29" s="5">
        <v>24.12</v>
      </c>
      <c r="H29" s="5">
        <v>15.33</v>
      </c>
      <c r="I29" s="34">
        <v>0.0</v>
      </c>
      <c r="J29" s="34">
        <v>0.0</v>
      </c>
      <c r="K29" s="35">
        <v>52.14</v>
      </c>
      <c r="L29" s="34"/>
    </row>
    <row r="30" ht="15.75" customHeight="1">
      <c r="A30" s="4" t="s">
        <v>49</v>
      </c>
      <c r="B30" s="5">
        <v>3.0</v>
      </c>
      <c r="C30" s="5">
        <v>0.0</v>
      </c>
      <c r="D30" s="5">
        <v>2.0</v>
      </c>
      <c r="E30" s="5">
        <v>44.85</v>
      </c>
      <c r="F30" s="5">
        <v>44.85</v>
      </c>
      <c r="G30" s="5">
        <v>29.44</v>
      </c>
      <c r="H30" s="5">
        <v>16.4</v>
      </c>
      <c r="I30" s="34">
        <v>1.0</v>
      </c>
      <c r="J30" s="34">
        <v>0.0</v>
      </c>
      <c r="K30" s="35">
        <v>28.1</v>
      </c>
      <c r="L30" s="34"/>
    </row>
    <row r="31" ht="15.75" customHeight="1">
      <c r="A31" s="4" t="s">
        <v>52</v>
      </c>
      <c r="B31" s="5">
        <v>3.0</v>
      </c>
      <c r="C31" s="5">
        <v>0.0</v>
      </c>
      <c r="D31" s="5">
        <v>0.0</v>
      </c>
      <c r="E31" s="5">
        <v>22.24</v>
      </c>
      <c r="F31" s="5">
        <v>18.03</v>
      </c>
      <c r="G31" s="5">
        <v>19.32</v>
      </c>
      <c r="H31" s="5">
        <v>14.5</v>
      </c>
      <c r="I31" s="34">
        <v>0.0</v>
      </c>
      <c r="J31" s="34">
        <v>0.0</v>
      </c>
      <c r="K31" s="35">
        <v>35.43</v>
      </c>
      <c r="L31" s="34"/>
    </row>
    <row r="32" ht="15.75" customHeight="1">
      <c r="A32" s="4" t="s">
        <v>278</v>
      </c>
      <c r="B32" s="21">
        <v>3.0</v>
      </c>
      <c r="C32" s="5">
        <v>0.0</v>
      </c>
      <c r="D32" s="5">
        <v>0.0</v>
      </c>
      <c r="E32" s="5">
        <v>10.37</v>
      </c>
      <c r="F32" s="5">
        <v>10.37</v>
      </c>
      <c r="G32" s="5">
        <v>10.37</v>
      </c>
      <c r="H32" s="5">
        <v>12.63</v>
      </c>
      <c r="I32" s="34">
        <v>1.0</v>
      </c>
      <c r="J32" s="34">
        <v>0.0</v>
      </c>
      <c r="K32" s="35">
        <v>23.29</v>
      </c>
      <c r="L32" s="34"/>
    </row>
    <row r="33" ht="15.75" customHeight="1">
      <c r="A33" s="4" t="s">
        <v>34</v>
      </c>
      <c r="B33" s="5">
        <v>3.0</v>
      </c>
      <c r="C33" s="5">
        <v>1.0</v>
      </c>
      <c r="D33" s="5">
        <v>0.0</v>
      </c>
      <c r="E33" s="5">
        <v>28.31</v>
      </c>
      <c r="F33" s="5">
        <v>26.9</v>
      </c>
      <c r="G33" s="5">
        <v>19.89</v>
      </c>
      <c r="H33" s="5">
        <v>13.03</v>
      </c>
      <c r="I33" s="34">
        <v>0.0</v>
      </c>
      <c r="J33" s="34">
        <v>0.0</v>
      </c>
      <c r="K33" s="35">
        <v>27.0</v>
      </c>
      <c r="L33" s="34"/>
    </row>
    <row r="34" ht="15.75" customHeight="1">
      <c r="A34" s="4" t="s">
        <v>47</v>
      </c>
      <c r="B34" s="5">
        <v>3.0</v>
      </c>
      <c r="C34" s="5">
        <v>1.0</v>
      </c>
      <c r="D34" s="5">
        <v>0.0</v>
      </c>
      <c r="E34" s="5">
        <v>26.89</v>
      </c>
      <c r="F34" s="5">
        <v>26.89</v>
      </c>
      <c r="G34" s="5">
        <v>24.49</v>
      </c>
      <c r="H34" s="5">
        <v>15.27</v>
      </c>
      <c r="I34" s="34">
        <v>0.0</v>
      </c>
      <c r="J34" s="34">
        <v>0.0</v>
      </c>
      <c r="K34" s="35">
        <v>15.91</v>
      </c>
      <c r="L34" s="34"/>
    </row>
    <row r="35" ht="15.75" customHeight="1">
      <c r="A35" s="4" t="s">
        <v>50</v>
      </c>
      <c r="B35" s="5">
        <v>3.0</v>
      </c>
      <c r="C35" s="5">
        <v>1.0</v>
      </c>
      <c r="D35" s="5">
        <v>0.0</v>
      </c>
      <c r="E35" s="5">
        <v>19.3</v>
      </c>
      <c r="F35" s="5">
        <v>23.01</v>
      </c>
      <c r="G35" s="5">
        <v>20.87</v>
      </c>
      <c r="H35" s="5">
        <v>14.3</v>
      </c>
      <c r="I35" s="34">
        <v>0.0</v>
      </c>
      <c r="J35" s="34">
        <v>0.0</v>
      </c>
      <c r="K35" s="35">
        <v>20.53</v>
      </c>
      <c r="L35" s="34"/>
    </row>
    <row r="36" ht="15.75" customHeight="1">
      <c r="A36" s="27" t="s">
        <v>279</v>
      </c>
      <c r="B36" s="5">
        <v>3.0</v>
      </c>
      <c r="C36" s="5">
        <v>1.0</v>
      </c>
      <c r="D36" s="5">
        <v>0.0</v>
      </c>
      <c r="E36" s="5">
        <v>13.62</v>
      </c>
      <c r="F36" s="5">
        <v>8.66</v>
      </c>
      <c r="G36" s="5">
        <v>8.66</v>
      </c>
      <c r="H36" s="5">
        <v>8.66</v>
      </c>
      <c r="I36" s="34">
        <v>0.0</v>
      </c>
      <c r="J36" s="34">
        <v>0.0</v>
      </c>
      <c r="K36" s="35">
        <v>20.03</v>
      </c>
      <c r="L36" s="34"/>
    </row>
    <row r="37" ht="15.75" customHeight="1">
      <c r="A37" s="27" t="s">
        <v>280</v>
      </c>
      <c r="B37" s="5">
        <v>3.0</v>
      </c>
      <c r="C37" s="5">
        <v>0.0</v>
      </c>
      <c r="D37" s="5">
        <v>0.0</v>
      </c>
      <c r="E37" s="5">
        <v>54.55</v>
      </c>
      <c r="F37" s="5">
        <v>54.55</v>
      </c>
      <c r="G37" s="5">
        <v>54.55</v>
      </c>
      <c r="H37" s="5">
        <v>12.73</v>
      </c>
      <c r="I37" s="34">
        <v>0.0</v>
      </c>
      <c r="J37" s="34">
        <v>0.0</v>
      </c>
      <c r="K37" s="35">
        <v>99.62</v>
      </c>
      <c r="L37" s="34"/>
    </row>
    <row r="38" ht="15.75" customHeight="1">
      <c r="A38" s="1"/>
      <c r="J38" s="3">
        <f>SUM(J2:J37)</f>
        <v>1</v>
      </c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3</v>
      </c>
      <c r="D1" s="3" t="s">
        <v>271</v>
      </c>
      <c r="E1" s="3" t="s">
        <v>281</v>
      </c>
      <c r="F1" s="3" t="s">
        <v>64</v>
      </c>
      <c r="G1" s="3" t="s">
        <v>30</v>
      </c>
    </row>
    <row r="2">
      <c r="A2" s="11" t="s">
        <v>10</v>
      </c>
      <c r="B2" s="5">
        <v>1.0</v>
      </c>
      <c r="C2" s="6">
        <v>18.76</v>
      </c>
      <c r="D2" s="23">
        <v>72.83</v>
      </c>
      <c r="E2" s="6">
        <v>24750.0</v>
      </c>
      <c r="F2" s="3">
        <v>0.0</v>
      </c>
      <c r="G2" s="3">
        <v>0.0</v>
      </c>
      <c r="J2" s="3" t="s">
        <v>65</v>
      </c>
      <c r="K2" s="3" t="s">
        <v>282</v>
      </c>
      <c r="M2" s="3">
        <f>SUMPRODUCT(C2:C37,F2:F37)+SUMPRODUCT(C2:C37,G2:G37)</f>
        <v>167.79</v>
      </c>
    </row>
    <row r="3">
      <c r="A3" s="11" t="s">
        <v>12</v>
      </c>
      <c r="B3" s="5">
        <v>1.0</v>
      </c>
      <c r="C3" s="6">
        <v>16.67</v>
      </c>
      <c r="D3" s="23">
        <v>85.9</v>
      </c>
      <c r="E3" s="6">
        <v>24400.0</v>
      </c>
      <c r="F3" s="3">
        <v>0.0</v>
      </c>
      <c r="G3" s="3">
        <v>0.0</v>
      </c>
    </row>
    <row r="4">
      <c r="A4" s="11" t="s">
        <v>44</v>
      </c>
      <c r="B4" s="5">
        <v>1.0</v>
      </c>
      <c r="C4" s="6">
        <v>20.0</v>
      </c>
      <c r="D4" s="23">
        <v>66.81</v>
      </c>
      <c r="E4" s="6">
        <v>24400.0</v>
      </c>
      <c r="F4" s="3">
        <v>1.0</v>
      </c>
      <c r="G4" s="3">
        <v>1.0</v>
      </c>
      <c r="K4" s="3" t="s">
        <v>283</v>
      </c>
      <c r="L4" s="3">
        <f>SUMPRODUCT(D2:D37,F2:F37)+SUMPRODUCT(D2:D37,G2:G37)</f>
        <v>415.22</v>
      </c>
      <c r="M4" s="3" t="s">
        <v>15</v>
      </c>
      <c r="N4" s="3">
        <v>200.0</v>
      </c>
    </row>
    <row r="5">
      <c r="A5" s="11" t="s">
        <v>32</v>
      </c>
      <c r="B5" s="5">
        <v>1.0</v>
      </c>
      <c r="C5" s="6">
        <v>18.63</v>
      </c>
      <c r="D5" s="23">
        <v>81.62</v>
      </c>
      <c r="E5" s="6">
        <v>24400.0</v>
      </c>
      <c r="F5" s="3">
        <v>0.0</v>
      </c>
      <c r="G5" s="3">
        <v>0.0</v>
      </c>
      <c r="L5" s="3">
        <f>SUMPRODUCT(E2:E37,F2:F37)+SUMPRODUCT(E2:E37,G2:G37)</f>
        <v>114350</v>
      </c>
      <c r="M5" s="3" t="s">
        <v>15</v>
      </c>
      <c r="N5" s="38">
        <v>100000.0</v>
      </c>
    </row>
    <row r="6">
      <c r="A6" s="11" t="s">
        <v>20</v>
      </c>
      <c r="B6" s="5">
        <v>1.0</v>
      </c>
      <c r="C6" s="6">
        <v>16.56</v>
      </c>
      <c r="D6" s="23">
        <v>42.24</v>
      </c>
      <c r="E6" s="6">
        <v>16750.0</v>
      </c>
      <c r="F6" s="3">
        <v>0.0</v>
      </c>
      <c r="G6" s="3">
        <v>0.0</v>
      </c>
      <c r="K6" s="3" t="s">
        <v>23</v>
      </c>
      <c r="L6" s="3">
        <f>SUM(F2:F9)</f>
        <v>2</v>
      </c>
      <c r="M6" s="3" t="s">
        <v>24</v>
      </c>
      <c r="N6" s="3">
        <v>2.0</v>
      </c>
    </row>
    <row r="7">
      <c r="A7" s="11" t="s">
        <v>29</v>
      </c>
      <c r="B7" s="5">
        <v>1.0</v>
      </c>
      <c r="C7" s="6">
        <v>18.93</v>
      </c>
      <c r="D7" s="23">
        <v>59.56</v>
      </c>
      <c r="E7" s="6">
        <v>16150.0</v>
      </c>
      <c r="F7" s="3">
        <v>1.0</v>
      </c>
      <c r="G7" s="3">
        <v>0.0</v>
      </c>
      <c r="K7" s="3" t="s">
        <v>26</v>
      </c>
      <c r="L7" s="3">
        <f>SUM(F10:F24)</f>
        <v>4</v>
      </c>
      <c r="M7" s="3" t="s">
        <v>24</v>
      </c>
      <c r="N7" s="3">
        <v>4.0</v>
      </c>
    </row>
    <row r="8">
      <c r="A8" s="11" t="s">
        <v>18</v>
      </c>
      <c r="B8" s="5">
        <v>1.0</v>
      </c>
      <c r="C8" s="6">
        <v>18.36</v>
      </c>
      <c r="D8" s="23">
        <v>46.22</v>
      </c>
      <c r="E8" s="6">
        <v>14250.0</v>
      </c>
      <c r="F8" s="3">
        <v>0.0</v>
      </c>
      <c r="G8" s="3">
        <v>0.0</v>
      </c>
      <c r="K8" s="3" t="s">
        <v>28</v>
      </c>
      <c r="L8" s="3">
        <f>SUM(F25:F37)</f>
        <v>2</v>
      </c>
      <c r="M8" s="3" t="s">
        <v>24</v>
      </c>
      <c r="N8" s="3">
        <v>2.0</v>
      </c>
    </row>
    <row r="9">
      <c r="A9" s="11" t="s">
        <v>16</v>
      </c>
      <c r="B9" s="5">
        <v>1.0</v>
      </c>
      <c r="C9" s="6">
        <v>18.4</v>
      </c>
      <c r="D9" s="23">
        <v>39.28</v>
      </c>
      <c r="E9" s="6">
        <v>12750.0</v>
      </c>
      <c r="F9" s="3">
        <v>0.0</v>
      </c>
      <c r="G9" s="3">
        <v>0.0</v>
      </c>
    </row>
    <row r="10">
      <c r="A10" s="11" t="s">
        <v>38</v>
      </c>
      <c r="B10" s="5">
        <v>2.0</v>
      </c>
      <c r="C10" s="6">
        <v>18.07</v>
      </c>
      <c r="D10" s="23">
        <v>58.16</v>
      </c>
      <c r="E10" s="6">
        <v>12650.0</v>
      </c>
      <c r="F10" s="3">
        <v>0.0</v>
      </c>
      <c r="G10" s="3">
        <v>0.0</v>
      </c>
      <c r="K10" s="3" t="s">
        <v>30</v>
      </c>
      <c r="L10" s="3">
        <f>SUM(G2:G37)</f>
        <v>1</v>
      </c>
      <c r="M10" s="3" t="s">
        <v>24</v>
      </c>
      <c r="N10" s="3">
        <v>1.0</v>
      </c>
    </row>
    <row r="11">
      <c r="A11" s="11" t="s">
        <v>35</v>
      </c>
      <c r="B11" s="5">
        <v>2.0</v>
      </c>
      <c r="C11" s="6">
        <v>15.67</v>
      </c>
      <c r="D11" s="23">
        <v>56.72</v>
      </c>
      <c r="E11" s="6">
        <v>12000.0</v>
      </c>
      <c r="F11" s="3">
        <v>0.0</v>
      </c>
      <c r="G11" s="3">
        <v>0.0</v>
      </c>
    </row>
    <row r="12">
      <c r="A12" s="11" t="s">
        <v>33</v>
      </c>
      <c r="B12" s="5">
        <v>2.0</v>
      </c>
      <c r="C12" s="6">
        <v>14.0</v>
      </c>
      <c r="D12" s="23">
        <v>54.61</v>
      </c>
      <c r="E12" s="6">
        <v>11500.0</v>
      </c>
      <c r="F12" s="3">
        <v>0.0</v>
      </c>
      <c r="G12" s="3">
        <v>0.0</v>
      </c>
    </row>
    <row r="13">
      <c r="A13" s="11" t="s">
        <v>27</v>
      </c>
      <c r="B13" s="5">
        <v>2.0</v>
      </c>
      <c r="C13" s="6">
        <v>19.43</v>
      </c>
      <c r="D13" s="23">
        <v>44.89</v>
      </c>
      <c r="E13" s="6">
        <v>11500.0</v>
      </c>
      <c r="F13" s="3">
        <v>1.0</v>
      </c>
      <c r="G13" s="3">
        <v>0.0</v>
      </c>
    </row>
    <row r="14">
      <c r="A14" s="11" t="s">
        <v>46</v>
      </c>
      <c r="B14" s="5">
        <v>2.0</v>
      </c>
      <c r="C14" s="5">
        <v>13.39</v>
      </c>
      <c r="D14" s="23">
        <v>35.34</v>
      </c>
      <c r="E14" s="6">
        <v>10450.0</v>
      </c>
      <c r="F14" s="3">
        <v>0.0</v>
      </c>
      <c r="G14" s="3">
        <v>0.0</v>
      </c>
    </row>
    <row r="15">
      <c r="A15" s="11" t="s">
        <v>51</v>
      </c>
      <c r="B15" s="5">
        <v>2.0</v>
      </c>
      <c r="C15" s="6">
        <v>18.7</v>
      </c>
      <c r="D15" s="23">
        <v>43.0</v>
      </c>
      <c r="E15" s="6">
        <v>9250.0</v>
      </c>
      <c r="F15" s="3">
        <v>1.0</v>
      </c>
      <c r="G15" s="3">
        <v>0.0</v>
      </c>
    </row>
    <row r="16">
      <c r="A16" s="11" t="s">
        <v>55</v>
      </c>
      <c r="B16" s="5">
        <v>2.0</v>
      </c>
      <c r="C16" s="5">
        <v>13.39</v>
      </c>
      <c r="D16" s="23">
        <v>46.18</v>
      </c>
      <c r="E16" s="6">
        <v>9250.0</v>
      </c>
      <c r="F16" s="3">
        <v>0.0</v>
      </c>
      <c r="G16" s="3">
        <v>0.0</v>
      </c>
    </row>
    <row r="17">
      <c r="A17" s="11" t="s">
        <v>25</v>
      </c>
      <c r="B17" s="5">
        <v>2.0</v>
      </c>
      <c r="C17" s="6">
        <v>19.77</v>
      </c>
      <c r="D17" s="23">
        <v>23.09</v>
      </c>
      <c r="E17" s="6">
        <v>9200.0</v>
      </c>
      <c r="F17" s="3">
        <v>1.0</v>
      </c>
      <c r="G17" s="3">
        <v>0.0</v>
      </c>
    </row>
    <row r="18">
      <c r="A18" s="11" t="s">
        <v>48</v>
      </c>
      <c r="B18" s="5">
        <v>2.0</v>
      </c>
      <c r="C18" s="5">
        <v>13.39</v>
      </c>
      <c r="D18" s="23">
        <v>49.55</v>
      </c>
      <c r="E18" s="6">
        <v>9200.0</v>
      </c>
      <c r="F18" s="3">
        <v>0.0</v>
      </c>
      <c r="G18" s="3">
        <v>0.0</v>
      </c>
    </row>
    <row r="19">
      <c r="A19" s="11" t="s">
        <v>39</v>
      </c>
      <c r="B19" s="5">
        <v>2.0</v>
      </c>
      <c r="C19" s="6">
        <v>13.17</v>
      </c>
      <c r="D19" s="23">
        <v>35.46</v>
      </c>
      <c r="E19" s="6">
        <v>9000.0</v>
      </c>
      <c r="F19" s="3">
        <v>0.0</v>
      </c>
      <c r="G19" s="3">
        <v>0.0</v>
      </c>
    </row>
    <row r="20">
      <c r="A20" s="11" t="s">
        <v>42</v>
      </c>
      <c r="B20" s="5">
        <v>2.0</v>
      </c>
      <c r="C20" s="6">
        <v>15.6</v>
      </c>
      <c r="D20" s="23">
        <v>54.97</v>
      </c>
      <c r="E20" s="6">
        <v>9000.0</v>
      </c>
      <c r="F20" s="3">
        <v>0.0</v>
      </c>
      <c r="G20" s="3">
        <v>0.0</v>
      </c>
    </row>
    <row r="21" ht="15.75" customHeight="1">
      <c r="A21" s="11" t="s">
        <v>54</v>
      </c>
      <c r="B21" s="5">
        <v>2.0</v>
      </c>
      <c r="C21" s="6">
        <v>13.16</v>
      </c>
      <c r="D21" s="23">
        <v>40.54</v>
      </c>
      <c r="E21" s="6">
        <v>8000.0</v>
      </c>
      <c r="F21" s="3">
        <v>0.0</v>
      </c>
      <c r="G21" s="3">
        <v>0.0</v>
      </c>
    </row>
    <row r="22" ht="15.75" customHeight="1">
      <c r="A22" s="11" t="s">
        <v>22</v>
      </c>
      <c r="B22" s="5">
        <v>2.0</v>
      </c>
      <c r="C22" s="6">
        <v>18.7</v>
      </c>
      <c r="D22" s="23">
        <v>40.27</v>
      </c>
      <c r="E22" s="6">
        <v>7950.0</v>
      </c>
      <c r="F22" s="3">
        <v>1.0</v>
      </c>
      <c r="G22" s="3">
        <v>0.0</v>
      </c>
    </row>
    <row r="23" ht="15.75" customHeight="1">
      <c r="A23" s="11" t="s">
        <v>41</v>
      </c>
      <c r="B23" s="5">
        <v>2.0</v>
      </c>
      <c r="C23" s="6">
        <v>13.17</v>
      </c>
      <c r="D23" s="23">
        <v>35.91</v>
      </c>
      <c r="E23" s="6">
        <v>6750.0</v>
      </c>
      <c r="F23" s="3">
        <v>0.0</v>
      </c>
      <c r="G23" s="3">
        <v>0.0</v>
      </c>
    </row>
    <row r="24" ht="15.75" customHeight="1">
      <c r="A24" s="23" t="s">
        <v>36</v>
      </c>
      <c r="B24" s="5">
        <v>2.0</v>
      </c>
      <c r="C24" s="6">
        <v>17.0</v>
      </c>
      <c r="D24" s="5">
        <v>82.32</v>
      </c>
      <c r="E24" s="6">
        <v>6700.0</v>
      </c>
      <c r="F24" s="3">
        <v>0.0</v>
      </c>
      <c r="G24" s="3">
        <v>0.0</v>
      </c>
    </row>
    <row r="25" ht="15.75" customHeight="1">
      <c r="A25" s="11" t="s">
        <v>280</v>
      </c>
      <c r="B25" s="5">
        <v>3.0</v>
      </c>
      <c r="C25" s="5">
        <v>13.39</v>
      </c>
      <c r="D25" s="23">
        <v>99.62</v>
      </c>
      <c r="E25" s="5">
        <v>6500.0</v>
      </c>
      <c r="F25" s="3">
        <v>0.0</v>
      </c>
      <c r="G25" s="3">
        <v>0.0</v>
      </c>
    </row>
    <row r="26" ht="15.75" customHeight="1">
      <c r="A26" s="11" t="s">
        <v>45</v>
      </c>
      <c r="B26" s="5">
        <v>3.0</v>
      </c>
      <c r="C26" s="6">
        <v>15.93</v>
      </c>
      <c r="D26" s="23">
        <v>39.05</v>
      </c>
      <c r="E26" s="6">
        <v>5750.0</v>
      </c>
      <c r="F26" s="3">
        <v>1.0</v>
      </c>
      <c r="G26" s="3">
        <v>0.0</v>
      </c>
    </row>
    <row r="27" ht="15.75" customHeight="1">
      <c r="A27" s="11" t="s">
        <v>53</v>
      </c>
      <c r="B27" s="5">
        <v>3.0</v>
      </c>
      <c r="C27" s="5">
        <v>13.39</v>
      </c>
      <c r="D27" s="23">
        <v>25.19</v>
      </c>
      <c r="E27" s="6">
        <v>5750.0</v>
      </c>
      <c r="F27" s="3">
        <v>0.0</v>
      </c>
      <c r="G27" s="3">
        <v>0.0</v>
      </c>
    </row>
    <row r="28" ht="15.75" customHeight="1">
      <c r="A28" s="11" t="s">
        <v>56</v>
      </c>
      <c r="B28" s="5">
        <v>3.0</v>
      </c>
      <c r="C28" s="6">
        <v>16.33</v>
      </c>
      <c r="D28" s="23">
        <v>31.74</v>
      </c>
      <c r="E28" s="6">
        <v>5750.0</v>
      </c>
      <c r="F28" s="3">
        <v>1.0</v>
      </c>
      <c r="G28" s="3">
        <v>0.0</v>
      </c>
    </row>
    <row r="29" ht="15.75" customHeight="1">
      <c r="A29" s="11" t="s">
        <v>43</v>
      </c>
      <c r="B29" s="5">
        <v>3.0</v>
      </c>
      <c r="C29" s="6">
        <v>15.23</v>
      </c>
      <c r="D29" s="23">
        <v>23.88</v>
      </c>
      <c r="E29" s="6">
        <v>4500.0</v>
      </c>
      <c r="F29" s="3">
        <v>0.0</v>
      </c>
      <c r="G29" s="3">
        <v>0.0</v>
      </c>
    </row>
    <row r="30" ht="15.75" customHeight="1">
      <c r="A30" s="11" t="s">
        <v>52</v>
      </c>
      <c r="B30" s="5">
        <v>3.0</v>
      </c>
      <c r="C30" s="6">
        <v>15.17</v>
      </c>
      <c r="D30" s="23">
        <v>23.03</v>
      </c>
      <c r="E30" s="6">
        <v>4500.0</v>
      </c>
      <c r="F30" s="3">
        <v>0.0</v>
      </c>
      <c r="G30" s="3">
        <v>0.0</v>
      </c>
    </row>
    <row r="31" ht="15.75" customHeight="1">
      <c r="A31" s="11" t="s">
        <v>40</v>
      </c>
      <c r="B31" s="5">
        <v>3.0</v>
      </c>
      <c r="C31" s="6">
        <v>12.67</v>
      </c>
      <c r="D31" s="23">
        <v>21.39</v>
      </c>
      <c r="E31" s="6">
        <v>3250.0</v>
      </c>
      <c r="F31" s="3">
        <v>0.0</v>
      </c>
      <c r="G31" s="3">
        <v>0.0</v>
      </c>
    </row>
    <row r="32" ht="15.75" customHeight="1">
      <c r="A32" s="11" t="s">
        <v>49</v>
      </c>
      <c r="B32" s="5">
        <v>3.0</v>
      </c>
      <c r="C32" s="5">
        <v>13.39</v>
      </c>
      <c r="D32" s="23">
        <v>29.83</v>
      </c>
      <c r="E32" s="6">
        <v>3250.0</v>
      </c>
      <c r="F32" s="3">
        <v>0.0</v>
      </c>
      <c r="G32" s="3">
        <v>0.0</v>
      </c>
    </row>
    <row r="33" ht="15.75" customHeight="1">
      <c r="A33" s="11" t="s">
        <v>34</v>
      </c>
      <c r="B33" s="5">
        <v>3.0</v>
      </c>
      <c r="C33" s="6">
        <v>15.07</v>
      </c>
      <c r="D33" s="23">
        <v>21.75</v>
      </c>
      <c r="E33" s="6">
        <v>3250.0</v>
      </c>
      <c r="F33" s="3">
        <v>0.0</v>
      </c>
      <c r="G33" s="3">
        <v>0.0</v>
      </c>
    </row>
    <row r="34" ht="15.75" customHeight="1">
      <c r="A34" s="11" t="s">
        <v>47</v>
      </c>
      <c r="B34" s="5">
        <v>3.0</v>
      </c>
      <c r="C34" s="5">
        <v>13.39</v>
      </c>
      <c r="D34" s="23">
        <v>20.25</v>
      </c>
      <c r="E34" s="6">
        <v>2000.0</v>
      </c>
      <c r="F34" s="3">
        <v>0.0</v>
      </c>
      <c r="G34" s="3">
        <v>0.0</v>
      </c>
    </row>
    <row r="35" ht="15.75" customHeight="1">
      <c r="A35" s="11" t="s">
        <v>50</v>
      </c>
      <c r="B35" s="5">
        <v>3.0</v>
      </c>
      <c r="C35" s="5">
        <v>13.39</v>
      </c>
      <c r="D35" s="23">
        <v>19.79</v>
      </c>
      <c r="E35" s="6">
        <v>2000.0</v>
      </c>
      <c r="F35" s="3">
        <v>0.0</v>
      </c>
      <c r="G35" s="3">
        <v>0.0</v>
      </c>
    </row>
    <row r="36" ht="15.75" customHeight="1">
      <c r="A36" s="39" t="s">
        <v>279</v>
      </c>
      <c r="B36" s="5">
        <v>3.0</v>
      </c>
      <c r="C36" s="5">
        <v>13.39</v>
      </c>
      <c r="D36" s="23">
        <v>20.03</v>
      </c>
      <c r="E36" s="5">
        <v>500.0</v>
      </c>
      <c r="F36" s="3">
        <v>0.0</v>
      </c>
      <c r="G36" s="3">
        <v>0.0</v>
      </c>
    </row>
    <row r="37" ht="15.75" customHeight="1">
      <c r="A37" s="23" t="s">
        <v>284</v>
      </c>
      <c r="B37" s="5">
        <v>3.0</v>
      </c>
      <c r="C37" s="6">
        <v>8.17</v>
      </c>
      <c r="D37" s="11">
        <v>0.0</v>
      </c>
      <c r="E37" s="11">
        <v>0.0</v>
      </c>
      <c r="F37" s="3">
        <v>0.0</v>
      </c>
      <c r="G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3" t="s">
        <v>0</v>
      </c>
      <c r="B1" s="3" t="s">
        <v>1</v>
      </c>
      <c r="C1" s="3" t="s">
        <v>270</v>
      </c>
      <c r="D1" s="3" t="s">
        <v>17</v>
      </c>
      <c r="E1" s="3" t="s">
        <v>281</v>
      </c>
      <c r="F1" s="3" t="s">
        <v>64</v>
      </c>
      <c r="G1" s="3" t="s">
        <v>30</v>
      </c>
    </row>
    <row r="2">
      <c r="A2" s="11" t="s">
        <v>20</v>
      </c>
      <c r="B2" s="5">
        <v>1.0</v>
      </c>
      <c r="C2" s="6">
        <v>29.07</v>
      </c>
      <c r="D2" s="6">
        <v>1.0</v>
      </c>
      <c r="E2" s="6">
        <v>26750.0</v>
      </c>
      <c r="F2" s="3">
        <v>0.0</v>
      </c>
      <c r="G2" s="3">
        <v>0.0</v>
      </c>
      <c r="J2" s="3" t="s">
        <v>65</v>
      </c>
      <c r="K2" s="3" t="s">
        <v>282</v>
      </c>
      <c r="M2" s="3">
        <f>SUMPRODUCT(C2:C35,F2:F35)+SUMPRODUCT(C2:C35,G2:G35)</f>
        <v>866.14</v>
      </c>
    </row>
    <row r="3">
      <c r="A3" s="11" t="s">
        <v>10</v>
      </c>
      <c r="B3" s="5">
        <v>1.0</v>
      </c>
      <c r="C3" s="6">
        <v>107.1</v>
      </c>
      <c r="D3" s="6">
        <v>4.0</v>
      </c>
      <c r="E3" s="6">
        <v>26500.0</v>
      </c>
      <c r="F3" s="3">
        <v>1.0</v>
      </c>
      <c r="G3" s="3">
        <v>1.0</v>
      </c>
    </row>
    <row r="4">
      <c r="A4" s="11" t="s">
        <v>12</v>
      </c>
      <c r="B4" s="5">
        <v>1.0</v>
      </c>
      <c r="C4" s="6">
        <v>77.93</v>
      </c>
      <c r="D4" s="6">
        <v>3.0</v>
      </c>
      <c r="E4" s="6">
        <v>26150.0</v>
      </c>
      <c r="F4" s="3">
        <v>0.0</v>
      </c>
      <c r="G4" s="3">
        <v>0.0</v>
      </c>
      <c r="K4" s="3" t="s">
        <v>283</v>
      </c>
      <c r="L4" s="3">
        <f>SUMPRODUCT(D2:D35,F2:F35)+SUMPRODUCT(D2:D35,G2:G35)</f>
        <v>33</v>
      </c>
      <c r="M4" s="3" t="s">
        <v>15</v>
      </c>
      <c r="N4" s="3">
        <v>30.0</v>
      </c>
      <c r="O4" s="3">
        <v>20.0</v>
      </c>
    </row>
    <row r="5">
      <c r="A5" s="11" t="s">
        <v>44</v>
      </c>
      <c r="B5" s="5">
        <v>1.0</v>
      </c>
      <c r="C5" s="5">
        <v>66.22</v>
      </c>
      <c r="D5" s="6">
        <v>2.0</v>
      </c>
      <c r="E5" s="6">
        <v>26150.0</v>
      </c>
      <c r="F5" s="3">
        <v>0.0</v>
      </c>
      <c r="G5" s="3">
        <v>0.0</v>
      </c>
      <c r="L5" s="3">
        <f>SUMPRODUCT(E2:E35,F2:F35)+SUMPRODUCT(E2:E35,G2:G35)</f>
        <v>137750</v>
      </c>
      <c r="M5" s="3" t="s">
        <v>15</v>
      </c>
      <c r="N5" s="38">
        <v>130000.0</v>
      </c>
      <c r="O5" s="3">
        <v>130000.0</v>
      </c>
    </row>
    <row r="6">
      <c r="A6" s="11" t="s">
        <v>32</v>
      </c>
      <c r="B6" s="5">
        <v>1.0</v>
      </c>
      <c r="C6" s="6">
        <v>57.16</v>
      </c>
      <c r="D6" s="6">
        <v>0.0</v>
      </c>
      <c r="E6" s="6">
        <v>26150.0</v>
      </c>
      <c r="F6" s="3">
        <v>0.0</v>
      </c>
      <c r="G6" s="3">
        <v>0.0</v>
      </c>
      <c r="K6" s="3" t="s">
        <v>23</v>
      </c>
      <c r="L6" s="3">
        <f>SUM(F2:F9)</f>
        <v>2</v>
      </c>
      <c r="M6" s="3" t="s">
        <v>24</v>
      </c>
      <c r="N6" s="3">
        <v>2.0</v>
      </c>
    </row>
    <row r="7">
      <c r="A7" s="11" t="s">
        <v>31</v>
      </c>
      <c r="B7" s="5">
        <v>1.0</v>
      </c>
      <c r="C7" s="6">
        <v>87.88</v>
      </c>
      <c r="D7" s="6">
        <v>4.0</v>
      </c>
      <c r="E7" s="6">
        <v>14450.0</v>
      </c>
      <c r="F7" s="3">
        <v>1.0</v>
      </c>
      <c r="G7" s="3">
        <v>0.0</v>
      </c>
      <c r="K7" s="3" t="s">
        <v>26</v>
      </c>
      <c r="L7" s="3">
        <f>SUM(F10:F24)</f>
        <v>4</v>
      </c>
      <c r="M7" s="3" t="s">
        <v>24</v>
      </c>
      <c r="N7" s="3">
        <v>4.0</v>
      </c>
    </row>
    <row r="8">
      <c r="A8" s="11" t="s">
        <v>29</v>
      </c>
      <c r="B8" s="5">
        <v>1.0</v>
      </c>
      <c r="C8" s="6">
        <v>42.44</v>
      </c>
      <c r="D8" s="6">
        <v>3.0</v>
      </c>
      <c r="E8" s="6">
        <v>22650.0</v>
      </c>
      <c r="F8" s="3">
        <v>0.0</v>
      </c>
      <c r="G8" s="3">
        <v>0.0</v>
      </c>
      <c r="K8" s="3" t="s">
        <v>28</v>
      </c>
      <c r="L8" s="3">
        <f>SUM(F25:F35)</f>
        <v>2</v>
      </c>
      <c r="M8" s="3" t="s">
        <v>24</v>
      </c>
      <c r="N8" s="3">
        <v>2.0</v>
      </c>
    </row>
    <row r="9">
      <c r="A9" s="11" t="s">
        <v>27</v>
      </c>
      <c r="B9" s="5">
        <v>1.0</v>
      </c>
      <c r="C9" s="6">
        <v>77.5</v>
      </c>
      <c r="D9" s="6">
        <v>4.0</v>
      </c>
      <c r="E9" s="6">
        <v>16700.0</v>
      </c>
      <c r="F9" s="3">
        <v>0.0</v>
      </c>
      <c r="G9" s="3">
        <v>0.0</v>
      </c>
    </row>
    <row r="10">
      <c r="A10" s="11" t="s">
        <v>16</v>
      </c>
      <c r="B10" s="5">
        <v>2.0</v>
      </c>
      <c r="C10" s="6">
        <v>74.06</v>
      </c>
      <c r="D10" s="6">
        <v>4.0</v>
      </c>
      <c r="E10" s="6">
        <v>14500.0</v>
      </c>
      <c r="F10" s="3">
        <v>1.0</v>
      </c>
      <c r="G10" s="3">
        <v>0.0</v>
      </c>
      <c r="K10" s="3" t="s">
        <v>30</v>
      </c>
      <c r="L10" s="3">
        <f>SUM(G2:G35)</f>
        <v>1</v>
      </c>
      <c r="M10" s="3" t="s">
        <v>24</v>
      </c>
      <c r="N10" s="3">
        <v>1.0</v>
      </c>
    </row>
    <row r="11">
      <c r="A11" s="11" t="s">
        <v>46</v>
      </c>
      <c r="B11" s="5">
        <v>2.0</v>
      </c>
      <c r="C11" s="5">
        <v>107.7</v>
      </c>
      <c r="D11" s="6">
        <v>0.0</v>
      </c>
      <c r="E11" s="6">
        <v>18450.0</v>
      </c>
      <c r="F11" s="3">
        <v>1.0</v>
      </c>
      <c r="G11" s="3">
        <v>0.0</v>
      </c>
    </row>
    <row r="12">
      <c r="A12" s="11" t="s">
        <v>38</v>
      </c>
      <c r="B12" s="5">
        <v>2.0</v>
      </c>
      <c r="C12" s="6">
        <v>101.91</v>
      </c>
      <c r="D12" s="6">
        <v>12.0</v>
      </c>
      <c r="E12" s="6">
        <v>14400.0</v>
      </c>
      <c r="F12" s="3">
        <v>1.0</v>
      </c>
      <c r="G12" s="3">
        <v>0.0</v>
      </c>
    </row>
    <row r="13">
      <c r="A13" s="11" t="s">
        <v>48</v>
      </c>
      <c r="B13" s="5">
        <v>2.0</v>
      </c>
      <c r="C13" s="5">
        <v>22.93</v>
      </c>
      <c r="D13" s="6">
        <v>0.0</v>
      </c>
      <c r="E13" s="6">
        <v>10950.0</v>
      </c>
      <c r="F13" s="3">
        <v>0.0</v>
      </c>
      <c r="G13" s="3">
        <v>0.0</v>
      </c>
    </row>
    <row r="14">
      <c r="A14" s="11" t="s">
        <v>22</v>
      </c>
      <c r="B14" s="5">
        <v>2.0</v>
      </c>
      <c r="C14" s="6">
        <v>73.24</v>
      </c>
      <c r="D14" s="6">
        <v>2.0</v>
      </c>
      <c r="E14" s="6">
        <v>14450.0</v>
      </c>
      <c r="F14" s="3">
        <v>0.0</v>
      </c>
      <c r="G14" s="3">
        <v>0.0</v>
      </c>
    </row>
    <row r="15">
      <c r="A15" s="11" t="s">
        <v>18</v>
      </c>
      <c r="B15" s="5">
        <v>2.0</v>
      </c>
      <c r="C15" s="6">
        <v>24.26</v>
      </c>
      <c r="D15" s="6">
        <v>0.0</v>
      </c>
      <c r="E15" s="6">
        <v>16000.0</v>
      </c>
      <c r="F15" s="3">
        <v>0.0</v>
      </c>
      <c r="G15" s="3">
        <v>0.0</v>
      </c>
    </row>
    <row r="16">
      <c r="A16" s="11" t="s">
        <v>33</v>
      </c>
      <c r="B16" s="5">
        <v>2.0</v>
      </c>
      <c r="C16" s="6">
        <v>29.16</v>
      </c>
      <c r="D16" s="6">
        <v>1.0</v>
      </c>
      <c r="E16" s="6">
        <v>15500.0</v>
      </c>
      <c r="F16" s="3">
        <v>0.0</v>
      </c>
      <c r="G16" s="3">
        <v>0.0</v>
      </c>
    </row>
    <row r="17">
      <c r="A17" s="11" t="s">
        <v>37</v>
      </c>
      <c r="B17" s="5">
        <v>2.0</v>
      </c>
      <c r="C17" s="6">
        <v>25.92</v>
      </c>
      <c r="D17" s="6">
        <v>0.0</v>
      </c>
      <c r="E17" s="6">
        <v>13750.0</v>
      </c>
      <c r="F17" s="3">
        <v>0.0</v>
      </c>
      <c r="G17" s="3">
        <v>0.0</v>
      </c>
    </row>
    <row r="18">
      <c r="A18" s="11" t="s">
        <v>39</v>
      </c>
      <c r="B18" s="5">
        <v>2.0</v>
      </c>
      <c r="C18" s="6">
        <v>24.64</v>
      </c>
      <c r="D18" s="6">
        <v>0.0</v>
      </c>
      <c r="E18" s="6">
        <v>9500.0</v>
      </c>
      <c r="F18" s="3">
        <v>0.0</v>
      </c>
      <c r="G18" s="3">
        <v>0.0</v>
      </c>
    </row>
    <row r="19">
      <c r="A19" s="11" t="s">
        <v>35</v>
      </c>
      <c r="B19" s="5">
        <v>2.0</v>
      </c>
      <c r="C19" s="6">
        <v>28.2</v>
      </c>
      <c r="D19" s="6">
        <v>1.0</v>
      </c>
      <c r="E19" s="6">
        <v>12500.0</v>
      </c>
      <c r="F19" s="3">
        <v>0.0</v>
      </c>
      <c r="G19" s="3">
        <v>0.0</v>
      </c>
    </row>
    <row r="20">
      <c r="A20" s="11" t="s">
        <v>51</v>
      </c>
      <c r="B20" s="5">
        <v>2.0</v>
      </c>
      <c r="C20" s="6">
        <v>26.34</v>
      </c>
      <c r="D20" s="6">
        <v>0.0</v>
      </c>
      <c r="E20" s="6">
        <v>11000.0</v>
      </c>
      <c r="F20" s="3">
        <v>0.0</v>
      </c>
      <c r="G20" s="3">
        <v>0.0</v>
      </c>
    </row>
    <row r="21" ht="15.75" customHeight="1">
      <c r="A21" s="11" t="s">
        <v>25</v>
      </c>
      <c r="B21" s="5">
        <v>2.0</v>
      </c>
      <c r="C21" s="6">
        <v>54.03</v>
      </c>
      <c r="D21" s="6">
        <v>5.0</v>
      </c>
      <c r="E21" s="6">
        <v>10950.0</v>
      </c>
      <c r="F21" s="3">
        <v>0.0</v>
      </c>
      <c r="G21" s="3">
        <v>0.0</v>
      </c>
    </row>
    <row r="22" ht="15.75" customHeight="1">
      <c r="A22" s="11" t="s">
        <v>45</v>
      </c>
      <c r="B22" s="5">
        <v>2.0</v>
      </c>
      <c r="C22" s="5">
        <v>27.85</v>
      </c>
      <c r="D22" s="6">
        <v>0.0</v>
      </c>
      <c r="E22" s="6">
        <v>10950.0</v>
      </c>
      <c r="F22" s="3">
        <v>0.0</v>
      </c>
      <c r="G22" s="3">
        <v>0.0</v>
      </c>
    </row>
    <row r="23" ht="15.75" customHeight="1">
      <c r="A23" s="11" t="s">
        <v>36</v>
      </c>
      <c r="B23" s="5">
        <v>2.0</v>
      </c>
      <c r="C23" s="6">
        <v>27.53</v>
      </c>
      <c r="D23" s="6">
        <v>0.0</v>
      </c>
      <c r="E23" s="6">
        <v>10700.0</v>
      </c>
      <c r="F23" s="3">
        <v>0.0</v>
      </c>
      <c r="G23" s="3">
        <v>0.0</v>
      </c>
    </row>
    <row r="24" ht="15.75" customHeight="1">
      <c r="A24" s="11" t="s">
        <v>49</v>
      </c>
      <c r="B24" s="5">
        <v>2.0</v>
      </c>
      <c r="C24" s="5">
        <v>109.94</v>
      </c>
      <c r="D24" s="6">
        <v>0.0</v>
      </c>
      <c r="E24" s="6">
        <v>8450.0</v>
      </c>
      <c r="F24" s="3">
        <v>1.0</v>
      </c>
      <c r="G24" s="3">
        <v>0.0</v>
      </c>
    </row>
    <row r="25" ht="15.75" customHeight="1">
      <c r="A25" s="11" t="s">
        <v>55</v>
      </c>
      <c r="B25" s="5">
        <v>2.0</v>
      </c>
      <c r="C25" s="5">
        <v>87.43</v>
      </c>
      <c r="D25" s="6">
        <v>0.0</v>
      </c>
      <c r="E25" s="6">
        <v>9750.0</v>
      </c>
      <c r="F25" s="3">
        <v>0.0</v>
      </c>
      <c r="G25" s="3">
        <v>0.0</v>
      </c>
    </row>
    <row r="26" ht="15.75" customHeight="1">
      <c r="A26" s="11" t="s">
        <v>42</v>
      </c>
      <c r="B26" s="5">
        <v>3.0</v>
      </c>
      <c r="C26" s="6">
        <v>74.55</v>
      </c>
      <c r="D26" s="6">
        <v>3.0</v>
      </c>
      <c r="E26" s="6">
        <v>10750.0</v>
      </c>
      <c r="F26" s="3">
        <v>1.0</v>
      </c>
      <c r="G26" s="3">
        <v>0.0</v>
      </c>
    </row>
    <row r="27" ht="15.75" customHeight="1">
      <c r="A27" s="11" t="s">
        <v>53</v>
      </c>
      <c r="B27" s="5">
        <v>3.0</v>
      </c>
      <c r="C27" s="5">
        <v>10.33</v>
      </c>
      <c r="D27" s="6">
        <v>0.0</v>
      </c>
      <c r="E27" s="6">
        <v>9750.0</v>
      </c>
      <c r="F27" s="3">
        <v>0.0</v>
      </c>
      <c r="G27" s="3">
        <v>0.0</v>
      </c>
    </row>
    <row r="28" ht="15.75" customHeight="1">
      <c r="A28" s="11" t="s">
        <v>54</v>
      </c>
      <c r="B28" s="5">
        <v>3.0</v>
      </c>
      <c r="C28" s="6">
        <v>25.43</v>
      </c>
      <c r="D28" s="6">
        <v>0.0</v>
      </c>
      <c r="E28" s="6">
        <v>8500.0</v>
      </c>
      <c r="F28" s="3">
        <v>0.0</v>
      </c>
      <c r="G28" s="3">
        <v>0.0</v>
      </c>
    </row>
    <row r="29" ht="15.75" customHeight="1">
      <c r="A29" s="23" t="s">
        <v>50</v>
      </c>
      <c r="B29" s="5">
        <v>3.0</v>
      </c>
      <c r="C29" s="5">
        <v>54.96</v>
      </c>
      <c r="D29" s="6">
        <v>0.0</v>
      </c>
      <c r="E29" s="6">
        <v>7200.0</v>
      </c>
      <c r="F29" s="3">
        <v>0.0</v>
      </c>
      <c r="G29" s="3">
        <v>0.0</v>
      </c>
    </row>
    <row r="30" ht="15.75" customHeight="1">
      <c r="A30" s="11" t="s">
        <v>41</v>
      </c>
      <c r="B30" s="5">
        <v>3.0</v>
      </c>
      <c r="C30" s="6">
        <v>30.24</v>
      </c>
      <c r="D30" s="6">
        <v>0.0</v>
      </c>
      <c r="E30" s="6">
        <v>7250.0</v>
      </c>
      <c r="F30" s="3">
        <v>0.0</v>
      </c>
      <c r="G30" s="3">
        <v>0.0</v>
      </c>
    </row>
    <row r="31" ht="15.75" customHeight="1">
      <c r="A31" s="11" t="s">
        <v>40</v>
      </c>
      <c r="B31" s="5">
        <v>3.0</v>
      </c>
      <c r="C31" s="6">
        <v>21.18</v>
      </c>
      <c r="D31" s="6">
        <v>0.0</v>
      </c>
      <c r="E31" s="6">
        <v>7250.0</v>
      </c>
      <c r="F31" s="3">
        <v>0.0</v>
      </c>
      <c r="G31" s="3">
        <v>0.0</v>
      </c>
    </row>
    <row r="32" ht="15.75" customHeight="1">
      <c r="A32" s="11" t="s">
        <v>43</v>
      </c>
      <c r="B32" s="5">
        <v>3.0</v>
      </c>
      <c r="C32" s="6">
        <v>33.77</v>
      </c>
      <c r="D32" s="6">
        <v>0.0</v>
      </c>
      <c r="E32" s="6">
        <v>6250.0</v>
      </c>
      <c r="F32" s="3">
        <v>0.0</v>
      </c>
      <c r="G32" s="3">
        <v>0.0</v>
      </c>
    </row>
    <row r="33" ht="15.75" customHeight="1">
      <c r="A33" s="11" t="s">
        <v>52</v>
      </c>
      <c r="B33" s="5">
        <v>3.0</v>
      </c>
      <c r="C33" s="6">
        <v>29.79</v>
      </c>
      <c r="D33" s="6">
        <v>2.0</v>
      </c>
      <c r="E33" s="6">
        <v>5000.0</v>
      </c>
      <c r="F33" s="3">
        <v>0.0</v>
      </c>
      <c r="G33" s="3">
        <v>0.0</v>
      </c>
    </row>
    <row r="34" ht="15.75" customHeight="1">
      <c r="A34" s="11" t="s">
        <v>34</v>
      </c>
      <c r="B34" s="5">
        <v>3.0</v>
      </c>
      <c r="C34" s="6">
        <v>95.9</v>
      </c>
      <c r="D34" s="6">
        <v>2.0</v>
      </c>
      <c r="E34" s="6">
        <v>3750.0</v>
      </c>
      <c r="F34" s="3">
        <v>1.0</v>
      </c>
      <c r="G34" s="3">
        <v>0.0</v>
      </c>
    </row>
    <row r="35" ht="15.75" customHeight="1">
      <c r="A35" s="11" t="s">
        <v>47</v>
      </c>
      <c r="B35" s="5">
        <v>3.0</v>
      </c>
      <c r="C35" s="5">
        <v>73.26</v>
      </c>
      <c r="D35" s="6">
        <v>0.0</v>
      </c>
      <c r="E35" s="6">
        <v>2500.0</v>
      </c>
      <c r="F35" s="3">
        <v>0.0</v>
      </c>
      <c r="G35" s="3">
        <v>0.0</v>
      </c>
    </row>
    <row r="36" ht="15.75" customHeight="1">
      <c r="A36" s="11" t="s">
        <v>285</v>
      </c>
      <c r="B36" s="5">
        <v>3.0</v>
      </c>
      <c r="C36" s="5">
        <v>19.33</v>
      </c>
      <c r="D36" s="6">
        <v>0.0</v>
      </c>
      <c r="E36" s="23">
        <v>0.0</v>
      </c>
      <c r="F36" s="3">
        <v>0.0</v>
      </c>
      <c r="G36" s="3">
        <v>0.0</v>
      </c>
    </row>
    <row r="37" ht="15.75" customHeight="1">
      <c r="A37" s="11" t="s">
        <v>286</v>
      </c>
      <c r="B37" s="5">
        <v>3.0</v>
      </c>
      <c r="C37" s="5">
        <v>9.33</v>
      </c>
      <c r="D37" s="6">
        <v>0.0</v>
      </c>
      <c r="E37" s="23">
        <v>0.0</v>
      </c>
      <c r="F37" s="3">
        <v>0.0</v>
      </c>
      <c r="G37" s="3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11" width="8.63"/>
    <col customWidth="1" min="12" max="12" width="12.25"/>
    <col customWidth="1" min="13" max="26" width="8.63"/>
  </cols>
  <sheetData>
    <row r="1">
      <c r="A1" s="1" t="s">
        <v>0</v>
      </c>
      <c r="B1" s="3" t="s">
        <v>1</v>
      </c>
      <c r="C1" s="3" t="s">
        <v>270</v>
      </c>
      <c r="D1" s="3" t="s">
        <v>17</v>
      </c>
      <c r="E1" s="3" t="s">
        <v>271</v>
      </c>
      <c r="F1" s="3" t="s">
        <v>272</v>
      </c>
      <c r="G1" s="3" t="s">
        <v>64</v>
      </c>
      <c r="H1" s="3" t="s">
        <v>9</v>
      </c>
      <c r="I1" s="3" t="s">
        <v>7</v>
      </c>
    </row>
    <row r="2">
      <c r="A2" s="11" t="s">
        <v>20</v>
      </c>
      <c r="B2" s="5">
        <v>1.0</v>
      </c>
      <c r="C2" s="6">
        <v>29.5</v>
      </c>
      <c r="D2" s="6">
        <v>0.0</v>
      </c>
      <c r="E2" s="6">
        <v>74.61</v>
      </c>
      <c r="F2" s="6">
        <v>84.03</v>
      </c>
      <c r="G2" s="34">
        <v>0.0</v>
      </c>
      <c r="H2" s="34">
        <v>0.0</v>
      </c>
      <c r="I2" s="6">
        <v>43.4</v>
      </c>
      <c r="J2" s="34"/>
      <c r="L2" s="36" t="s">
        <v>287</v>
      </c>
      <c r="M2" s="24">
        <f>SUMPRODUCT(G2:G37,C2:C37)+SUMPRODUCT(H2:H37,C2:C37)</f>
        <v>769.11</v>
      </c>
    </row>
    <row r="3">
      <c r="A3" s="11" t="s">
        <v>10</v>
      </c>
      <c r="B3" s="5">
        <v>1.0</v>
      </c>
      <c r="C3" s="6">
        <v>105.22</v>
      </c>
      <c r="D3" s="6">
        <v>10.0</v>
      </c>
      <c r="E3" s="6">
        <v>89.98</v>
      </c>
      <c r="F3" s="6">
        <v>47.66</v>
      </c>
      <c r="G3" s="34">
        <v>1.0</v>
      </c>
      <c r="H3" s="34">
        <v>0.0</v>
      </c>
      <c r="I3" s="6">
        <v>62.46</v>
      </c>
      <c r="J3" s="34"/>
      <c r="K3" s="34" t="s">
        <v>90</v>
      </c>
      <c r="M3" s="8">
        <v>0.0</v>
      </c>
      <c r="O3" s="3">
        <v>0.0</v>
      </c>
    </row>
    <row r="4">
      <c r="A4" s="11" t="s">
        <v>12</v>
      </c>
      <c r="B4" s="5">
        <v>1.0</v>
      </c>
      <c r="C4" s="6">
        <v>40.23</v>
      </c>
      <c r="D4" s="6">
        <v>0.0</v>
      </c>
      <c r="E4" s="6">
        <v>95.46</v>
      </c>
      <c r="F4" s="6">
        <v>63.29</v>
      </c>
      <c r="G4" s="34">
        <v>0.0</v>
      </c>
      <c r="H4" s="34">
        <v>0.0</v>
      </c>
      <c r="I4" s="6">
        <v>76.82</v>
      </c>
      <c r="J4" s="34"/>
      <c r="L4" s="3" t="s">
        <v>274</v>
      </c>
      <c r="M4" s="8">
        <f>SUMPRODUCT(D2:D37,G2:G37)+SUMPRODUCT(H2:H37,D2:D37)</f>
        <v>55</v>
      </c>
      <c r="N4" s="3" t="s">
        <v>15</v>
      </c>
      <c r="O4" s="3">
        <v>55.0</v>
      </c>
    </row>
    <row r="5">
      <c r="A5" s="11" t="s">
        <v>44</v>
      </c>
      <c r="B5" s="5">
        <v>1.0</v>
      </c>
      <c r="C5" s="5">
        <v>73.89</v>
      </c>
      <c r="D5" s="6">
        <v>6.0</v>
      </c>
      <c r="E5" s="6">
        <v>67.93</v>
      </c>
      <c r="F5" s="6">
        <v>58.7</v>
      </c>
      <c r="G5" s="34">
        <v>1.0</v>
      </c>
      <c r="H5" s="34">
        <v>0.0</v>
      </c>
      <c r="I5" s="6">
        <v>66.11</v>
      </c>
      <c r="J5" s="34"/>
      <c r="L5" s="3" t="s">
        <v>275</v>
      </c>
      <c r="M5" s="8">
        <f>SUMPRODUCT(E2:E37,G2:G37)+SUMPRODUCT(E2:E37,H2:H37)</f>
        <v>520.12</v>
      </c>
      <c r="N5" s="3" t="s">
        <v>15</v>
      </c>
      <c r="O5" s="3">
        <v>440.0</v>
      </c>
    </row>
    <row r="6">
      <c r="A6" s="11" t="s">
        <v>32</v>
      </c>
      <c r="B6" s="5">
        <v>1.0</v>
      </c>
      <c r="C6" s="6">
        <v>11.03</v>
      </c>
      <c r="D6" s="6">
        <v>1.0</v>
      </c>
      <c r="E6" s="6">
        <v>28.23</v>
      </c>
      <c r="F6" s="6">
        <v>50.9</v>
      </c>
      <c r="G6" s="34">
        <v>0.0</v>
      </c>
      <c r="H6" s="34">
        <v>0.0</v>
      </c>
      <c r="I6" s="6">
        <v>18.34</v>
      </c>
      <c r="J6" s="34"/>
      <c r="L6" s="3" t="s">
        <v>276</v>
      </c>
      <c r="M6" s="8">
        <f>SUMPRODUCT(F2:F37,G2:G37)+SUMPRODUCT(H2:H37,F2:F37)</f>
        <v>459.3</v>
      </c>
      <c r="N6" s="3" t="s">
        <v>15</v>
      </c>
      <c r="O6" s="3">
        <v>450.0</v>
      </c>
    </row>
    <row r="7">
      <c r="A7" s="11" t="s">
        <v>31</v>
      </c>
      <c r="B7" s="5">
        <v>1.0</v>
      </c>
      <c r="C7" s="6">
        <v>15.73</v>
      </c>
      <c r="D7" s="6">
        <v>1.0</v>
      </c>
      <c r="E7" s="6">
        <v>107.13</v>
      </c>
      <c r="F7" s="6">
        <v>45.04</v>
      </c>
      <c r="G7" s="34">
        <v>0.0</v>
      </c>
      <c r="H7" s="34">
        <v>0.0</v>
      </c>
      <c r="I7" s="6">
        <v>14.89</v>
      </c>
      <c r="J7" s="34"/>
      <c r="M7" s="8">
        <v>0.0</v>
      </c>
      <c r="O7" s="3">
        <v>0.0</v>
      </c>
    </row>
    <row r="8">
      <c r="A8" s="11" t="s">
        <v>29</v>
      </c>
      <c r="B8" s="5">
        <v>1.0</v>
      </c>
      <c r="C8" s="6">
        <v>64.34</v>
      </c>
      <c r="D8" s="6">
        <v>2.0</v>
      </c>
      <c r="E8" s="6">
        <v>30.13</v>
      </c>
      <c r="F8" s="6">
        <v>60.43</v>
      </c>
      <c r="G8" s="34">
        <v>0.0</v>
      </c>
      <c r="H8" s="34">
        <v>0.0</v>
      </c>
      <c r="I8" s="6">
        <v>24.4</v>
      </c>
      <c r="J8" s="34"/>
      <c r="M8" s="8"/>
    </row>
    <row r="9">
      <c r="A9" s="11" t="s">
        <v>27</v>
      </c>
      <c r="B9" s="5">
        <v>1.0</v>
      </c>
      <c r="C9" s="6">
        <v>72.64</v>
      </c>
      <c r="D9" s="6">
        <v>3.0</v>
      </c>
      <c r="E9" s="6">
        <v>105.22</v>
      </c>
      <c r="F9" s="6">
        <v>77.95</v>
      </c>
      <c r="G9" s="34">
        <v>0.0</v>
      </c>
      <c r="H9" s="34">
        <v>0.0</v>
      </c>
      <c r="I9" s="6">
        <v>96.48</v>
      </c>
      <c r="J9" s="34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16</v>
      </c>
      <c r="B10" s="5">
        <v>2.0</v>
      </c>
      <c r="C10" s="6">
        <v>92.42</v>
      </c>
      <c r="D10" s="6">
        <v>11.0</v>
      </c>
      <c r="E10" s="6">
        <v>85.5</v>
      </c>
      <c r="F10" s="6">
        <v>61.98</v>
      </c>
      <c r="G10" s="34">
        <v>1.0</v>
      </c>
      <c r="H10" s="34">
        <v>1.0</v>
      </c>
      <c r="I10" s="6">
        <v>100.29</v>
      </c>
      <c r="J10" s="34"/>
      <c r="L10" s="3" t="s">
        <v>26</v>
      </c>
      <c r="M10" s="8">
        <f>SUM(G10:G24)</f>
        <v>4</v>
      </c>
      <c r="N10" s="3" t="s">
        <v>24</v>
      </c>
      <c r="O10" s="3">
        <v>4.0</v>
      </c>
    </row>
    <row r="11">
      <c r="A11" s="11" t="s">
        <v>46</v>
      </c>
      <c r="B11" s="5">
        <v>2.0</v>
      </c>
      <c r="C11" s="6">
        <v>16.7</v>
      </c>
      <c r="D11" s="6">
        <v>0.0</v>
      </c>
      <c r="E11" s="6">
        <v>36.56</v>
      </c>
      <c r="F11" s="6">
        <v>50.44</v>
      </c>
      <c r="G11" s="34">
        <v>0.0</v>
      </c>
      <c r="H11" s="34">
        <v>0.0</v>
      </c>
      <c r="I11" s="6">
        <v>52.49</v>
      </c>
      <c r="J11" s="34"/>
      <c r="L11" s="3" t="s">
        <v>28</v>
      </c>
      <c r="M11" s="8">
        <f>SUM(G25:G35)</f>
        <v>2</v>
      </c>
      <c r="N11" s="3" t="s">
        <v>24</v>
      </c>
      <c r="O11" s="3">
        <v>2.0</v>
      </c>
    </row>
    <row r="12">
      <c r="A12" s="11" t="s">
        <v>38</v>
      </c>
      <c r="B12" s="5">
        <v>2.0</v>
      </c>
      <c r="C12" s="5">
        <v>21.47</v>
      </c>
      <c r="D12" s="6">
        <v>1.0</v>
      </c>
      <c r="E12" s="6">
        <v>74.5</v>
      </c>
      <c r="F12" s="6">
        <v>52.44</v>
      </c>
      <c r="G12" s="34">
        <v>0.0</v>
      </c>
      <c r="H12" s="34">
        <v>0.0</v>
      </c>
      <c r="I12" s="6">
        <v>42.33</v>
      </c>
      <c r="J12" s="34"/>
    </row>
    <row r="13">
      <c r="A13" s="11" t="s">
        <v>48</v>
      </c>
      <c r="B13" s="5">
        <v>2.0</v>
      </c>
      <c r="C13" s="6">
        <v>16.7</v>
      </c>
      <c r="D13" s="6">
        <v>0.0</v>
      </c>
      <c r="E13" s="6">
        <v>116.47</v>
      </c>
      <c r="F13" s="6">
        <v>58.45</v>
      </c>
      <c r="G13" s="34">
        <v>0.0</v>
      </c>
      <c r="H13" s="34">
        <v>0.0</v>
      </c>
      <c r="I13" s="6">
        <v>18.49</v>
      </c>
      <c r="J13" s="34"/>
      <c r="L13" s="3" t="s">
        <v>7</v>
      </c>
      <c r="M13" s="24">
        <f>SUMPRODUCT(G2:G35,I2:I35)+SUMPRODUCT(H2:H35,I2:I35)</f>
        <v>528.39</v>
      </c>
    </row>
    <row r="14">
      <c r="A14" s="11" t="s">
        <v>22</v>
      </c>
      <c r="B14" s="5">
        <v>2.0</v>
      </c>
      <c r="C14" s="6">
        <v>23.4</v>
      </c>
      <c r="D14" s="6">
        <v>0.0</v>
      </c>
      <c r="E14" s="6">
        <v>57.56</v>
      </c>
      <c r="F14" s="6">
        <v>52.24</v>
      </c>
      <c r="G14" s="34">
        <v>0.0</v>
      </c>
      <c r="H14" s="34">
        <v>0.0</v>
      </c>
      <c r="I14" s="6">
        <v>38.54</v>
      </c>
      <c r="J14" s="34"/>
    </row>
    <row r="15">
      <c r="A15" s="11" t="s">
        <v>18</v>
      </c>
      <c r="B15" s="5">
        <v>2.0</v>
      </c>
      <c r="C15" s="6">
        <v>59.83</v>
      </c>
      <c r="D15" s="6">
        <v>1.0</v>
      </c>
      <c r="E15" s="6">
        <v>21.03</v>
      </c>
      <c r="F15" s="6">
        <v>27.5</v>
      </c>
      <c r="G15" s="34">
        <v>1.0</v>
      </c>
      <c r="H15" s="34">
        <v>0.0</v>
      </c>
      <c r="I15" s="6">
        <v>67.84</v>
      </c>
      <c r="J15" s="34"/>
    </row>
    <row r="16">
      <c r="A16" s="11" t="s">
        <v>33</v>
      </c>
      <c r="B16" s="5">
        <v>2.0</v>
      </c>
      <c r="C16" s="6">
        <v>25.64</v>
      </c>
      <c r="D16" s="6">
        <v>2.0</v>
      </c>
      <c r="E16" s="6">
        <v>25.59</v>
      </c>
      <c r="F16" s="6">
        <v>38.78</v>
      </c>
      <c r="G16" s="34">
        <v>0.0</v>
      </c>
      <c r="H16" s="34">
        <v>0.0</v>
      </c>
      <c r="I16" s="6">
        <v>34.41</v>
      </c>
      <c r="J16" s="34"/>
    </row>
    <row r="17">
      <c r="A17" s="11" t="s">
        <v>37</v>
      </c>
      <c r="B17" s="5">
        <v>2.0</v>
      </c>
      <c r="C17" s="6">
        <v>17.03</v>
      </c>
      <c r="D17" s="6">
        <v>0.0</v>
      </c>
      <c r="E17" s="6">
        <v>38.27</v>
      </c>
      <c r="F17" s="6">
        <v>23.16</v>
      </c>
      <c r="G17" s="34">
        <v>0.0</v>
      </c>
      <c r="H17" s="34">
        <v>0.0</v>
      </c>
      <c r="I17" s="6">
        <v>12.1</v>
      </c>
      <c r="J17" s="34"/>
    </row>
    <row r="18">
      <c r="A18" s="11" t="s">
        <v>39</v>
      </c>
      <c r="B18" s="5">
        <v>2.0</v>
      </c>
      <c r="C18" s="6">
        <v>19.34</v>
      </c>
      <c r="D18" s="6">
        <v>0.0</v>
      </c>
      <c r="E18" s="6">
        <v>68.65</v>
      </c>
      <c r="F18" s="6">
        <v>39.33</v>
      </c>
      <c r="G18" s="34">
        <v>0.0</v>
      </c>
      <c r="H18" s="34">
        <v>0.0</v>
      </c>
      <c r="I18" s="6">
        <v>58.03</v>
      </c>
      <c r="J18" s="34"/>
    </row>
    <row r="19">
      <c r="A19" s="11" t="s">
        <v>35</v>
      </c>
      <c r="B19" s="5">
        <v>2.0</v>
      </c>
      <c r="C19" s="6">
        <v>86.86</v>
      </c>
      <c r="D19" s="6">
        <v>7.0</v>
      </c>
      <c r="E19" s="6">
        <v>27.66</v>
      </c>
      <c r="F19" s="6">
        <v>52.6</v>
      </c>
      <c r="G19" s="34">
        <v>1.0</v>
      </c>
      <c r="H19" s="34">
        <v>0.0</v>
      </c>
      <c r="I19" s="6">
        <v>53.06</v>
      </c>
      <c r="J19" s="34"/>
    </row>
    <row r="20">
      <c r="A20" s="11" t="s">
        <v>51</v>
      </c>
      <c r="B20" s="5">
        <v>2.0</v>
      </c>
      <c r="C20" s="6">
        <v>26.2</v>
      </c>
      <c r="D20" s="6">
        <v>3.0</v>
      </c>
      <c r="E20" s="6">
        <v>32.3</v>
      </c>
      <c r="F20" s="6">
        <v>29.11</v>
      </c>
      <c r="G20" s="34">
        <v>1.0</v>
      </c>
      <c r="H20" s="34">
        <v>0.0</v>
      </c>
      <c r="I20" s="6">
        <v>39.54</v>
      </c>
      <c r="J20" s="34"/>
    </row>
    <row r="21" ht="15.75" customHeight="1">
      <c r="A21" s="11" t="s">
        <v>45</v>
      </c>
      <c r="B21" s="5">
        <v>2.0</v>
      </c>
      <c r="C21" s="5">
        <v>55.55</v>
      </c>
      <c r="D21" s="6">
        <v>1.0</v>
      </c>
      <c r="E21" s="6">
        <v>26.41</v>
      </c>
      <c r="F21" s="6">
        <v>42.71</v>
      </c>
      <c r="G21" s="34">
        <v>0.0</v>
      </c>
      <c r="H21" s="34">
        <v>0.0</v>
      </c>
      <c r="I21" s="6">
        <v>27.36</v>
      </c>
      <c r="J21" s="34"/>
    </row>
    <row r="22" ht="15.75" customHeight="1">
      <c r="A22" s="11" t="s">
        <v>36</v>
      </c>
      <c r="B22" s="5">
        <v>2.0</v>
      </c>
      <c r="C22" s="6">
        <v>25.93</v>
      </c>
      <c r="D22" s="6">
        <v>1.0</v>
      </c>
      <c r="E22" s="6">
        <v>31.34</v>
      </c>
      <c r="F22" s="6">
        <v>37.22</v>
      </c>
      <c r="G22" s="34">
        <v>0.0</v>
      </c>
      <c r="H22" s="34">
        <v>0.0</v>
      </c>
      <c r="I22" s="6">
        <v>29.04</v>
      </c>
      <c r="J22" s="34"/>
    </row>
    <row r="23" ht="15.75" customHeight="1">
      <c r="A23" s="11" t="s">
        <v>49</v>
      </c>
      <c r="B23" s="5">
        <v>2.0</v>
      </c>
      <c r="C23" s="5">
        <v>28.85</v>
      </c>
      <c r="D23" s="6">
        <v>0.0</v>
      </c>
      <c r="E23" s="6">
        <v>68.88</v>
      </c>
      <c r="F23" s="6">
        <v>57.68</v>
      </c>
      <c r="G23" s="34">
        <v>0.0</v>
      </c>
      <c r="H23" s="34">
        <v>0.0</v>
      </c>
      <c r="I23" s="6">
        <v>49.99</v>
      </c>
      <c r="J23" s="34"/>
    </row>
    <row r="24" ht="15.75" customHeight="1">
      <c r="A24" s="11" t="s">
        <v>55</v>
      </c>
      <c r="B24" s="5">
        <v>2.0</v>
      </c>
      <c r="C24" s="6">
        <v>16.7</v>
      </c>
      <c r="D24" s="6">
        <v>0.0</v>
      </c>
      <c r="E24" s="6">
        <v>37.3</v>
      </c>
      <c r="F24" s="6">
        <v>26.81</v>
      </c>
      <c r="G24" s="34">
        <v>0.0</v>
      </c>
      <c r="H24" s="34">
        <v>0.0</v>
      </c>
      <c r="I24" s="6">
        <v>18.96</v>
      </c>
      <c r="J24" s="34"/>
    </row>
    <row r="25" ht="15.75" customHeight="1">
      <c r="A25" s="11" t="s">
        <v>42</v>
      </c>
      <c r="B25" s="5">
        <v>2.0</v>
      </c>
      <c r="C25" s="6">
        <v>18.47</v>
      </c>
      <c r="D25" s="6">
        <v>1.0</v>
      </c>
      <c r="E25" s="6">
        <v>29.97</v>
      </c>
      <c r="F25" s="6">
        <v>45.57</v>
      </c>
      <c r="G25" s="34">
        <v>0.0</v>
      </c>
      <c r="H25" s="34">
        <v>0.0</v>
      </c>
      <c r="I25" s="6">
        <v>69.57</v>
      </c>
      <c r="J25" s="34"/>
    </row>
    <row r="26" ht="15.75" customHeight="1">
      <c r="A26" s="11" t="s">
        <v>53</v>
      </c>
      <c r="B26" s="5">
        <v>3.0</v>
      </c>
      <c r="C26" s="6">
        <v>16.7</v>
      </c>
      <c r="D26" s="6">
        <v>0.0</v>
      </c>
      <c r="E26" s="6">
        <v>27.07</v>
      </c>
      <c r="F26" s="6">
        <v>38.49</v>
      </c>
      <c r="G26" s="34">
        <v>0.0</v>
      </c>
      <c r="H26" s="34">
        <v>0.0</v>
      </c>
      <c r="I26" s="6">
        <v>25.6</v>
      </c>
      <c r="J26" s="34"/>
    </row>
    <row r="27" ht="15.75" customHeight="1">
      <c r="A27" s="11" t="s">
        <v>54</v>
      </c>
      <c r="B27" s="5">
        <v>3.0</v>
      </c>
      <c r="C27" s="6">
        <v>14.83</v>
      </c>
      <c r="D27" s="6">
        <v>0.0</v>
      </c>
      <c r="E27" s="6">
        <v>29.47</v>
      </c>
      <c r="F27" s="6">
        <v>21.83</v>
      </c>
      <c r="G27" s="34">
        <v>0.0</v>
      </c>
      <c r="H27" s="34">
        <v>0.0</v>
      </c>
      <c r="I27" s="6">
        <v>18.94</v>
      </c>
      <c r="J27" s="34"/>
    </row>
    <row r="28" ht="15.75" customHeight="1">
      <c r="A28" s="11" t="s">
        <v>50</v>
      </c>
      <c r="B28" s="5">
        <v>3.0</v>
      </c>
      <c r="C28" s="6">
        <v>16.7</v>
      </c>
      <c r="D28" s="6">
        <v>0.0</v>
      </c>
      <c r="E28" s="6">
        <v>44.04</v>
      </c>
      <c r="F28" s="6">
        <v>21.52</v>
      </c>
      <c r="G28" s="34">
        <v>0.0</v>
      </c>
      <c r="H28" s="34">
        <v>0.0</v>
      </c>
      <c r="I28" s="6">
        <v>28.54</v>
      </c>
      <c r="J28" s="34"/>
    </row>
    <row r="29" ht="15.75" customHeight="1">
      <c r="A29" s="11" t="s">
        <v>41</v>
      </c>
      <c r="B29" s="5">
        <v>3.0</v>
      </c>
      <c r="C29" s="6">
        <v>24.88</v>
      </c>
      <c r="D29" s="6">
        <v>0.0</v>
      </c>
      <c r="E29" s="6">
        <v>21.6</v>
      </c>
      <c r="F29" s="6">
        <v>29.43</v>
      </c>
      <c r="G29" s="34">
        <v>0.0</v>
      </c>
      <c r="H29" s="34">
        <v>0.0</v>
      </c>
      <c r="I29" s="6">
        <v>23.02</v>
      </c>
      <c r="J29" s="34"/>
    </row>
    <row r="30" ht="15.75" customHeight="1">
      <c r="A30" s="11" t="s">
        <v>40</v>
      </c>
      <c r="B30" s="5">
        <v>3.0</v>
      </c>
      <c r="C30" s="6">
        <v>18.37</v>
      </c>
      <c r="D30" s="6">
        <v>0.0</v>
      </c>
      <c r="E30" s="6">
        <v>29.57</v>
      </c>
      <c r="F30" s="6">
        <v>36.65</v>
      </c>
      <c r="G30" s="34">
        <v>0.0</v>
      </c>
      <c r="H30" s="34">
        <v>0.0</v>
      </c>
      <c r="I30" s="6">
        <v>15.7</v>
      </c>
      <c r="J30" s="34"/>
    </row>
    <row r="31" ht="15.75" customHeight="1">
      <c r="A31" s="11" t="s">
        <v>43</v>
      </c>
      <c r="B31" s="5">
        <v>3.0</v>
      </c>
      <c r="C31" s="6">
        <v>16.99</v>
      </c>
      <c r="D31" s="6">
        <v>0.0</v>
      </c>
      <c r="E31" s="6">
        <v>23.43</v>
      </c>
      <c r="F31" s="6">
        <v>28.22</v>
      </c>
      <c r="G31" s="34">
        <v>0.0</v>
      </c>
      <c r="H31" s="34">
        <v>0.0</v>
      </c>
      <c r="I31" s="6">
        <v>7.94</v>
      </c>
      <c r="J31" s="34"/>
    </row>
    <row r="32" ht="15.75" customHeight="1">
      <c r="A32" s="11" t="s">
        <v>52</v>
      </c>
      <c r="B32" s="5">
        <v>3.0</v>
      </c>
      <c r="C32" s="6">
        <v>57.33</v>
      </c>
      <c r="D32" s="6">
        <v>2.0</v>
      </c>
      <c r="E32" s="6">
        <v>38.31</v>
      </c>
      <c r="F32" s="6">
        <v>31.78</v>
      </c>
      <c r="G32" s="34">
        <v>1.0</v>
      </c>
      <c r="H32" s="34">
        <v>0.0</v>
      </c>
      <c r="I32" s="6">
        <v>23.07</v>
      </c>
      <c r="J32" s="34"/>
    </row>
    <row r="33" ht="15.75" customHeight="1">
      <c r="A33" s="11" t="s">
        <v>56</v>
      </c>
      <c r="B33" s="5">
        <v>3.0</v>
      </c>
      <c r="C33" s="6">
        <v>29.23</v>
      </c>
      <c r="D33" s="6">
        <v>3.0</v>
      </c>
      <c r="E33" s="5">
        <v>18.53</v>
      </c>
      <c r="F33" s="6">
        <v>24.12</v>
      </c>
      <c r="G33" s="34">
        <v>0.0</v>
      </c>
      <c r="H33" s="34">
        <v>0.0</v>
      </c>
      <c r="I33" s="6">
        <v>32.24</v>
      </c>
      <c r="J33" s="34"/>
    </row>
    <row r="34" ht="15.75" customHeight="1">
      <c r="A34" s="11" t="s">
        <v>34</v>
      </c>
      <c r="B34" s="5">
        <v>3.0</v>
      </c>
      <c r="C34" s="6">
        <v>66.04</v>
      </c>
      <c r="D34" s="6">
        <v>3.0</v>
      </c>
      <c r="E34" s="6">
        <v>21.53</v>
      </c>
      <c r="F34" s="6">
        <v>22.25</v>
      </c>
      <c r="G34" s="34">
        <v>1.0</v>
      </c>
      <c r="H34" s="34">
        <v>0.0</v>
      </c>
      <c r="I34" s="6">
        <v>15.73</v>
      </c>
      <c r="J34" s="34"/>
    </row>
    <row r="35" ht="15.75" customHeight="1">
      <c r="A35" s="11" t="s">
        <v>47</v>
      </c>
      <c r="B35" s="5">
        <v>3.0</v>
      </c>
      <c r="C35" s="5">
        <v>23.05</v>
      </c>
      <c r="D35" s="6">
        <v>0.0</v>
      </c>
      <c r="E35" s="6">
        <v>21.03</v>
      </c>
      <c r="F35" s="6">
        <v>17.61</v>
      </c>
      <c r="G35" s="34">
        <v>0.0</v>
      </c>
      <c r="H35" s="34">
        <v>0.0</v>
      </c>
      <c r="I35" s="6">
        <v>25.9</v>
      </c>
      <c r="J35" s="34"/>
    </row>
    <row r="36" ht="15.75" customHeight="1">
      <c r="A36" s="11" t="s">
        <v>288</v>
      </c>
      <c r="B36" s="5">
        <v>3.0</v>
      </c>
      <c r="C36" s="6">
        <v>16.7</v>
      </c>
      <c r="D36" s="6">
        <v>1.0</v>
      </c>
      <c r="E36" s="5">
        <v>25.19</v>
      </c>
      <c r="F36" s="5">
        <v>32.87</v>
      </c>
      <c r="G36" s="34">
        <v>1.0</v>
      </c>
      <c r="H36" s="34">
        <v>0.0</v>
      </c>
      <c r="I36" s="6">
        <v>21.47</v>
      </c>
    </row>
    <row r="37" ht="15.75" customHeight="1">
      <c r="A37" s="11" t="s">
        <v>289</v>
      </c>
      <c r="B37" s="5">
        <v>3.0</v>
      </c>
      <c r="C37" s="5">
        <v>92.2</v>
      </c>
      <c r="D37" s="6">
        <v>0.0</v>
      </c>
      <c r="E37" s="5">
        <v>25.19</v>
      </c>
      <c r="F37" s="5">
        <v>32.87</v>
      </c>
      <c r="G37" s="34">
        <v>1.0</v>
      </c>
      <c r="H37" s="34">
        <v>0.0</v>
      </c>
      <c r="I37" s="6">
        <v>16.73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11" width="8.63"/>
    <col customWidth="1" min="12" max="12" width="11.5"/>
    <col customWidth="1" min="13" max="26" width="8.63"/>
  </cols>
  <sheetData>
    <row r="1">
      <c r="A1" s="1" t="s">
        <v>0</v>
      </c>
      <c r="B1" s="3" t="s">
        <v>1</v>
      </c>
      <c r="C1" s="3" t="s">
        <v>290</v>
      </c>
      <c r="D1" s="3" t="s">
        <v>291</v>
      </c>
      <c r="E1" s="3" t="s">
        <v>271</v>
      </c>
      <c r="F1" s="3" t="s">
        <v>272</v>
      </c>
      <c r="G1" s="3" t="s">
        <v>64</v>
      </c>
      <c r="H1" s="3" t="s">
        <v>9</v>
      </c>
      <c r="I1" s="3" t="s">
        <v>7</v>
      </c>
    </row>
    <row r="2">
      <c r="A2" s="11" t="s">
        <v>12</v>
      </c>
      <c r="B2" s="5">
        <v>1.0</v>
      </c>
      <c r="C2" s="6">
        <v>14.83</v>
      </c>
      <c r="D2" s="5">
        <v>0.0</v>
      </c>
      <c r="E2" s="6">
        <v>76.82</v>
      </c>
      <c r="F2" s="23">
        <v>65.39</v>
      </c>
      <c r="G2" s="34">
        <v>1.0</v>
      </c>
      <c r="H2" s="34">
        <v>0.0</v>
      </c>
      <c r="I2" s="6">
        <v>103.79</v>
      </c>
      <c r="J2" s="34"/>
      <c r="L2" s="36" t="s">
        <v>287</v>
      </c>
      <c r="M2" s="24">
        <f>SUMPRODUCT(G2:G37,C2:C37)+SUMPRODUCT(H2:H37,C2:C37)</f>
        <v>135.88</v>
      </c>
    </row>
    <row r="3">
      <c r="A3" s="11" t="s">
        <v>10</v>
      </c>
      <c r="B3" s="5">
        <v>1.0</v>
      </c>
      <c r="C3" s="6">
        <v>14.49</v>
      </c>
      <c r="D3" s="5">
        <v>0.0</v>
      </c>
      <c r="E3" s="6">
        <v>62.46</v>
      </c>
      <c r="F3" s="23">
        <v>60.2</v>
      </c>
      <c r="G3" s="34">
        <v>0.0</v>
      </c>
      <c r="H3" s="34">
        <v>0.0</v>
      </c>
      <c r="I3" s="6">
        <v>96.27</v>
      </c>
      <c r="J3" s="34"/>
      <c r="K3" s="34" t="s">
        <v>90</v>
      </c>
      <c r="M3" s="8">
        <v>0.0</v>
      </c>
      <c r="O3" s="3">
        <v>0.0</v>
      </c>
    </row>
    <row r="4">
      <c r="A4" s="11" t="s">
        <v>20</v>
      </c>
      <c r="B4" s="5">
        <v>1.0</v>
      </c>
      <c r="C4" s="6">
        <v>12.36</v>
      </c>
      <c r="D4" s="5">
        <v>0.0</v>
      </c>
      <c r="E4" s="6">
        <v>43.4</v>
      </c>
      <c r="F4" s="23">
        <v>69.82</v>
      </c>
      <c r="G4" s="34">
        <v>0.0</v>
      </c>
      <c r="H4" s="34">
        <v>0.0</v>
      </c>
      <c r="I4" s="6">
        <v>23.16</v>
      </c>
      <c r="J4" s="34"/>
      <c r="L4" s="3" t="s">
        <v>291</v>
      </c>
      <c r="M4" s="8">
        <f>SUMPRODUCT(D2:D37,G2:G37)+SUMPRODUCT(H2:H37,D2:D37)</f>
        <v>0</v>
      </c>
      <c r="N4" s="3" t="s">
        <v>74</v>
      </c>
      <c r="O4" s="3">
        <v>0.0</v>
      </c>
    </row>
    <row r="5">
      <c r="A5" s="11" t="s">
        <v>44</v>
      </c>
      <c r="B5" s="5">
        <v>1.0</v>
      </c>
      <c r="C5" s="6">
        <v>12.24</v>
      </c>
      <c r="D5" s="5">
        <v>0.0</v>
      </c>
      <c r="E5" s="6">
        <v>66.11</v>
      </c>
      <c r="F5" s="23">
        <v>54.43</v>
      </c>
      <c r="G5" s="34">
        <v>0.0</v>
      </c>
      <c r="H5" s="34">
        <v>0.0</v>
      </c>
      <c r="I5" s="6">
        <v>28.06</v>
      </c>
      <c r="J5" s="34"/>
      <c r="L5" s="3" t="s">
        <v>275</v>
      </c>
      <c r="M5" s="8">
        <f>SUMPRODUCT(E2:E37,G2:G37)+SUMPRODUCT(E2:E37,H2:H37)</f>
        <v>358.2</v>
      </c>
      <c r="N5" s="3" t="s">
        <v>15</v>
      </c>
      <c r="O5" s="3">
        <v>350.0</v>
      </c>
    </row>
    <row r="6">
      <c r="A6" s="11" t="s">
        <v>27</v>
      </c>
      <c r="B6" s="5">
        <v>1.0</v>
      </c>
      <c r="C6" s="6">
        <v>11.53</v>
      </c>
      <c r="D6" s="5">
        <v>0.0</v>
      </c>
      <c r="E6" s="6">
        <v>96.48</v>
      </c>
      <c r="F6" s="23">
        <v>92.21</v>
      </c>
      <c r="G6" s="34">
        <v>0.0</v>
      </c>
      <c r="H6" s="34">
        <v>0.0</v>
      </c>
      <c r="I6" s="6">
        <v>60.61</v>
      </c>
      <c r="J6" s="34"/>
      <c r="L6" s="3" t="s">
        <v>276</v>
      </c>
      <c r="M6" s="8">
        <f>SUMPRODUCT(F2:F37,G2:G37)+SUMPRODUCT(H2:H37,F2:F37)</f>
        <v>377.69</v>
      </c>
      <c r="N6" s="3" t="s">
        <v>15</v>
      </c>
      <c r="O6" s="3">
        <v>350.0</v>
      </c>
    </row>
    <row r="7">
      <c r="A7" s="11" t="s">
        <v>32</v>
      </c>
      <c r="B7" s="5">
        <v>1.0</v>
      </c>
      <c r="C7" s="6">
        <v>14.13</v>
      </c>
      <c r="D7" s="5">
        <v>0.0</v>
      </c>
      <c r="E7" s="6">
        <v>18.34</v>
      </c>
      <c r="F7" s="23">
        <v>23.91</v>
      </c>
      <c r="G7" s="34">
        <v>0.0</v>
      </c>
      <c r="H7" s="34">
        <v>0.0</v>
      </c>
      <c r="I7" s="6">
        <v>59.37</v>
      </c>
      <c r="J7" s="34"/>
      <c r="M7" s="8">
        <v>0.0</v>
      </c>
      <c r="O7" s="3">
        <v>0.0</v>
      </c>
    </row>
    <row r="8">
      <c r="A8" s="11" t="s">
        <v>16</v>
      </c>
      <c r="B8" s="5">
        <v>1.0</v>
      </c>
      <c r="C8" s="6">
        <v>15.24</v>
      </c>
      <c r="D8" s="5">
        <v>0.0</v>
      </c>
      <c r="E8" s="6">
        <v>100.29</v>
      </c>
      <c r="F8" s="23">
        <v>71.09</v>
      </c>
      <c r="G8" s="34">
        <v>1.0</v>
      </c>
      <c r="H8" s="34">
        <v>0.0</v>
      </c>
      <c r="I8" s="6">
        <v>28.47</v>
      </c>
      <c r="J8" s="34"/>
      <c r="M8" s="8"/>
    </row>
    <row r="9">
      <c r="A9" s="11" t="s">
        <v>29</v>
      </c>
      <c r="B9" s="5">
        <v>1.0</v>
      </c>
      <c r="C9" s="6">
        <v>14.68</v>
      </c>
      <c r="D9" s="5">
        <v>0.0</v>
      </c>
      <c r="E9" s="6">
        <v>24.4</v>
      </c>
      <c r="F9" s="23">
        <v>44.84</v>
      </c>
      <c r="G9" s="34">
        <v>0.0</v>
      </c>
      <c r="H9" s="34">
        <v>0.0</v>
      </c>
      <c r="I9" s="6">
        <v>13.73</v>
      </c>
      <c r="J9" s="34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31</v>
      </c>
      <c r="B10" s="5">
        <v>2.0</v>
      </c>
      <c r="C10" s="6">
        <v>16.56</v>
      </c>
      <c r="D10" s="5">
        <v>0.0</v>
      </c>
      <c r="E10" s="6">
        <v>14.89</v>
      </c>
      <c r="F10" s="23">
        <v>40.67</v>
      </c>
      <c r="G10" s="34">
        <v>1.0</v>
      </c>
      <c r="H10" s="34">
        <v>1.0</v>
      </c>
      <c r="I10" s="6">
        <v>96.49</v>
      </c>
      <c r="J10" s="34"/>
      <c r="L10" s="3" t="s">
        <v>26</v>
      </c>
      <c r="M10" s="8">
        <f>SUM(G10:G24)</f>
        <v>4</v>
      </c>
      <c r="N10" s="3" t="s">
        <v>24</v>
      </c>
      <c r="O10" s="3">
        <v>4.0</v>
      </c>
    </row>
    <row r="11">
      <c r="A11" s="11" t="s">
        <v>46</v>
      </c>
      <c r="B11" s="5">
        <v>2.0</v>
      </c>
      <c r="C11" s="6">
        <v>11.1</v>
      </c>
      <c r="D11" s="5">
        <v>0.0</v>
      </c>
      <c r="E11" s="6">
        <v>52.49</v>
      </c>
      <c r="F11" s="23">
        <v>55.57</v>
      </c>
      <c r="G11" s="34">
        <v>0.0</v>
      </c>
      <c r="H11" s="34">
        <v>0.0</v>
      </c>
      <c r="I11" s="6">
        <v>22.26</v>
      </c>
      <c r="J11" s="34"/>
      <c r="L11" s="3" t="s">
        <v>28</v>
      </c>
      <c r="M11" s="8">
        <f>SUM(G25:G37)</f>
        <v>2</v>
      </c>
      <c r="N11" s="3" t="s">
        <v>24</v>
      </c>
      <c r="O11" s="3">
        <v>2.0</v>
      </c>
    </row>
    <row r="12">
      <c r="A12" s="11" t="s">
        <v>18</v>
      </c>
      <c r="B12" s="5">
        <v>2.0</v>
      </c>
      <c r="C12" s="6">
        <v>13.04</v>
      </c>
      <c r="D12" s="5">
        <v>1.0</v>
      </c>
      <c r="E12" s="6">
        <v>67.84</v>
      </c>
      <c r="F12" s="23">
        <v>41.76</v>
      </c>
      <c r="G12" s="34">
        <v>0.0</v>
      </c>
      <c r="H12" s="34">
        <v>0.0</v>
      </c>
      <c r="I12" s="6">
        <v>20.63</v>
      </c>
      <c r="J12" s="34"/>
    </row>
    <row r="13">
      <c r="A13" s="11" t="s">
        <v>38</v>
      </c>
      <c r="B13" s="5">
        <v>2.0</v>
      </c>
      <c r="C13" s="6">
        <v>15.38</v>
      </c>
      <c r="D13" s="5">
        <v>0.0</v>
      </c>
      <c r="E13" s="6">
        <v>42.33</v>
      </c>
      <c r="F13" s="23">
        <v>47.32</v>
      </c>
      <c r="G13" s="34">
        <v>1.0</v>
      </c>
      <c r="H13" s="34">
        <v>0.0</v>
      </c>
      <c r="I13" s="6">
        <v>20.83</v>
      </c>
      <c r="J13" s="34"/>
      <c r="L13" s="3" t="s">
        <v>7</v>
      </c>
      <c r="M13" s="24">
        <f>SUMPRODUCT(G2:G33,I2:I33)+SUMPRODUCT(H2:H33,I2:I33)</f>
        <v>545.66</v>
      </c>
    </row>
    <row r="14">
      <c r="A14" s="11" t="s">
        <v>22</v>
      </c>
      <c r="B14" s="5">
        <v>2.0</v>
      </c>
      <c r="C14" s="6">
        <v>13.55</v>
      </c>
      <c r="D14" s="5">
        <v>0.0</v>
      </c>
      <c r="E14" s="6">
        <v>38.54</v>
      </c>
      <c r="F14" s="23">
        <v>58.62</v>
      </c>
      <c r="G14" s="34">
        <v>0.0</v>
      </c>
      <c r="H14" s="34">
        <v>0.0</v>
      </c>
      <c r="I14" s="6">
        <v>26.67</v>
      </c>
      <c r="J14" s="34"/>
    </row>
    <row r="15">
      <c r="A15" s="11" t="s">
        <v>48</v>
      </c>
      <c r="B15" s="5">
        <v>2.0</v>
      </c>
      <c r="C15" s="6">
        <v>12.49</v>
      </c>
      <c r="D15" s="5">
        <v>0.0</v>
      </c>
      <c r="E15" s="6">
        <v>18.49</v>
      </c>
      <c r="F15" s="23">
        <v>51.87</v>
      </c>
      <c r="G15" s="34">
        <v>0.0</v>
      </c>
      <c r="H15" s="34">
        <v>0.0</v>
      </c>
      <c r="I15" s="6">
        <v>65.43</v>
      </c>
      <c r="J15" s="34"/>
    </row>
    <row r="16">
      <c r="A16" s="11" t="s">
        <v>33</v>
      </c>
      <c r="B16" s="5">
        <v>2.0</v>
      </c>
      <c r="C16" s="6">
        <v>11.06</v>
      </c>
      <c r="D16" s="5">
        <v>0.0</v>
      </c>
      <c r="E16" s="6">
        <v>34.41</v>
      </c>
      <c r="F16" s="23">
        <v>38.96</v>
      </c>
      <c r="G16" s="34">
        <v>0.0</v>
      </c>
      <c r="H16" s="34">
        <v>0.0</v>
      </c>
      <c r="I16" s="6">
        <v>51.8</v>
      </c>
      <c r="J16" s="34"/>
    </row>
    <row r="17">
      <c r="A17" s="11" t="s">
        <v>49</v>
      </c>
      <c r="B17" s="5">
        <v>2.0</v>
      </c>
      <c r="C17" s="6">
        <v>11.23</v>
      </c>
      <c r="D17" s="5">
        <v>0.0</v>
      </c>
      <c r="E17" s="6">
        <v>49.99</v>
      </c>
      <c r="F17" s="23">
        <v>64.98</v>
      </c>
      <c r="G17" s="34">
        <v>0.0</v>
      </c>
      <c r="H17" s="34">
        <v>0.0</v>
      </c>
      <c r="I17" s="6">
        <v>43.4</v>
      </c>
      <c r="J17" s="34"/>
    </row>
    <row r="18">
      <c r="A18" s="11" t="s">
        <v>39</v>
      </c>
      <c r="B18" s="5">
        <v>2.0</v>
      </c>
      <c r="C18" s="6">
        <v>13.52</v>
      </c>
      <c r="D18" s="5">
        <v>1.0</v>
      </c>
      <c r="E18" s="6">
        <v>58.03</v>
      </c>
      <c r="F18" s="23">
        <v>50.75</v>
      </c>
      <c r="G18" s="34">
        <v>0.0</v>
      </c>
      <c r="H18" s="34">
        <v>0.0</v>
      </c>
      <c r="I18" s="6">
        <v>30.27</v>
      </c>
      <c r="J18" s="34"/>
    </row>
    <row r="19">
      <c r="A19" s="11" t="s">
        <v>35</v>
      </c>
      <c r="B19" s="5">
        <v>2.0</v>
      </c>
      <c r="C19" s="6">
        <v>14.27</v>
      </c>
      <c r="D19" s="5">
        <v>0.0</v>
      </c>
      <c r="E19" s="6">
        <v>53.06</v>
      </c>
      <c r="F19" s="23">
        <v>34.97</v>
      </c>
      <c r="G19" s="34">
        <v>1.0</v>
      </c>
      <c r="H19" s="34">
        <v>0.0</v>
      </c>
      <c r="I19" s="6">
        <v>97.51</v>
      </c>
      <c r="J19" s="34"/>
    </row>
    <row r="20">
      <c r="A20" s="11" t="s">
        <v>42</v>
      </c>
      <c r="B20" s="5">
        <v>2.0</v>
      </c>
      <c r="C20" s="6">
        <v>14.18</v>
      </c>
      <c r="D20" s="5">
        <v>0.0</v>
      </c>
      <c r="E20" s="6">
        <v>69.57</v>
      </c>
      <c r="F20" s="23">
        <v>44.25</v>
      </c>
      <c r="G20" s="34">
        <v>0.0</v>
      </c>
      <c r="H20" s="34">
        <v>0.0</v>
      </c>
      <c r="I20" s="6">
        <v>32.67</v>
      </c>
      <c r="J20" s="34"/>
    </row>
    <row r="21" ht="15.75" customHeight="1">
      <c r="A21" s="11" t="s">
        <v>37</v>
      </c>
      <c r="B21" s="5">
        <v>2.0</v>
      </c>
      <c r="C21" s="6">
        <v>11.38</v>
      </c>
      <c r="D21" s="5">
        <v>0.0</v>
      </c>
      <c r="E21" s="6">
        <v>12.1</v>
      </c>
      <c r="F21" s="23">
        <v>16.79</v>
      </c>
      <c r="G21" s="34">
        <v>0.0</v>
      </c>
      <c r="H21" s="34">
        <v>0.0</v>
      </c>
      <c r="I21" s="6">
        <v>22.2</v>
      </c>
      <c r="J21" s="34"/>
    </row>
    <row r="22" ht="15.75" customHeight="1">
      <c r="A22" s="11" t="s">
        <v>51</v>
      </c>
      <c r="B22" s="5">
        <v>2.0</v>
      </c>
      <c r="C22" s="6">
        <v>13.4</v>
      </c>
      <c r="D22" s="5">
        <v>0.0</v>
      </c>
      <c r="E22" s="6">
        <v>39.54</v>
      </c>
      <c r="F22" s="23">
        <v>33.66</v>
      </c>
      <c r="G22" s="34">
        <v>0.0</v>
      </c>
      <c r="H22" s="34">
        <v>0.0</v>
      </c>
      <c r="I22" s="6">
        <v>60.61</v>
      </c>
      <c r="J22" s="34"/>
    </row>
    <row r="23" ht="15.75" customHeight="1">
      <c r="A23" s="11" t="s">
        <v>45</v>
      </c>
      <c r="B23" s="5">
        <v>2.0</v>
      </c>
      <c r="C23" s="6">
        <v>13.57</v>
      </c>
      <c r="D23" s="5">
        <v>0.0</v>
      </c>
      <c r="E23" s="6">
        <v>27.36</v>
      </c>
      <c r="F23" s="23">
        <v>38.14</v>
      </c>
      <c r="G23" s="34">
        <v>0.0</v>
      </c>
      <c r="H23" s="34">
        <v>0.0</v>
      </c>
      <c r="I23" s="6">
        <v>59.56</v>
      </c>
      <c r="J23" s="34"/>
    </row>
    <row r="24" ht="15.75" customHeight="1">
      <c r="A24" s="11" t="s">
        <v>36</v>
      </c>
      <c r="B24" s="5">
        <v>2.0</v>
      </c>
      <c r="C24" s="6">
        <v>14.57</v>
      </c>
      <c r="D24" s="5">
        <v>0.0</v>
      </c>
      <c r="E24" s="6">
        <v>29.04</v>
      </c>
      <c r="F24" s="23">
        <v>34.49</v>
      </c>
      <c r="G24" s="34">
        <v>1.0</v>
      </c>
      <c r="H24" s="34">
        <v>0.0</v>
      </c>
      <c r="I24" s="6">
        <v>38.87</v>
      </c>
      <c r="J24" s="34"/>
    </row>
    <row r="25" ht="15.75" customHeight="1">
      <c r="A25" s="11" t="s">
        <v>55</v>
      </c>
      <c r="B25" s="5">
        <v>2.0</v>
      </c>
      <c r="C25" s="6">
        <v>12.56</v>
      </c>
      <c r="D25" s="5">
        <v>0.0</v>
      </c>
      <c r="E25" s="6">
        <v>18.96</v>
      </c>
      <c r="F25" s="23">
        <v>24.51</v>
      </c>
      <c r="G25" s="34">
        <v>0.0</v>
      </c>
      <c r="H25" s="34">
        <v>0.0</v>
      </c>
      <c r="I25" s="6">
        <v>45.76</v>
      </c>
      <c r="J25" s="34"/>
    </row>
    <row r="26" ht="15.75" customHeight="1">
      <c r="A26" s="11" t="s">
        <v>53</v>
      </c>
      <c r="B26" s="5">
        <v>3.0</v>
      </c>
      <c r="C26" s="6">
        <v>10.81</v>
      </c>
      <c r="D26" s="5">
        <v>0.0</v>
      </c>
      <c r="E26" s="6">
        <v>25.6</v>
      </c>
      <c r="F26" s="23">
        <v>38.11</v>
      </c>
      <c r="G26" s="34">
        <v>0.0</v>
      </c>
      <c r="H26" s="34">
        <v>0.0</v>
      </c>
      <c r="I26" s="6">
        <v>21.2</v>
      </c>
      <c r="J26" s="34"/>
    </row>
    <row r="27" ht="15.75" customHeight="1">
      <c r="A27" s="11" t="s">
        <v>54</v>
      </c>
      <c r="B27" s="5">
        <v>3.0</v>
      </c>
      <c r="C27" s="6">
        <v>14.41</v>
      </c>
      <c r="D27" s="5">
        <v>0.0</v>
      </c>
      <c r="E27" s="6">
        <v>18.94</v>
      </c>
      <c r="F27" s="23">
        <v>20.91</v>
      </c>
      <c r="G27" s="34">
        <v>1.0</v>
      </c>
      <c r="H27" s="34">
        <v>0.0</v>
      </c>
      <c r="I27" s="6">
        <v>27.08</v>
      </c>
      <c r="J27" s="34"/>
    </row>
    <row r="28" ht="15.75" customHeight="1">
      <c r="A28" s="11" t="s">
        <v>41</v>
      </c>
      <c r="B28" s="5">
        <v>3.0</v>
      </c>
      <c r="C28" s="6">
        <v>12.47</v>
      </c>
      <c r="D28" s="5">
        <v>0.0</v>
      </c>
      <c r="E28" s="6">
        <v>23.02</v>
      </c>
      <c r="F28" s="23">
        <v>19.73</v>
      </c>
      <c r="G28" s="34">
        <v>0.0</v>
      </c>
      <c r="H28" s="34">
        <v>0.0</v>
      </c>
      <c r="I28" s="6">
        <v>74.39</v>
      </c>
      <c r="J28" s="34"/>
    </row>
    <row r="29" ht="15.75" customHeight="1">
      <c r="A29" s="11" t="s">
        <v>50</v>
      </c>
      <c r="B29" s="5">
        <v>3.0</v>
      </c>
      <c r="C29" s="6">
        <v>12.91</v>
      </c>
      <c r="D29" s="5">
        <v>0.0</v>
      </c>
      <c r="E29" s="6">
        <v>28.54</v>
      </c>
      <c r="F29" s="23">
        <v>24.19</v>
      </c>
      <c r="G29" s="34">
        <v>0.0</v>
      </c>
      <c r="H29" s="34">
        <v>0.0</v>
      </c>
      <c r="I29" s="6">
        <v>23.46</v>
      </c>
      <c r="J29" s="34"/>
    </row>
    <row r="30" ht="15.75" customHeight="1">
      <c r="A30" s="11" t="s">
        <v>40</v>
      </c>
      <c r="B30" s="5">
        <v>3.0</v>
      </c>
      <c r="C30" s="6">
        <v>13.71</v>
      </c>
      <c r="D30" s="5">
        <v>1.0</v>
      </c>
      <c r="E30" s="6">
        <v>15.7</v>
      </c>
      <c r="F30" s="23">
        <v>32.55</v>
      </c>
      <c r="G30" s="34">
        <v>0.0</v>
      </c>
      <c r="H30" s="34">
        <v>0.0</v>
      </c>
      <c r="I30" s="6">
        <v>20.37</v>
      </c>
      <c r="J30" s="34"/>
    </row>
    <row r="31" ht="15.75" customHeight="1">
      <c r="A31" s="11" t="s">
        <v>56</v>
      </c>
      <c r="B31" s="5">
        <v>3.0</v>
      </c>
      <c r="C31" s="6">
        <v>14.13</v>
      </c>
      <c r="D31" s="5">
        <v>1.0</v>
      </c>
      <c r="E31" s="6">
        <v>32.24</v>
      </c>
      <c r="F31" s="23">
        <v>25.39</v>
      </c>
      <c r="G31" s="34">
        <v>0.0</v>
      </c>
      <c r="H31" s="34">
        <v>0.0</v>
      </c>
      <c r="I31" s="6">
        <v>23.53</v>
      </c>
      <c r="J31" s="34"/>
    </row>
    <row r="32" ht="15.75" customHeight="1">
      <c r="A32" s="11" t="s">
        <v>43</v>
      </c>
      <c r="B32" s="5">
        <v>3.0</v>
      </c>
      <c r="C32" s="6">
        <v>14.06</v>
      </c>
      <c r="D32" s="5">
        <v>0.0</v>
      </c>
      <c r="E32" s="6">
        <v>7.94</v>
      </c>
      <c r="F32" s="23">
        <v>22.18</v>
      </c>
      <c r="G32" s="34">
        <v>1.0</v>
      </c>
      <c r="H32" s="34">
        <v>0.0</v>
      </c>
      <c r="I32" s="6">
        <v>36.13</v>
      </c>
      <c r="J32" s="34"/>
    </row>
    <row r="33" ht="15.75" customHeight="1">
      <c r="A33" s="11" t="s">
        <v>52</v>
      </c>
      <c r="B33" s="5">
        <v>3.0</v>
      </c>
      <c r="C33" s="6">
        <v>13.86</v>
      </c>
      <c r="D33" s="5">
        <v>0.0</v>
      </c>
      <c r="E33" s="6">
        <v>23.07</v>
      </c>
      <c r="F33" s="23">
        <v>27.66</v>
      </c>
      <c r="G33" s="34">
        <v>0.0</v>
      </c>
      <c r="H33" s="34">
        <v>0.0</v>
      </c>
      <c r="I33" s="6">
        <v>70.44</v>
      </c>
      <c r="J33" s="34"/>
    </row>
    <row r="34" ht="15.75" customHeight="1">
      <c r="A34" s="11" t="s">
        <v>34</v>
      </c>
      <c r="B34" s="5">
        <v>3.0</v>
      </c>
      <c r="C34" s="6">
        <v>12.37</v>
      </c>
      <c r="D34" s="5">
        <v>1.0</v>
      </c>
      <c r="E34" s="6">
        <v>15.73</v>
      </c>
      <c r="F34" s="23">
        <v>18.5</v>
      </c>
      <c r="G34" s="34">
        <v>0.0</v>
      </c>
      <c r="H34" s="34">
        <v>0.0</v>
      </c>
      <c r="I34" s="6">
        <v>39.7</v>
      </c>
    </row>
    <row r="35" ht="15.75" customHeight="1">
      <c r="A35" s="11" t="s">
        <v>47</v>
      </c>
      <c r="B35" s="5">
        <v>3.0</v>
      </c>
      <c r="C35" s="6">
        <v>13.62</v>
      </c>
      <c r="D35" s="5">
        <v>0.0</v>
      </c>
      <c r="E35" s="6">
        <v>25.9</v>
      </c>
      <c r="F35" s="23">
        <v>20.94</v>
      </c>
      <c r="G35" s="34">
        <v>0.0</v>
      </c>
      <c r="H35" s="34">
        <v>0.0</v>
      </c>
      <c r="I35" s="6">
        <v>30.23</v>
      </c>
    </row>
    <row r="36" ht="15.75" customHeight="1">
      <c r="A36" s="11" t="s">
        <v>292</v>
      </c>
      <c r="B36" s="5">
        <v>3.0</v>
      </c>
      <c r="C36" s="6">
        <v>12.89</v>
      </c>
      <c r="D36" s="5">
        <v>0.0</v>
      </c>
      <c r="E36" s="5">
        <v>19.1</v>
      </c>
      <c r="F36" s="11">
        <v>19.29</v>
      </c>
      <c r="G36" s="34">
        <v>0.0</v>
      </c>
      <c r="H36" s="34">
        <v>0.0</v>
      </c>
      <c r="I36" s="6">
        <v>41.46</v>
      </c>
    </row>
    <row r="37" ht="15.75" customHeight="1">
      <c r="A37" s="11" t="s">
        <v>293</v>
      </c>
      <c r="B37" s="5">
        <v>3.0</v>
      </c>
      <c r="C37" s="6">
        <v>12.59</v>
      </c>
      <c r="D37" s="5">
        <v>1.0</v>
      </c>
      <c r="E37" s="5">
        <v>19.1</v>
      </c>
      <c r="F37" s="11">
        <v>19.29</v>
      </c>
      <c r="G37" s="34">
        <v>0.0</v>
      </c>
      <c r="H37" s="34">
        <v>0.0</v>
      </c>
      <c r="I37" s="6">
        <v>40.09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11" width="8.63"/>
    <col customWidth="1" min="12" max="12" width="13.5"/>
    <col customWidth="1" min="13" max="26" width="8.63"/>
  </cols>
  <sheetData>
    <row r="1">
      <c r="A1" s="1" t="s">
        <v>0</v>
      </c>
      <c r="B1" s="3" t="s">
        <v>1</v>
      </c>
      <c r="C1" s="3" t="s">
        <v>290</v>
      </c>
      <c r="D1" s="3" t="s">
        <v>291</v>
      </c>
      <c r="E1" s="3" t="s">
        <v>271</v>
      </c>
      <c r="F1" s="3" t="s">
        <v>269</v>
      </c>
      <c r="G1" s="3" t="s">
        <v>64</v>
      </c>
      <c r="H1" s="3" t="s">
        <v>9</v>
      </c>
      <c r="I1" s="3" t="s">
        <v>7</v>
      </c>
    </row>
    <row r="2">
      <c r="A2" s="11" t="s">
        <v>12</v>
      </c>
      <c r="B2" s="5">
        <v>1.0</v>
      </c>
      <c r="C2" s="6">
        <v>12.45</v>
      </c>
      <c r="D2" s="5">
        <v>0.0</v>
      </c>
      <c r="E2" s="6">
        <v>45850.0</v>
      </c>
      <c r="F2" s="5">
        <v>0.0</v>
      </c>
      <c r="G2" s="34">
        <v>0.0</v>
      </c>
      <c r="H2" s="34">
        <v>0.0</v>
      </c>
      <c r="I2" s="6">
        <v>29.1</v>
      </c>
      <c r="J2" s="40"/>
      <c r="L2" s="36" t="s">
        <v>287</v>
      </c>
      <c r="M2" s="24">
        <f>SUMPRODUCT(G2:G35,C2:C35)+SUMPRODUCT(H2:H35,C2:C35)</f>
        <v>118.76</v>
      </c>
    </row>
    <row r="3">
      <c r="A3" s="11" t="s">
        <v>10</v>
      </c>
      <c r="B3" s="5">
        <v>1.0</v>
      </c>
      <c r="C3" s="6">
        <v>15.14</v>
      </c>
      <c r="D3" s="5">
        <v>0.0</v>
      </c>
      <c r="E3" s="6">
        <v>43400.0</v>
      </c>
      <c r="F3" s="5">
        <v>0.0</v>
      </c>
      <c r="G3" s="34">
        <v>1.0</v>
      </c>
      <c r="H3" s="34">
        <v>1.0</v>
      </c>
      <c r="I3" s="6">
        <v>89.06</v>
      </c>
      <c r="J3" s="40"/>
      <c r="K3" s="34" t="s">
        <v>90</v>
      </c>
      <c r="M3" s="8">
        <v>0.0</v>
      </c>
      <c r="O3" s="3">
        <v>0.0</v>
      </c>
    </row>
    <row r="4">
      <c r="A4" s="11" t="s">
        <v>27</v>
      </c>
      <c r="B4" s="5">
        <v>1.0</v>
      </c>
      <c r="C4" s="6">
        <v>13.06</v>
      </c>
      <c r="D4" s="5">
        <v>0.0</v>
      </c>
      <c r="E4" s="6">
        <v>37200.0</v>
      </c>
      <c r="F4" s="5">
        <v>0.0</v>
      </c>
      <c r="G4" s="34">
        <v>0.0</v>
      </c>
      <c r="H4" s="34">
        <v>0.0</v>
      </c>
      <c r="I4" s="6">
        <v>21.36</v>
      </c>
      <c r="J4" s="40"/>
      <c r="L4" s="3" t="s">
        <v>291</v>
      </c>
      <c r="M4" s="8">
        <f>SUMPRODUCT(D2:D37,G2:G37)+SUMPRODUCT(H2:H37,D2:D37)</f>
        <v>2</v>
      </c>
      <c r="N4" s="3" t="s">
        <v>15</v>
      </c>
      <c r="O4" s="3">
        <v>2.0</v>
      </c>
    </row>
    <row r="5">
      <c r="A5" s="11" t="s">
        <v>20</v>
      </c>
      <c r="B5" s="5">
        <v>1.0</v>
      </c>
      <c r="C5" s="6">
        <v>11.57</v>
      </c>
      <c r="D5" s="5">
        <v>0.0</v>
      </c>
      <c r="E5" s="6">
        <v>36450.0</v>
      </c>
      <c r="F5" s="5">
        <v>1.0</v>
      </c>
      <c r="G5" s="34">
        <v>0.0</v>
      </c>
      <c r="H5" s="34">
        <v>0.0</v>
      </c>
      <c r="I5" s="6">
        <v>28.2</v>
      </c>
      <c r="J5" s="40"/>
      <c r="L5" s="3" t="s">
        <v>294</v>
      </c>
      <c r="M5" s="8">
        <f>SUMPRODUCT(E2:E37,G2:G37)+SUMPRODUCT(E2:E37,H2:H37)</f>
        <v>224750</v>
      </c>
      <c r="N5" s="3" t="s">
        <v>15</v>
      </c>
      <c r="O5" s="3">
        <v>200000.0</v>
      </c>
    </row>
    <row r="6">
      <c r="A6" s="11" t="s">
        <v>44</v>
      </c>
      <c r="B6" s="5">
        <v>1.0</v>
      </c>
      <c r="C6" s="6">
        <v>14.01</v>
      </c>
      <c r="D6" s="5">
        <v>0.0</v>
      </c>
      <c r="E6" s="6">
        <v>35850.0</v>
      </c>
      <c r="F6" s="5">
        <v>1.0</v>
      </c>
      <c r="G6" s="34">
        <v>0.0</v>
      </c>
      <c r="H6" s="34">
        <v>0.0</v>
      </c>
      <c r="I6" s="6">
        <v>58.36</v>
      </c>
      <c r="J6" s="40"/>
      <c r="L6" s="3" t="s">
        <v>269</v>
      </c>
      <c r="M6" s="8">
        <f>SUMPRODUCT(F2:F37,G2:G37)+SUMPRODUCT(H2:H37,F2:F37)</f>
        <v>5</v>
      </c>
      <c r="N6" s="3" t="s">
        <v>15</v>
      </c>
      <c r="O6" s="3">
        <v>4.0</v>
      </c>
    </row>
    <row r="7">
      <c r="A7" s="11" t="s">
        <v>31</v>
      </c>
      <c r="B7" s="5">
        <v>1.0</v>
      </c>
      <c r="C7" s="6">
        <v>12.35</v>
      </c>
      <c r="D7" s="5">
        <v>0.0</v>
      </c>
      <c r="E7" s="6">
        <v>34950.0</v>
      </c>
      <c r="F7" s="5">
        <v>0.0</v>
      </c>
      <c r="G7" s="34">
        <v>0.0</v>
      </c>
      <c r="H7" s="34">
        <v>0.0</v>
      </c>
      <c r="I7" s="6">
        <v>19.93</v>
      </c>
      <c r="J7" s="40"/>
      <c r="M7" s="8">
        <v>0.0</v>
      </c>
      <c r="O7" s="3">
        <v>0.0</v>
      </c>
    </row>
    <row r="8">
      <c r="A8" s="11" t="s">
        <v>32</v>
      </c>
      <c r="B8" s="5">
        <v>1.0</v>
      </c>
      <c r="C8" s="6">
        <v>14.23</v>
      </c>
      <c r="D8" s="5">
        <v>0.0</v>
      </c>
      <c r="E8" s="6">
        <v>34850.0</v>
      </c>
      <c r="F8" s="5">
        <v>0.0</v>
      </c>
      <c r="G8" s="34">
        <v>0.0</v>
      </c>
      <c r="H8" s="34">
        <v>0.0</v>
      </c>
      <c r="I8" s="6">
        <v>36.91</v>
      </c>
      <c r="J8" s="40"/>
      <c r="M8" s="8"/>
    </row>
    <row r="9">
      <c r="A9" s="11" t="s">
        <v>16</v>
      </c>
      <c r="B9" s="5">
        <v>1.0</v>
      </c>
      <c r="C9" s="6">
        <v>14.44</v>
      </c>
      <c r="D9" s="5">
        <v>0.0</v>
      </c>
      <c r="E9" s="6">
        <v>30750.0</v>
      </c>
      <c r="F9" s="5">
        <v>1.0</v>
      </c>
      <c r="G9" s="34">
        <v>1.0</v>
      </c>
      <c r="H9" s="34">
        <v>0.0</v>
      </c>
      <c r="I9" s="6">
        <v>93.79</v>
      </c>
      <c r="J9" s="40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29</v>
      </c>
      <c r="B10" s="5">
        <v>2.0</v>
      </c>
      <c r="C10" s="6">
        <v>9.82</v>
      </c>
      <c r="D10" s="5">
        <v>0.0</v>
      </c>
      <c r="E10" s="6">
        <v>26650.0</v>
      </c>
      <c r="F10" s="5">
        <v>0.0</v>
      </c>
      <c r="G10" s="34">
        <v>0.0</v>
      </c>
      <c r="H10" s="34">
        <v>0.0</v>
      </c>
      <c r="I10" s="6">
        <v>55.57</v>
      </c>
      <c r="J10" s="40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11" t="s">
        <v>46</v>
      </c>
      <c r="B11" s="5">
        <v>2.0</v>
      </c>
      <c r="C11" s="6">
        <v>11.25</v>
      </c>
      <c r="D11" s="5">
        <v>0.0</v>
      </c>
      <c r="E11" s="6">
        <v>24700.0</v>
      </c>
      <c r="F11" s="5">
        <v>1.0</v>
      </c>
      <c r="G11" s="34">
        <v>0.0</v>
      </c>
      <c r="H11" s="34">
        <v>0.0</v>
      </c>
      <c r="I11" s="6">
        <v>22.44</v>
      </c>
      <c r="J11" s="40"/>
      <c r="L11" s="3" t="s">
        <v>28</v>
      </c>
      <c r="M11" s="8">
        <f>SUM(G27:G37)</f>
        <v>2</v>
      </c>
      <c r="N11" s="3" t="s">
        <v>24</v>
      </c>
      <c r="O11" s="3">
        <v>2.0</v>
      </c>
    </row>
    <row r="12">
      <c r="A12" s="11" t="s">
        <v>48</v>
      </c>
      <c r="B12" s="5">
        <v>2.0</v>
      </c>
      <c r="C12" s="6">
        <v>11.25</v>
      </c>
      <c r="D12" s="5">
        <v>0.0</v>
      </c>
      <c r="E12" s="6">
        <v>24650.0</v>
      </c>
      <c r="F12" s="5">
        <v>0.0</v>
      </c>
      <c r="G12" s="34">
        <v>0.0</v>
      </c>
      <c r="H12" s="34">
        <v>0.0</v>
      </c>
      <c r="I12" s="6">
        <v>37.02</v>
      </c>
      <c r="J12" s="40"/>
    </row>
    <row r="13">
      <c r="A13" s="11" t="s">
        <v>18</v>
      </c>
      <c r="B13" s="5">
        <v>2.0</v>
      </c>
      <c r="C13" s="6">
        <v>13.23</v>
      </c>
      <c r="D13" s="5">
        <v>0.0</v>
      </c>
      <c r="E13" s="6">
        <v>23500.0</v>
      </c>
      <c r="F13" s="5">
        <v>0.0</v>
      </c>
      <c r="G13" s="34">
        <v>0.0</v>
      </c>
      <c r="H13" s="34">
        <v>0.0</v>
      </c>
      <c r="I13" s="6">
        <v>88.07</v>
      </c>
      <c r="J13" s="40"/>
      <c r="L13" s="3" t="s">
        <v>7</v>
      </c>
      <c r="M13" s="24">
        <f>SUMPRODUCT(G2:G32,I2:I32)+SUMPRODUCT(H2:H32,I2:I32)</f>
        <v>580.11</v>
      </c>
    </row>
    <row r="14">
      <c r="A14" s="11" t="s">
        <v>35</v>
      </c>
      <c r="B14" s="5">
        <v>2.0</v>
      </c>
      <c r="C14" s="6">
        <v>14.31</v>
      </c>
      <c r="D14" s="5">
        <v>0.0</v>
      </c>
      <c r="E14" s="6">
        <v>23500.0</v>
      </c>
      <c r="F14" s="5">
        <v>1.0</v>
      </c>
      <c r="G14" s="34">
        <v>1.0</v>
      </c>
      <c r="H14" s="34">
        <v>0.0</v>
      </c>
      <c r="I14" s="6">
        <v>28.87</v>
      </c>
      <c r="J14" s="40"/>
    </row>
    <row r="15">
      <c r="A15" s="11" t="s">
        <v>38</v>
      </c>
      <c r="B15" s="5">
        <v>2.0</v>
      </c>
      <c r="C15" s="6">
        <v>14.18</v>
      </c>
      <c r="D15" s="5">
        <v>0.0</v>
      </c>
      <c r="E15" s="6">
        <v>23100.0</v>
      </c>
      <c r="F15" s="5">
        <v>0.0</v>
      </c>
      <c r="G15" s="34">
        <v>1.0</v>
      </c>
      <c r="H15" s="34">
        <v>0.0</v>
      </c>
      <c r="I15" s="6">
        <v>88.11</v>
      </c>
      <c r="J15" s="40"/>
    </row>
    <row r="16">
      <c r="A16" s="11" t="s">
        <v>33</v>
      </c>
      <c r="B16" s="5">
        <v>2.0</v>
      </c>
      <c r="C16" s="6">
        <v>11.74</v>
      </c>
      <c r="D16" s="5">
        <v>0.0</v>
      </c>
      <c r="E16" s="6">
        <v>21750.0</v>
      </c>
      <c r="F16" s="5">
        <v>0.0</v>
      </c>
      <c r="G16" s="34">
        <v>0.0</v>
      </c>
      <c r="H16" s="34">
        <v>0.0</v>
      </c>
      <c r="I16" s="6">
        <v>92.03</v>
      </c>
      <c r="J16" s="40"/>
    </row>
    <row r="17">
      <c r="A17" s="11" t="s">
        <v>22</v>
      </c>
      <c r="B17" s="5">
        <v>2.0</v>
      </c>
      <c r="C17" s="6">
        <v>9.96</v>
      </c>
      <c r="D17" s="5">
        <v>1.0</v>
      </c>
      <c r="E17" s="6">
        <v>20700.0</v>
      </c>
      <c r="F17" s="5">
        <v>0.0</v>
      </c>
      <c r="G17" s="34">
        <v>0.0</v>
      </c>
      <c r="H17" s="34">
        <v>0.0</v>
      </c>
      <c r="I17" s="6">
        <v>28.9</v>
      </c>
      <c r="J17" s="40"/>
    </row>
    <row r="18">
      <c r="A18" s="11" t="s">
        <v>51</v>
      </c>
      <c r="B18" s="5">
        <v>2.0</v>
      </c>
      <c r="C18" s="6">
        <v>10.46</v>
      </c>
      <c r="D18" s="5">
        <v>1.0</v>
      </c>
      <c r="E18" s="6">
        <v>19700.0</v>
      </c>
      <c r="F18" s="5">
        <v>0.0</v>
      </c>
      <c r="G18" s="34">
        <v>1.0</v>
      </c>
      <c r="H18" s="34">
        <v>0.0</v>
      </c>
      <c r="I18" s="6">
        <v>41.6</v>
      </c>
      <c r="J18" s="40"/>
    </row>
    <row r="19">
      <c r="A19" s="11" t="s">
        <v>49</v>
      </c>
      <c r="B19" s="5">
        <v>2.0</v>
      </c>
      <c r="C19" s="6">
        <v>12.25</v>
      </c>
      <c r="D19" s="5">
        <v>1.0</v>
      </c>
      <c r="E19" s="6">
        <v>19400.0</v>
      </c>
      <c r="F19" s="5">
        <v>1.0</v>
      </c>
      <c r="G19" s="34">
        <v>1.0</v>
      </c>
      <c r="H19" s="34">
        <v>0.0</v>
      </c>
      <c r="I19" s="6">
        <v>52.67</v>
      </c>
      <c r="J19" s="40"/>
    </row>
    <row r="20">
      <c r="A20" s="11" t="s">
        <v>39</v>
      </c>
      <c r="B20" s="5">
        <v>2.0</v>
      </c>
      <c r="C20" s="6">
        <v>12.02</v>
      </c>
      <c r="D20" s="5">
        <v>0.0</v>
      </c>
      <c r="E20" s="6">
        <v>19250.0</v>
      </c>
      <c r="F20" s="5">
        <v>0.0</v>
      </c>
      <c r="G20" s="34">
        <v>0.0</v>
      </c>
      <c r="H20" s="34">
        <v>0.0</v>
      </c>
      <c r="I20" s="6">
        <v>15.83</v>
      </c>
      <c r="J20" s="40"/>
    </row>
    <row r="21" ht="15.75" customHeight="1">
      <c r="A21" s="11" t="s">
        <v>45</v>
      </c>
      <c r="B21" s="5">
        <v>2.0</v>
      </c>
      <c r="C21" s="6">
        <v>13.49</v>
      </c>
      <c r="D21" s="5">
        <v>0.0</v>
      </c>
      <c r="E21" s="6">
        <v>18450.0</v>
      </c>
      <c r="F21" s="5">
        <v>0.0</v>
      </c>
      <c r="G21" s="34">
        <v>0.0</v>
      </c>
      <c r="H21" s="34">
        <v>0.0</v>
      </c>
      <c r="I21" s="6">
        <v>33.4</v>
      </c>
      <c r="J21" s="40"/>
    </row>
    <row r="22" ht="15.75" customHeight="1">
      <c r="A22" s="11" t="s">
        <v>42</v>
      </c>
      <c r="B22" s="5">
        <v>2.0</v>
      </c>
      <c r="C22" s="6">
        <v>10.39</v>
      </c>
      <c r="D22" s="5">
        <v>0.0</v>
      </c>
      <c r="E22" s="6">
        <v>18200.0</v>
      </c>
      <c r="F22" s="5">
        <v>1.0</v>
      </c>
      <c r="G22" s="34">
        <v>0.0</v>
      </c>
      <c r="H22" s="34">
        <v>0.0</v>
      </c>
      <c r="I22" s="6">
        <v>21.3</v>
      </c>
      <c r="J22" s="40"/>
    </row>
    <row r="23" ht="15.75" customHeight="1">
      <c r="A23" s="11" t="s">
        <v>37</v>
      </c>
      <c r="B23" s="5">
        <v>2.0</v>
      </c>
      <c r="C23" s="6">
        <v>11.27</v>
      </c>
      <c r="D23" s="5">
        <v>0.0</v>
      </c>
      <c r="E23" s="6">
        <v>16500.0</v>
      </c>
      <c r="F23" s="5">
        <v>0.0</v>
      </c>
      <c r="G23" s="34">
        <v>0.0</v>
      </c>
      <c r="H23" s="34">
        <v>0.0</v>
      </c>
      <c r="I23" s="6">
        <v>61.15</v>
      </c>
      <c r="J23" s="40"/>
    </row>
    <row r="24" ht="15.75" customHeight="1">
      <c r="A24" s="11" t="s">
        <v>36</v>
      </c>
      <c r="B24" s="5">
        <v>2.0</v>
      </c>
      <c r="C24" s="6">
        <v>11.19</v>
      </c>
      <c r="D24" s="5">
        <v>0.0</v>
      </c>
      <c r="E24" s="6">
        <v>15950.0</v>
      </c>
      <c r="F24" s="5">
        <v>1.0</v>
      </c>
      <c r="G24" s="34">
        <v>0.0</v>
      </c>
      <c r="H24" s="34">
        <v>0.0</v>
      </c>
      <c r="I24" s="6">
        <v>21.2</v>
      </c>
      <c r="J24" s="40"/>
    </row>
    <row r="25" ht="15.75" customHeight="1">
      <c r="A25" s="11" t="s">
        <v>41</v>
      </c>
      <c r="B25" s="5">
        <v>2.0</v>
      </c>
      <c r="C25" s="6">
        <v>10.35</v>
      </c>
      <c r="D25" s="5">
        <v>0.0</v>
      </c>
      <c r="E25" s="6">
        <v>14700.0</v>
      </c>
      <c r="F25" s="5">
        <v>0.0</v>
      </c>
      <c r="G25" s="34">
        <v>0.0</v>
      </c>
      <c r="H25" s="34">
        <v>0.0</v>
      </c>
      <c r="I25" s="6">
        <v>21.73</v>
      </c>
      <c r="J25" s="40"/>
    </row>
    <row r="26" ht="15.75" customHeight="1">
      <c r="A26" s="11" t="s">
        <v>55</v>
      </c>
      <c r="B26" s="5">
        <v>2.0</v>
      </c>
      <c r="C26" s="6">
        <v>11.25</v>
      </c>
      <c r="D26" s="5">
        <v>0.0</v>
      </c>
      <c r="E26" s="6">
        <v>13750.0</v>
      </c>
      <c r="F26" s="5">
        <v>0.0</v>
      </c>
      <c r="G26" s="34">
        <v>0.0</v>
      </c>
      <c r="H26" s="34">
        <v>0.0</v>
      </c>
      <c r="I26" s="6">
        <v>23.44</v>
      </c>
      <c r="J26" s="40"/>
    </row>
    <row r="27" ht="15.75" customHeight="1">
      <c r="A27" s="11" t="s">
        <v>53</v>
      </c>
      <c r="B27" s="5">
        <v>3.0</v>
      </c>
      <c r="C27" s="6">
        <v>11.25</v>
      </c>
      <c r="D27" s="5">
        <v>0.0</v>
      </c>
      <c r="E27" s="6">
        <v>12500.0</v>
      </c>
      <c r="F27" s="5">
        <v>1.0</v>
      </c>
      <c r="G27" s="34">
        <v>1.0</v>
      </c>
      <c r="H27" s="34">
        <v>0.0</v>
      </c>
      <c r="I27" s="6">
        <v>30.34</v>
      </c>
      <c r="J27" s="40"/>
    </row>
    <row r="28" ht="15.75" customHeight="1">
      <c r="A28" s="11" t="s">
        <v>54</v>
      </c>
      <c r="B28" s="5">
        <v>3.0</v>
      </c>
      <c r="C28" s="6">
        <v>11.15</v>
      </c>
      <c r="D28" s="5">
        <v>0.0</v>
      </c>
      <c r="E28" s="6">
        <v>11250.0</v>
      </c>
      <c r="F28" s="5">
        <v>0.0</v>
      </c>
      <c r="G28" s="34">
        <v>0.0</v>
      </c>
      <c r="H28" s="34">
        <v>0.0</v>
      </c>
      <c r="I28" s="6">
        <v>23.33</v>
      </c>
      <c r="J28" s="40"/>
    </row>
    <row r="29" ht="15.75" customHeight="1">
      <c r="A29" s="11" t="s">
        <v>52</v>
      </c>
      <c r="B29" s="5">
        <v>3.0</v>
      </c>
      <c r="C29" s="6">
        <v>11.23</v>
      </c>
      <c r="D29" s="5">
        <v>0.0</v>
      </c>
      <c r="E29" s="6">
        <v>11250.0</v>
      </c>
      <c r="F29" s="5">
        <v>1.0</v>
      </c>
      <c r="G29" s="34">
        <v>0.0</v>
      </c>
      <c r="H29" s="34">
        <v>0.0</v>
      </c>
      <c r="I29" s="6">
        <v>23.34</v>
      </c>
      <c r="J29" s="40"/>
    </row>
    <row r="30" ht="15.75" customHeight="1">
      <c r="A30" s="11" t="s">
        <v>50</v>
      </c>
      <c r="B30" s="5">
        <v>3.0</v>
      </c>
      <c r="C30" s="6">
        <v>11.25</v>
      </c>
      <c r="D30" s="5">
        <v>0.0</v>
      </c>
      <c r="E30" s="6">
        <v>9950.0</v>
      </c>
      <c r="F30" s="5">
        <v>0.0</v>
      </c>
      <c r="G30" s="34">
        <v>0.0</v>
      </c>
      <c r="H30" s="34">
        <v>0.0</v>
      </c>
      <c r="I30" s="6">
        <v>36.39</v>
      </c>
      <c r="J30" s="40"/>
    </row>
    <row r="31" ht="15.75" customHeight="1">
      <c r="A31" s="11" t="s">
        <v>43</v>
      </c>
      <c r="B31" s="5">
        <v>3.0</v>
      </c>
      <c r="C31" s="6">
        <v>11.59</v>
      </c>
      <c r="D31" s="5">
        <v>0.0</v>
      </c>
      <c r="E31" s="6">
        <v>9000.0</v>
      </c>
      <c r="F31" s="5">
        <v>1.0</v>
      </c>
      <c r="G31" s="34">
        <v>1.0</v>
      </c>
      <c r="H31" s="34">
        <v>0.0</v>
      </c>
      <c r="I31" s="6">
        <v>66.61</v>
      </c>
      <c r="J31" s="40"/>
    </row>
    <row r="32" ht="15.75" customHeight="1">
      <c r="A32" s="11" t="s">
        <v>40</v>
      </c>
      <c r="B32" s="5">
        <v>3.0</v>
      </c>
      <c r="C32" s="6">
        <v>11.12</v>
      </c>
      <c r="D32" s="5">
        <v>0.0</v>
      </c>
      <c r="E32" s="6">
        <v>8750.0</v>
      </c>
      <c r="F32" s="5">
        <v>0.0</v>
      </c>
      <c r="G32" s="34">
        <v>0.0</v>
      </c>
      <c r="H32" s="34">
        <v>0.0</v>
      </c>
      <c r="I32" s="6">
        <v>20.6</v>
      </c>
      <c r="J32" s="40"/>
    </row>
    <row r="33" ht="15.75" customHeight="1">
      <c r="A33" s="11" t="s">
        <v>56</v>
      </c>
      <c r="B33" s="5">
        <v>3.0</v>
      </c>
      <c r="C33" s="6">
        <v>10.87</v>
      </c>
      <c r="D33" s="5">
        <v>0.0</v>
      </c>
      <c r="E33" s="6">
        <v>8500.0</v>
      </c>
      <c r="F33" s="5">
        <v>1.0</v>
      </c>
      <c r="G33" s="34">
        <v>0.0</v>
      </c>
      <c r="H33" s="34">
        <v>0.0</v>
      </c>
      <c r="I33" s="6">
        <v>47.3</v>
      </c>
      <c r="J33" s="40"/>
    </row>
    <row r="34" ht="15.75" customHeight="1">
      <c r="A34" s="11" t="s">
        <v>34</v>
      </c>
      <c r="B34" s="5">
        <v>3.0</v>
      </c>
      <c r="C34" s="6">
        <v>10.36</v>
      </c>
      <c r="D34" s="5">
        <v>0.0</v>
      </c>
      <c r="E34" s="6">
        <v>6500.0</v>
      </c>
      <c r="F34" s="5">
        <v>0.0</v>
      </c>
      <c r="G34" s="34">
        <v>0.0</v>
      </c>
      <c r="H34" s="34">
        <v>0.0</v>
      </c>
      <c r="I34" s="6">
        <v>23.76</v>
      </c>
      <c r="J34" s="40"/>
    </row>
    <row r="35" ht="15.75" customHeight="1">
      <c r="A35" s="11" t="s">
        <v>47</v>
      </c>
      <c r="B35" s="5">
        <v>3.0</v>
      </c>
      <c r="C35" s="6">
        <v>11.25</v>
      </c>
      <c r="D35" s="5">
        <v>0.0</v>
      </c>
      <c r="E35" s="6">
        <v>6500.0</v>
      </c>
      <c r="F35" s="5">
        <v>0.0</v>
      </c>
      <c r="G35" s="34">
        <v>0.0</v>
      </c>
      <c r="H35" s="34">
        <v>0.0</v>
      </c>
      <c r="I35" s="6">
        <v>30.07</v>
      </c>
      <c r="J35" s="40"/>
    </row>
    <row r="36" ht="15.75" customHeight="1">
      <c r="A36" s="11" t="s">
        <v>295</v>
      </c>
      <c r="B36" s="5">
        <v>3.0</v>
      </c>
      <c r="C36" s="6">
        <v>11.91</v>
      </c>
      <c r="D36" s="5">
        <v>0.0</v>
      </c>
      <c r="E36" s="11">
        <v>0.0</v>
      </c>
      <c r="F36" s="5">
        <v>0.0</v>
      </c>
      <c r="G36" s="3">
        <v>0.0</v>
      </c>
      <c r="H36" s="3">
        <v>0.0</v>
      </c>
      <c r="I36" s="6">
        <v>16.27</v>
      </c>
    </row>
    <row r="37" ht="15.75" customHeight="1">
      <c r="A37" s="11" t="s">
        <v>296</v>
      </c>
      <c r="B37" s="5">
        <v>3.0</v>
      </c>
      <c r="C37" s="6">
        <v>11.25</v>
      </c>
      <c r="D37" s="5">
        <v>1.0</v>
      </c>
      <c r="E37" s="11">
        <v>0.0</v>
      </c>
      <c r="F37" s="5">
        <v>1.0</v>
      </c>
      <c r="G37" s="3">
        <v>0.0</v>
      </c>
      <c r="H37" s="3">
        <v>0.0</v>
      </c>
      <c r="I37" s="6">
        <v>61.6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3" width="8.63"/>
    <col customWidth="1" min="4" max="4" width="14.25"/>
    <col customWidth="1" min="5" max="5" width="14.0"/>
    <col customWidth="1" min="6" max="26" width="8.63"/>
  </cols>
  <sheetData>
    <row r="1">
      <c r="A1" s="1" t="s">
        <v>0</v>
      </c>
      <c r="B1" s="3" t="s">
        <v>1</v>
      </c>
      <c r="C1" s="3" t="s">
        <v>86</v>
      </c>
      <c r="D1" s="3" t="s">
        <v>297</v>
      </c>
      <c r="E1" s="3" t="s">
        <v>91</v>
      </c>
      <c r="F1" s="3" t="s">
        <v>3</v>
      </c>
      <c r="G1" s="3" t="s">
        <v>64</v>
      </c>
      <c r="H1" s="3" t="s">
        <v>9</v>
      </c>
      <c r="I1" s="3" t="s">
        <v>7</v>
      </c>
    </row>
    <row r="2">
      <c r="A2" s="11" t="s">
        <v>10</v>
      </c>
      <c r="B2" s="5">
        <v>1.0</v>
      </c>
      <c r="C2" s="5">
        <v>1.0</v>
      </c>
      <c r="D2" s="6">
        <v>89.06</v>
      </c>
      <c r="E2" s="23">
        <v>82.6</v>
      </c>
      <c r="F2" s="6">
        <v>18.77</v>
      </c>
      <c r="G2" s="34">
        <v>1.0</v>
      </c>
      <c r="H2" s="34">
        <v>1.0</v>
      </c>
      <c r="I2" s="6">
        <v>47.21</v>
      </c>
      <c r="J2" s="40"/>
      <c r="L2" s="36" t="s">
        <v>273</v>
      </c>
      <c r="M2" s="24">
        <f>SUMPRODUCT(G2:G37,C2:C37)+SUMPRODUCT(H2:H37,C2:C37)</f>
        <v>44</v>
      </c>
    </row>
    <row r="3">
      <c r="A3" s="11" t="s">
        <v>12</v>
      </c>
      <c r="B3" s="5">
        <v>1.0</v>
      </c>
      <c r="C3" s="5">
        <v>3.0</v>
      </c>
      <c r="D3" s="6">
        <v>29.1</v>
      </c>
      <c r="E3" s="23">
        <v>69.9</v>
      </c>
      <c r="F3" s="6">
        <v>17.4</v>
      </c>
      <c r="G3" s="34">
        <v>0.0</v>
      </c>
      <c r="H3" s="34">
        <v>0.0</v>
      </c>
      <c r="I3" s="6">
        <v>17.47</v>
      </c>
      <c r="J3" s="40"/>
      <c r="K3" s="34" t="s">
        <v>90</v>
      </c>
      <c r="M3" s="8">
        <v>0.0</v>
      </c>
      <c r="O3" s="3">
        <v>0.0</v>
      </c>
    </row>
    <row r="4">
      <c r="A4" s="11" t="s">
        <v>16</v>
      </c>
      <c r="B4" s="5">
        <v>1.0</v>
      </c>
      <c r="C4" s="5">
        <v>13.0</v>
      </c>
      <c r="D4" s="6">
        <v>93.79</v>
      </c>
      <c r="E4" s="23">
        <v>74.18</v>
      </c>
      <c r="F4" s="6">
        <v>17.67</v>
      </c>
      <c r="G4" s="34">
        <v>0.0</v>
      </c>
      <c r="H4" s="34">
        <v>0.0</v>
      </c>
      <c r="I4" s="6">
        <v>90.03</v>
      </c>
      <c r="J4" s="40"/>
      <c r="L4" s="3" t="s">
        <v>271</v>
      </c>
      <c r="M4" s="8">
        <f>SUMPRODUCT(D2:D37,G2:G37)+SUMPRODUCT(H2:H37,D2:D37)</f>
        <v>556.9</v>
      </c>
      <c r="N4" s="3" t="s">
        <v>15</v>
      </c>
      <c r="O4" s="3">
        <v>550.0</v>
      </c>
    </row>
    <row r="5">
      <c r="A5" s="11" t="s">
        <v>44</v>
      </c>
      <c r="B5" s="5">
        <v>1.0</v>
      </c>
      <c r="C5" s="5">
        <v>99.0</v>
      </c>
      <c r="D5" s="6">
        <v>58.36</v>
      </c>
      <c r="E5" s="23">
        <v>50.84</v>
      </c>
      <c r="F5" s="6">
        <v>16.16</v>
      </c>
      <c r="G5" s="34">
        <v>0.0</v>
      </c>
      <c r="H5" s="34">
        <v>0.0</v>
      </c>
      <c r="I5" s="6">
        <v>19.5</v>
      </c>
      <c r="J5" s="40"/>
      <c r="L5" s="3" t="s">
        <v>294</v>
      </c>
      <c r="M5" s="8">
        <f>SUMPRODUCT(E2:E37,G2:G37)+SUMPRODUCT(E2:E37,H2:H37)</f>
        <v>450.9</v>
      </c>
      <c r="N5" s="3" t="s">
        <v>15</v>
      </c>
      <c r="O5" s="3">
        <v>450.0</v>
      </c>
    </row>
    <row r="6">
      <c r="A6" s="11" t="s">
        <v>20</v>
      </c>
      <c r="B6" s="5">
        <v>1.0</v>
      </c>
      <c r="C6" s="5">
        <v>25.0</v>
      </c>
      <c r="D6" s="6">
        <v>28.2</v>
      </c>
      <c r="E6" s="23">
        <v>31.59</v>
      </c>
      <c r="F6" s="6">
        <v>15.63</v>
      </c>
      <c r="G6" s="34">
        <v>0.0</v>
      </c>
      <c r="H6" s="34">
        <v>0.0</v>
      </c>
      <c r="I6" s="6">
        <v>15.47</v>
      </c>
      <c r="J6" s="40"/>
      <c r="L6" s="3" t="s">
        <v>3</v>
      </c>
      <c r="M6" s="8">
        <f>SUMPRODUCT(F2:F37,G2:G37)+SUMPRODUCT(H2:H37,F2:F37)</f>
        <v>152.4</v>
      </c>
      <c r="N6" s="3" t="s">
        <v>15</v>
      </c>
      <c r="O6" s="3">
        <v>150.0</v>
      </c>
    </row>
    <row r="7">
      <c r="A7" s="11" t="s">
        <v>27</v>
      </c>
      <c r="B7" s="5">
        <v>1.0</v>
      </c>
      <c r="C7" s="5">
        <v>5.0</v>
      </c>
      <c r="D7" s="6">
        <v>21.36</v>
      </c>
      <c r="E7" s="23">
        <v>59.48</v>
      </c>
      <c r="F7" s="6">
        <v>16.33</v>
      </c>
      <c r="G7" s="34">
        <v>0.0</v>
      </c>
      <c r="H7" s="34">
        <v>0.0</v>
      </c>
      <c r="I7" s="6">
        <v>65.34</v>
      </c>
      <c r="J7" s="40"/>
      <c r="M7" s="8">
        <v>0.0</v>
      </c>
      <c r="O7" s="3">
        <v>0.0</v>
      </c>
    </row>
    <row r="8">
      <c r="A8" s="11" t="s">
        <v>32</v>
      </c>
      <c r="B8" s="5">
        <v>1.0</v>
      </c>
      <c r="C8" s="5">
        <v>5.0</v>
      </c>
      <c r="D8" s="6">
        <v>36.91</v>
      </c>
      <c r="E8" s="23">
        <v>38.21</v>
      </c>
      <c r="F8" s="6">
        <v>17.26</v>
      </c>
      <c r="G8" s="34">
        <v>1.0</v>
      </c>
      <c r="H8" s="34">
        <v>0.0</v>
      </c>
      <c r="I8" s="6">
        <v>38.18</v>
      </c>
      <c r="J8" s="40"/>
      <c r="M8" s="8"/>
    </row>
    <row r="9">
      <c r="A9" s="11" t="s">
        <v>31</v>
      </c>
      <c r="B9" s="5">
        <v>1.0</v>
      </c>
      <c r="C9" s="5">
        <v>13.0</v>
      </c>
      <c r="D9" s="6">
        <v>19.93</v>
      </c>
      <c r="E9" s="23">
        <v>43.77</v>
      </c>
      <c r="F9" s="6">
        <v>19.0</v>
      </c>
      <c r="G9" s="34">
        <v>0.0</v>
      </c>
      <c r="H9" s="34">
        <v>0.0</v>
      </c>
      <c r="I9" s="6">
        <v>16.14</v>
      </c>
      <c r="J9" s="40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29</v>
      </c>
      <c r="B10" s="5">
        <v>2.0</v>
      </c>
      <c r="C10" s="5">
        <v>9.0</v>
      </c>
      <c r="D10" s="6">
        <v>55.57</v>
      </c>
      <c r="E10" s="23">
        <v>31.23</v>
      </c>
      <c r="F10" s="6">
        <v>16.1</v>
      </c>
      <c r="G10" s="34">
        <v>1.0</v>
      </c>
      <c r="H10" s="34">
        <v>0.0</v>
      </c>
      <c r="I10" s="6">
        <v>18.77</v>
      </c>
      <c r="J10" s="40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11" t="s">
        <v>18</v>
      </c>
      <c r="B11" s="5">
        <v>2.0</v>
      </c>
      <c r="C11" s="5">
        <v>3.0</v>
      </c>
      <c r="D11" s="6">
        <v>88.07</v>
      </c>
      <c r="E11" s="23">
        <v>58.85</v>
      </c>
      <c r="F11" s="6">
        <v>18.0</v>
      </c>
      <c r="G11" s="34">
        <v>1.0</v>
      </c>
      <c r="H11" s="34">
        <v>0.0</v>
      </c>
      <c r="I11" s="6">
        <v>95.52</v>
      </c>
      <c r="J11" s="40"/>
      <c r="L11" s="3" t="s">
        <v>28</v>
      </c>
      <c r="M11" s="8">
        <f>SUM(G27:G35)</f>
        <v>2</v>
      </c>
      <c r="N11" s="3" t="s">
        <v>24</v>
      </c>
      <c r="O11" s="3">
        <v>2.0</v>
      </c>
    </row>
    <row r="12">
      <c r="A12" s="11" t="s">
        <v>33</v>
      </c>
      <c r="B12" s="5">
        <v>2.0</v>
      </c>
      <c r="C12" s="5">
        <v>5.0</v>
      </c>
      <c r="D12" s="6">
        <v>92.03</v>
      </c>
      <c r="E12" s="23">
        <v>59.41</v>
      </c>
      <c r="F12" s="6">
        <v>16.1</v>
      </c>
      <c r="G12" s="34">
        <v>1.0</v>
      </c>
      <c r="H12" s="34">
        <v>0.0</v>
      </c>
      <c r="I12" s="6">
        <v>49.47</v>
      </c>
      <c r="J12" s="40"/>
    </row>
    <row r="13">
      <c r="A13" s="11" t="s">
        <v>38</v>
      </c>
      <c r="B13" s="5">
        <v>2.0</v>
      </c>
      <c r="C13" s="5">
        <v>99.0</v>
      </c>
      <c r="D13" s="6">
        <v>88.11</v>
      </c>
      <c r="E13" s="23">
        <v>50.42</v>
      </c>
      <c r="F13" s="6">
        <v>17.93</v>
      </c>
      <c r="G13" s="34">
        <v>0.0</v>
      </c>
      <c r="H13" s="34">
        <v>0.0</v>
      </c>
      <c r="I13" s="6">
        <v>54.41</v>
      </c>
      <c r="J13" s="40"/>
      <c r="L13" s="3" t="s">
        <v>7</v>
      </c>
      <c r="M13" s="24">
        <f>SUMPRODUCT(G2:G37,I2:I37)+SUMPRODUCT(H2:H37,I2:I37)</f>
        <v>419.93</v>
      </c>
    </row>
    <row r="14">
      <c r="A14" s="11" t="s">
        <v>48</v>
      </c>
      <c r="B14" s="5">
        <v>2.0</v>
      </c>
      <c r="C14" s="5">
        <v>13.0</v>
      </c>
      <c r="D14" s="6">
        <v>37.02</v>
      </c>
      <c r="E14" s="23">
        <v>40.31</v>
      </c>
      <c r="F14" s="6">
        <v>16.43</v>
      </c>
      <c r="G14" s="34">
        <v>0.0</v>
      </c>
      <c r="H14" s="34">
        <v>0.0</v>
      </c>
      <c r="I14" s="6">
        <v>46.47</v>
      </c>
      <c r="J14" s="40"/>
    </row>
    <row r="15">
      <c r="A15" s="11" t="s">
        <v>35</v>
      </c>
      <c r="B15" s="5">
        <v>2.0</v>
      </c>
      <c r="C15" s="5">
        <v>25.0</v>
      </c>
      <c r="D15" s="6">
        <v>28.87</v>
      </c>
      <c r="E15" s="23">
        <v>59.81</v>
      </c>
      <c r="F15" s="6">
        <v>11.34</v>
      </c>
      <c r="G15" s="34">
        <v>0.0</v>
      </c>
      <c r="H15" s="34">
        <v>0.0</v>
      </c>
      <c r="I15" s="6">
        <v>34.34</v>
      </c>
      <c r="J15" s="40"/>
    </row>
    <row r="16">
      <c r="A16" s="11" t="s">
        <v>46</v>
      </c>
      <c r="B16" s="5">
        <v>2.0</v>
      </c>
      <c r="C16" s="5">
        <v>99.0</v>
      </c>
      <c r="D16" s="6">
        <v>22.44</v>
      </c>
      <c r="E16" s="23">
        <v>32.4</v>
      </c>
      <c r="F16" s="5">
        <v>17.47</v>
      </c>
      <c r="G16" s="34">
        <v>0.0</v>
      </c>
      <c r="H16" s="34">
        <v>0.0</v>
      </c>
      <c r="I16" s="6">
        <v>57.17</v>
      </c>
      <c r="J16" s="40"/>
    </row>
    <row r="17">
      <c r="A17" s="11" t="s">
        <v>49</v>
      </c>
      <c r="B17" s="5">
        <v>2.0</v>
      </c>
      <c r="C17" s="5">
        <v>99.0</v>
      </c>
      <c r="D17" s="6">
        <v>52.67</v>
      </c>
      <c r="E17" s="23">
        <v>48.69</v>
      </c>
      <c r="F17" s="5">
        <v>15.5</v>
      </c>
      <c r="G17" s="34">
        <v>0.0</v>
      </c>
      <c r="H17" s="34">
        <v>0.0</v>
      </c>
      <c r="I17" s="6">
        <v>13.96</v>
      </c>
      <c r="J17" s="40"/>
    </row>
    <row r="18">
      <c r="A18" s="11" t="s">
        <v>22</v>
      </c>
      <c r="B18" s="5">
        <v>2.0</v>
      </c>
      <c r="C18" s="5">
        <v>9.0</v>
      </c>
      <c r="D18" s="6">
        <v>28.9</v>
      </c>
      <c r="E18" s="23">
        <v>31.37</v>
      </c>
      <c r="F18" s="6">
        <v>17.23</v>
      </c>
      <c r="G18" s="34">
        <v>0.0</v>
      </c>
      <c r="H18" s="34">
        <v>0.0</v>
      </c>
      <c r="I18" s="6">
        <v>20.74</v>
      </c>
      <c r="J18" s="40"/>
    </row>
    <row r="19">
      <c r="A19" s="11" t="s">
        <v>51</v>
      </c>
      <c r="B19" s="5">
        <v>2.0</v>
      </c>
      <c r="C19" s="5">
        <v>9.0</v>
      </c>
      <c r="D19" s="6">
        <v>41.6</v>
      </c>
      <c r="E19" s="23">
        <v>47.25</v>
      </c>
      <c r="F19" s="6">
        <v>17.26</v>
      </c>
      <c r="G19" s="34">
        <v>0.0</v>
      </c>
      <c r="H19" s="34">
        <v>0.0</v>
      </c>
      <c r="I19" s="6">
        <v>12.1</v>
      </c>
      <c r="J19" s="40"/>
    </row>
    <row r="20">
      <c r="A20" s="11" t="s">
        <v>37</v>
      </c>
      <c r="B20" s="5">
        <v>2.0</v>
      </c>
      <c r="C20" s="5">
        <v>13.0</v>
      </c>
      <c r="D20" s="6">
        <v>61.15</v>
      </c>
      <c r="E20" s="23">
        <v>31.82</v>
      </c>
      <c r="F20" s="6">
        <v>15.87</v>
      </c>
      <c r="G20" s="34">
        <v>0.0</v>
      </c>
      <c r="H20" s="34">
        <v>0.0</v>
      </c>
      <c r="I20" s="6">
        <v>24.76</v>
      </c>
      <c r="J20" s="40"/>
    </row>
    <row r="21" ht="15.75" customHeight="1">
      <c r="A21" s="11" t="s">
        <v>45</v>
      </c>
      <c r="B21" s="5">
        <v>2.0</v>
      </c>
      <c r="C21" s="5">
        <v>99.0</v>
      </c>
      <c r="D21" s="6">
        <v>33.4</v>
      </c>
      <c r="E21" s="23">
        <v>40.11</v>
      </c>
      <c r="F21" s="6">
        <v>14.17</v>
      </c>
      <c r="G21" s="34">
        <v>0.0</v>
      </c>
      <c r="H21" s="34">
        <v>0.0</v>
      </c>
      <c r="I21" s="6">
        <v>16.04</v>
      </c>
      <c r="J21" s="40"/>
    </row>
    <row r="22" ht="15.75" customHeight="1">
      <c r="A22" s="11" t="s">
        <v>39</v>
      </c>
      <c r="B22" s="5">
        <v>2.0</v>
      </c>
      <c r="C22" s="5">
        <v>2.0</v>
      </c>
      <c r="D22" s="6">
        <v>15.83</v>
      </c>
      <c r="E22" s="23">
        <v>34.71</v>
      </c>
      <c r="F22" s="6">
        <v>15.0</v>
      </c>
      <c r="G22" s="34">
        <v>1.0</v>
      </c>
      <c r="H22" s="34">
        <v>0.0</v>
      </c>
      <c r="I22" s="6">
        <v>25.21</v>
      </c>
      <c r="J22" s="40"/>
    </row>
    <row r="23" ht="15.75" customHeight="1">
      <c r="A23" s="11" t="s">
        <v>42</v>
      </c>
      <c r="B23" s="5">
        <v>2.0</v>
      </c>
      <c r="C23" s="5">
        <v>13.0</v>
      </c>
      <c r="D23" s="6">
        <v>21.3</v>
      </c>
      <c r="E23" s="23">
        <v>41.18</v>
      </c>
      <c r="F23" s="6">
        <v>15.0</v>
      </c>
      <c r="G23" s="34">
        <v>0.0</v>
      </c>
      <c r="H23" s="34">
        <v>0.0</v>
      </c>
      <c r="I23" s="6">
        <v>6.77</v>
      </c>
      <c r="J23" s="40"/>
    </row>
    <row r="24" ht="15.75" customHeight="1">
      <c r="A24" s="11" t="s">
        <v>36</v>
      </c>
      <c r="B24" s="5">
        <v>2.0</v>
      </c>
      <c r="C24" s="5">
        <v>13.0</v>
      </c>
      <c r="D24" s="6">
        <v>21.2</v>
      </c>
      <c r="E24" s="23">
        <v>29.7</v>
      </c>
      <c r="F24" s="6">
        <v>18.27</v>
      </c>
      <c r="G24" s="34">
        <v>0.0</v>
      </c>
      <c r="H24" s="34">
        <v>0.0</v>
      </c>
      <c r="I24" s="6">
        <v>26.13</v>
      </c>
      <c r="J24" s="40"/>
    </row>
    <row r="25" ht="15.75" customHeight="1">
      <c r="A25" s="11" t="s">
        <v>41</v>
      </c>
      <c r="B25" s="5">
        <v>2.0</v>
      </c>
      <c r="C25" s="5">
        <v>13.0</v>
      </c>
      <c r="D25" s="6">
        <v>21.73</v>
      </c>
      <c r="E25" s="23">
        <v>39.71</v>
      </c>
      <c r="F25" s="6">
        <v>11.93</v>
      </c>
      <c r="G25" s="34">
        <v>0.0</v>
      </c>
      <c r="H25" s="34">
        <v>0.0</v>
      </c>
      <c r="I25" s="6">
        <v>63.76</v>
      </c>
      <c r="J25" s="40"/>
    </row>
    <row r="26" ht="15.75" customHeight="1">
      <c r="A26" s="11" t="s">
        <v>55</v>
      </c>
      <c r="B26" s="5">
        <v>2.0</v>
      </c>
      <c r="C26" s="5">
        <v>99.0</v>
      </c>
      <c r="D26" s="6">
        <v>23.44</v>
      </c>
      <c r="E26" s="23">
        <v>29.39</v>
      </c>
      <c r="F26" s="5">
        <v>7.6</v>
      </c>
      <c r="G26" s="34">
        <v>0.0</v>
      </c>
      <c r="H26" s="34">
        <v>0.0</v>
      </c>
      <c r="I26" s="6">
        <v>10.87</v>
      </c>
      <c r="J26" s="40"/>
    </row>
    <row r="27" ht="15.75" customHeight="1">
      <c r="A27" s="11" t="s">
        <v>53</v>
      </c>
      <c r="B27" s="5">
        <v>3.0</v>
      </c>
      <c r="C27" s="5">
        <v>99.0</v>
      </c>
      <c r="D27" s="6">
        <v>30.34</v>
      </c>
      <c r="E27" s="23">
        <v>25.71</v>
      </c>
      <c r="F27" s="5">
        <v>17.57</v>
      </c>
      <c r="G27" s="34">
        <v>0.0</v>
      </c>
      <c r="H27" s="34">
        <v>0.0</v>
      </c>
      <c r="I27" s="6">
        <v>10.47</v>
      </c>
      <c r="J27" s="40"/>
    </row>
    <row r="28" ht="15.75" customHeight="1">
      <c r="A28" s="11" t="s">
        <v>43</v>
      </c>
      <c r="B28" s="5">
        <v>3.0</v>
      </c>
      <c r="C28" s="5">
        <v>5.0</v>
      </c>
      <c r="D28" s="6">
        <v>66.61</v>
      </c>
      <c r="E28" s="23">
        <v>36.89</v>
      </c>
      <c r="F28" s="6">
        <v>16.43</v>
      </c>
      <c r="G28" s="34">
        <v>1.0</v>
      </c>
      <c r="H28" s="34">
        <v>0.0</v>
      </c>
      <c r="I28" s="6">
        <v>50.75</v>
      </c>
      <c r="J28" s="40"/>
    </row>
    <row r="29" ht="15.75" customHeight="1">
      <c r="A29" s="11" t="s">
        <v>56</v>
      </c>
      <c r="B29" s="5">
        <v>3.0</v>
      </c>
      <c r="C29" s="5">
        <v>25.0</v>
      </c>
      <c r="D29" s="6">
        <v>47.3</v>
      </c>
      <c r="E29" s="23">
        <v>34.36</v>
      </c>
      <c r="F29" s="6">
        <v>16.67</v>
      </c>
      <c r="G29" s="34">
        <v>0.0</v>
      </c>
      <c r="H29" s="34">
        <v>0.0</v>
      </c>
      <c r="I29" s="6">
        <v>12.14</v>
      </c>
      <c r="J29" s="40"/>
    </row>
    <row r="30" ht="15.75" customHeight="1">
      <c r="A30" s="11" t="s">
        <v>54</v>
      </c>
      <c r="B30" s="5">
        <v>3.0</v>
      </c>
      <c r="C30" s="5">
        <v>25.0</v>
      </c>
      <c r="D30" s="6">
        <v>23.33</v>
      </c>
      <c r="E30" s="23">
        <v>23.12</v>
      </c>
      <c r="F30" s="6">
        <v>13.5</v>
      </c>
      <c r="G30" s="34">
        <v>0.0</v>
      </c>
      <c r="H30" s="34">
        <v>0.0</v>
      </c>
      <c r="I30" s="6">
        <v>21.9</v>
      </c>
      <c r="J30" s="40"/>
    </row>
    <row r="31" ht="15.75" customHeight="1">
      <c r="A31" s="11" t="s">
        <v>52</v>
      </c>
      <c r="B31" s="5">
        <v>3.0</v>
      </c>
      <c r="C31" s="5">
        <v>13.0</v>
      </c>
      <c r="D31" s="6">
        <v>23.34</v>
      </c>
      <c r="E31" s="23">
        <v>38.95</v>
      </c>
      <c r="F31" s="6">
        <v>15.93</v>
      </c>
      <c r="G31" s="34">
        <v>0.0</v>
      </c>
      <c r="H31" s="34">
        <v>0.0</v>
      </c>
      <c r="I31" s="6">
        <v>12.73</v>
      </c>
      <c r="J31" s="40"/>
    </row>
    <row r="32" ht="15.75" customHeight="1">
      <c r="A32" s="11" t="s">
        <v>50</v>
      </c>
      <c r="B32" s="5">
        <v>3.0</v>
      </c>
      <c r="C32" s="5">
        <v>99.0</v>
      </c>
      <c r="D32" s="6">
        <v>36.39</v>
      </c>
      <c r="E32" s="23">
        <v>29.46</v>
      </c>
      <c r="F32" s="5">
        <v>14.1</v>
      </c>
      <c r="G32" s="34">
        <v>0.0</v>
      </c>
      <c r="H32" s="34">
        <v>0.0</v>
      </c>
      <c r="I32" s="6">
        <v>47.9</v>
      </c>
      <c r="J32" s="40"/>
    </row>
    <row r="33" ht="15.75" customHeight="1">
      <c r="A33" s="11" t="s">
        <v>40</v>
      </c>
      <c r="B33" s="5">
        <v>3.0</v>
      </c>
      <c r="C33" s="5">
        <v>9.0</v>
      </c>
      <c r="D33" s="6">
        <v>20.6</v>
      </c>
      <c r="E33" s="23">
        <v>18.89</v>
      </c>
      <c r="F33" s="6">
        <v>12.33</v>
      </c>
      <c r="G33" s="34">
        <v>0.0</v>
      </c>
      <c r="H33" s="34">
        <v>0.0</v>
      </c>
      <c r="I33" s="6">
        <v>12.83</v>
      </c>
      <c r="J33" s="40"/>
    </row>
    <row r="34" ht="15.75" customHeight="1">
      <c r="A34" s="11" t="s">
        <v>47</v>
      </c>
      <c r="B34" s="5">
        <v>3.0</v>
      </c>
      <c r="C34" s="5">
        <v>99.0</v>
      </c>
      <c r="D34" s="6">
        <v>30.07</v>
      </c>
      <c r="E34" s="23">
        <v>28.73</v>
      </c>
      <c r="F34" s="6">
        <v>0.0</v>
      </c>
      <c r="G34" s="34">
        <v>0.0</v>
      </c>
      <c r="H34" s="34">
        <v>0.0</v>
      </c>
      <c r="I34" s="6">
        <v>20.77</v>
      </c>
      <c r="J34" s="40"/>
    </row>
    <row r="35" ht="15.75" customHeight="1">
      <c r="A35" s="11" t="s">
        <v>34</v>
      </c>
      <c r="B35" s="5">
        <v>3.0</v>
      </c>
      <c r="C35" s="5">
        <v>13.0</v>
      </c>
      <c r="D35" s="6">
        <v>23.76</v>
      </c>
      <c r="E35" s="23">
        <v>26.4</v>
      </c>
      <c r="F35" s="6">
        <v>15.97</v>
      </c>
      <c r="G35" s="3">
        <v>1.0</v>
      </c>
      <c r="H35" s="3">
        <v>0.0</v>
      </c>
      <c r="I35" s="6">
        <v>47.61</v>
      </c>
    </row>
    <row r="36" ht="15.75" customHeight="1">
      <c r="A36" s="11" t="s">
        <v>298</v>
      </c>
      <c r="B36" s="5">
        <v>3.0</v>
      </c>
      <c r="C36" s="5">
        <v>99.0</v>
      </c>
      <c r="D36" s="5">
        <v>38.94</v>
      </c>
      <c r="E36" s="11">
        <v>32.93</v>
      </c>
      <c r="F36" s="6">
        <v>14.36</v>
      </c>
      <c r="G36" s="34">
        <v>0.0</v>
      </c>
      <c r="H36" s="34">
        <v>0.0</v>
      </c>
      <c r="I36" s="6">
        <v>28.57</v>
      </c>
    </row>
    <row r="37" ht="15.75" customHeight="1">
      <c r="A37" s="11" t="s">
        <v>299</v>
      </c>
      <c r="B37" s="5">
        <v>3.0</v>
      </c>
      <c r="C37" s="5">
        <v>99.0</v>
      </c>
      <c r="D37" s="5">
        <v>38.94</v>
      </c>
      <c r="E37" s="11">
        <v>32.93</v>
      </c>
      <c r="F37" s="6">
        <v>13.93</v>
      </c>
      <c r="G37" s="34">
        <v>0.0</v>
      </c>
      <c r="H37" s="34">
        <v>0.0</v>
      </c>
      <c r="I37" s="6">
        <v>10.0</v>
      </c>
    </row>
    <row r="38" ht="15.75" customHeight="1">
      <c r="A38" s="1"/>
      <c r="H38" s="3">
        <f>SUM(H2:H37)</f>
        <v>1</v>
      </c>
      <c r="I38" s="23"/>
    </row>
    <row r="39" ht="15.75" customHeight="1">
      <c r="A39" s="1"/>
      <c r="I39" s="23"/>
    </row>
    <row r="40" ht="15.75" customHeight="1">
      <c r="A40" s="1"/>
      <c r="I40" s="23"/>
    </row>
    <row r="41" ht="15.75" customHeight="1">
      <c r="A41" s="1"/>
      <c r="I41" s="23"/>
    </row>
    <row r="42" ht="15.75" customHeight="1">
      <c r="A42" s="1"/>
      <c r="I42" s="23"/>
    </row>
    <row r="43" ht="15.75" customHeight="1">
      <c r="A43" s="1"/>
      <c r="I43" s="23"/>
    </row>
    <row r="44" ht="15.75" customHeight="1">
      <c r="A44" s="1"/>
      <c r="I44" s="23"/>
    </row>
    <row r="45" ht="15.75" customHeight="1">
      <c r="A45" s="1"/>
      <c r="I45" s="23"/>
    </row>
    <row r="46" ht="15.75" customHeight="1">
      <c r="A46" s="1"/>
      <c r="I46" s="23"/>
    </row>
    <row r="47" ht="15.75" customHeight="1">
      <c r="A47" s="1"/>
      <c r="I47" s="23"/>
    </row>
    <row r="48" ht="15.75" customHeight="1">
      <c r="A48" s="1"/>
      <c r="I48" s="23"/>
    </row>
    <row r="49" ht="15.75" customHeight="1">
      <c r="A49" s="1"/>
      <c r="I49" s="23"/>
    </row>
    <row r="50" ht="15.75" customHeight="1">
      <c r="A50" s="1"/>
      <c r="I50" s="23"/>
    </row>
    <row r="51" ht="15.75" customHeight="1">
      <c r="A51" s="1"/>
      <c r="I51" s="23"/>
    </row>
    <row r="52" ht="15.75" customHeight="1">
      <c r="A52" s="1"/>
      <c r="I52" s="23"/>
    </row>
    <row r="53" ht="15.75" customHeight="1">
      <c r="A53" s="1"/>
      <c r="I53" s="6"/>
    </row>
    <row r="54" ht="15.75" customHeight="1">
      <c r="A54" s="1"/>
      <c r="I54" s="6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6.5"/>
    <col customWidth="1" min="4" max="4" width="14.25"/>
    <col customWidth="1" min="5" max="5" width="14.0"/>
    <col customWidth="1" min="6" max="11" width="8.63"/>
    <col customWidth="1" min="12" max="12" width="16.38"/>
    <col customWidth="1" min="13" max="26" width="8.63"/>
  </cols>
  <sheetData>
    <row r="1">
      <c r="A1" s="1" t="s">
        <v>0</v>
      </c>
      <c r="B1" s="3" t="s">
        <v>1</v>
      </c>
      <c r="C1" s="3" t="s">
        <v>3</v>
      </c>
      <c r="D1" s="3" t="s">
        <v>297</v>
      </c>
      <c r="E1" s="3" t="s">
        <v>300</v>
      </c>
      <c r="F1" s="3" t="s">
        <v>291</v>
      </c>
      <c r="G1" s="3" t="s">
        <v>64</v>
      </c>
      <c r="H1" s="3" t="s">
        <v>9</v>
      </c>
      <c r="I1" s="3" t="s">
        <v>7</v>
      </c>
    </row>
    <row r="2">
      <c r="A2" s="11" t="s">
        <v>10</v>
      </c>
      <c r="B2" s="5">
        <v>1.0</v>
      </c>
      <c r="C2" s="6">
        <v>18.76</v>
      </c>
      <c r="D2" s="6">
        <v>47.21</v>
      </c>
      <c r="E2" s="6">
        <v>13.31</v>
      </c>
      <c r="F2" s="5">
        <v>1.0</v>
      </c>
      <c r="G2" s="34">
        <v>1.0</v>
      </c>
      <c r="H2" s="34">
        <v>1.0</v>
      </c>
      <c r="I2" s="6">
        <v>83.86</v>
      </c>
      <c r="J2" s="40"/>
      <c r="L2" s="36" t="s">
        <v>3</v>
      </c>
      <c r="M2" s="24">
        <f>SUMPRODUCT(G2:G35,C2:C35)+SUMPRODUCT(H2:H35,C2:C35)</f>
        <v>150.18</v>
      </c>
    </row>
    <row r="3">
      <c r="A3" s="11" t="s">
        <v>16</v>
      </c>
      <c r="B3" s="5">
        <v>1.0</v>
      </c>
      <c r="C3" s="6">
        <v>16.67</v>
      </c>
      <c r="D3" s="6">
        <v>90.03</v>
      </c>
      <c r="E3" s="6">
        <v>12.93</v>
      </c>
      <c r="F3" s="5">
        <v>0.0</v>
      </c>
      <c r="G3" s="34">
        <v>1.0</v>
      </c>
      <c r="H3" s="34">
        <v>0.0</v>
      </c>
      <c r="I3" s="6">
        <v>73.87</v>
      </c>
      <c r="J3" s="40"/>
      <c r="K3" s="34" t="s">
        <v>90</v>
      </c>
      <c r="M3" s="8">
        <v>0.0</v>
      </c>
      <c r="O3" s="3">
        <v>0.0</v>
      </c>
    </row>
    <row r="4">
      <c r="A4" s="11" t="s">
        <v>12</v>
      </c>
      <c r="B4" s="5">
        <v>1.0</v>
      </c>
      <c r="C4" s="6">
        <v>20.0</v>
      </c>
      <c r="D4" s="6">
        <v>17.47</v>
      </c>
      <c r="E4" s="6">
        <v>10.72</v>
      </c>
      <c r="F4" s="5">
        <v>0.0</v>
      </c>
      <c r="G4" s="34">
        <v>0.0</v>
      </c>
      <c r="H4" s="34">
        <v>0.0</v>
      </c>
      <c r="I4" s="6">
        <v>24.44</v>
      </c>
      <c r="J4" s="40"/>
      <c r="L4" s="3" t="s">
        <v>271</v>
      </c>
      <c r="M4" s="8">
        <f>SUMPRODUCT(D2:D37,G2:G37)+SUMPRODUCT(H2:H37,D2:D37)</f>
        <v>467.74</v>
      </c>
      <c r="N4" s="3" t="s">
        <v>15</v>
      </c>
      <c r="O4" s="3">
        <v>460.0</v>
      </c>
    </row>
    <row r="5">
      <c r="A5" s="11" t="s">
        <v>27</v>
      </c>
      <c r="B5" s="5">
        <v>1.0</v>
      </c>
      <c r="C5" s="6">
        <v>18.63</v>
      </c>
      <c r="D5" s="6">
        <v>65.34</v>
      </c>
      <c r="E5" s="6">
        <v>10.78</v>
      </c>
      <c r="F5" s="5">
        <v>0.0</v>
      </c>
      <c r="G5" s="34">
        <v>0.0</v>
      </c>
      <c r="H5" s="34">
        <v>0.0</v>
      </c>
      <c r="I5" s="6">
        <v>47.39</v>
      </c>
      <c r="J5" s="40"/>
      <c r="L5" s="3" t="s">
        <v>294</v>
      </c>
      <c r="M5" s="8">
        <f>SUMPRODUCT(E2:E37,G2:G37)+SUMPRODUCT(E2:E37,H2:H37)</f>
        <v>138.2</v>
      </c>
      <c r="N5" s="3" t="s">
        <v>15</v>
      </c>
      <c r="O5" s="3">
        <v>120.0</v>
      </c>
    </row>
    <row r="6">
      <c r="A6" s="11" t="s">
        <v>44</v>
      </c>
      <c r="B6" s="5">
        <v>1.0</v>
      </c>
      <c r="C6" s="6">
        <v>16.56</v>
      </c>
      <c r="D6" s="6">
        <v>19.5</v>
      </c>
      <c r="E6" s="6">
        <v>9.87</v>
      </c>
      <c r="F6" s="5">
        <v>0.0</v>
      </c>
      <c r="G6" s="34">
        <v>0.0</v>
      </c>
      <c r="H6" s="34">
        <v>0.0</v>
      </c>
      <c r="I6" s="6">
        <v>14.14</v>
      </c>
      <c r="J6" s="40"/>
      <c r="L6" s="25" t="s">
        <v>291</v>
      </c>
      <c r="M6" s="8">
        <f>SUMPRODUCT(F2:F37,G2:G37)+SUMPRODUCT(H2:H37,F2:F37)</f>
        <v>3</v>
      </c>
      <c r="N6" s="3" t="s">
        <v>15</v>
      </c>
      <c r="O6" s="3">
        <v>3.0</v>
      </c>
    </row>
    <row r="7">
      <c r="A7" s="11" t="s">
        <v>20</v>
      </c>
      <c r="B7" s="5">
        <v>1.0</v>
      </c>
      <c r="C7" s="6">
        <v>18.93</v>
      </c>
      <c r="D7" s="6">
        <v>15.47</v>
      </c>
      <c r="E7" s="6">
        <v>6.08</v>
      </c>
      <c r="F7" s="5">
        <v>0.0</v>
      </c>
      <c r="G7" s="34">
        <v>0.0</v>
      </c>
      <c r="H7" s="34">
        <v>0.0</v>
      </c>
      <c r="I7" s="6">
        <v>11.5</v>
      </c>
      <c r="J7" s="40"/>
      <c r="M7" s="8">
        <v>0.0</v>
      </c>
      <c r="O7" s="3">
        <v>0.0</v>
      </c>
    </row>
    <row r="8">
      <c r="A8" s="11" t="s">
        <v>32</v>
      </c>
      <c r="B8" s="5">
        <v>1.0</v>
      </c>
      <c r="C8" s="6">
        <v>18.36</v>
      </c>
      <c r="D8" s="6">
        <v>38.18</v>
      </c>
      <c r="E8" s="6">
        <v>9.9</v>
      </c>
      <c r="F8" s="5">
        <v>0.0</v>
      </c>
      <c r="G8" s="34">
        <v>0.0</v>
      </c>
      <c r="H8" s="34">
        <v>0.0</v>
      </c>
      <c r="I8" s="6">
        <v>29.33</v>
      </c>
      <c r="J8" s="40"/>
      <c r="M8" s="8"/>
    </row>
    <row r="9">
      <c r="A9" s="11" t="s">
        <v>18</v>
      </c>
      <c r="B9" s="5">
        <v>1.0</v>
      </c>
      <c r="C9" s="6">
        <v>14.77</v>
      </c>
      <c r="D9" s="6">
        <v>95.52</v>
      </c>
      <c r="E9" s="6">
        <v>9.87</v>
      </c>
      <c r="F9" s="5">
        <v>0.0</v>
      </c>
      <c r="G9" s="34">
        <v>0.0</v>
      </c>
      <c r="H9" s="34">
        <v>0.0</v>
      </c>
      <c r="I9" s="6">
        <v>28.87</v>
      </c>
      <c r="J9" s="40"/>
      <c r="L9" s="3" t="s">
        <v>23</v>
      </c>
      <c r="M9" s="8">
        <f>SUM(G2:G9)</f>
        <v>2</v>
      </c>
      <c r="N9" s="3" t="s">
        <v>24</v>
      </c>
      <c r="O9" s="3">
        <v>2.0</v>
      </c>
    </row>
    <row r="10">
      <c r="A10" s="11" t="s">
        <v>31</v>
      </c>
      <c r="B10" s="5">
        <v>2.0</v>
      </c>
      <c r="C10" s="6">
        <v>13.03</v>
      </c>
      <c r="D10" s="6">
        <v>16.14</v>
      </c>
      <c r="E10" s="6">
        <v>10.61</v>
      </c>
      <c r="F10" s="5">
        <v>0.0</v>
      </c>
      <c r="G10" s="34">
        <v>0.0</v>
      </c>
      <c r="H10" s="34">
        <v>0.0</v>
      </c>
      <c r="I10" s="6">
        <v>13.3</v>
      </c>
      <c r="J10" s="40"/>
      <c r="L10" s="3" t="s">
        <v>26</v>
      </c>
      <c r="M10" s="8">
        <f>SUM(G10:G26)</f>
        <v>4</v>
      </c>
      <c r="N10" s="3" t="s">
        <v>24</v>
      </c>
      <c r="O10" s="3">
        <v>4.0</v>
      </c>
    </row>
    <row r="11">
      <c r="A11" s="11" t="s">
        <v>33</v>
      </c>
      <c r="B11" s="5">
        <v>2.0</v>
      </c>
      <c r="C11" s="6">
        <v>18.4</v>
      </c>
      <c r="D11" s="6">
        <v>49.47</v>
      </c>
      <c r="E11" s="6">
        <v>9.29</v>
      </c>
      <c r="F11" s="5">
        <v>0.0</v>
      </c>
      <c r="G11" s="34">
        <v>1.0</v>
      </c>
      <c r="H11" s="34">
        <v>0.0</v>
      </c>
      <c r="I11" s="6">
        <v>20.6</v>
      </c>
      <c r="J11" s="40"/>
      <c r="L11" s="3" t="s">
        <v>28</v>
      </c>
      <c r="M11" s="8">
        <f>SUM(G27:G37)</f>
        <v>2</v>
      </c>
      <c r="N11" s="3" t="s">
        <v>24</v>
      </c>
      <c r="O11" s="3">
        <v>2.0</v>
      </c>
    </row>
    <row r="12">
      <c r="A12" s="11" t="s">
        <v>29</v>
      </c>
      <c r="B12" s="5">
        <v>2.0</v>
      </c>
      <c r="C12" s="6">
        <v>18.07</v>
      </c>
      <c r="D12" s="6">
        <v>18.77</v>
      </c>
      <c r="E12" s="6">
        <v>9.9</v>
      </c>
      <c r="F12" s="5">
        <v>0.0</v>
      </c>
      <c r="G12" s="34">
        <v>0.0</v>
      </c>
      <c r="H12" s="34">
        <v>0.0</v>
      </c>
      <c r="I12" s="6">
        <v>53.89</v>
      </c>
      <c r="J12" s="40"/>
    </row>
    <row r="13">
      <c r="A13" s="11" t="s">
        <v>38</v>
      </c>
      <c r="B13" s="5">
        <v>2.0</v>
      </c>
      <c r="C13" s="6">
        <v>15.67</v>
      </c>
      <c r="D13" s="6">
        <v>54.41</v>
      </c>
      <c r="E13" s="6">
        <v>10.69</v>
      </c>
      <c r="F13" s="5">
        <v>0.0</v>
      </c>
      <c r="G13" s="34">
        <v>1.0</v>
      </c>
      <c r="H13" s="34">
        <v>0.0</v>
      </c>
      <c r="I13" s="6">
        <v>32.3</v>
      </c>
      <c r="J13" s="40"/>
      <c r="L13" s="3" t="s">
        <v>7</v>
      </c>
      <c r="M13" s="24">
        <f>SUMPRODUCT(G2:G35,I2:I35)+SUMPRODUCT(H2:H35,I2:I35)</f>
        <v>422.55</v>
      </c>
    </row>
    <row r="14">
      <c r="A14" s="11" t="s">
        <v>48</v>
      </c>
      <c r="B14" s="5">
        <v>2.0</v>
      </c>
      <c r="C14" s="6">
        <v>14.0</v>
      </c>
      <c r="D14" s="6">
        <v>46.47</v>
      </c>
      <c r="E14" s="6">
        <v>10.65</v>
      </c>
      <c r="F14" s="5">
        <v>0.0</v>
      </c>
      <c r="G14" s="34">
        <v>0.0</v>
      </c>
      <c r="H14" s="34">
        <v>0.0</v>
      </c>
      <c r="I14" s="6">
        <v>15.27</v>
      </c>
      <c r="J14" s="40"/>
    </row>
    <row r="15">
      <c r="A15" s="11" t="s">
        <v>46</v>
      </c>
      <c r="B15" s="5">
        <v>2.0</v>
      </c>
      <c r="C15" s="6">
        <v>19.43</v>
      </c>
      <c r="D15" s="6">
        <v>57.17</v>
      </c>
      <c r="E15" s="6">
        <v>46.86</v>
      </c>
      <c r="F15" s="5">
        <v>0.0</v>
      </c>
      <c r="G15" s="34">
        <v>1.0</v>
      </c>
      <c r="H15" s="34">
        <v>0.0</v>
      </c>
      <c r="I15" s="6">
        <v>21.77</v>
      </c>
      <c r="J15" s="40"/>
    </row>
    <row r="16">
      <c r="A16" s="11" t="s">
        <v>35</v>
      </c>
      <c r="B16" s="5">
        <v>2.0</v>
      </c>
      <c r="C16" s="5">
        <v>13.39</v>
      </c>
      <c r="D16" s="6">
        <v>34.34</v>
      </c>
      <c r="E16" s="6">
        <v>8.85</v>
      </c>
      <c r="F16" s="5">
        <v>0.0</v>
      </c>
      <c r="G16" s="34">
        <v>0.0</v>
      </c>
      <c r="H16" s="34">
        <v>0.0</v>
      </c>
      <c r="I16" s="6">
        <v>13.09</v>
      </c>
      <c r="J16" s="40"/>
    </row>
    <row r="17">
      <c r="A17" s="11" t="s">
        <v>22</v>
      </c>
      <c r="B17" s="5">
        <v>2.0</v>
      </c>
      <c r="C17" s="6">
        <v>18.7</v>
      </c>
      <c r="D17" s="6">
        <v>20.74</v>
      </c>
      <c r="E17" s="6">
        <v>10.5</v>
      </c>
      <c r="F17" s="5">
        <v>0.0</v>
      </c>
      <c r="G17" s="34">
        <v>0.0</v>
      </c>
      <c r="H17" s="34">
        <v>0.0</v>
      </c>
      <c r="I17" s="6">
        <v>24.97</v>
      </c>
      <c r="J17" s="40"/>
    </row>
    <row r="18">
      <c r="A18" s="11" t="s">
        <v>49</v>
      </c>
      <c r="B18" s="5">
        <v>2.0</v>
      </c>
      <c r="C18" s="5">
        <v>13.39</v>
      </c>
      <c r="D18" s="6">
        <v>13.96</v>
      </c>
      <c r="E18" s="6">
        <v>11.73</v>
      </c>
      <c r="F18" s="5">
        <v>0.0</v>
      </c>
      <c r="G18" s="34">
        <v>0.0</v>
      </c>
      <c r="H18" s="34">
        <v>0.0</v>
      </c>
      <c r="I18" s="6">
        <v>18.44</v>
      </c>
      <c r="J18" s="40"/>
    </row>
    <row r="19">
      <c r="A19" s="11" t="s">
        <v>37</v>
      </c>
      <c r="B19" s="5">
        <v>2.0</v>
      </c>
      <c r="C19" s="6">
        <v>19.77</v>
      </c>
      <c r="D19" s="6">
        <v>24.76</v>
      </c>
      <c r="E19" s="6">
        <v>9.85</v>
      </c>
      <c r="F19" s="5">
        <v>0.0</v>
      </c>
      <c r="G19" s="34">
        <v>0.0</v>
      </c>
      <c r="H19" s="34">
        <v>0.0</v>
      </c>
      <c r="I19" s="6">
        <v>43.73</v>
      </c>
      <c r="J19" s="40"/>
    </row>
    <row r="20">
      <c r="A20" s="11" t="s">
        <v>51</v>
      </c>
      <c r="B20" s="5">
        <v>2.0</v>
      </c>
      <c r="C20" s="5">
        <v>13.39</v>
      </c>
      <c r="D20" s="6">
        <v>12.1</v>
      </c>
      <c r="E20" s="6">
        <v>11.04</v>
      </c>
      <c r="F20" s="5">
        <v>0.0</v>
      </c>
      <c r="G20" s="34">
        <v>0.0</v>
      </c>
      <c r="H20" s="34">
        <v>0.0</v>
      </c>
      <c r="I20" s="6">
        <v>73.33</v>
      </c>
      <c r="J20" s="40"/>
    </row>
    <row r="21" ht="15.75" customHeight="1">
      <c r="A21" s="11" t="s">
        <v>41</v>
      </c>
      <c r="B21" s="5">
        <v>2.0</v>
      </c>
      <c r="C21" s="6">
        <v>13.17</v>
      </c>
      <c r="D21" s="6">
        <v>63.76</v>
      </c>
      <c r="E21" s="6">
        <v>11.07</v>
      </c>
      <c r="F21" s="5">
        <v>0.0</v>
      </c>
      <c r="G21" s="34">
        <v>1.0</v>
      </c>
      <c r="H21" s="34">
        <v>0.0</v>
      </c>
      <c r="I21" s="6">
        <v>65.45</v>
      </c>
      <c r="J21" s="40"/>
    </row>
    <row r="22" ht="15.75" customHeight="1">
      <c r="A22" s="11" t="s">
        <v>39</v>
      </c>
      <c r="B22" s="5">
        <v>2.0</v>
      </c>
      <c r="C22" s="6">
        <v>15.6</v>
      </c>
      <c r="D22" s="6">
        <v>25.21</v>
      </c>
      <c r="E22" s="6">
        <v>11.36</v>
      </c>
      <c r="F22" s="5">
        <v>0.0</v>
      </c>
      <c r="G22" s="34">
        <v>0.0</v>
      </c>
      <c r="H22" s="34">
        <v>0.0</v>
      </c>
      <c r="I22" s="6">
        <v>35.23</v>
      </c>
      <c r="J22" s="40"/>
    </row>
    <row r="23" ht="15.75" customHeight="1">
      <c r="A23" s="11" t="s">
        <v>45</v>
      </c>
      <c r="B23" s="5">
        <v>2.0</v>
      </c>
      <c r="C23" s="6">
        <v>13.16</v>
      </c>
      <c r="D23" s="6">
        <v>16.04</v>
      </c>
      <c r="E23" s="6">
        <v>6.15</v>
      </c>
      <c r="F23" s="5">
        <v>0.0</v>
      </c>
      <c r="G23" s="34">
        <v>0.0</v>
      </c>
      <c r="H23" s="34">
        <v>0.0</v>
      </c>
      <c r="I23" s="6">
        <v>20.3</v>
      </c>
      <c r="J23" s="40"/>
    </row>
    <row r="24" ht="15.75" customHeight="1">
      <c r="A24" s="11" t="s">
        <v>42</v>
      </c>
      <c r="B24" s="5">
        <v>2.0</v>
      </c>
      <c r="C24" s="6">
        <v>18.7</v>
      </c>
      <c r="D24" s="6">
        <v>6.77</v>
      </c>
      <c r="E24" s="6">
        <v>5.18</v>
      </c>
      <c r="F24" s="5">
        <v>0.0</v>
      </c>
      <c r="G24" s="34">
        <v>0.0</v>
      </c>
      <c r="H24" s="34">
        <v>0.0</v>
      </c>
      <c r="I24" s="6">
        <v>10.76</v>
      </c>
      <c r="J24" s="40"/>
    </row>
    <row r="25" ht="15.75" customHeight="1">
      <c r="A25" s="11" t="s">
        <v>43</v>
      </c>
      <c r="B25" s="5">
        <v>2.0</v>
      </c>
      <c r="C25" s="6">
        <v>13.17</v>
      </c>
      <c r="D25" s="6">
        <v>50.75</v>
      </c>
      <c r="E25" s="6">
        <v>6.52</v>
      </c>
      <c r="F25" s="5">
        <v>0.0</v>
      </c>
      <c r="G25" s="34">
        <v>0.0</v>
      </c>
      <c r="H25" s="34">
        <v>0.0</v>
      </c>
      <c r="I25" s="6">
        <v>20.3</v>
      </c>
      <c r="J25" s="40"/>
    </row>
    <row r="26" ht="15.75" customHeight="1">
      <c r="A26" s="11" t="s">
        <v>36</v>
      </c>
      <c r="B26" s="5">
        <v>2.0</v>
      </c>
      <c r="C26" s="6">
        <v>17.0</v>
      </c>
      <c r="D26" s="6">
        <v>26.13</v>
      </c>
      <c r="E26" s="6">
        <v>9.77</v>
      </c>
      <c r="F26" s="5">
        <v>0.0</v>
      </c>
      <c r="G26" s="34">
        <v>0.0</v>
      </c>
      <c r="H26" s="34">
        <v>0.0</v>
      </c>
      <c r="I26" s="6">
        <v>45.83</v>
      </c>
      <c r="J26" s="40"/>
    </row>
    <row r="27" ht="15.75" customHeight="1">
      <c r="A27" s="11" t="s">
        <v>50</v>
      </c>
      <c r="B27" s="5">
        <v>3.0</v>
      </c>
      <c r="C27" s="5">
        <v>13.39</v>
      </c>
      <c r="D27" s="6">
        <v>47.9</v>
      </c>
      <c r="E27" s="6">
        <v>10.31</v>
      </c>
      <c r="F27" s="5">
        <v>0.0</v>
      </c>
      <c r="G27" s="34">
        <v>0.0</v>
      </c>
      <c r="H27" s="34">
        <v>0.0</v>
      </c>
      <c r="I27" s="6">
        <v>42.98</v>
      </c>
      <c r="J27" s="40"/>
    </row>
    <row r="28" ht="15.75" customHeight="1">
      <c r="A28" s="11" t="s">
        <v>55</v>
      </c>
      <c r="B28" s="5">
        <v>3.0</v>
      </c>
      <c r="C28" s="6">
        <v>15.93</v>
      </c>
      <c r="D28" s="6">
        <v>10.87</v>
      </c>
      <c r="E28" s="6">
        <v>10.71</v>
      </c>
      <c r="F28" s="5">
        <v>1.0</v>
      </c>
      <c r="G28" s="34">
        <v>1.0</v>
      </c>
      <c r="H28" s="34">
        <v>0.0</v>
      </c>
      <c r="I28" s="6">
        <v>18.84</v>
      </c>
      <c r="J28" s="40"/>
    </row>
    <row r="29" ht="15.75" customHeight="1">
      <c r="A29" s="11" t="s">
        <v>53</v>
      </c>
      <c r="B29" s="5">
        <v>3.0</v>
      </c>
      <c r="C29" s="5">
        <v>13.39</v>
      </c>
      <c r="D29" s="6">
        <v>10.47</v>
      </c>
      <c r="E29" s="6">
        <v>8.46</v>
      </c>
      <c r="F29" s="5">
        <v>0.0</v>
      </c>
      <c r="G29" s="34">
        <v>0.0</v>
      </c>
      <c r="H29" s="34">
        <v>0.0</v>
      </c>
      <c r="I29" s="6">
        <v>64.19</v>
      </c>
      <c r="J29" s="40"/>
    </row>
    <row r="30" ht="15.75" customHeight="1">
      <c r="A30" s="11" t="s">
        <v>25</v>
      </c>
      <c r="B30" s="5">
        <v>3.0</v>
      </c>
      <c r="C30" s="6">
        <v>16.33</v>
      </c>
      <c r="D30" s="6">
        <v>16.27</v>
      </c>
      <c r="E30" s="6">
        <v>13.03</v>
      </c>
      <c r="F30" s="5">
        <v>0.0</v>
      </c>
      <c r="G30" s="34">
        <v>0.0</v>
      </c>
      <c r="H30" s="34">
        <v>0.0</v>
      </c>
      <c r="I30" s="6">
        <v>37.94</v>
      </c>
      <c r="J30" s="40"/>
    </row>
    <row r="31" ht="15.75" customHeight="1">
      <c r="A31" s="11" t="s">
        <v>54</v>
      </c>
      <c r="B31" s="5">
        <v>3.0</v>
      </c>
      <c r="C31" s="6">
        <v>15.23</v>
      </c>
      <c r="D31" s="6">
        <v>21.9</v>
      </c>
      <c r="E31" s="6">
        <v>13.22</v>
      </c>
      <c r="F31" s="5">
        <v>0.0</v>
      </c>
      <c r="G31" s="34">
        <v>0.0</v>
      </c>
      <c r="H31" s="34">
        <v>0.0</v>
      </c>
      <c r="I31" s="6">
        <v>22.0</v>
      </c>
      <c r="J31" s="40"/>
    </row>
    <row r="32" ht="15.75" customHeight="1">
      <c r="A32" s="11" t="s">
        <v>52</v>
      </c>
      <c r="B32" s="5">
        <v>3.0</v>
      </c>
      <c r="C32" s="6">
        <v>12.67</v>
      </c>
      <c r="D32" s="6">
        <v>12.73</v>
      </c>
      <c r="E32" s="6">
        <v>7.6</v>
      </c>
      <c r="F32" s="5">
        <v>0.0</v>
      </c>
      <c r="G32" s="34">
        <v>0.0</v>
      </c>
      <c r="H32" s="34">
        <v>0.0</v>
      </c>
      <c r="I32" s="6">
        <v>14.66</v>
      </c>
      <c r="J32" s="40"/>
    </row>
    <row r="33" ht="15.75" customHeight="1">
      <c r="A33" s="11" t="s">
        <v>40</v>
      </c>
      <c r="B33" s="5">
        <v>3.0</v>
      </c>
      <c r="C33" s="5">
        <v>13.39</v>
      </c>
      <c r="D33" s="6">
        <v>12.83</v>
      </c>
      <c r="E33" s="6">
        <v>8.98</v>
      </c>
      <c r="F33" s="5">
        <v>0.0</v>
      </c>
      <c r="G33" s="34">
        <v>0.0</v>
      </c>
      <c r="H33" s="34">
        <v>0.0</v>
      </c>
      <c r="I33" s="6">
        <v>1.5</v>
      </c>
      <c r="J33" s="40"/>
    </row>
    <row r="34" ht="15.75" customHeight="1">
      <c r="A34" s="11" t="s">
        <v>47</v>
      </c>
      <c r="B34" s="5">
        <v>3.0</v>
      </c>
      <c r="C34" s="6">
        <v>15.07</v>
      </c>
      <c r="D34" s="6">
        <v>20.77</v>
      </c>
      <c r="E34" s="6">
        <v>11.88</v>
      </c>
      <c r="F34" s="5">
        <v>0.0</v>
      </c>
      <c r="G34" s="3">
        <v>0.0</v>
      </c>
      <c r="H34" s="3">
        <v>0.0</v>
      </c>
      <c r="I34" s="6">
        <v>25.34</v>
      </c>
    </row>
    <row r="35" ht="15.75" customHeight="1">
      <c r="A35" s="11" t="s">
        <v>34</v>
      </c>
      <c r="B35" s="5">
        <v>3.0</v>
      </c>
      <c r="C35" s="5">
        <v>13.39</v>
      </c>
      <c r="D35" s="6">
        <v>47.61</v>
      </c>
      <c r="E35" s="6">
        <v>10.03</v>
      </c>
      <c r="F35" s="5">
        <v>0.0</v>
      </c>
      <c r="G35" s="34">
        <v>1.0</v>
      </c>
      <c r="H35" s="34">
        <v>0.0</v>
      </c>
      <c r="I35" s="6">
        <v>22.0</v>
      </c>
    </row>
    <row r="36" ht="15.75" customHeight="1">
      <c r="A36" s="11" t="s">
        <v>301</v>
      </c>
      <c r="B36" s="5">
        <v>3.0</v>
      </c>
      <c r="C36" s="41">
        <v>13.39</v>
      </c>
      <c r="D36" s="5">
        <v>19.29</v>
      </c>
      <c r="E36" s="6">
        <v>9.32</v>
      </c>
      <c r="F36" s="5">
        <v>1.0</v>
      </c>
      <c r="G36" s="34">
        <v>0.0</v>
      </c>
      <c r="H36" s="34">
        <v>0.0</v>
      </c>
      <c r="I36" s="6">
        <v>15.33</v>
      </c>
    </row>
    <row r="37" ht="15.75" customHeight="1">
      <c r="A37" s="11" t="s">
        <v>302</v>
      </c>
      <c r="B37" s="5">
        <v>3.0</v>
      </c>
      <c r="C37" s="3">
        <v>8.17</v>
      </c>
      <c r="D37" s="5">
        <v>19.29</v>
      </c>
      <c r="E37" s="6">
        <v>0.0</v>
      </c>
      <c r="F37" s="5">
        <v>1.0</v>
      </c>
      <c r="G37" s="34">
        <v>0.0</v>
      </c>
      <c r="H37" s="34">
        <v>0.0</v>
      </c>
      <c r="I37" s="6">
        <v>19.51</v>
      </c>
    </row>
    <row r="38" ht="15.75" customHeight="1">
      <c r="A38" s="1"/>
    </row>
    <row r="39" ht="15.75" customHeight="1">
      <c r="A39" s="1"/>
      <c r="H39" s="3">
        <f>SUM(H2:H37)</f>
        <v>1</v>
      </c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2024-08-05T06:35:44Z</dcterms:created>
  <dc:creator>Aiden Harris</dc:creator>
</cp:coreProperties>
</file>