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7/"/>
    </mc:Choice>
  </mc:AlternateContent>
  <xr:revisionPtr revIDLastSave="5470" documentId="11_7891DFB4C1B703D946911699975A8A6571FB30D1" xr6:coauthVersionLast="47" xr6:coauthVersionMax="47" xr10:uidLastSave="{DCE0C425-1CB4-4CFE-AE57-7212E16FE6BB}"/>
  <bookViews>
    <workbookView xWindow="-120" yWindow="-120" windowWidth="29040" windowHeight="15840" firstSheet="2" activeTab="12" xr2:uid="{00000000-000D-0000-FFFF-FFFF00000000}"/>
  </bookViews>
  <sheets>
    <sheet name="Event1MILP" sheetId="1" r:id="rId1"/>
    <sheet name="EVENT 2 MILP" sheetId="2" r:id="rId2"/>
    <sheet name="Names" sheetId="3" r:id="rId3"/>
    <sheet name="Event 3" sheetId="4" r:id="rId4"/>
    <sheet name="Sensitivity Report 1" sheetId="5" r:id="rId5"/>
    <sheet name="Event 4" sheetId="6" r:id="rId6"/>
    <sheet name="Event 5" sheetId="7" r:id="rId7"/>
    <sheet name="Event 6" sheetId="8" r:id="rId8"/>
    <sheet name="Event 7" sheetId="9" r:id="rId9"/>
    <sheet name="Event 8" sheetId="10" r:id="rId10"/>
    <sheet name="Event 9" sheetId="11" r:id="rId11"/>
    <sheet name="Event 10" sheetId="12" r:id="rId12"/>
    <sheet name="Event 11" sheetId="13" r:id="rId13"/>
  </sheets>
  <definedNames>
    <definedName name="solver_adj" localSheetId="11" hidden="1">'Event 10'!$G$2:$H$37</definedName>
    <definedName name="solver_adj" localSheetId="12" hidden="1">'Event 11'!$G$2:$H$37</definedName>
    <definedName name="solver_adj" localSheetId="1" hidden="1">'EVENT 2 MILP'!$I$2:$J$35</definedName>
    <definedName name="solver_adj" localSheetId="3" hidden="1">'Event 3'!$I$2:$J$37</definedName>
    <definedName name="solver_adj" localSheetId="5" hidden="1">'Event 4'!$I$2:$J$37</definedName>
    <definedName name="solver_adj" localSheetId="6" hidden="1">'Event 5'!$F$2:$G$37</definedName>
    <definedName name="solver_adj" localSheetId="7" hidden="1">'Event 6'!$F$2:$G$37</definedName>
    <definedName name="solver_adj" localSheetId="8" hidden="1">'Event 7'!$G$2:$H$37</definedName>
    <definedName name="solver_adj" localSheetId="9" hidden="1">'Event 8'!$G$2:$H$37</definedName>
    <definedName name="solver_adj" localSheetId="10" hidden="1">'Event 9'!$G$2:$H$37</definedName>
    <definedName name="solver_adj" localSheetId="0" hidden="1">Event1MILP!$I$2:$J$37</definedName>
    <definedName name="solver_adj" localSheetId="2">'Event 3'!$I$2:$I$37,'Event 3'!$J$2:$J$37</definedName>
    <definedName name="solver_cvg" localSheetId="11" hidden="1">0.0001</definedName>
    <definedName name="solver_cvg" localSheetId="12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0" hidden="1">0.0001</definedName>
    <definedName name="solver_cvg" localSheetId="2">0.0001</definedName>
    <definedName name="solver_cvg" localSheetId="4">0.0001</definedName>
    <definedName name="solver_drv" localSheetId="11" hidden="1">1</definedName>
    <definedName name="solver_drv" localSheetId="12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0" hidden="1">1</definedName>
    <definedName name="solver_drv" localSheetId="2">2</definedName>
    <definedName name="solver_drv" localSheetId="4">2</definedName>
    <definedName name="solver_eng" localSheetId="11" hidden="1">2</definedName>
    <definedName name="solver_eng" localSheetId="12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0" hidden="1">2</definedName>
    <definedName name="solver_eng" localSheetId="2">2</definedName>
    <definedName name="solver_eng" localSheetId="4">2</definedName>
    <definedName name="solver_est" localSheetId="11" hidden="1">1</definedName>
    <definedName name="solver_est" localSheetId="1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est" localSheetId="2">1</definedName>
    <definedName name="solver_est" localSheetId="4">1</definedName>
    <definedName name="solver_itr" localSheetId="11" hidden="1">2147483647</definedName>
    <definedName name="solver_itr" localSheetId="12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itr" localSheetId="2">2147483647</definedName>
    <definedName name="solver_itr" localSheetId="4">2147483647</definedName>
    <definedName name="solver_lhs0" localSheetId="11">'Event 10'!$O$6</definedName>
    <definedName name="solver_lhs0" localSheetId="12">'Event 11'!$O$6</definedName>
    <definedName name="solver_lhs0" localSheetId="9">'Event 8'!$H$2:$H$35</definedName>
    <definedName name="solver_lhs0" localSheetId="10">'Event 9'!$O$6</definedName>
    <definedName name="solver_lhs1" localSheetId="11" hidden="1">'Event 10'!$G$2:$H$37</definedName>
    <definedName name="solver_lhs1" localSheetId="12" hidden="1">'Event 11'!$G$2:$H$37</definedName>
    <definedName name="solver_lhs1" localSheetId="1" hidden="1">'EVENT 2 MILP'!$I$2:$J$35</definedName>
    <definedName name="solver_lhs1" localSheetId="3" hidden="1">'Event 3'!$I$2:$J$37</definedName>
    <definedName name="solver_lhs1" localSheetId="5" hidden="1">'Event 4'!$I$2:$J$37</definedName>
    <definedName name="solver_lhs1" localSheetId="6" hidden="1">'Event 5'!$F$2:$F$37</definedName>
    <definedName name="solver_lhs1" localSheetId="7" hidden="1">'Event 6'!$F$2:$G$37</definedName>
    <definedName name="solver_lhs1" localSheetId="8" hidden="1">'Event 7'!$G$2:$H$37</definedName>
    <definedName name="solver_lhs1" localSheetId="9" hidden="1">'Event 8'!$G$2:$H$37</definedName>
    <definedName name="solver_lhs1" localSheetId="10" hidden="1">'Event 9'!$G$2:$H$37</definedName>
    <definedName name="solver_lhs1" localSheetId="0" hidden="1">Event1MILP!$I$2:$J$37</definedName>
    <definedName name="solver_lhs10" localSheetId="11" hidden="1">'Event 10'!$G$2:$H$37</definedName>
    <definedName name="solver_lhs10" localSheetId="12">'Event 11'!$O$5</definedName>
    <definedName name="solver_lhs10" localSheetId="3">'Event 3'!$Q$6</definedName>
    <definedName name="solver_lhs10" localSheetId="5">'Event 4'!$Q$6</definedName>
    <definedName name="solver_lhs10" localSheetId="7" hidden="1">'Event 6'!$L$8</definedName>
    <definedName name="solver_lhs10" localSheetId="8">'Event 7'!$O$6</definedName>
    <definedName name="solver_lhs10" localSheetId="9">'Event 8'!$O$6</definedName>
    <definedName name="solver_lhs10" localSheetId="10">'Event 9'!$O$6</definedName>
    <definedName name="solver_lhs10" localSheetId="0" hidden="1">Event1MILP!$O$6</definedName>
    <definedName name="solver_lhs11" localSheetId="11">'Event 10'!$O$7</definedName>
    <definedName name="solver_lhs11" localSheetId="12">'Event 11'!$O$7</definedName>
    <definedName name="solver_lhs11" localSheetId="3">'Event 3'!$Q$7</definedName>
    <definedName name="solver_lhs11" localSheetId="5">'Event 4'!$Q$7</definedName>
    <definedName name="solver_lhs11" localSheetId="8">'Event 7'!$O$7</definedName>
    <definedName name="solver_lhs11" localSheetId="9">'Event 8'!$O$7</definedName>
    <definedName name="solver_lhs11" localSheetId="10">'Event 9'!$O$7</definedName>
    <definedName name="solver_lhs11" localSheetId="0" hidden="1">Event1MILP!$O$6</definedName>
    <definedName name="solver_lhs12" localSheetId="11">'Event 10'!$O$7</definedName>
    <definedName name="solver_lhs12" localSheetId="12">'Event 11'!$O$7</definedName>
    <definedName name="solver_lhs12" localSheetId="3">'Event 3'!$Q$7</definedName>
    <definedName name="solver_lhs12" localSheetId="5">'Event 4'!$R$7</definedName>
    <definedName name="solver_lhs12" localSheetId="8">'Event 7'!$O$7</definedName>
    <definedName name="solver_lhs12" localSheetId="9">'Event 8'!$O$7</definedName>
    <definedName name="solver_lhs12" localSheetId="10">'Event 9'!$O$7</definedName>
    <definedName name="solver_lhs13" localSheetId="3">'Event 3'!$Q$7</definedName>
    <definedName name="solver_lhs2" localSheetId="11" hidden="1">'Event 10'!$H$2:$H$37</definedName>
    <definedName name="solver_lhs2" localSheetId="12" hidden="1">'Event 11'!$H$2:$H$37</definedName>
    <definedName name="solver_lhs2" localSheetId="1" hidden="1">'EVENT 2 MILP'!$J$36</definedName>
    <definedName name="solver_lhs2" localSheetId="3" hidden="1">'Event 3'!$J$2:$J$37</definedName>
    <definedName name="solver_lhs2" localSheetId="5" hidden="1">'Event 4'!$J$2:$J$37</definedName>
    <definedName name="solver_lhs2" localSheetId="6" hidden="1">'Event 5'!$G$2:$G$37</definedName>
    <definedName name="solver_lhs2" localSheetId="7" hidden="1">'Event 6'!$G$2:$G$37</definedName>
    <definedName name="solver_lhs2" localSheetId="8" hidden="1">'Event 7'!$H$2:$H$37</definedName>
    <definedName name="solver_lhs2" localSheetId="9" hidden="1">'Event 8'!$H$2:$H$37</definedName>
    <definedName name="solver_lhs2" localSheetId="10" hidden="1">'Event 9'!$H$2:$H$37</definedName>
    <definedName name="solver_lhs2" localSheetId="0" hidden="1">Event1MILP!$J$2:$J$37</definedName>
    <definedName name="solver_lhs3" localSheetId="11" hidden="1">'Event 10'!$H$38</definedName>
    <definedName name="solver_lhs3" localSheetId="12" hidden="1">'Event 11'!$H$39</definedName>
    <definedName name="solver_lhs3" localSheetId="1" hidden="1">'EVENT 2 MILP'!$M$15:$M$17</definedName>
    <definedName name="solver_lhs3" localSheetId="3" hidden="1">'Event 3'!$J$38</definedName>
    <definedName name="solver_lhs3" localSheetId="5" hidden="1">'Event 4'!$J$38</definedName>
    <definedName name="solver_lhs3" localSheetId="6" hidden="1">'Event 5'!$G$2:$G$37</definedName>
    <definedName name="solver_lhs3" localSheetId="7" hidden="1">'Event 6'!$L$4:$L$5</definedName>
    <definedName name="solver_lhs3" localSheetId="8" hidden="1">'Event 7'!$H$39</definedName>
    <definedName name="solver_lhs3" localSheetId="9" hidden="1">'Event 8'!$H$39</definedName>
    <definedName name="solver_lhs3" localSheetId="10" hidden="1">'Event 9'!$H$39</definedName>
    <definedName name="solver_lhs3" localSheetId="0" hidden="1">Event1MILP!$M$3:$M$6</definedName>
    <definedName name="solver_lhs4" localSheetId="11" hidden="1">'Event 10'!$M$4:$M$6</definedName>
    <definedName name="solver_lhs4" localSheetId="12" hidden="1">'Event 11'!$M$4:$M$6</definedName>
    <definedName name="solver_lhs4" localSheetId="1" hidden="1">'EVENT 2 MILP'!$M$6:$M$10</definedName>
    <definedName name="solver_lhs4" localSheetId="3" hidden="1">'Event 3'!$O$12:$O$14</definedName>
    <definedName name="solver_lhs4" localSheetId="5" hidden="1">'Event 4'!$O$2</definedName>
    <definedName name="solver_lhs4" localSheetId="6" hidden="1">'Event 5'!$L$10</definedName>
    <definedName name="solver_lhs4" localSheetId="7" hidden="1">'Event 6'!$L$6:$L$10</definedName>
    <definedName name="solver_lhs4" localSheetId="8" hidden="1">'Event 7'!$M$4:$M$6</definedName>
    <definedName name="solver_lhs4" localSheetId="9" hidden="1">'Event 8'!$M$4</definedName>
    <definedName name="solver_lhs4" localSheetId="10" hidden="1">'Event 9'!$M$4:$M$6</definedName>
    <definedName name="solver_lhs4" localSheetId="0" hidden="1">Event1MILP!$M$7:$M$10</definedName>
    <definedName name="solver_lhs5" localSheetId="11" hidden="1">'Event 10'!$M$9:$M$11</definedName>
    <definedName name="solver_lhs5" localSheetId="12" hidden="1">'Event 11'!$M$9:$M$11</definedName>
    <definedName name="solver_lhs5" localSheetId="1" hidden="1">'EVENT 2 MILP'!$M$15:$M$17</definedName>
    <definedName name="solver_lhs5" localSheetId="3" hidden="1">'Event 3'!$O$2:$O$3</definedName>
    <definedName name="solver_lhs5" localSheetId="5" hidden="1">'Event 4'!$O$4:$O$7</definedName>
    <definedName name="solver_lhs5" localSheetId="6" hidden="1">'Event 5'!$L$4</definedName>
    <definedName name="solver_lhs5" localSheetId="7" hidden="1">'Event 6'!$L$4</definedName>
    <definedName name="solver_lhs5" localSheetId="8" hidden="1">'Event 7'!$M$9:$M$11</definedName>
    <definedName name="solver_lhs5" localSheetId="9" hidden="1">'Event 8'!$M$5:$M$6</definedName>
    <definedName name="solver_lhs5" localSheetId="10" hidden="1">'Event 9'!$M$9:$M$11</definedName>
    <definedName name="solver_lhs5" localSheetId="0" hidden="1">Event1MILP!$O$6</definedName>
    <definedName name="solver_lhs6" localSheetId="11" hidden="1">'Event 10'!$O$6</definedName>
    <definedName name="solver_lhs6" localSheetId="12">'Event 11'!$M$11</definedName>
    <definedName name="solver_lhs6" localSheetId="1" hidden="1">'EVENT 2 MILP'!$P$6:$P$10</definedName>
    <definedName name="solver_lhs6" localSheetId="3" hidden="1">'Event 3'!$O$5:$O$7</definedName>
    <definedName name="solver_lhs6" localSheetId="5" hidden="1">'Event 4'!$O$9:$O$11</definedName>
    <definedName name="solver_lhs6" localSheetId="6" hidden="1">'Event 5'!$L$5</definedName>
    <definedName name="solver_lhs6" localSheetId="7" hidden="1">'Event 6'!$L$5</definedName>
    <definedName name="solver_lhs6" localSheetId="8" hidden="1">'Event 7'!$M$11</definedName>
    <definedName name="solver_lhs6" localSheetId="9" hidden="1">'Event 8'!$M$9:$M$11</definedName>
    <definedName name="solver_lhs6" localSheetId="10" hidden="1">'Event 9'!$O$6</definedName>
    <definedName name="solver_lhs6" localSheetId="0" hidden="1">Event1MILP!$O$6</definedName>
    <definedName name="solver_lhs7" localSheetId="11" hidden="1">'Event 10'!$M$10</definedName>
    <definedName name="solver_lhs7" localSheetId="12">'Event 11'!$M$9</definedName>
    <definedName name="solver_lhs7" localSheetId="1" hidden="1">'EVENT 2 MILP'!$V$6:$V$11</definedName>
    <definedName name="solver_lhs7" localSheetId="3">'Event 3'!$O$3</definedName>
    <definedName name="solver_lhs7" localSheetId="5" hidden="1">'Event 4'!$O$9</definedName>
    <definedName name="solver_lhs7" localSheetId="6" hidden="1">'Event 5'!$L$6</definedName>
    <definedName name="solver_lhs7" localSheetId="7" hidden="1">'Event 6'!$L$6</definedName>
    <definedName name="solver_lhs7" localSheetId="8" hidden="1">'Event 7'!$M$9</definedName>
    <definedName name="solver_lhs7" localSheetId="9" hidden="1">'Event 8'!$H$2:$H$35</definedName>
    <definedName name="solver_lhs7" localSheetId="10" hidden="1">'Event 9'!$O$6</definedName>
    <definedName name="solver_lhs7" localSheetId="0" hidden="1">Event1MILP!$O$6</definedName>
    <definedName name="solver_lhs8" localSheetId="11" hidden="1">'Event 10'!$O$6</definedName>
    <definedName name="solver_lhs8" localSheetId="12">'Event 11'!$O$5</definedName>
    <definedName name="solver_lhs8" localSheetId="3">'Event 3'!$O$8</definedName>
    <definedName name="solver_lhs8" localSheetId="5" hidden="1">'Event 4'!$Q$4</definedName>
    <definedName name="solver_lhs8" localSheetId="6" hidden="1">'Event 5'!$L$7</definedName>
    <definedName name="solver_lhs8" localSheetId="7" hidden="1">'Event 6'!$L$7</definedName>
    <definedName name="solver_lhs8" localSheetId="8" hidden="1">'Event 7'!$O$4</definedName>
    <definedName name="solver_lhs8" localSheetId="9" hidden="1">'Event 8'!$H$2:$H$35</definedName>
    <definedName name="solver_lhs8" localSheetId="10" hidden="1">'Event 9'!$O$6</definedName>
    <definedName name="solver_lhs8" localSheetId="0" hidden="1">Event1MILP!$O$6</definedName>
    <definedName name="solver_lhs9" localSheetId="11" hidden="1">'Event 10'!$O$6</definedName>
    <definedName name="solver_lhs9" localSheetId="12">'Event 11'!$M$10</definedName>
    <definedName name="solver_lhs9" localSheetId="3">'Event 3'!$Q$5</definedName>
    <definedName name="solver_lhs9" localSheetId="5" hidden="1">'Event 4'!$Q$5</definedName>
    <definedName name="solver_lhs9" localSheetId="6" hidden="1">'Event 5'!$L$8</definedName>
    <definedName name="solver_lhs9" localSheetId="7" hidden="1">'Event 6'!$L$8</definedName>
    <definedName name="solver_lhs9" localSheetId="8" hidden="1">'Event 7'!$O$5</definedName>
    <definedName name="solver_lhs9" localSheetId="9" hidden="1">'Event 8'!$H$2:$H$35</definedName>
    <definedName name="solver_lhs9" localSheetId="10" hidden="1">'Event 9'!$O$6</definedName>
    <definedName name="solver_lhs9" localSheetId="0" hidden="1">Event1MILP!$O$6</definedName>
    <definedName name="solver_mip" localSheetId="11" hidden="1">2147483647</definedName>
    <definedName name="solver_mip" localSheetId="1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ip" localSheetId="2">2147483647</definedName>
    <definedName name="solver_mip" localSheetId="4">2147483647</definedName>
    <definedName name="solver_mni" localSheetId="11" hidden="1">30</definedName>
    <definedName name="solver_mni" localSheetId="1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ni" localSheetId="2">30</definedName>
    <definedName name="solver_mni" localSheetId="4">30</definedName>
    <definedName name="solver_mrt" localSheetId="11" hidden="1">0.075</definedName>
    <definedName name="solver_mrt" localSheetId="1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0" hidden="1">0.075</definedName>
    <definedName name="solver_mrt" localSheetId="2">0.075</definedName>
    <definedName name="solver_mrt" localSheetId="4">0.075</definedName>
    <definedName name="solver_msl" localSheetId="11" hidden="1">2</definedName>
    <definedName name="solver_msl" localSheetId="12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msl" localSheetId="2">2</definedName>
    <definedName name="solver_msl" localSheetId="4">2</definedName>
    <definedName name="solver_neg" localSheetId="11" hidden="1">1</definedName>
    <definedName name="solver_neg" localSheetId="12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1</definedName>
    <definedName name="solver_neg" localSheetId="2">1</definedName>
    <definedName name="solver_neg" localSheetId="4">1</definedName>
    <definedName name="solver_nod" localSheetId="11" hidden="1">2147483647</definedName>
    <definedName name="solver_nod" localSheetId="1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od" localSheetId="2">2147483647</definedName>
    <definedName name="solver_nod" localSheetId="4">2147483647</definedName>
    <definedName name="solver_num" localSheetId="11" hidden="1">5</definedName>
    <definedName name="solver_num" localSheetId="12" hidden="1">5</definedName>
    <definedName name="solver_num" localSheetId="1" hidden="1">4</definedName>
    <definedName name="solver_num" localSheetId="3" hidden="1">6</definedName>
    <definedName name="solver_num" localSheetId="5" hidden="1">6</definedName>
    <definedName name="solver_num" localSheetId="6" hidden="1">9</definedName>
    <definedName name="solver_num" localSheetId="7" hidden="1">4</definedName>
    <definedName name="solver_num" localSheetId="8" hidden="1">5</definedName>
    <definedName name="solver_num" localSheetId="9" hidden="1">6</definedName>
    <definedName name="solver_num" localSheetId="10" hidden="1">5</definedName>
    <definedName name="solver_num" localSheetId="0" hidden="1">4</definedName>
    <definedName name="solver_num" localSheetId="2">11</definedName>
    <definedName name="solver_num" localSheetId="4">11</definedName>
    <definedName name="solver_nwt" localSheetId="11" hidden="1">1</definedName>
    <definedName name="solver_nwt" localSheetId="1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nwt" localSheetId="2">1</definedName>
    <definedName name="solver_nwt" localSheetId="4">1</definedName>
    <definedName name="solver_opt" localSheetId="11" hidden="1">'Event 10'!$M$2</definedName>
    <definedName name="solver_opt" localSheetId="12" hidden="1">'Event 11'!$M$2</definedName>
    <definedName name="solver_opt" localSheetId="1" hidden="1">'EVENT 2 MILP'!$M$11</definedName>
    <definedName name="solver_opt" localSheetId="3" hidden="1">'Event 3'!$O$4</definedName>
    <definedName name="solver_opt" localSheetId="5" hidden="1">'Event 4'!$O$3</definedName>
    <definedName name="solver_opt" localSheetId="6" hidden="1">'Event 5'!$M$2</definedName>
    <definedName name="solver_opt" localSheetId="7" hidden="1">'Event 6'!$M$2</definedName>
    <definedName name="solver_opt" localSheetId="8" hidden="1">'Event 7'!$M$2</definedName>
    <definedName name="solver_opt" localSheetId="9" hidden="1">'Event 8'!$M$2</definedName>
    <definedName name="solver_opt" localSheetId="10" hidden="1">'Event 9'!$M$2</definedName>
    <definedName name="solver_opt" localSheetId="0" hidden="1">Event1MILP!$M$2</definedName>
    <definedName name="solver_pre" localSheetId="11" hidden="1">0.000001</definedName>
    <definedName name="solver_pre" localSheetId="12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0" hidden="1">0.000001</definedName>
    <definedName name="solver_pre" localSheetId="2">0.000001</definedName>
    <definedName name="solver_pre" localSheetId="4">0.000001</definedName>
    <definedName name="solver_rbv" localSheetId="11" hidden="1">1</definedName>
    <definedName name="solver_rbv" localSheetId="12" hidden="1">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0" hidden="1">1</definedName>
    <definedName name="solver_rbv" localSheetId="2">2</definedName>
    <definedName name="solver_rbv" localSheetId="4">2</definedName>
    <definedName name="solver_rel0" localSheetId="11">1</definedName>
    <definedName name="solver_rel0" localSheetId="8">5</definedName>
    <definedName name="solver_rel0" localSheetId="9">1</definedName>
    <definedName name="solver_rel0" localSheetId="10">1</definedName>
    <definedName name="solver_rel1" localSheetId="11" hidden="1">5</definedName>
    <definedName name="solver_rel1" localSheetId="12" hidden="1">5</definedName>
    <definedName name="solver_rel1" localSheetId="1" hidden="1">5</definedName>
    <definedName name="solver_rel1" localSheetId="3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1" localSheetId="0" hidden="1">5</definedName>
    <definedName name="solver_rel1" localSheetId="2">1</definedName>
    <definedName name="solver_rel1" localSheetId="4">5</definedName>
    <definedName name="solver_rel10" localSheetId="11" hidden="1">3</definedName>
    <definedName name="solver_rel10" localSheetId="7" hidden="1">1</definedName>
    <definedName name="solver_rel10" localSheetId="8">1</definedName>
    <definedName name="solver_rel10" localSheetId="9">1</definedName>
    <definedName name="solver_rel10" localSheetId="10">1</definedName>
    <definedName name="solver_rel10" localSheetId="0" hidden="1">1</definedName>
    <definedName name="solver_rel10" localSheetId="2">1</definedName>
    <definedName name="solver_rel10" localSheetId="4">1</definedName>
    <definedName name="solver_rel11" localSheetId="11">1</definedName>
    <definedName name="solver_rel11" localSheetId="7">1</definedName>
    <definedName name="solver_rel11" localSheetId="8">1</definedName>
    <definedName name="solver_rel11" localSheetId="9">1</definedName>
    <definedName name="solver_rel11" localSheetId="10">1</definedName>
    <definedName name="solver_rel11" localSheetId="0" hidden="1">1</definedName>
    <definedName name="solver_rel11" localSheetId="2">1</definedName>
    <definedName name="solver_rel11" localSheetId="4">1</definedName>
    <definedName name="solver_rel12" localSheetId="11">1</definedName>
    <definedName name="solver_rel12" localSheetId="7">1</definedName>
    <definedName name="solver_rel12" localSheetId="8">1</definedName>
    <definedName name="solver_rel12" localSheetId="9">1</definedName>
    <definedName name="solver_rel12" localSheetId="10">1</definedName>
    <definedName name="solver_rel12" localSheetId="2">1</definedName>
    <definedName name="solver_rel12" localSheetId="4">1</definedName>
    <definedName name="solver_rel13" localSheetId="2">1</definedName>
    <definedName name="solver_rel2" localSheetId="11" hidden="1">1</definedName>
    <definedName name="solver_rel2" localSheetId="12" hidden="1">1</definedName>
    <definedName name="solver_rel2" localSheetId="1" hidden="1">2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0" hidden="1">1</definedName>
    <definedName name="solver_rel2" localSheetId="2">2</definedName>
    <definedName name="solver_rel2" localSheetId="4">1</definedName>
    <definedName name="solver_rel3" localSheetId="11" hidden="1">2</definedName>
    <definedName name="solver_rel3" localSheetId="12" hidden="1">2</definedName>
    <definedName name="solver_rel3" localSheetId="1" hidden="1">2</definedName>
    <definedName name="solver_rel3" localSheetId="3" hidden="1">2</definedName>
    <definedName name="solver_rel3" localSheetId="5" hidden="1">2</definedName>
    <definedName name="solver_rel3" localSheetId="6" hidden="1">5</definedName>
    <definedName name="solver_rel3" localSheetId="7" hidden="1">3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3" localSheetId="0" hidden="1">3</definedName>
    <definedName name="solver_rel3" localSheetId="2">2</definedName>
    <definedName name="solver_rel3" localSheetId="4">2</definedName>
    <definedName name="solver_rel4" localSheetId="11" hidden="1">3</definedName>
    <definedName name="solver_rel4" localSheetId="12" hidden="1">3</definedName>
    <definedName name="solver_rel4" localSheetId="1" hidden="1">3</definedName>
    <definedName name="solver_rel4" localSheetId="3" hidden="1">2</definedName>
    <definedName name="solver_rel4" localSheetId="5" hidden="1">1</definedName>
    <definedName name="solver_rel4" localSheetId="6" hidden="1">2</definedName>
    <definedName name="solver_rel4" localSheetId="7" hidden="1">2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0" hidden="1">2</definedName>
    <definedName name="solver_rel4" localSheetId="2">2</definedName>
    <definedName name="solver_rel4" localSheetId="4">2</definedName>
    <definedName name="solver_rel5" localSheetId="11" hidden="1">2</definedName>
    <definedName name="solver_rel5" localSheetId="12" hidden="1">2</definedName>
    <definedName name="solver_rel5" localSheetId="1" hidden="1">2</definedName>
    <definedName name="solver_rel5" localSheetId="3" hidden="1">3</definedName>
    <definedName name="solver_rel5" localSheetId="5" hidden="1">3</definedName>
    <definedName name="solver_rel5" localSheetId="6" hidden="1">3</definedName>
    <definedName name="solver_rel5" localSheetId="7" hidden="1">2</definedName>
    <definedName name="solver_rel5" localSheetId="8" hidden="1">2</definedName>
    <definedName name="solver_rel5" localSheetId="9" hidden="1">3</definedName>
    <definedName name="solver_rel5" localSheetId="10" hidden="1">2</definedName>
    <definedName name="solver_rel5" localSheetId="0" hidden="1">5</definedName>
    <definedName name="solver_rel5" localSheetId="2">2</definedName>
    <definedName name="solver_rel5" localSheetId="4">2</definedName>
    <definedName name="solver_rel6" localSheetId="11" hidden="1">1</definedName>
    <definedName name="solver_rel6" localSheetId="1" hidden="1">3</definedName>
    <definedName name="solver_rel6" localSheetId="3" hidden="1">3</definedName>
    <definedName name="solver_rel6" localSheetId="5" hidden="1">2</definedName>
    <definedName name="solver_rel6" localSheetId="6" hidden="1">3</definedName>
    <definedName name="solver_rel6" localSheetId="7" hidden="1">2</definedName>
    <definedName name="solver_rel6" localSheetId="8" hidden="1">1</definedName>
    <definedName name="solver_rel6" localSheetId="9" hidden="1">2</definedName>
    <definedName name="solver_rel6" localSheetId="10" hidden="1">2</definedName>
    <definedName name="solver_rel6" localSheetId="0" hidden="1">2</definedName>
    <definedName name="solver_rel6" localSheetId="2">3</definedName>
    <definedName name="solver_rel6" localSheetId="4">1</definedName>
    <definedName name="solver_rel7" localSheetId="11" hidden="1">2</definedName>
    <definedName name="solver_rel7" localSheetId="1" hidden="1">1</definedName>
    <definedName name="solver_rel7" localSheetId="5" hidden="1">2</definedName>
    <definedName name="solver_rel7" localSheetId="6" hidden="1">2</definedName>
    <definedName name="solver_rel7" localSheetId="7" hidden="1">2</definedName>
    <definedName name="solver_rel7" localSheetId="8" hidden="1">2</definedName>
    <definedName name="solver_rel7" localSheetId="9" hidden="1">3</definedName>
    <definedName name="solver_rel7" localSheetId="10" hidden="1">2</definedName>
    <definedName name="solver_rel7" localSheetId="0" hidden="1">2</definedName>
    <definedName name="solver_rel7" localSheetId="2">3</definedName>
    <definedName name="solver_rel7" localSheetId="4">2</definedName>
    <definedName name="solver_rel8" localSheetId="11" hidden="1">1</definedName>
    <definedName name="solver_rel8" localSheetId="5" hidden="1">2</definedName>
    <definedName name="solver_rel8" localSheetId="6" hidden="1">2</definedName>
    <definedName name="solver_rel8" localSheetId="7" hidden="1">1</definedName>
    <definedName name="solver_rel8" localSheetId="8" hidden="1">1</definedName>
    <definedName name="solver_rel8" localSheetId="9" hidden="1">2</definedName>
    <definedName name="solver_rel8" localSheetId="10" hidden="1">3</definedName>
    <definedName name="solver_rel8" localSheetId="0" hidden="1">2</definedName>
    <definedName name="solver_rel8" localSheetId="2">3</definedName>
    <definedName name="solver_rel8" localSheetId="4">1</definedName>
    <definedName name="solver_rel9" localSheetId="11" hidden="1">5</definedName>
    <definedName name="solver_rel9" localSheetId="5" hidden="1">2</definedName>
    <definedName name="solver_rel9" localSheetId="6" hidden="1">2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2</definedName>
    <definedName name="solver_rel9" localSheetId="0" hidden="1">2</definedName>
    <definedName name="solver_rel9" localSheetId="2">1</definedName>
    <definedName name="solver_rel9" localSheetId="4">1</definedName>
    <definedName name="solver_rhs0" localSheetId="11">'Event 10'!$M$6</definedName>
    <definedName name="solver_rhs0" localSheetId="12">'Event 11'!$M$6</definedName>
    <definedName name="solver_rhs0" localSheetId="8">"binary"</definedName>
    <definedName name="solver_rhs0" localSheetId="10">'Event 9'!$M$6</definedName>
    <definedName name="solver_rhs1" localSheetId="11" hidden="1">"binary"</definedName>
    <definedName name="solver_rhs1" localSheetId="12" hidden="1">"binary"</definedName>
    <definedName name="solver_rhs1" localSheetId="1" hidden="1">"binary"</definedName>
    <definedName name="solver_rhs1" localSheetId="3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1" localSheetId="0" hidden="1">"binary"</definedName>
    <definedName name="solver_rhs1" localSheetId="4">"binary"</definedName>
    <definedName name="solver_rhs10" localSheetId="11" hidden="1">binary</definedName>
    <definedName name="solver_rhs10" localSheetId="12">'Event 11'!$M$5</definedName>
    <definedName name="solver_rhs10" localSheetId="3">'Event 3'!$O$6</definedName>
    <definedName name="solver_rhs10" localSheetId="5">'Event 4'!$O$6</definedName>
    <definedName name="solver_rhs10" localSheetId="7" hidden="1">'Event 6'!$N$8</definedName>
    <definedName name="solver_rhs10" localSheetId="8">'Event 7'!$M$6</definedName>
    <definedName name="solver_rhs10" localSheetId="9">'Event 8'!$M$6</definedName>
    <definedName name="solver_rhs10" localSheetId="10">'Event 9'!$M$6</definedName>
    <definedName name="solver_rhs10" localSheetId="0" hidden="1">Event1MILP!$O$6</definedName>
    <definedName name="solver_rhs11" localSheetId="11">'Event 10'!$M$7</definedName>
    <definedName name="solver_rhs11" localSheetId="12">'Event 11'!$M$7</definedName>
    <definedName name="solver_rhs11" localSheetId="3">'Event 3'!$O$7</definedName>
    <definedName name="solver_rhs11" localSheetId="5">'Event 4'!$O$7</definedName>
    <definedName name="solver_rhs11" localSheetId="8">'Event 7'!$M$7</definedName>
    <definedName name="solver_rhs11" localSheetId="9">'Event 8'!$M$7</definedName>
    <definedName name="solver_rhs11" localSheetId="10">'Event 9'!$M$7</definedName>
    <definedName name="solver_rhs11" localSheetId="0" hidden="1">Event1MILP!solver_rhs9</definedName>
    <definedName name="solver_rhs12" localSheetId="11">'Event 10'!$M$7</definedName>
    <definedName name="solver_rhs12" localSheetId="12">'Event 11'!$M$7</definedName>
    <definedName name="solver_rhs12" localSheetId="3">'Event 3'!$O$7</definedName>
    <definedName name="solver_rhs12" localSheetId="5">'Event 4'!$O$7</definedName>
    <definedName name="solver_rhs12" localSheetId="8">'Event 7'!$M$7</definedName>
    <definedName name="solver_rhs12" localSheetId="9">'Event 8'!$M$7</definedName>
    <definedName name="solver_rhs12" localSheetId="10">'Event 9'!$M$7</definedName>
    <definedName name="solver_rhs13" localSheetId="3">'Event 3'!$O$7</definedName>
    <definedName name="solver_rhs2" localSheetId="11" hidden="1">'Event 10'!$G$2:$G$37</definedName>
    <definedName name="solver_rhs2" localSheetId="12" hidden="1">'Event 11'!$G$2:$G$37</definedName>
    <definedName name="solver_rhs2" localSheetId="1" hidden="1">1</definedName>
    <definedName name="solver_rhs2" localSheetId="3" hidden="1">'Event 3'!$I$2:$I$37</definedName>
    <definedName name="solver_rhs2" localSheetId="5" hidden="1">'Event 4'!$I$2:$I$37</definedName>
    <definedName name="solver_rhs2" localSheetId="6" hidden="1">'Event 5'!$F$2:$F$37</definedName>
    <definedName name="solver_rhs2" localSheetId="7" hidden="1">'Event 6'!$F$2:$F$37</definedName>
    <definedName name="solver_rhs2" localSheetId="8" hidden="1">'Event 7'!$G$2:$G$37</definedName>
    <definedName name="solver_rhs2" localSheetId="9" hidden="1">'Event 8'!$G$2:$G$37</definedName>
    <definedName name="solver_rhs2" localSheetId="10" hidden="1">'Event 9'!$G$2:$G$37</definedName>
    <definedName name="solver_rhs2" localSheetId="0" hidden="1">Event1MILP!$I$2:$I$37</definedName>
    <definedName name="solver_rhs2" localSheetId="2">1</definedName>
    <definedName name="solver_rhs3" localSheetId="11" hidden="1">1</definedName>
    <definedName name="solver_rhs3" localSheetId="12" hidden="1">1</definedName>
    <definedName name="solver_rhs3" localSheetId="1" hidden="1">'EVENT 2 MILP'!$O$15:$O$17</definedName>
    <definedName name="solver_rhs3" localSheetId="3" hidden="1">1</definedName>
    <definedName name="solver_rhs3" localSheetId="5" hidden="1">1</definedName>
    <definedName name="solver_rhs3" localSheetId="6" hidden="1">"binary"</definedName>
    <definedName name="solver_rhs3" localSheetId="7" hidden="1">'Event 6'!$N$4:$N$5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0" hidden="1">Event1MILP!$O$3:$O$6</definedName>
    <definedName name="solver_rhs3" localSheetId="4">1</definedName>
    <definedName name="solver_rhs4" localSheetId="11" hidden="1">'Event 10'!$O$4:$O$6</definedName>
    <definedName name="solver_rhs4" localSheetId="12" hidden="1">'Event 11'!$O$4:$O$6</definedName>
    <definedName name="solver_rhs4" localSheetId="1" hidden="1">'EVENT 2 MILP'!$R$6:$R$10</definedName>
    <definedName name="solver_rhs4" localSheetId="3" hidden="1">'Event 3'!$Q$12:$Q$14</definedName>
    <definedName name="solver_rhs4" localSheetId="5" hidden="1">'Event 4'!$Q$2</definedName>
    <definedName name="solver_rhs4" localSheetId="6" hidden="1">'Event 5'!$N$10</definedName>
    <definedName name="solver_rhs4" localSheetId="7" hidden="1">'Event 6'!$N$6:$N$10</definedName>
    <definedName name="solver_rhs4" localSheetId="8" hidden="1">'Event 7'!$O$4:$O$6</definedName>
    <definedName name="solver_rhs4" localSheetId="9" hidden="1">'Event 8'!$O$4</definedName>
    <definedName name="solver_rhs4" localSheetId="10" hidden="1">'Event 9'!$O$4:$O$6</definedName>
    <definedName name="solver_rhs4" localSheetId="0" hidden="1">Event1MILP!$O$7:$O$10</definedName>
    <definedName name="solver_rhs5" localSheetId="11" hidden="1">'Event 10'!$O$9:$O$11</definedName>
    <definedName name="solver_rhs5" localSheetId="12" hidden="1">'Event 11'!$O$9:$O$11</definedName>
    <definedName name="solver_rhs5" localSheetId="1" hidden="1">'EVENT 2 MILP'!$O$15:$O$17</definedName>
    <definedName name="solver_rhs5" localSheetId="3" hidden="1">'Event 3'!$Q$2:$Q$3</definedName>
    <definedName name="solver_rhs5" localSheetId="5" hidden="1">'Event 4'!$Q$4:$Q$7</definedName>
    <definedName name="solver_rhs5" localSheetId="6" hidden="1">'Event 5'!$N$4</definedName>
    <definedName name="solver_rhs5" localSheetId="7" hidden="1">'Event 6'!$N$4</definedName>
    <definedName name="solver_rhs5" localSheetId="8" hidden="1">'Event 7'!$O$9:$O$11</definedName>
    <definedName name="solver_rhs5" localSheetId="9" hidden="1">'Event 8'!$O$5:$O$6</definedName>
    <definedName name="solver_rhs5" localSheetId="10" hidden="1">'Event 9'!$O$9:$O$11</definedName>
    <definedName name="solver_rhs5" localSheetId="0" hidden="1">"binary"</definedName>
    <definedName name="solver_rhs6" localSheetId="11" hidden="1">'Event 10'!$M$6</definedName>
    <definedName name="solver_rhs6" localSheetId="12">'Event 11'!$O$11</definedName>
    <definedName name="solver_rhs6" localSheetId="1" hidden="1">'EVENT 2 MILP'!$R$6:$R$10</definedName>
    <definedName name="solver_rhs6" localSheetId="3" hidden="1">'Event 3'!$Q$5:$Q$7</definedName>
    <definedName name="solver_rhs6" localSheetId="5" hidden="1">'Event 4'!$Q$9:$Q$11</definedName>
    <definedName name="solver_rhs6" localSheetId="6" hidden="1">'Event 5'!$N$5</definedName>
    <definedName name="solver_rhs6" localSheetId="7" hidden="1">'Event 6'!$N$5</definedName>
    <definedName name="solver_rhs6" localSheetId="8" hidden="1">'Event 7'!$O$11</definedName>
    <definedName name="solver_rhs6" localSheetId="9" hidden="1">'Event 8'!$O$9:$O$11</definedName>
    <definedName name="solver_rhs6" localSheetId="10" hidden="1">'Event 9'!solver_rhs5</definedName>
    <definedName name="solver_rhs6" localSheetId="0" hidden="1">Event1MILP!$O$6</definedName>
    <definedName name="solver_rhs7" localSheetId="11" hidden="1">1</definedName>
    <definedName name="solver_rhs7" localSheetId="12">'Event 11'!$O$9</definedName>
    <definedName name="solver_rhs7" localSheetId="1" hidden="1">'EVENT 2 MILP'!$M$18</definedName>
    <definedName name="solver_rhs7" localSheetId="3">'Event 3'!$Q$3</definedName>
    <definedName name="solver_rhs7" localSheetId="5" hidden="1">'Event 4'!$Q$9</definedName>
    <definedName name="solver_rhs7" localSheetId="6" hidden="1">'Event 5'!$N$6</definedName>
    <definedName name="solver_rhs7" localSheetId="7" hidden="1">'Event 6'!$N$6</definedName>
    <definedName name="solver_rhs7" localSheetId="8" hidden="1">'Event 7'!$O$9</definedName>
    <definedName name="solver_rhs7" localSheetId="9" hidden="1">'Event 8'!solver_rhs6</definedName>
    <definedName name="solver_rhs7" localSheetId="10" hidden="1">'Event 9'!solver_rhs6</definedName>
    <definedName name="solver_rhs7" localSheetId="0" hidden="1">Event1MILP!solver_rhs5</definedName>
    <definedName name="solver_rhs8" localSheetId="11" hidden="1">'Event 10'!solver_rhs1</definedName>
    <definedName name="solver_rhs8" localSheetId="12">'Event 11'!$M$5</definedName>
    <definedName name="solver_rhs8" localSheetId="3">'Event 3'!$Q$8</definedName>
    <definedName name="solver_rhs8" localSheetId="5" hidden="1">'Event 4'!$O$4</definedName>
    <definedName name="solver_rhs8" localSheetId="6" hidden="1">'Event 5'!$N$7</definedName>
    <definedName name="solver_rhs8" localSheetId="7" hidden="1">'Event 6'!$N$7</definedName>
    <definedName name="solver_rhs8" localSheetId="8" hidden="1">'Event 7'!$M$4</definedName>
    <definedName name="solver_rhs8" localSheetId="9" hidden="1">'Event 8'!solver_rhs7</definedName>
    <definedName name="solver_rhs8" localSheetId="10" hidden="1">'Event 9'!solver_rhs7</definedName>
    <definedName name="solver_rhs8" localSheetId="0" hidden="1">Event1MILP!$O$6</definedName>
    <definedName name="solver_rhs9" localSheetId="11" hidden="1">"binary"</definedName>
    <definedName name="solver_rhs9" localSheetId="12">'Event 11'!$O$10</definedName>
    <definedName name="solver_rhs9" localSheetId="3">'Event 3'!$O$5</definedName>
    <definedName name="solver_rhs9" localSheetId="5" hidden="1">'Event 4'!$O$5</definedName>
    <definedName name="solver_rhs9" localSheetId="6" hidden="1">'Event 5'!$N$8</definedName>
    <definedName name="solver_rhs9" localSheetId="7" hidden="1">'Event 6'!$N$8</definedName>
    <definedName name="solver_rhs9" localSheetId="8" hidden="1">'Event 7'!$M$5</definedName>
    <definedName name="solver_rhs9" localSheetId="9" hidden="1">'Event 8'!solver_rhs8</definedName>
    <definedName name="solver_rhs9" localSheetId="10" hidden="1">'Event 9'!solver_rhs8</definedName>
    <definedName name="solver_rhs9" localSheetId="0" hidden="1">Event1MILP!solver_rhs7</definedName>
    <definedName name="solver_rlx" localSheetId="11" hidden="1">2</definedName>
    <definedName name="solver_rlx" localSheetId="1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lx" localSheetId="2">2</definedName>
    <definedName name="solver_rlx" localSheetId="4">2</definedName>
    <definedName name="solver_rsd" localSheetId="11" hidden="1">0</definedName>
    <definedName name="solver_rsd" localSheetId="1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rsd" localSheetId="2">0</definedName>
    <definedName name="solver_rsd" localSheetId="4">0</definedName>
    <definedName name="solver_scl" localSheetId="11" hidden="1">1</definedName>
    <definedName name="solver_scl" localSheetId="1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0" hidden="1">1</definedName>
    <definedName name="solver_scl" localSheetId="2">2</definedName>
    <definedName name="solver_scl" localSheetId="4">2</definedName>
    <definedName name="solver_sho" localSheetId="11" hidden="1">2</definedName>
    <definedName name="solver_sho" localSheetId="1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ho" localSheetId="2">2</definedName>
    <definedName name="solver_sho" localSheetId="4">2</definedName>
    <definedName name="solver_ssz" localSheetId="11" hidden="1">100</definedName>
    <definedName name="solver_ssz" localSheetId="1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ssz" localSheetId="2">100</definedName>
    <definedName name="solver_ssz" localSheetId="4">100</definedName>
    <definedName name="solver_tim" localSheetId="11" hidden="1">2147483647</definedName>
    <definedName name="solver_tim" localSheetId="1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im" localSheetId="2">2147483647</definedName>
    <definedName name="solver_tim" localSheetId="4">2147483647</definedName>
    <definedName name="solver_tol" localSheetId="11" hidden="1">0.01</definedName>
    <definedName name="solver_tol" localSheetId="1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0" hidden="1">0.01</definedName>
    <definedName name="solver_tol" localSheetId="2">0.01</definedName>
    <definedName name="solver_tol" localSheetId="4">0.01</definedName>
    <definedName name="solver_typ" localSheetId="11" hidden="1">2</definedName>
    <definedName name="solver_typ" localSheetId="12" hidden="1">1</definedName>
    <definedName name="solver_typ" localSheetId="1" hidden="1">2</definedName>
    <definedName name="solver_typ" localSheetId="3" hidden="1">2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0" hidden="1">1</definedName>
    <definedName name="solver_typ" localSheetId="2">2</definedName>
    <definedName name="solver_typ" localSheetId="4">1</definedName>
    <definedName name="solver_val" localSheetId="11" hidden="1">0</definedName>
    <definedName name="solver_val" localSheetId="12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al" localSheetId="2">0</definedName>
    <definedName name="solver_val" localSheetId="4">0</definedName>
    <definedName name="solver_ver" localSheetId="11" hidden="1">3</definedName>
    <definedName name="solver_ver" localSheetId="12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  <definedName name="solver_ver" localSheetId="2">3</definedName>
    <definedName name="solver_ver" localSheetId="4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4yoDeY5QXY7l0L9mfRyMrI0uN0SH4g+c9Xfi27yJqK8="/>
    </ext>
  </extLst>
</workbook>
</file>

<file path=xl/calcChain.xml><?xml version="1.0" encoding="utf-8"?>
<calcChain xmlns="http://schemas.openxmlformats.org/spreadsheetml/2006/main">
  <c r="M6" i="13" l="1"/>
  <c r="L5" i="7"/>
  <c r="M11" i="13" l="1"/>
  <c r="M10" i="13"/>
  <c r="M9" i="13"/>
  <c r="M5" i="13"/>
  <c r="M4" i="13"/>
  <c r="H39" i="13"/>
  <c r="N13" i="8"/>
  <c r="P22" i="2" l="1"/>
  <c r="M13" i="13"/>
  <c r="M2" i="13"/>
  <c r="H38" i="12"/>
  <c r="M13" i="12"/>
  <c r="M11" i="12"/>
  <c r="M10" i="12"/>
  <c r="M9" i="12"/>
  <c r="M6" i="12"/>
  <c r="M5" i="12"/>
  <c r="M4" i="12"/>
  <c r="M2" i="12"/>
  <c r="H39" i="11"/>
  <c r="M13" i="11"/>
  <c r="M11" i="11"/>
  <c r="M10" i="11"/>
  <c r="M9" i="11"/>
  <c r="M6" i="11"/>
  <c r="M5" i="11"/>
  <c r="M4" i="11"/>
  <c r="M2" i="11"/>
  <c r="H39" i="10"/>
  <c r="M13" i="10"/>
  <c r="M11" i="10"/>
  <c r="M10" i="10"/>
  <c r="M9" i="10"/>
  <c r="M6" i="10"/>
  <c r="M5" i="10"/>
  <c r="M4" i="10"/>
  <c r="M2" i="10"/>
  <c r="H39" i="9"/>
  <c r="M13" i="9"/>
  <c r="M11" i="9"/>
  <c r="M10" i="9"/>
  <c r="M9" i="9"/>
  <c r="M6" i="9"/>
  <c r="M5" i="9"/>
  <c r="M4" i="9"/>
  <c r="M2" i="9"/>
  <c r="L10" i="8"/>
  <c r="L8" i="8"/>
  <c r="L7" i="8"/>
  <c r="L6" i="8"/>
  <c r="L5" i="8"/>
  <c r="L4" i="8"/>
  <c r="M2" i="8"/>
  <c r="L10" i="7"/>
  <c r="L8" i="7"/>
  <c r="L7" i="7"/>
  <c r="L6" i="7"/>
  <c r="L4" i="7"/>
  <c r="M2" i="7"/>
  <c r="J38" i="6"/>
  <c r="O13" i="6"/>
  <c r="O11" i="6"/>
  <c r="O10" i="6"/>
  <c r="O9" i="6"/>
  <c r="O7" i="6"/>
  <c r="O6" i="6"/>
  <c r="O5" i="6"/>
  <c r="O4" i="6"/>
  <c r="O3" i="6"/>
  <c r="O2" i="6"/>
  <c r="J38" i="4"/>
  <c r="O14" i="4"/>
  <c r="O13" i="4"/>
  <c r="O12" i="4"/>
  <c r="O10" i="4"/>
  <c r="O7" i="4"/>
  <c r="O6" i="4"/>
  <c r="O5" i="4"/>
  <c r="O4" i="4"/>
  <c r="O3" i="4"/>
  <c r="O2" i="4"/>
  <c r="J36" i="2"/>
  <c r="M17" i="2"/>
  <c r="M16" i="2"/>
  <c r="M15" i="2"/>
  <c r="V11" i="2"/>
  <c r="M11" i="2"/>
  <c r="P11" i="2" s="1"/>
  <c r="V10" i="2"/>
  <c r="M10" i="2"/>
  <c r="P10" i="2" s="1"/>
  <c r="V9" i="2"/>
  <c r="M9" i="2"/>
  <c r="P9" i="2" s="1"/>
  <c r="V8" i="2"/>
  <c r="M8" i="2"/>
  <c r="P8" i="2" s="1"/>
  <c r="V7" i="2"/>
  <c r="M7" i="2"/>
  <c r="P7" i="2" s="1"/>
  <c r="V6" i="2"/>
  <c r="M6" i="2"/>
  <c r="P6" i="2" s="1"/>
  <c r="M13" i="1"/>
  <c r="M10" i="1"/>
  <c r="M9" i="1"/>
  <c r="M8" i="1"/>
  <c r="M7" i="1"/>
  <c r="M6" i="1"/>
  <c r="M5" i="1"/>
  <c r="M4" i="1"/>
  <c r="M3" i="1"/>
  <c r="M2" i="1"/>
  <c r="M22" i="2" l="1"/>
</calcChain>
</file>

<file path=xl/sharedStrings.xml><?xml version="1.0" encoding="utf-8"?>
<sst xmlns="http://schemas.openxmlformats.org/spreadsheetml/2006/main" count="1143" uniqueCount="427">
  <si>
    <t>Surfer</t>
  </si>
  <si>
    <t>Tier</t>
  </si>
  <si>
    <t>Heats Surfed 2016</t>
  </si>
  <si>
    <t>Max Heat Score</t>
  </si>
  <si>
    <t>Excellent Heats surfed</t>
  </si>
  <si>
    <t>Years surfing</t>
  </si>
  <si>
    <t>Rookie(Y/N)</t>
  </si>
  <si>
    <t>Actual Points</t>
  </si>
  <si>
    <t>Selected?</t>
  </si>
  <si>
    <t>Power</t>
  </si>
  <si>
    <t>Cody Maverick</t>
  </si>
  <si>
    <t>Goal: Maximise</t>
  </si>
  <si>
    <t>Blaze Thunder</t>
  </si>
  <si>
    <t>St</t>
  </si>
  <si>
    <t>Heats Surfed Prev</t>
  </si>
  <si>
    <t>&gt;=</t>
  </si>
  <si>
    <t>Tank Evans</t>
  </si>
  <si>
    <t>Excellent Heats</t>
  </si>
  <si>
    <t>Ivan</t>
  </si>
  <si>
    <t>YearsSurfing</t>
  </si>
  <si>
    <t>Chicken Bob</t>
  </si>
  <si>
    <t>Rookie</t>
  </si>
  <si>
    <t>Finn Wilder</t>
  </si>
  <si>
    <t>Tier 1</t>
  </si>
  <si>
    <t>=</t>
  </si>
  <si>
    <t>Kelly</t>
  </si>
  <si>
    <t>Tier 2</t>
  </si>
  <si>
    <t>Renato</t>
  </si>
  <si>
    <t>Tier 3</t>
  </si>
  <si>
    <t>Jax Storm</t>
  </si>
  <si>
    <t>Power Surfer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</si>
  <si>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</si>
  <si>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</si>
  <si>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</si>
  <si>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</si>
  <si>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</si>
  <si>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</si>
  <si>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</si>
  <si>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</si>
  <si>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</si>
  <si>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</si>
  <si>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</si>
  <si>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</si>
  <si>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</si>
  <si>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</si>
  <si>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</si>
  <si>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</si>
  <si>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</si>
  <si>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</si>
  <si>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</si>
  <si>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</si>
  <si>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</si>
  <si>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</si>
  <si>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</si>
  <si>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</si>
  <si>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</si>
  <si>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Heats Surfed</t>
  </si>
  <si>
    <t>excellent Heats</t>
  </si>
  <si>
    <t>2015 Average</t>
  </si>
  <si>
    <t>2016 Average</t>
  </si>
  <si>
    <t>Best Heat</t>
  </si>
  <si>
    <t>Previous Event</t>
  </si>
  <si>
    <t>Selected</t>
  </si>
  <si>
    <t>Constraints</t>
  </si>
  <si>
    <t>-</t>
  </si>
  <si>
    <t>Underachievement</t>
  </si>
  <si>
    <t>Over</t>
  </si>
  <si>
    <t>z+/-</t>
  </si>
  <si>
    <t>Values</t>
  </si>
  <si>
    <t>Weights</t>
  </si>
  <si>
    <t>Weight Dev</t>
  </si>
  <si>
    <t>2015 Goal</t>
  </si>
  <si>
    <t>&lt;=</t>
  </si>
  <si>
    <t>2016 Goal</t>
  </si>
  <si>
    <t>Excellence Goal</t>
  </si>
  <si>
    <t>Best Heat Sore</t>
  </si>
  <si>
    <t>Previous Event Ranking</t>
  </si>
  <si>
    <t>Goal</t>
  </si>
  <si>
    <t>Max Dev</t>
  </si>
  <si>
    <t>Fantasy Points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</si>
  <si>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</si>
  <si>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</si>
  <si>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</si>
  <si>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</si>
  <si>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</si>
  <si>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</si>
  <si>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</si>
  <si>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</si>
  <si>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</si>
  <si>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</si>
  <si>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</si>
  <si>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</si>
  <si>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</si>
  <si>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</si>
  <si>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</si>
  <si>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</si>
  <si>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</si>
  <si>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</si>
  <si>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</si>
  <si>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</si>
  <si>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</si>
  <si>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</si>
  <si>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</si>
  <si>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</si>
  <si>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</si>
  <si>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</si>
  <si>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</si>
  <si>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</si>
  <si>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</si>
  <si>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</si>
  <si>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</si>
  <si>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</si>
  <si>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</si>
  <si>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</si>
  <si>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</si>
  <si>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</si>
  <si>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</si>
  <si>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</si>
  <si>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</si>
  <si>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</si>
  <si>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</si>
  <si>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</si>
  <si>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</si>
  <si>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</si>
  <si>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</si>
  <si>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</si>
  <si>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</si>
  <si>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</si>
  <si>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</si>
  <si>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</si>
  <si>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</si>
  <si>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</si>
  <si>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</si>
  <si>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</si>
  <si>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</si>
  <si>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</si>
  <si>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</si>
  <si>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</si>
  <si>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</si>
  <si>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</si>
  <si>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</si>
  <si>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</si>
  <si>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</si>
  <si>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</si>
  <si>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</si>
  <si>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</si>
  <si>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</si>
  <si>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</si>
  <si>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</si>
  <si>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</si>
  <si>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</si>
  <si>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</si>
  <si>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</si>
  <si>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</si>
  <si>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</si>
  <si>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</si>
  <si>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</si>
  <si>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</si>
  <si>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</si>
  <si>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</si>
  <si>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</si>
  <si>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</si>
  <si>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</si>
  <si>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</si>
  <si>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</si>
  <si>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Ryder Skim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</si>
  <si>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</si>
  <si>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</si>
  <si>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</si>
  <si>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</si>
  <si>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</si>
  <si>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</si>
  <si>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</si>
  <si>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</si>
  <si>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</si>
  <si>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</si>
  <si>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</si>
  <si>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</si>
  <si>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</si>
  <si>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</si>
  <si>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</si>
  <si>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</si>
  <si>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</si>
  <si>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</si>
  <si>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</si>
  <si>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</si>
  <si>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</si>
  <si>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</si>
  <si>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</si>
  <si>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</si>
  <si>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</si>
  <si>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</si>
  <si>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</si>
  <si>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</si>
  <si>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</si>
  <si>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</si>
  <si>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</si>
  <si>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</si>
  <si>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</si>
  <si>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</si>
  <si>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</si>
  <si>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</si>
  <si>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</si>
  <si>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</si>
  <si>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</si>
  <si>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</si>
  <si>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</si>
  <si>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</si>
  <si>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</si>
  <si>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</si>
  <si>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</si>
  <si>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</si>
  <si>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</si>
  <si>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</si>
  <si>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</si>
  <si>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</si>
  <si>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</si>
  <si>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</si>
  <si>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</si>
  <si>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</si>
  <si>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</si>
  <si>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</si>
  <si>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</si>
  <si>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</si>
  <si>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Regular Surfer Stance</t>
  </si>
  <si>
    <t>Previous Heat Score</t>
  </si>
  <si>
    <t>Previous 2 Average</t>
  </si>
  <si>
    <t>2016 Placement</t>
  </si>
  <si>
    <t>Max Heat</t>
  </si>
  <si>
    <t>Maximise Previous Heat Score</t>
  </si>
  <si>
    <t>ST</t>
  </si>
  <si>
    <t>Previous Average</t>
  </si>
  <si>
    <t>Exc Heat</t>
  </si>
  <si>
    <t>Reg</t>
  </si>
  <si>
    <t>Microsoft Excel 16.0 Sensitivity Report</t>
  </si>
  <si>
    <t>Worksheet: [EventMILP.xlsx]Event 4</t>
  </si>
  <si>
    <t>Report Created: 2024/09/16 15:34:50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</si>
  <si>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</si>
  <si>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</si>
  <si>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</si>
  <si>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</si>
  <si>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</si>
  <si>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</si>
  <si>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</si>
  <si>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</si>
  <si>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</si>
  <si>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</si>
  <si>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</si>
  <si>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</si>
  <si>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$I$2</t>
  </si>
  <si>
    <t>John John Florence Selected</t>
  </si>
  <si>
    <t>$J$2</t>
  </si>
  <si>
    <t>John John Florence Power</t>
  </si>
  <si>
    <t>$I$3</t>
  </si>
  <si>
    <t>Jordy Smith Selected</t>
  </si>
  <si>
    <t>$J$3</t>
  </si>
  <si>
    <t>Jordy Smith Power</t>
  </si>
  <si>
    <t>$I$4</t>
  </si>
  <si>
    <t>Owen Wright Selected</t>
  </si>
  <si>
    <t>$J$4</t>
  </si>
  <si>
    <t>Owen Wright Power</t>
  </si>
  <si>
    <t>$I$5</t>
  </si>
  <si>
    <t>Adriano de Souza Selected</t>
  </si>
  <si>
    <t>$J$5</t>
  </si>
  <si>
    <t>Adriano de Souza Power</t>
  </si>
  <si>
    <t>$I$6</t>
  </si>
  <si>
    <t>Kolohe Andino Selected</t>
  </si>
  <si>
    <t>$J$6</t>
  </si>
  <si>
    <t>Kolohe Andino Power</t>
  </si>
  <si>
    <t>$I$7</t>
  </si>
  <si>
    <t>Filipe Toledo Selected</t>
  </si>
  <si>
    <t>$J$7</t>
  </si>
  <si>
    <t>Filipe Toledo Power</t>
  </si>
  <si>
    <t>$I$8</t>
  </si>
  <si>
    <t>Caio Ibelli Selected</t>
  </si>
  <si>
    <t>$J$8</t>
  </si>
  <si>
    <t>Caio Ibelli Power</t>
  </si>
  <si>
    <t>$I$9</t>
  </si>
  <si>
    <t>Joel Parkinson Selected</t>
  </si>
  <si>
    <t>$J$9</t>
  </si>
  <si>
    <t>Joel Parkinson Power</t>
  </si>
  <si>
    <t>$I$10</t>
  </si>
  <si>
    <t>Matt Wilkinson Selected</t>
  </si>
  <si>
    <t>$J$10</t>
  </si>
  <si>
    <t>Matt Wilkinson Power</t>
  </si>
  <si>
    <t>$I$11</t>
  </si>
  <si>
    <t>Sebastian Zietz Selected</t>
  </si>
  <si>
    <t>$J$11</t>
  </si>
  <si>
    <t>Sebastian Zietz Power</t>
  </si>
  <si>
    <t>$I$12</t>
  </si>
  <si>
    <t>Gabriel Medina Selected</t>
  </si>
  <si>
    <t>$J$12</t>
  </si>
  <si>
    <t>Gabriel Medina Power</t>
  </si>
  <si>
    <t>$I$13</t>
  </si>
  <si>
    <t>Ezekiel Lau Selected</t>
  </si>
  <si>
    <t>$J$13</t>
  </si>
  <si>
    <t>Ezekiel Lau Power</t>
  </si>
  <si>
    <t>$I$14</t>
  </si>
  <si>
    <t>Connor O'Leary Selected</t>
  </si>
  <si>
    <t>$J$14</t>
  </si>
  <si>
    <t>Connor O'Leary Power</t>
  </si>
  <si>
    <t>$I$15</t>
  </si>
  <si>
    <t>Conner Coffin Selected</t>
  </si>
  <si>
    <t>$J$15</t>
  </si>
  <si>
    <t>Conner Coffin Power</t>
  </si>
  <si>
    <t>$I$16</t>
  </si>
  <si>
    <t>Julian Wilson Selected</t>
  </si>
  <si>
    <t>$J$16</t>
  </si>
  <si>
    <t>Julian Wilson Power</t>
  </si>
  <si>
    <t>$I$17</t>
  </si>
  <si>
    <t>Jeremy Flores Selected</t>
  </si>
  <si>
    <t>$J$17</t>
  </si>
  <si>
    <t>Jeremy Flores Power</t>
  </si>
  <si>
    <t>$I$18</t>
  </si>
  <si>
    <t>Jack Freestone Selected</t>
  </si>
  <si>
    <t>$J$18</t>
  </si>
  <si>
    <t>Jack Freestone Power</t>
  </si>
  <si>
    <t>$I$19</t>
  </si>
  <si>
    <t>Michel Bourez Selected</t>
  </si>
  <si>
    <t>$J$19</t>
  </si>
  <si>
    <t>Michel Bourez Power</t>
  </si>
  <si>
    <t>$I$20</t>
  </si>
  <si>
    <t>Mick Fanning Selected</t>
  </si>
  <si>
    <t>$J$20</t>
  </si>
  <si>
    <t>Mick Fanning Power</t>
  </si>
  <si>
    <t>$I$21</t>
  </si>
  <si>
    <t>Frederico Morais Selected</t>
  </si>
  <si>
    <t>$J$21</t>
  </si>
  <si>
    <t>Frederico Morais Power</t>
  </si>
  <si>
    <t>$I$22</t>
  </si>
  <si>
    <t>Wiggolly Dantas Selected</t>
  </si>
  <si>
    <t>$J$22</t>
  </si>
  <si>
    <t>Wiggolly Dantas Power</t>
  </si>
  <si>
    <t>$I$23</t>
  </si>
  <si>
    <t>Adrian Buchan Selected</t>
  </si>
  <si>
    <t>$J$23</t>
  </si>
  <si>
    <t>Adrian Buchan Power</t>
  </si>
  <si>
    <t>$I$24</t>
  </si>
  <si>
    <t>Miguel Pupo Selected</t>
  </si>
  <si>
    <t>$J$24</t>
  </si>
  <si>
    <t>Miguel Pupo Power</t>
  </si>
  <si>
    <t>$I$25</t>
  </si>
  <si>
    <t>Bede Durbidge Selected</t>
  </si>
  <si>
    <t>$J$25</t>
  </si>
  <si>
    <t>Bede Durbidge Power</t>
  </si>
  <si>
    <t>$I$26</t>
  </si>
  <si>
    <t>Ian Gouveia Selected</t>
  </si>
  <si>
    <t>$J$26</t>
  </si>
  <si>
    <t>Ian Gouveia Power</t>
  </si>
  <si>
    <t>$I$27</t>
  </si>
  <si>
    <t>Nat Young Selected</t>
  </si>
  <si>
    <t>$J$27</t>
  </si>
  <si>
    <t>Nat Young Power</t>
  </si>
  <si>
    <t>$I$28</t>
  </si>
  <si>
    <t>Stuart Kennedy Selected</t>
  </si>
  <si>
    <t>$J$28</t>
  </si>
  <si>
    <t>Stuart Kennedy Power</t>
  </si>
  <si>
    <t>$I$29</t>
  </si>
  <si>
    <t>Kanoa Igarashi Selected</t>
  </si>
  <si>
    <t>$J$29</t>
  </si>
  <si>
    <t>Kanoa Igarashi Power</t>
  </si>
  <si>
    <t>$I$30</t>
  </si>
  <si>
    <t>Joan Duru Selected</t>
  </si>
  <si>
    <t>$J$30</t>
  </si>
  <si>
    <t>Joan Duru Power</t>
  </si>
  <si>
    <t>$I$31</t>
  </si>
  <si>
    <t>Jadson Andre Selected</t>
  </si>
  <si>
    <t>$J$31</t>
  </si>
  <si>
    <t>Jadson Andre Power</t>
  </si>
  <si>
    <t>$I$32</t>
  </si>
  <si>
    <t>Jesse Mendes Selected</t>
  </si>
  <si>
    <t>$J$32</t>
  </si>
  <si>
    <t>Jesse Mendes Power</t>
  </si>
  <si>
    <t>$I$33</t>
  </si>
  <si>
    <t>Josh Kerr Selected</t>
  </si>
  <si>
    <t>$J$33</t>
  </si>
  <si>
    <t>Josh Kerr Power</t>
  </si>
  <si>
    <t>$I$34</t>
  </si>
  <si>
    <t>Ethan Ewing Selected</t>
  </si>
  <si>
    <t>$J$34</t>
  </si>
  <si>
    <t>Ethan Ewing Power</t>
  </si>
  <si>
    <t>$I$35</t>
  </si>
  <si>
    <t>Leonardo Fioravanti Selected</t>
  </si>
  <si>
    <t>$J$35</t>
  </si>
  <si>
    <t>Leonardo Fioravanti Power</t>
  </si>
  <si>
    <t>$I$36</t>
  </si>
  <si>
    <t>Bino Lopes Selected</t>
  </si>
  <si>
    <t>$J$36</t>
  </si>
  <si>
    <t>Bino Lopes Power</t>
  </si>
  <si>
    <t>$I$37</t>
  </si>
  <si>
    <t>Yago Dora Selected</t>
  </si>
  <si>
    <t>$J$37</t>
  </si>
  <si>
    <t>Yago Dora Power</t>
  </si>
  <si>
    <t>Shadow</t>
  </si>
  <si>
    <t>Constraint</t>
  </si>
  <si>
    <t>Price</t>
  </si>
  <si>
    <t>R.H. Side</t>
  </si>
  <si>
    <t>$J$38</t>
  </si>
  <si>
    <t>$O$10</t>
  </si>
  <si>
    <t>$O$11</t>
  </si>
  <si>
    <t>$O$3</t>
  </si>
  <si>
    <t>$O$9</t>
  </si>
  <si>
    <t>$Q$4</t>
  </si>
  <si>
    <t>$Q$5</t>
  </si>
  <si>
    <t>$Q$6</t>
  </si>
  <si>
    <t>$Q$7</t>
  </si>
  <si>
    <t>Stance</t>
  </si>
  <si>
    <t>2016 Score</t>
  </si>
  <si>
    <t>Previous Score</t>
  </si>
  <si>
    <t>Champ</t>
  </si>
  <si>
    <t>Min</t>
  </si>
  <si>
    <t>Exc</t>
  </si>
  <si>
    <t>Prev</t>
  </si>
  <si>
    <t>Past 3 Championship</t>
  </si>
  <si>
    <t>Standings</t>
  </si>
  <si>
    <t>Maximise</t>
  </si>
  <si>
    <t>Subject to</t>
  </si>
  <si>
    <t>Max 2016 Score</t>
  </si>
  <si>
    <t>A CF</t>
  </si>
  <si>
    <t>Average Score</t>
  </si>
  <si>
    <t>Nationality</t>
  </si>
  <si>
    <t>Max</t>
  </si>
  <si>
    <t>Championship Score</t>
  </si>
  <si>
    <t>Average</t>
  </si>
  <si>
    <t>Championship</t>
  </si>
  <si>
    <t>Previous HS</t>
  </si>
  <si>
    <t>Average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</si>
</sst>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color rgb="FF1F1F1F"/>
      <name val="Arial"/>
      <family val="2"/>
    </font>
    <font>
      <sz val="11"/>
      <color theme="1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b/>
      <sz val="11"/>
      <color theme="1"/>
      <name val="Aptos Narrow"/>
      <family val="2"/>
    </font>
    <font>
      <b/>
      <sz val="11"/>
      <color rgb="FF00008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83CAEB"/>
        <bgColor rgb="FF83CAEB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8ED873"/>
        <bgColor rgb="FF8ED873"/>
      </patternFill>
    </fill>
    <fill>
      <patternFill patternType="solid">
        <fgColor rgb="FFFF0000"/>
        <bgColor rgb="FFFF0000"/>
      </patternFill>
    </fill>
    <fill>
      <patternFill patternType="solid">
        <fgColor rgb="FFA02B93"/>
        <bgColor rgb="FFA02B93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vertical="top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2" fillId="0" borderId="1" xfId="0" applyFont="1" applyBorder="1" applyAlignment="1">
      <alignment wrapText="1"/>
    </xf>
    <xf numFmtId="0" fontId="5" fillId="6" borderId="2" xfId="0" applyFont="1" applyFill="1" applyBorder="1"/>
    <xf numFmtId="0" fontId="2" fillId="7" borderId="1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right" wrapText="1"/>
    </xf>
    <xf numFmtId="0" fontId="5" fillId="9" borderId="2" xfId="0" applyFont="1" applyFill="1" applyBorder="1"/>
    <xf numFmtId="0" fontId="6" fillId="0" borderId="1" xfId="0" applyFont="1" applyBorder="1" applyAlignment="1">
      <alignment wrapText="1"/>
    </xf>
    <xf numFmtId="0" fontId="2" fillId="10" borderId="1" xfId="0" applyFont="1" applyFill="1" applyBorder="1" applyAlignment="1">
      <alignment wrapText="1"/>
    </xf>
    <xf numFmtId="0" fontId="5" fillId="10" borderId="2" xfId="0" applyFont="1" applyFill="1" applyBorder="1"/>
    <xf numFmtId="0" fontId="2" fillId="11" borderId="1" xfId="0" applyFont="1" applyFill="1" applyBorder="1" applyAlignment="1">
      <alignment horizontal="right" wrapText="1"/>
    </xf>
    <xf numFmtId="0" fontId="7" fillId="0" borderId="0" xfId="0" applyFont="1"/>
    <xf numFmtId="0" fontId="6" fillId="12" borderId="1" xfId="0" applyFont="1" applyFill="1" applyBorder="1" applyAlignment="1">
      <alignment wrapText="1"/>
    </xf>
    <xf numFmtId="0" fontId="2" fillId="10" borderId="1" xfId="0" applyFont="1" applyFill="1" applyBorder="1" applyAlignment="1">
      <alignment horizontal="right" wrapText="1"/>
    </xf>
    <xf numFmtId="0" fontId="5" fillId="0" borderId="0" xfId="0" applyFont="1"/>
    <xf numFmtId="0" fontId="2" fillId="0" borderId="0" xfId="0" applyFont="1"/>
    <xf numFmtId="0" fontId="2" fillId="12" borderId="0" xfId="0" applyFont="1" applyFill="1"/>
    <xf numFmtId="0" fontId="8" fillId="12" borderId="0" xfId="0" applyFont="1" applyFill="1"/>
    <xf numFmtId="0" fontId="9" fillId="12" borderId="0" xfId="0" applyFont="1" applyFill="1"/>
    <xf numFmtId="0" fontId="5" fillId="0" borderId="1" xfId="0" applyFont="1" applyBorder="1" applyAlignment="1">
      <alignment wrapText="1"/>
    </xf>
    <xf numFmtId="0" fontId="5" fillId="13" borderId="2" xfId="0" applyFont="1" applyFill="1" applyBorder="1"/>
    <xf numFmtId="0" fontId="6" fillId="0" borderId="1" xfId="0" applyFont="1" applyBorder="1" applyAlignment="1">
      <alignment vertical="top" wrapText="1"/>
    </xf>
    <xf numFmtId="0" fontId="6" fillId="12" borderId="1" xfId="0" applyFont="1" applyFill="1" applyBorder="1" applyAlignment="1">
      <alignment vertical="top" wrapText="1"/>
    </xf>
    <xf numFmtId="0" fontId="2" fillId="12" borderId="1" xfId="0" applyFont="1" applyFill="1" applyBorder="1" applyAlignment="1">
      <alignment vertical="top" wrapText="1"/>
    </xf>
    <xf numFmtId="0" fontId="10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2" fillId="0" borderId="0" xfId="0" applyFont="1" applyAlignment="1">
      <alignment horizontal="right" wrapText="1"/>
    </xf>
    <xf numFmtId="0" fontId="2" fillId="12" borderId="1" xfId="0" applyFont="1" applyFill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3" fontId="5" fillId="0" borderId="0" xfId="0" applyNumberFormat="1" applyFont="1"/>
    <xf numFmtId="0" fontId="2" fillId="12" borderId="1" xfId="0" applyFont="1" applyFill="1" applyBorder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N17" sqref="N17"/>
    </sheetView>
  </sheetViews>
  <sheetFormatPr defaultColWidth="12.5703125" defaultRowHeight="15" customHeight="1"/>
  <cols>
    <col min="1" max="1" width="16" customWidth="1"/>
    <col min="2" max="11" width="8.5703125" customWidth="1"/>
    <col min="12" max="12" width="14.7109375" customWidth="1"/>
    <col min="13" max="26" width="8.5703125" customWidth="1"/>
  </cols>
  <sheetData>
    <row r="1" spans="1: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5">
      <c r="A2" s="4" t="s">
        <v>10</v>
      </c>
      <c r="B2" s="5">
        <v>1</v>
      </c>
      <c r="C2" s="6">
        <v>54</v>
      </c>
      <c r="D2" s="6">
        <v>19.899999999999999</v>
      </c>
      <c r="E2" s="6">
        <v>2</v>
      </c>
      <c r="F2" s="6">
        <v>5</v>
      </c>
      <c r="G2" s="3">
        <v>0</v>
      </c>
      <c r="H2" s="5">
        <v>76.83</v>
      </c>
      <c r="I2" s="3">
        <v>1</v>
      </c>
      <c r="J2" s="3">
        <v>0</v>
      </c>
      <c r="L2" s="3" t="s">
        <v>11</v>
      </c>
      <c r="M2" s="7">
        <f>SUMPRODUCT(I2:I37,D2:D37)+SUMPRODUCT(J2:J37,D2:D37)</f>
        <v>170.42000000000002</v>
      </c>
    </row>
    <row r="3" spans="1:15">
      <c r="A3" s="4" t="s">
        <v>12</v>
      </c>
      <c r="B3" s="5">
        <v>1</v>
      </c>
      <c r="C3" s="6">
        <v>46</v>
      </c>
      <c r="D3" s="6">
        <v>19.03</v>
      </c>
      <c r="E3" s="6">
        <v>2</v>
      </c>
      <c r="F3" s="6">
        <v>9</v>
      </c>
      <c r="G3" s="3">
        <v>0</v>
      </c>
      <c r="H3" s="5">
        <v>52.3</v>
      </c>
      <c r="I3" s="3">
        <v>0</v>
      </c>
      <c r="J3" s="3">
        <v>0</v>
      </c>
      <c r="K3" s="3" t="s">
        <v>13</v>
      </c>
      <c r="L3" s="3" t="s">
        <v>14</v>
      </c>
      <c r="M3" s="8">
        <f>SUMPRODUCT(I2:I37,C2:C37)</f>
        <v>218</v>
      </c>
      <c r="N3" s="3" t="s">
        <v>15</v>
      </c>
      <c r="O3" s="9">
        <v>100</v>
      </c>
    </row>
    <row r="4" spans="1:15">
      <c r="A4" s="4" t="s">
        <v>16</v>
      </c>
      <c r="B4" s="5">
        <v>1</v>
      </c>
      <c r="C4" s="6">
        <v>45</v>
      </c>
      <c r="D4" s="6">
        <v>19.13</v>
      </c>
      <c r="E4" s="6">
        <v>4</v>
      </c>
      <c r="F4" s="6">
        <v>5</v>
      </c>
      <c r="G4" s="3">
        <v>0</v>
      </c>
      <c r="H4" s="5">
        <v>76.040000000000006</v>
      </c>
      <c r="I4" s="3">
        <v>0</v>
      </c>
      <c r="J4" s="3">
        <v>0</v>
      </c>
      <c r="L4" s="3" t="s">
        <v>17</v>
      </c>
      <c r="M4" s="8">
        <f>SUMPRODUCT(I2:I37,E2:E37)</f>
        <v>23</v>
      </c>
      <c r="N4" s="3" t="s">
        <v>15</v>
      </c>
      <c r="O4" s="9">
        <v>20</v>
      </c>
    </row>
    <row r="5" spans="1:15">
      <c r="A5" s="4" t="s">
        <v>18</v>
      </c>
      <c r="B5" s="5">
        <v>1</v>
      </c>
      <c r="C5" s="6">
        <v>45</v>
      </c>
      <c r="D5" s="6">
        <v>16.8</v>
      </c>
      <c r="E5" s="6">
        <v>2</v>
      </c>
      <c r="F5" s="6">
        <v>5</v>
      </c>
      <c r="G5" s="3">
        <v>0</v>
      </c>
      <c r="H5" s="5">
        <v>44.26</v>
      </c>
      <c r="I5" s="3">
        <v>0</v>
      </c>
      <c r="J5" s="3">
        <v>0</v>
      </c>
      <c r="L5" s="3" t="s">
        <v>19</v>
      </c>
      <c r="M5" s="8">
        <f>SUMPRODUCT(I2:I37,F2:F37)</f>
        <v>80</v>
      </c>
      <c r="N5" s="3" t="s">
        <v>15</v>
      </c>
      <c r="O5" s="9">
        <v>20</v>
      </c>
    </row>
    <row r="6" spans="1:15">
      <c r="A6" s="4" t="s">
        <v>20</v>
      </c>
      <c r="B6" s="5">
        <v>1</v>
      </c>
      <c r="C6" s="6">
        <v>41</v>
      </c>
      <c r="D6" s="6">
        <v>17.829999999999998</v>
      </c>
      <c r="E6" s="6">
        <v>3</v>
      </c>
      <c r="F6" s="6">
        <v>9</v>
      </c>
      <c r="G6" s="3">
        <v>0</v>
      </c>
      <c r="H6" s="5">
        <v>90.24</v>
      </c>
      <c r="I6" s="3">
        <v>0</v>
      </c>
      <c r="J6" s="3">
        <v>0</v>
      </c>
      <c r="L6" s="3" t="s">
        <v>21</v>
      </c>
      <c r="M6" s="8">
        <f>SUMPRODUCT(I2:I37,G2:G37)</f>
        <v>1</v>
      </c>
      <c r="N6" s="3" t="s">
        <v>15</v>
      </c>
      <c r="O6" s="9">
        <v>1</v>
      </c>
    </row>
    <row r="7" spans="1:15">
      <c r="A7" s="4" t="s">
        <v>22</v>
      </c>
      <c r="B7" s="5">
        <v>1</v>
      </c>
      <c r="C7" s="6">
        <v>44</v>
      </c>
      <c r="D7" s="6">
        <v>15.4</v>
      </c>
      <c r="E7" s="6">
        <v>0</v>
      </c>
      <c r="F7" s="6">
        <v>8</v>
      </c>
      <c r="G7" s="3">
        <v>0</v>
      </c>
      <c r="H7" s="5">
        <v>23.47</v>
      </c>
      <c r="I7" s="3">
        <v>0</v>
      </c>
      <c r="J7" s="3">
        <v>0</v>
      </c>
      <c r="L7" s="3" t="s">
        <v>23</v>
      </c>
      <c r="M7" s="8">
        <f>SUM(I2:I9)</f>
        <v>2</v>
      </c>
      <c r="N7" s="3" t="s">
        <v>24</v>
      </c>
      <c r="O7" s="9">
        <v>2</v>
      </c>
    </row>
    <row r="8" spans="1:15">
      <c r="A8" s="4" t="s">
        <v>25</v>
      </c>
      <c r="B8" s="5">
        <v>1</v>
      </c>
      <c r="C8" s="6">
        <v>38</v>
      </c>
      <c r="D8" s="6">
        <v>19.829999999999998</v>
      </c>
      <c r="E8" s="6">
        <v>2</v>
      </c>
      <c r="F8" s="6">
        <v>27</v>
      </c>
      <c r="G8" s="3">
        <v>0</v>
      </c>
      <c r="H8" s="5">
        <v>80.73</v>
      </c>
      <c r="I8" s="3">
        <v>1</v>
      </c>
      <c r="J8" s="3">
        <v>0</v>
      </c>
      <c r="L8" s="3" t="s">
        <v>26</v>
      </c>
      <c r="M8" s="8">
        <f>SUM(I10:I25)</f>
        <v>4</v>
      </c>
      <c r="N8" s="3" t="s">
        <v>24</v>
      </c>
      <c r="O8" s="9">
        <v>4</v>
      </c>
    </row>
    <row r="9" spans="1:15">
      <c r="A9" s="4" t="s">
        <v>27</v>
      </c>
      <c r="B9" s="5">
        <v>1</v>
      </c>
      <c r="C9" s="6">
        <v>43</v>
      </c>
      <c r="D9" s="6">
        <v>18.57</v>
      </c>
      <c r="E9" s="6">
        <v>2</v>
      </c>
      <c r="F9" s="6">
        <v>6</v>
      </c>
      <c r="G9" s="3">
        <v>0</v>
      </c>
      <c r="H9" s="5">
        <v>31.5</v>
      </c>
      <c r="I9" s="3">
        <v>0</v>
      </c>
      <c r="J9" s="3">
        <v>0</v>
      </c>
      <c r="L9" s="3" t="s">
        <v>28</v>
      </c>
      <c r="M9" s="8">
        <f>SUM(I26:I37)</f>
        <v>2</v>
      </c>
      <c r="N9" s="3" t="s">
        <v>24</v>
      </c>
      <c r="O9" s="9">
        <v>2</v>
      </c>
    </row>
    <row r="10" spans="1:15">
      <c r="A10" s="4" t="s">
        <v>29</v>
      </c>
      <c r="B10" s="5">
        <v>2</v>
      </c>
      <c r="C10" s="6">
        <v>38</v>
      </c>
      <c r="D10" s="6">
        <v>19.93</v>
      </c>
      <c r="E10" s="6">
        <v>4</v>
      </c>
      <c r="F10" s="6">
        <v>16</v>
      </c>
      <c r="G10" s="3">
        <v>0</v>
      </c>
      <c r="H10" s="5">
        <v>73.430000000000007</v>
      </c>
      <c r="I10" s="3">
        <v>1</v>
      </c>
      <c r="J10" s="3">
        <v>1</v>
      </c>
      <c r="L10" s="3" t="s">
        <v>30</v>
      </c>
      <c r="M10" s="8">
        <f>SUM(J2:J37)</f>
        <v>1</v>
      </c>
      <c r="N10" s="3" t="s">
        <v>24</v>
      </c>
      <c r="O10" s="9">
        <v>1</v>
      </c>
    </row>
    <row r="11" spans="1:15">
      <c r="A11" s="4" t="s">
        <v>31</v>
      </c>
      <c r="B11" s="5">
        <v>2</v>
      </c>
      <c r="C11" s="6">
        <v>36</v>
      </c>
      <c r="D11" s="6">
        <v>19.600000000000001</v>
      </c>
      <c r="E11" s="6">
        <v>8</v>
      </c>
      <c r="F11" s="6">
        <v>4</v>
      </c>
      <c r="G11" s="3">
        <v>0</v>
      </c>
      <c r="H11" s="5">
        <v>26.87</v>
      </c>
      <c r="I11" s="3">
        <v>1</v>
      </c>
      <c r="J11" s="3">
        <v>0</v>
      </c>
    </row>
    <row r="12" spans="1:15">
      <c r="A12" s="4" t="s">
        <v>32</v>
      </c>
      <c r="B12" s="5">
        <v>2</v>
      </c>
      <c r="C12" s="6">
        <v>41</v>
      </c>
      <c r="D12" s="6">
        <v>18.940000000000001</v>
      </c>
      <c r="E12" s="6">
        <v>4</v>
      </c>
      <c r="F12" s="6">
        <v>11</v>
      </c>
      <c r="G12" s="3">
        <v>0</v>
      </c>
      <c r="H12" s="5">
        <v>58.5</v>
      </c>
      <c r="I12" s="3">
        <v>0</v>
      </c>
      <c r="J12" s="3">
        <v>0</v>
      </c>
    </row>
    <row r="13" spans="1:15">
      <c r="A13" s="4" t="s">
        <v>20</v>
      </c>
      <c r="B13" s="5">
        <v>2</v>
      </c>
      <c r="C13" s="6">
        <v>40</v>
      </c>
      <c r="D13" s="6">
        <v>16.399999999999999</v>
      </c>
      <c r="E13" s="6">
        <v>0</v>
      </c>
      <c r="F13" s="6">
        <v>5</v>
      </c>
      <c r="G13" s="3">
        <v>0</v>
      </c>
      <c r="H13" s="5">
        <v>42.8</v>
      </c>
      <c r="I13" s="3">
        <v>0</v>
      </c>
      <c r="J13" s="3">
        <v>0</v>
      </c>
      <c r="L13" s="3" t="s">
        <v>7</v>
      </c>
      <c r="M13" s="10">
        <f>SUMPRODUCT(I2:I37,H2:H37)+SUMPRODUCT(J2:J37,H2:H37)</f>
        <v>439.33000000000004</v>
      </c>
    </row>
    <row r="14" spans="1:15">
      <c r="A14" s="4" t="s">
        <v>33</v>
      </c>
      <c r="B14" s="5">
        <v>2</v>
      </c>
      <c r="C14" s="6">
        <v>40</v>
      </c>
      <c r="D14" s="6">
        <v>14.33</v>
      </c>
      <c r="E14" s="6">
        <v>0</v>
      </c>
      <c r="F14" s="6">
        <v>6</v>
      </c>
      <c r="G14" s="3">
        <v>0</v>
      </c>
      <c r="H14" s="5">
        <v>21.43</v>
      </c>
      <c r="I14" s="3">
        <v>0</v>
      </c>
      <c r="J14" s="3">
        <v>0</v>
      </c>
    </row>
    <row r="15" spans="1:15">
      <c r="A15" s="4" t="s">
        <v>34</v>
      </c>
      <c r="B15" s="5">
        <v>2</v>
      </c>
      <c r="C15" s="6">
        <v>40</v>
      </c>
      <c r="D15" s="6">
        <v>17.170000000000002</v>
      </c>
      <c r="E15" s="6">
        <v>1</v>
      </c>
      <c r="F15" s="6">
        <v>7</v>
      </c>
      <c r="G15" s="3">
        <v>0</v>
      </c>
      <c r="H15" s="5">
        <v>29.4</v>
      </c>
      <c r="I15" s="3">
        <v>0</v>
      </c>
      <c r="J15" s="3">
        <v>0</v>
      </c>
    </row>
    <row r="16" spans="1:15">
      <c r="A16" s="4" t="s">
        <v>35</v>
      </c>
      <c r="B16" s="5">
        <v>2</v>
      </c>
      <c r="C16" s="6">
        <v>34</v>
      </c>
      <c r="D16" s="6">
        <v>15.8</v>
      </c>
      <c r="E16" s="6">
        <v>0</v>
      </c>
      <c r="F16" s="6">
        <v>2</v>
      </c>
      <c r="G16" s="3">
        <v>0</v>
      </c>
      <c r="H16" s="5">
        <v>82.32</v>
      </c>
      <c r="I16" s="3">
        <v>0</v>
      </c>
      <c r="J16" s="3">
        <v>0</v>
      </c>
    </row>
    <row r="17" spans="1:10">
      <c r="A17" s="4" t="s">
        <v>36</v>
      </c>
      <c r="B17" s="5">
        <v>2</v>
      </c>
      <c r="C17" s="6">
        <v>39</v>
      </c>
      <c r="D17" s="6">
        <v>13.92</v>
      </c>
      <c r="E17" s="6">
        <v>0</v>
      </c>
      <c r="F17" s="6">
        <v>2</v>
      </c>
      <c r="G17" s="3">
        <v>0</v>
      </c>
      <c r="H17" s="5">
        <v>40.97</v>
      </c>
      <c r="I17" s="3">
        <v>0</v>
      </c>
      <c r="J17" s="3">
        <v>0</v>
      </c>
    </row>
    <row r="18" spans="1:10">
      <c r="A18" s="4" t="s">
        <v>37</v>
      </c>
      <c r="B18" s="5">
        <v>2</v>
      </c>
      <c r="C18" s="6">
        <v>22</v>
      </c>
      <c r="D18" s="6">
        <v>19.600000000000001</v>
      </c>
      <c r="E18" s="6">
        <v>5</v>
      </c>
      <c r="F18" s="6">
        <v>15</v>
      </c>
      <c r="G18" s="3">
        <v>0</v>
      </c>
      <c r="H18" s="5">
        <v>28.27</v>
      </c>
      <c r="I18" s="3">
        <v>1</v>
      </c>
      <c r="J18" s="3">
        <v>0</v>
      </c>
    </row>
    <row r="19" spans="1:10">
      <c r="A19" s="4" t="s">
        <v>38</v>
      </c>
      <c r="B19" s="5">
        <v>2</v>
      </c>
      <c r="C19" s="6">
        <v>38</v>
      </c>
      <c r="D19" s="6">
        <v>14.33</v>
      </c>
      <c r="E19" s="6">
        <v>0</v>
      </c>
      <c r="F19" s="6">
        <v>1</v>
      </c>
      <c r="G19" s="3">
        <v>0</v>
      </c>
      <c r="H19" s="5">
        <v>63.3</v>
      </c>
      <c r="I19" s="3">
        <v>0</v>
      </c>
      <c r="J19" s="3">
        <v>0</v>
      </c>
    </row>
    <row r="20" spans="1:10">
      <c r="A20" s="4" t="s">
        <v>39</v>
      </c>
      <c r="B20" s="5">
        <v>2</v>
      </c>
      <c r="C20" s="6">
        <v>38</v>
      </c>
      <c r="D20" s="6">
        <v>17.670000000000002</v>
      </c>
      <c r="E20" s="6">
        <v>2</v>
      </c>
      <c r="F20" s="6">
        <v>1</v>
      </c>
      <c r="G20" s="3">
        <v>0</v>
      </c>
      <c r="H20" s="5">
        <v>37.17</v>
      </c>
      <c r="I20" s="3">
        <v>0</v>
      </c>
      <c r="J20" s="3">
        <v>0</v>
      </c>
    </row>
    <row r="21" spans="1:10" ht="15.75" customHeight="1">
      <c r="A21" s="4" t="s">
        <v>40</v>
      </c>
      <c r="B21" s="5">
        <v>2</v>
      </c>
      <c r="C21" s="6">
        <v>36</v>
      </c>
      <c r="D21" s="6">
        <v>15.26</v>
      </c>
      <c r="E21" s="6">
        <v>0</v>
      </c>
      <c r="F21" s="6">
        <v>1</v>
      </c>
      <c r="G21" s="3">
        <v>0</v>
      </c>
      <c r="H21" s="5">
        <v>16.77</v>
      </c>
      <c r="I21" s="3">
        <v>0</v>
      </c>
      <c r="J21" s="3">
        <v>0</v>
      </c>
    </row>
    <row r="22" spans="1:10" ht="15.75" customHeight="1">
      <c r="A22" s="4" t="s">
        <v>41</v>
      </c>
      <c r="B22" s="5">
        <v>2</v>
      </c>
      <c r="C22" s="6">
        <v>32</v>
      </c>
      <c r="D22" s="6">
        <v>17.34</v>
      </c>
      <c r="E22" s="6">
        <v>3</v>
      </c>
      <c r="F22" s="6">
        <v>2</v>
      </c>
      <c r="G22" s="3">
        <v>0</v>
      </c>
      <c r="H22" s="5">
        <v>24</v>
      </c>
      <c r="I22" s="3">
        <v>0</v>
      </c>
      <c r="J22" s="3">
        <v>0</v>
      </c>
    </row>
    <row r="23" spans="1:10" ht="15.75" customHeight="1">
      <c r="A23" s="4" t="s">
        <v>42</v>
      </c>
      <c r="B23" s="5">
        <v>2</v>
      </c>
      <c r="C23" s="6">
        <v>33</v>
      </c>
      <c r="D23" s="6">
        <v>17.23</v>
      </c>
      <c r="E23" s="6">
        <v>3</v>
      </c>
      <c r="F23" s="6">
        <v>6</v>
      </c>
      <c r="G23" s="3">
        <v>0</v>
      </c>
      <c r="H23" s="5">
        <v>41.08</v>
      </c>
      <c r="I23" s="3">
        <v>0</v>
      </c>
      <c r="J23" s="3">
        <v>0</v>
      </c>
    </row>
    <row r="24" spans="1:10" ht="15.75" customHeight="1">
      <c r="A24" s="4" t="s">
        <v>43</v>
      </c>
      <c r="B24" s="5">
        <v>2</v>
      </c>
      <c r="C24" s="6">
        <v>0</v>
      </c>
      <c r="D24" s="6">
        <v>17</v>
      </c>
      <c r="E24" s="6">
        <v>1</v>
      </c>
      <c r="F24" s="6">
        <v>8</v>
      </c>
      <c r="G24" s="3">
        <v>0</v>
      </c>
      <c r="H24" s="5">
        <v>100.75</v>
      </c>
      <c r="I24" s="3">
        <v>0</v>
      </c>
      <c r="J24" s="3">
        <v>0</v>
      </c>
    </row>
    <row r="25" spans="1:10" ht="15.75" customHeight="1">
      <c r="A25" s="4" t="s">
        <v>44</v>
      </c>
      <c r="B25" s="5">
        <v>2</v>
      </c>
      <c r="C25" s="6">
        <v>3</v>
      </c>
      <c r="D25" s="6">
        <v>19.399999999999999</v>
      </c>
      <c r="E25" s="6">
        <v>2</v>
      </c>
      <c r="F25" s="6">
        <v>12</v>
      </c>
      <c r="G25" s="3">
        <v>0</v>
      </c>
      <c r="H25" s="5">
        <v>28.17</v>
      </c>
      <c r="I25" s="3">
        <v>1</v>
      </c>
      <c r="J25" s="3">
        <v>0</v>
      </c>
    </row>
    <row r="26" spans="1:10" ht="15.75" customHeight="1">
      <c r="A26" s="4" t="s">
        <v>45</v>
      </c>
      <c r="B26" s="5">
        <v>3</v>
      </c>
      <c r="C26" s="6">
        <v>0</v>
      </c>
      <c r="D26" s="6">
        <v>15.03</v>
      </c>
      <c r="E26" s="6">
        <v>0</v>
      </c>
      <c r="F26" s="6">
        <v>0</v>
      </c>
      <c r="G26" s="3">
        <v>1</v>
      </c>
      <c r="H26" s="5">
        <v>60.69</v>
      </c>
      <c r="I26" s="3">
        <v>0</v>
      </c>
      <c r="J26" s="3">
        <v>0</v>
      </c>
    </row>
    <row r="27" spans="1:10" ht="15.75" customHeight="1">
      <c r="A27" s="4" t="s">
        <v>46</v>
      </c>
      <c r="B27" s="5">
        <v>3</v>
      </c>
      <c r="C27" s="6">
        <v>0</v>
      </c>
      <c r="D27" s="6">
        <v>15.27</v>
      </c>
      <c r="E27" s="6">
        <v>0</v>
      </c>
      <c r="F27" s="6">
        <v>0</v>
      </c>
      <c r="G27" s="3">
        <v>1</v>
      </c>
      <c r="H27" s="5">
        <v>28.64</v>
      </c>
      <c r="I27" s="3">
        <v>0</v>
      </c>
      <c r="J27" s="3">
        <v>0</v>
      </c>
    </row>
    <row r="28" spans="1:10" ht="15.75" customHeight="1">
      <c r="A28" s="4" t="s">
        <v>47</v>
      </c>
      <c r="B28" s="5">
        <v>3</v>
      </c>
      <c r="C28" s="6">
        <v>4</v>
      </c>
      <c r="D28" s="6">
        <v>15.7</v>
      </c>
      <c r="E28" s="6">
        <v>0</v>
      </c>
      <c r="F28" s="6">
        <v>0</v>
      </c>
      <c r="G28" s="3">
        <v>1</v>
      </c>
      <c r="H28" s="5">
        <v>28.87</v>
      </c>
      <c r="I28" s="3">
        <v>0</v>
      </c>
      <c r="J28" s="3">
        <v>0</v>
      </c>
    </row>
    <row r="29" spans="1:10" ht="15.75" customHeight="1">
      <c r="A29" s="4" t="s">
        <v>48</v>
      </c>
      <c r="B29" s="5">
        <v>3</v>
      </c>
      <c r="C29" s="6">
        <v>2</v>
      </c>
      <c r="D29" s="6">
        <v>16.399999999999999</v>
      </c>
      <c r="E29" s="6">
        <v>0</v>
      </c>
      <c r="F29" s="6">
        <v>0</v>
      </c>
      <c r="G29" s="3">
        <v>1</v>
      </c>
      <c r="H29" s="5">
        <v>26.93</v>
      </c>
      <c r="I29" s="3">
        <v>1</v>
      </c>
      <c r="J29" s="3">
        <v>0</v>
      </c>
    </row>
    <row r="30" spans="1:10" ht="15.75" customHeight="1">
      <c r="A30" s="4" t="s">
        <v>18</v>
      </c>
      <c r="B30" s="5">
        <v>3</v>
      </c>
      <c r="C30" s="6">
        <v>10</v>
      </c>
      <c r="D30" s="6">
        <v>15</v>
      </c>
      <c r="E30" s="6">
        <v>0</v>
      </c>
      <c r="F30" s="6">
        <v>0</v>
      </c>
      <c r="G30" s="3">
        <v>1</v>
      </c>
      <c r="H30" s="5">
        <v>23.77</v>
      </c>
      <c r="I30" s="3">
        <v>0</v>
      </c>
      <c r="J30" s="3">
        <v>0</v>
      </c>
    </row>
    <row r="31" spans="1:10" ht="15.75" customHeight="1">
      <c r="A31" s="4" t="s">
        <v>49</v>
      </c>
      <c r="B31" s="5">
        <v>3</v>
      </c>
      <c r="C31" s="6">
        <v>29</v>
      </c>
      <c r="D31" s="6">
        <v>15.5</v>
      </c>
      <c r="E31" s="6">
        <v>0</v>
      </c>
      <c r="F31" s="6">
        <v>10</v>
      </c>
      <c r="G31" s="3">
        <v>0</v>
      </c>
      <c r="H31" s="5">
        <v>28.73</v>
      </c>
      <c r="I31" s="3">
        <v>0</v>
      </c>
      <c r="J31" s="3">
        <v>0</v>
      </c>
    </row>
    <row r="32" spans="1:10" ht="15.75" customHeight="1">
      <c r="A32" s="4" t="s">
        <v>50</v>
      </c>
      <c r="B32" s="5">
        <v>3</v>
      </c>
      <c r="C32" s="6">
        <v>29</v>
      </c>
      <c r="D32" s="6">
        <v>15.8</v>
      </c>
      <c r="E32" s="6">
        <v>0</v>
      </c>
      <c r="F32" s="6">
        <v>7</v>
      </c>
      <c r="G32" s="3">
        <v>0</v>
      </c>
      <c r="H32" s="5">
        <v>24.3</v>
      </c>
      <c r="I32" s="3">
        <v>0</v>
      </c>
      <c r="J32" s="3">
        <v>0</v>
      </c>
    </row>
    <row r="33" spans="1:10" ht="15.75" customHeight="1">
      <c r="A33" s="4" t="s">
        <v>51</v>
      </c>
      <c r="B33" s="5">
        <v>3</v>
      </c>
      <c r="C33" s="6">
        <v>0</v>
      </c>
      <c r="D33" s="6">
        <v>14.56</v>
      </c>
      <c r="E33" s="6">
        <v>0</v>
      </c>
      <c r="F33" s="6">
        <v>0</v>
      </c>
      <c r="G33" s="3">
        <v>1</v>
      </c>
      <c r="H33" s="5">
        <v>34.26</v>
      </c>
      <c r="I33" s="3">
        <v>0</v>
      </c>
      <c r="J33" s="3">
        <v>0</v>
      </c>
    </row>
    <row r="34" spans="1:10" ht="15.75" customHeight="1">
      <c r="A34" s="4" t="s">
        <v>52</v>
      </c>
      <c r="B34" s="5">
        <v>3</v>
      </c>
      <c r="C34" s="6">
        <v>25</v>
      </c>
      <c r="D34" s="6">
        <v>15.83</v>
      </c>
      <c r="E34" s="6">
        <v>0</v>
      </c>
      <c r="F34" s="6">
        <v>1</v>
      </c>
      <c r="G34" s="3">
        <v>0</v>
      </c>
      <c r="H34" s="5">
        <v>24.67</v>
      </c>
      <c r="I34" s="3">
        <v>1</v>
      </c>
      <c r="J34" s="3">
        <v>0</v>
      </c>
    </row>
    <row r="35" spans="1:10" ht="15.75" customHeight="1">
      <c r="A35" s="4" t="s">
        <v>53</v>
      </c>
      <c r="B35" s="5">
        <v>3</v>
      </c>
      <c r="C35" s="6">
        <v>0</v>
      </c>
      <c r="D35" s="6">
        <v>15.75</v>
      </c>
      <c r="E35" s="6">
        <v>0</v>
      </c>
      <c r="F35" s="6">
        <v>0</v>
      </c>
      <c r="G35" s="3">
        <v>1</v>
      </c>
      <c r="H35" s="5">
        <v>40.03</v>
      </c>
      <c r="I35" s="3">
        <v>0</v>
      </c>
      <c r="J35" s="3">
        <v>0</v>
      </c>
    </row>
    <row r="36" spans="1:10" ht="15.75" customHeight="1">
      <c r="A36" s="4" t="s">
        <v>54</v>
      </c>
      <c r="B36" s="5">
        <v>3</v>
      </c>
      <c r="C36" s="6">
        <v>32</v>
      </c>
      <c r="D36" s="6">
        <v>14.8</v>
      </c>
      <c r="E36" s="6">
        <v>0</v>
      </c>
      <c r="F36" s="6">
        <v>4</v>
      </c>
      <c r="G36" s="3">
        <v>0</v>
      </c>
      <c r="H36" s="5">
        <v>23.6</v>
      </c>
      <c r="I36" s="3">
        <v>0</v>
      </c>
      <c r="J36" s="3">
        <v>0</v>
      </c>
    </row>
    <row r="37" spans="1:10" ht="15.75" customHeight="1">
      <c r="A37" s="4" t="s">
        <v>55</v>
      </c>
      <c r="B37" s="5">
        <v>3</v>
      </c>
      <c r="C37" s="6">
        <v>2</v>
      </c>
      <c r="D37" s="6">
        <v>15.55</v>
      </c>
      <c r="E37" s="6">
        <v>0</v>
      </c>
      <c r="F37" s="6">
        <v>1</v>
      </c>
      <c r="G37" s="3">
        <v>0</v>
      </c>
      <c r="H37" s="5">
        <v>41.84</v>
      </c>
      <c r="I37" s="3">
        <v>0</v>
      </c>
      <c r="J37" s="3">
        <v>0</v>
      </c>
    </row>
    <row r="38" spans="1:10" ht="15.75" customHeight="1">
      <c r="A38" s="1"/>
    </row>
    <row r="39" spans="1:10" ht="15.75" customHeight="1">
      <c r="A39" s="1"/>
    </row>
    <row r="40" spans="1:10" ht="15.75" customHeight="1">
      <c r="A40" s="1"/>
    </row>
    <row r="41" spans="1:10" ht="15.75" customHeight="1">
      <c r="A41" s="1"/>
    </row>
    <row r="42" spans="1:10" ht="15.75" customHeight="1">
      <c r="A42" s="1"/>
    </row>
    <row r="43" spans="1:10" ht="15.75" customHeight="1">
      <c r="A43" s="1"/>
    </row>
    <row r="44" spans="1:10" ht="15.75" customHeight="1">
      <c r="A44" s="1"/>
    </row>
    <row r="45" spans="1:10" ht="15.75" customHeight="1">
      <c r="A45" s="1"/>
    </row>
    <row r="46" spans="1:10" ht="15.75" customHeight="1">
      <c r="A46" s="1"/>
    </row>
    <row r="47" spans="1:10" ht="15.75" customHeight="1">
      <c r="A47" s="1"/>
    </row>
    <row r="48" spans="1:10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>
      <selection activeCell="P19" sqref="P19"/>
    </sheetView>
  </sheetViews>
  <sheetFormatPr defaultColWidth="12.5703125" defaultRowHeight="15" customHeight="1"/>
  <cols>
    <col min="1" max="1" width="16" customWidth="1"/>
    <col min="2" max="3" width="8.5703125" customWidth="1"/>
    <col min="4" max="4" width="14.28515625" customWidth="1"/>
    <col min="5" max="5" width="14" customWidth="1"/>
    <col min="6" max="26" width="8.5703125" customWidth="1"/>
  </cols>
  <sheetData>
    <row r="1" spans="1:15">
      <c r="A1" s="1" t="s">
        <v>0</v>
      </c>
      <c r="B1" s="3" t="s">
        <v>1</v>
      </c>
      <c r="C1" s="3" t="s">
        <v>419</v>
      </c>
      <c r="D1" s="3" t="s">
        <v>420</v>
      </c>
      <c r="E1" s="3" t="s">
        <v>408</v>
      </c>
      <c r="F1" s="3" t="s">
        <v>409</v>
      </c>
      <c r="G1" s="3" t="s">
        <v>62</v>
      </c>
      <c r="H1" s="3" t="s">
        <v>9</v>
      </c>
      <c r="I1" s="3" t="s">
        <v>7</v>
      </c>
    </row>
    <row r="2" spans="1:15">
      <c r="A2" s="11" t="s">
        <v>12</v>
      </c>
      <c r="B2" s="5">
        <v>1</v>
      </c>
      <c r="C2" s="6">
        <v>14.83</v>
      </c>
      <c r="D2" s="5">
        <v>0</v>
      </c>
      <c r="E2" s="6">
        <v>76.819999999999993</v>
      </c>
      <c r="F2" s="28">
        <v>65.39</v>
      </c>
      <c r="G2" s="38">
        <v>1</v>
      </c>
      <c r="H2" s="38">
        <v>0</v>
      </c>
      <c r="I2" s="6">
        <v>103.79</v>
      </c>
      <c r="J2" s="38"/>
      <c r="L2" s="40" t="s">
        <v>421</v>
      </c>
      <c r="M2" s="29">
        <f>SUMPRODUCT(G2:G37,C2:C37)+SUMPRODUCT(H2:H37,C2:C37)</f>
        <v>135.94999999999999</v>
      </c>
    </row>
    <row r="3" spans="1:15">
      <c r="A3" s="11" t="s">
        <v>10</v>
      </c>
      <c r="B3" s="5">
        <v>1</v>
      </c>
      <c r="C3" s="6">
        <v>14.49</v>
      </c>
      <c r="D3" s="5">
        <v>0</v>
      </c>
      <c r="E3" s="6">
        <v>62.46</v>
      </c>
      <c r="F3" s="28">
        <v>60.2</v>
      </c>
      <c r="G3" s="38">
        <v>0</v>
      </c>
      <c r="H3" s="38">
        <v>0</v>
      </c>
      <c r="I3" s="6">
        <v>96.27</v>
      </c>
      <c r="J3" s="38"/>
      <c r="K3" s="38" t="s">
        <v>230</v>
      </c>
      <c r="M3" s="8">
        <v>0</v>
      </c>
      <c r="O3" s="3">
        <v>0</v>
      </c>
    </row>
    <row r="4" spans="1:15">
      <c r="A4" s="11" t="s">
        <v>20</v>
      </c>
      <c r="B4" s="5">
        <v>1</v>
      </c>
      <c r="C4" s="6">
        <v>12.36</v>
      </c>
      <c r="D4" s="5">
        <v>0</v>
      </c>
      <c r="E4" s="6">
        <v>43.4</v>
      </c>
      <c r="F4" s="28">
        <v>69.819999999999993</v>
      </c>
      <c r="G4" s="38">
        <v>0</v>
      </c>
      <c r="H4" s="38">
        <v>0</v>
      </c>
      <c r="I4" s="6">
        <v>23.16</v>
      </c>
      <c r="J4" s="38"/>
      <c r="L4" s="3" t="s">
        <v>420</v>
      </c>
      <c r="M4" s="8">
        <f>SUMPRODUCT(D2:D37,G2:G37)+SUMPRODUCT(H2:H37,D2:D37)</f>
        <v>1</v>
      </c>
      <c r="N4" s="3" t="s">
        <v>72</v>
      </c>
      <c r="O4" s="3">
        <v>0</v>
      </c>
    </row>
    <row r="5" spans="1:15">
      <c r="A5" s="11" t="s">
        <v>43</v>
      </c>
      <c r="B5" s="5">
        <v>1</v>
      </c>
      <c r="C5" s="6">
        <v>12.24</v>
      </c>
      <c r="D5" s="5">
        <v>0</v>
      </c>
      <c r="E5" s="6">
        <v>66.11</v>
      </c>
      <c r="F5" s="28">
        <v>54.43</v>
      </c>
      <c r="G5" s="38">
        <v>0</v>
      </c>
      <c r="H5" s="38">
        <v>0</v>
      </c>
      <c r="I5" s="6">
        <v>28.06</v>
      </c>
      <c r="J5" s="38"/>
      <c r="L5" s="3" t="s">
        <v>412</v>
      </c>
      <c r="M5" s="8">
        <f>SUMPRODUCT(E2:E37,G2:G37)+SUMPRODUCT(E2:E37,H2:H37)</f>
        <v>382.5</v>
      </c>
      <c r="N5" s="3" t="s">
        <v>15</v>
      </c>
      <c r="O5" s="3">
        <v>350</v>
      </c>
    </row>
    <row r="6" spans="1:15">
      <c r="A6" s="11" t="s">
        <v>27</v>
      </c>
      <c r="B6" s="5">
        <v>1</v>
      </c>
      <c r="C6" s="6">
        <v>11.53</v>
      </c>
      <c r="D6" s="5">
        <v>0</v>
      </c>
      <c r="E6" s="6">
        <v>96.48</v>
      </c>
      <c r="F6" s="28">
        <v>92.21</v>
      </c>
      <c r="G6" s="38">
        <v>0</v>
      </c>
      <c r="H6" s="38">
        <v>0</v>
      </c>
      <c r="I6" s="6">
        <v>60.61</v>
      </c>
      <c r="J6" s="38"/>
      <c r="L6" s="3" t="s">
        <v>422</v>
      </c>
      <c r="M6" s="8">
        <f>SUMPRODUCT(F2:F37,G2:G37)+SUMPRODUCT(H2:H37,F2:F37)</f>
        <v>380.90000000000009</v>
      </c>
      <c r="N6" s="3" t="s">
        <v>15</v>
      </c>
      <c r="O6" s="3">
        <v>350</v>
      </c>
    </row>
    <row r="7" spans="1:15">
      <c r="A7" s="11" t="s">
        <v>32</v>
      </c>
      <c r="B7" s="5">
        <v>1</v>
      </c>
      <c r="C7" s="6">
        <v>14.13</v>
      </c>
      <c r="D7" s="5">
        <v>0</v>
      </c>
      <c r="E7" s="6">
        <v>18.34</v>
      </c>
      <c r="F7" s="28">
        <v>23.91</v>
      </c>
      <c r="G7" s="38">
        <v>0</v>
      </c>
      <c r="H7" s="38">
        <v>0</v>
      </c>
      <c r="I7" s="6">
        <v>59.37</v>
      </c>
      <c r="J7" s="38"/>
      <c r="M7" s="8">
        <v>0</v>
      </c>
      <c r="O7" s="3">
        <v>0</v>
      </c>
    </row>
    <row r="8" spans="1:15">
      <c r="A8" s="11" t="s">
        <v>16</v>
      </c>
      <c r="B8" s="5">
        <v>1</v>
      </c>
      <c r="C8" s="6">
        <v>15.24</v>
      </c>
      <c r="D8" s="5">
        <v>0</v>
      </c>
      <c r="E8" s="6">
        <v>100.29</v>
      </c>
      <c r="F8" s="28">
        <v>71.09</v>
      </c>
      <c r="G8" s="38">
        <v>1</v>
      </c>
      <c r="H8" s="38">
        <v>0</v>
      </c>
      <c r="I8" s="6">
        <v>28.47</v>
      </c>
      <c r="J8" s="38"/>
      <c r="M8" s="8"/>
    </row>
    <row r="9" spans="1:15">
      <c r="A9" s="11" t="s">
        <v>29</v>
      </c>
      <c r="B9" s="5">
        <v>1</v>
      </c>
      <c r="C9" s="6">
        <v>14.68</v>
      </c>
      <c r="D9" s="5">
        <v>0</v>
      </c>
      <c r="E9" s="6">
        <v>24.4</v>
      </c>
      <c r="F9" s="28">
        <v>44.84</v>
      </c>
      <c r="G9" s="38">
        <v>0</v>
      </c>
      <c r="H9" s="38">
        <v>0</v>
      </c>
      <c r="I9" s="6">
        <v>13.73</v>
      </c>
      <c r="J9" s="38"/>
      <c r="L9" s="3" t="s">
        <v>23</v>
      </c>
      <c r="M9" s="8">
        <f>SUM(G2:G9)</f>
        <v>2</v>
      </c>
      <c r="N9" s="3" t="s">
        <v>24</v>
      </c>
      <c r="O9" s="3">
        <v>2</v>
      </c>
    </row>
    <row r="10" spans="1:15">
      <c r="A10" s="11" t="s">
        <v>31</v>
      </c>
      <c r="B10" s="5">
        <v>2</v>
      </c>
      <c r="C10" s="6">
        <v>16.559999999999999</v>
      </c>
      <c r="D10" s="5">
        <v>0</v>
      </c>
      <c r="E10" s="6">
        <v>14.89</v>
      </c>
      <c r="F10" s="28">
        <v>40.67</v>
      </c>
      <c r="G10" s="38">
        <v>1</v>
      </c>
      <c r="H10" s="38">
        <v>1</v>
      </c>
      <c r="I10" s="6">
        <v>96.49</v>
      </c>
      <c r="J10" s="38"/>
      <c r="L10" s="3" t="s">
        <v>26</v>
      </c>
      <c r="M10" s="8">
        <f>SUM(G10:G24)</f>
        <v>4</v>
      </c>
      <c r="N10" s="3" t="s">
        <v>24</v>
      </c>
      <c r="O10" s="3">
        <v>4</v>
      </c>
    </row>
    <row r="11" spans="1:15">
      <c r="A11" s="11" t="s">
        <v>45</v>
      </c>
      <c r="B11" s="5">
        <v>2</v>
      </c>
      <c r="C11" s="6">
        <v>11.1</v>
      </c>
      <c r="D11" s="5">
        <v>0</v>
      </c>
      <c r="E11" s="6">
        <v>52.49</v>
      </c>
      <c r="F11" s="28">
        <v>55.57</v>
      </c>
      <c r="G11" s="38">
        <v>0</v>
      </c>
      <c r="H11" s="38">
        <v>0</v>
      </c>
      <c r="I11" s="6">
        <v>22.26</v>
      </c>
      <c r="J11" s="38"/>
      <c r="L11" s="3" t="s">
        <v>28</v>
      </c>
      <c r="M11" s="8">
        <f>SUM(G25:G37)</f>
        <v>2</v>
      </c>
      <c r="N11" s="3" t="s">
        <v>24</v>
      </c>
      <c r="O11" s="3">
        <v>2</v>
      </c>
    </row>
    <row r="12" spans="1:15">
      <c r="A12" s="11" t="s">
        <v>18</v>
      </c>
      <c r="B12" s="5">
        <v>2</v>
      </c>
      <c r="C12" s="6">
        <v>13.04</v>
      </c>
      <c r="D12" s="5">
        <v>1</v>
      </c>
      <c r="E12" s="6">
        <v>67.84</v>
      </c>
      <c r="F12" s="28">
        <v>41.76</v>
      </c>
      <c r="G12" s="38">
        <v>0</v>
      </c>
      <c r="H12" s="38">
        <v>0</v>
      </c>
      <c r="I12" s="6">
        <v>20.63</v>
      </c>
      <c r="J12" s="38"/>
    </row>
    <row r="13" spans="1:15">
      <c r="A13" s="11" t="s">
        <v>37</v>
      </c>
      <c r="B13" s="5">
        <v>2</v>
      </c>
      <c r="C13" s="6">
        <v>15.38</v>
      </c>
      <c r="D13" s="5">
        <v>0</v>
      </c>
      <c r="E13" s="6">
        <v>42.33</v>
      </c>
      <c r="F13" s="28">
        <v>47.32</v>
      </c>
      <c r="G13" s="38">
        <v>1</v>
      </c>
      <c r="H13" s="38">
        <v>0</v>
      </c>
      <c r="I13" s="6">
        <v>20.83</v>
      </c>
      <c r="J13" s="38"/>
      <c r="L13" s="3" t="s">
        <v>7</v>
      </c>
      <c r="M13" s="29">
        <f>SUMPRODUCT(G2:G33,I2:I33)+SUMPRODUCT(H2:H33,I2:I33)</f>
        <v>533.05999999999995</v>
      </c>
    </row>
    <row r="14" spans="1:15">
      <c r="A14" s="11" t="s">
        <v>22</v>
      </c>
      <c r="B14" s="5">
        <v>2</v>
      </c>
      <c r="C14" s="6">
        <v>13.55</v>
      </c>
      <c r="D14" s="5">
        <v>0</v>
      </c>
      <c r="E14" s="6">
        <v>38.54</v>
      </c>
      <c r="F14" s="28">
        <v>58.62</v>
      </c>
      <c r="G14" s="38">
        <v>0</v>
      </c>
      <c r="H14" s="38">
        <v>0</v>
      </c>
      <c r="I14" s="6">
        <v>26.67</v>
      </c>
      <c r="J14" s="38"/>
    </row>
    <row r="15" spans="1:15">
      <c r="A15" s="11" t="s">
        <v>47</v>
      </c>
      <c r="B15" s="5">
        <v>2</v>
      </c>
      <c r="C15" s="6">
        <v>12.49</v>
      </c>
      <c r="D15" s="5">
        <v>0</v>
      </c>
      <c r="E15" s="6">
        <v>18.489999999999998</v>
      </c>
      <c r="F15" s="28">
        <v>51.87</v>
      </c>
      <c r="G15" s="38">
        <v>0</v>
      </c>
      <c r="H15" s="38">
        <v>0</v>
      </c>
      <c r="I15" s="6">
        <v>65.430000000000007</v>
      </c>
      <c r="J15" s="38"/>
    </row>
    <row r="16" spans="1:15">
      <c r="A16" s="11" t="s">
        <v>20</v>
      </c>
      <c r="B16" s="5">
        <v>2</v>
      </c>
      <c r="C16" s="6">
        <v>11.06</v>
      </c>
      <c r="D16" s="5">
        <v>0</v>
      </c>
      <c r="E16" s="6">
        <v>34.409999999999997</v>
      </c>
      <c r="F16" s="28">
        <v>38.96</v>
      </c>
      <c r="G16" s="38">
        <v>0</v>
      </c>
      <c r="H16" s="38">
        <v>0</v>
      </c>
      <c r="I16" s="6">
        <v>51.8</v>
      </c>
      <c r="J16" s="38"/>
    </row>
    <row r="17" spans="1:10">
      <c r="A17" s="11" t="s">
        <v>48</v>
      </c>
      <c r="B17" s="5">
        <v>2</v>
      </c>
      <c r="C17" s="6">
        <v>11.23</v>
      </c>
      <c r="D17" s="5">
        <v>0</v>
      </c>
      <c r="E17" s="6">
        <v>49.99</v>
      </c>
      <c r="F17" s="28">
        <v>64.98</v>
      </c>
      <c r="G17" s="38">
        <v>0</v>
      </c>
      <c r="H17" s="38">
        <v>0</v>
      </c>
      <c r="I17" s="6">
        <v>43.4</v>
      </c>
      <c r="J17" s="38"/>
    </row>
    <row r="18" spans="1:10">
      <c r="A18" s="11" t="s">
        <v>38</v>
      </c>
      <c r="B18" s="5">
        <v>2</v>
      </c>
      <c r="C18" s="6">
        <v>13.52</v>
      </c>
      <c r="D18" s="5">
        <v>1</v>
      </c>
      <c r="E18" s="6">
        <v>58.03</v>
      </c>
      <c r="F18" s="28">
        <v>50.75</v>
      </c>
      <c r="G18" s="38">
        <v>0</v>
      </c>
      <c r="H18" s="38">
        <v>0</v>
      </c>
      <c r="I18" s="6">
        <v>30.27</v>
      </c>
      <c r="J18" s="38"/>
    </row>
    <row r="19" spans="1:10">
      <c r="A19" s="11" t="s">
        <v>34</v>
      </c>
      <c r="B19" s="5">
        <v>2</v>
      </c>
      <c r="C19" s="6">
        <v>14.27</v>
      </c>
      <c r="D19" s="5">
        <v>0</v>
      </c>
      <c r="E19" s="6">
        <v>53.06</v>
      </c>
      <c r="F19" s="28">
        <v>34.97</v>
      </c>
      <c r="G19" s="38">
        <v>1</v>
      </c>
      <c r="H19" s="38">
        <v>0</v>
      </c>
      <c r="I19" s="6">
        <v>97.51</v>
      </c>
      <c r="J19" s="38"/>
    </row>
    <row r="20" spans="1:10">
      <c r="A20" s="11" t="s">
        <v>41</v>
      </c>
      <c r="B20" s="5">
        <v>2</v>
      </c>
      <c r="C20" s="6">
        <v>14.18</v>
      </c>
      <c r="D20" s="5">
        <v>0</v>
      </c>
      <c r="E20" s="6">
        <v>69.569999999999993</v>
      </c>
      <c r="F20" s="28">
        <v>44.25</v>
      </c>
      <c r="G20" s="38">
        <v>0</v>
      </c>
      <c r="H20" s="38">
        <v>0</v>
      </c>
      <c r="I20" s="6">
        <v>32.67</v>
      </c>
      <c r="J20" s="38"/>
    </row>
    <row r="21" spans="1:10" ht="15.75" customHeight="1">
      <c r="A21" s="11" t="s">
        <v>36</v>
      </c>
      <c r="B21" s="5">
        <v>2</v>
      </c>
      <c r="C21" s="6">
        <v>11.38</v>
      </c>
      <c r="D21" s="5">
        <v>0</v>
      </c>
      <c r="E21" s="6">
        <v>12.1</v>
      </c>
      <c r="F21" s="28">
        <v>16.79</v>
      </c>
      <c r="G21" s="38">
        <v>0</v>
      </c>
      <c r="H21" s="38">
        <v>0</v>
      </c>
      <c r="I21" s="6">
        <v>22.2</v>
      </c>
      <c r="J21" s="38"/>
    </row>
    <row r="22" spans="1:10" ht="15.75" customHeight="1">
      <c r="A22" s="11" t="s">
        <v>49</v>
      </c>
      <c r="B22" s="5">
        <v>2</v>
      </c>
      <c r="C22" s="6">
        <v>13.4</v>
      </c>
      <c r="D22" s="5">
        <v>0</v>
      </c>
      <c r="E22" s="6">
        <v>39.54</v>
      </c>
      <c r="F22" s="28">
        <v>33.659999999999997</v>
      </c>
      <c r="G22" s="38">
        <v>0</v>
      </c>
      <c r="H22" s="38">
        <v>0</v>
      </c>
      <c r="I22" s="6">
        <v>60.61</v>
      </c>
      <c r="J22" s="38"/>
    </row>
    <row r="23" spans="1:10" ht="15.75" customHeight="1">
      <c r="A23" s="11" t="s">
        <v>44</v>
      </c>
      <c r="B23" s="5">
        <v>2</v>
      </c>
      <c r="C23" s="6">
        <v>13.57</v>
      </c>
      <c r="D23" s="5">
        <v>0</v>
      </c>
      <c r="E23" s="6">
        <v>27.36</v>
      </c>
      <c r="F23" s="28">
        <v>38.14</v>
      </c>
      <c r="G23" s="38">
        <v>0</v>
      </c>
      <c r="H23" s="38">
        <v>0</v>
      </c>
      <c r="I23" s="6">
        <v>59.56</v>
      </c>
      <c r="J23" s="38"/>
    </row>
    <row r="24" spans="1:10" ht="15.75" customHeight="1">
      <c r="A24" s="11" t="s">
        <v>35</v>
      </c>
      <c r="B24" s="5">
        <v>2</v>
      </c>
      <c r="C24" s="6">
        <v>14.57</v>
      </c>
      <c r="D24" s="5">
        <v>0</v>
      </c>
      <c r="E24" s="6">
        <v>29.04</v>
      </c>
      <c r="F24" s="28">
        <v>34.49</v>
      </c>
      <c r="G24" s="38">
        <v>1</v>
      </c>
      <c r="H24" s="38">
        <v>0</v>
      </c>
      <c r="I24" s="6">
        <v>38.869999999999997</v>
      </c>
      <c r="J24" s="38"/>
    </row>
    <row r="25" spans="1:10" ht="15.75" customHeight="1">
      <c r="A25" s="11" t="s">
        <v>53</v>
      </c>
      <c r="B25" s="5">
        <v>2</v>
      </c>
      <c r="C25" s="6">
        <v>12.56</v>
      </c>
      <c r="D25" s="5">
        <v>0</v>
      </c>
      <c r="E25" s="6">
        <v>18.96</v>
      </c>
      <c r="F25" s="28">
        <v>24.51</v>
      </c>
      <c r="G25" s="38">
        <v>0</v>
      </c>
      <c r="H25" s="38">
        <v>0</v>
      </c>
      <c r="I25" s="6">
        <v>45.76</v>
      </c>
      <c r="J25" s="38"/>
    </row>
    <row r="26" spans="1:10" ht="15.75" customHeight="1">
      <c r="A26" s="11" t="s">
        <v>51</v>
      </c>
      <c r="B26" s="5">
        <v>3</v>
      </c>
      <c r="C26" s="6">
        <v>10.81</v>
      </c>
      <c r="D26" s="5">
        <v>0</v>
      </c>
      <c r="E26" s="6">
        <v>25.6</v>
      </c>
      <c r="F26" s="28">
        <v>38.11</v>
      </c>
      <c r="G26" s="38">
        <v>0</v>
      </c>
      <c r="H26" s="38">
        <v>0</v>
      </c>
      <c r="I26" s="6">
        <v>21.2</v>
      </c>
      <c r="J26" s="38"/>
    </row>
    <row r="27" spans="1:10" ht="15.75" customHeight="1">
      <c r="A27" s="11" t="s">
        <v>52</v>
      </c>
      <c r="B27" s="5">
        <v>3</v>
      </c>
      <c r="C27" s="6">
        <v>14.41</v>
      </c>
      <c r="D27" s="5">
        <v>0</v>
      </c>
      <c r="E27" s="6">
        <v>18.940000000000001</v>
      </c>
      <c r="F27" s="28">
        <v>20.91</v>
      </c>
      <c r="G27" s="38">
        <v>1</v>
      </c>
      <c r="H27" s="38">
        <v>0</v>
      </c>
      <c r="I27" s="6">
        <v>27.08</v>
      </c>
      <c r="J27" s="38"/>
    </row>
    <row r="28" spans="1:10" ht="15.75" customHeight="1">
      <c r="A28" s="11" t="s">
        <v>40</v>
      </c>
      <c r="B28" s="5">
        <v>3</v>
      </c>
      <c r="C28" s="6">
        <v>12.47</v>
      </c>
      <c r="D28" s="5">
        <v>0</v>
      </c>
      <c r="E28" s="6">
        <v>23.02</v>
      </c>
      <c r="F28" s="28">
        <v>19.73</v>
      </c>
      <c r="G28" s="38">
        <v>0</v>
      </c>
      <c r="H28" s="38">
        <v>0</v>
      </c>
      <c r="I28" s="6">
        <v>74.39</v>
      </c>
      <c r="J28" s="38"/>
    </row>
    <row r="29" spans="1:10" ht="15.75" customHeight="1">
      <c r="A29" s="11" t="s">
        <v>18</v>
      </c>
      <c r="B29" s="5">
        <v>3</v>
      </c>
      <c r="C29" s="6">
        <v>12.91</v>
      </c>
      <c r="D29" s="5">
        <v>0</v>
      </c>
      <c r="E29" s="6">
        <v>28.54</v>
      </c>
      <c r="F29" s="28">
        <v>24.19</v>
      </c>
      <c r="G29" s="38">
        <v>0</v>
      </c>
      <c r="H29" s="38">
        <v>0</v>
      </c>
      <c r="I29" s="6">
        <v>23.46</v>
      </c>
      <c r="J29" s="38"/>
    </row>
    <row r="30" spans="1:10" ht="15.75" customHeight="1">
      <c r="A30" s="11" t="s">
        <v>39</v>
      </c>
      <c r="B30" s="5">
        <v>3</v>
      </c>
      <c r="C30" s="6">
        <v>13.71</v>
      </c>
      <c r="D30" s="5">
        <v>1</v>
      </c>
      <c r="E30" s="6">
        <v>15.7</v>
      </c>
      <c r="F30" s="28">
        <v>32.549999999999997</v>
      </c>
      <c r="G30" s="38">
        <v>0</v>
      </c>
      <c r="H30" s="38">
        <v>0</v>
      </c>
      <c r="I30" s="6">
        <v>20.37</v>
      </c>
      <c r="J30" s="38"/>
    </row>
    <row r="31" spans="1:10" ht="15.75" customHeight="1">
      <c r="A31" s="11" t="s">
        <v>54</v>
      </c>
      <c r="B31" s="5">
        <v>3</v>
      </c>
      <c r="C31" s="6">
        <v>14.13</v>
      </c>
      <c r="D31" s="5">
        <v>1</v>
      </c>
      <c r="E31" s="6">
        <v>32.24</v>
      </c>
      <c r="F31" s="28">
        <v>25.39</v>
      </c>
      <c r="G31" s="38">
        <v>1</v>
      </c>
      <c r="H31" s="38">
        <v>0</v>
      </c>
      <c r="I31" s="6">
        <v>23.53</v>
      </c>
      <c r="J31" s="38"/>
    </row>
    <row r="32" spans="1:10" ht="15.75" customHeight="1">
      <c r="A32" s="11" t="s">
        <v>42</v>
      </c>
      <c r="B32" s="5">
        <v>3</v>
      </c>
      <c r="C32" s="6">
        <v>14.06</v>
      </c>
      <c r="D32" s="5">
        <v>0</v>
      </c>
      <c r="E32" s="6">
        <v>7.94</v>
      </c>
      <c r="F32" s="28">
        <v>22.18</v>
      </c>
      <c r="G32" s="38">
        <v>0</v>
      </c>
      <c r="H32" s="38">
        <v>0</v>
      </c>
      <c r="I32" s="6">
        <v>36.130000000000003</v>
      </c>
      <c r="J32" s="38"/>
    </row>
    <row r="33" spans="1:10" ht="15.75" customHeight="1">
      <c r="A33" s="11" t="s">
        <v>50</v>
      </c>
      <c r="B33" s="5">
        <v>3</v>
      </c>
      <c r="C33" s="6">
        <v>13.86</v>
      </c>
      <c r="D33" s="5">
        <v>0</v>
      </c>
      <c r="E33" s="6">
        <v>23.07</v>
      </c>
      <c r="F33" s="28">
        <v>27.66</v>
      </c>
      <c r="G33" s="38">
        <v>0</v>
      </c>
      <c r="H33" s="38">
        <v>0</v>
      </c>
      <c r="I33" s="6">
        <v>70.44</v>
      </c>
      <c r="J33" s="38"/>
    </row>
    <row r="34" spans="1:10" ht="15.75" customHeight="1">
      <c r="A34" s="11" t="s">
        <v>33</v>
      </c>
      <c r="B34" s="5">
        <v>3</v>
      </c>
      <c r="C34" s="6">
        <v>12.37</v>
      </c>
      <c r="D34" s="5">
        <v>1</v>
      </c>
      <c r="E34" s="6">
        <v>15.73</v>
      </c>
      <c r="F34" s="28">
        <v>18.5</v>
      </c>
      <c r="G34" s="38">
        <v>0</v>
      </c>
      <c r="H34" s="38">
        <v>0</v>
      </c>
      <c r="I34" s="6">
        <v>39.700000000000003</v>
      </c>
    </row>
    <row r="35" spans="1:10" ht="15.75" customHeight="1">
      <c r="A35" s="11" t="s">
        <v>46</v>
      </c>
      <c r="B35" s="5">
        <v>3</v>
      </c>
      <c r="C35" s="6">
        <v>13.62</v>
      </c>
      <c r="D35" s="5">
        <v>0</v>
      </c>
      <c r="E35" s="6">
        <v>25.9</v>
      </c>
      <c r="F35" s="28">
        <v>20.94</v>
      </c>
      <c r="G35" s="38">
        <v>0</v>
      </c>
      <c r="H35" s="38">
        <v>0</v>
      </c>
      <c r="I35" s="6">
        <v>30.23</v>
      </c>
    </row>
    <row r="36" spans="1:10" ht="15.75" customHeight="1">
      <c r="A36" s="11" t="s">
        <v>177</v>
      </c>
      <c r="B36" s="5">
        <v>3</v>
      </c>
      <c r="C36" s="6">
        <v>12.89</v>
      </c>
      <c r="D36" s="5">
        <v>0</v>
      </c>
      <c r="E36" s="5">
        <v>19.100000000000001</v>
      </c>
      <c r="F36" s="11">
        <v>19.29</v>
      </c>
      <c r="G36" s="38">
        <v>0</v>
      </c>
      <c r="H36" s="38">
        <v>0</v>
      </c>
      <c r="I36" s="6">
        <v>41.46</v>
      </c>
    </row>
    <row r="37" spans="1:10" ht="15.75" customHeight="1">
      <c r="A37" s="11" t="s">
        <v>175</v>
      </c>
      <c r="B37" s="5">
        <v>3</v>
      </c>
      <c r="C37" s="6">
        <v>12.59</v>
      </c>
      <c r="D37" s="5">
        <v>1</v>
      </c>
      <c r="E37" s="5">
        <v>19.100000000000001</v>
      </c>
      <c r="F37" s="11">
        <v>19.29</v>
      </c>
      <c r="G37" s="38">
        <v>0</v>
      </c>
      <c r="H37" s="38">
        <v>0</v>
      </c>
      <c r="I37" s="6">
        <v>40.090000000000003</v>
      </c>
    </row>
    <row r="38" spans="1:10" ht="15.75" customHeight="1">
      <c r="A38" s="1"/>
    </row>
    <row r="39" spans="1:10" ht="15.75" customHeight="1">
      <c r="A39" s="1"/>
      <c r="H39" s="3">
        <f>SUM(H2:H37)</f>
        <v>1</v>
      </c>
    </row>
    <row r="40" spans="1:10" ht="15.75" customHeight="1">
      <c r="A40" s="1"/>
    </row>
    <row r="41" spans="1:10" ht="15.75" customHeight="1">
      <c r="A41" s="1"/>
    </row>
    <row r="42" spans="1:10" ht="15.75" customHeight="1">
      <c r="A42" s="1"/>
    </row>
    <row r="43" spans="1:10" ht="15.75" customHeight="1">
      <c r="A43" s="1"/>
    </row>
    <row r="44" spans="1:10" ht="15.75" customHeight="1">
      <c r="A44" s="1"/>
    </row>
    <row r="45" spans="1:10" ht="15.75" customHeight="1">
      <c r="A45" s="1"/>
    </row>
    <row r="46" spans="1:10" ht="15.75" customHeight="1">
      <c r="A46" s="1"/>
    </row>
    <row r="47" spans="1:10" ht="15.75" customHeight="1">
      <c r="A47" s="1"/>
    </row>
    <row r="48" spans="1:10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00"/>
  <sheetViews>
    <sheetView workbookViewId="0">
      <selection activeCell="O18" sqref="O18"/>
    </sheetView>
  </sheetViews>
  <sheetFormatPr defaultColWidth="12.5703125" defaultRowHeight="15" customHeight="1"/>
  <cols>
    <col min="1" max="1" width="16" customWidth="1"/>
    <col min="2" max="3" width="8.5703125" customWidth="1"/>
    <col min="4" max="4" width="14.28515625" customWidth="1"/>
    <col min="5" max="5" width="14" customWidth="1"/>
    <col min="6" max="26" width="8.5703125" customWidth="1"/>
  </cols>
  <sheetData>
    <row r="1" spans="1:15">
      <c r="A1" s="1" t="s">
        <v>0</v>
      </c>
      <c r="B1" s="3" t="s">
        <v>1</v>
      </c>
      <c r="C1" s="3" t="s">
        <v>423</v>
      </c>
      <c r="D1" s="3" t="s">
        <v>420</v>
      </c>
      <c r="E1" s="3" t="s">
        <v>408</v>
      </c>
      <c r="F1" s="3" t="s">
        <v>406</v>
      </c>
      <c r="G1" s="3" t="s">
        <v>62</v>
      </c>
      <c r="H1" s="3" t="s">
        <v>9</v>
      </c>
      <c r="I1" s="3" t="s">
        <v>7</v>
      </c>
    </row>
    <row r="2" spans="1:15">
      <c r="A2" s="11" t="s">
        <v>12</v>
      </c>
      <c r="B2" s="5">
        <v>1</v>
      </c>
      <c r="C2" s="6">
        <v>12.45</v>
      </c>
      <c r="D2" s="5">
        <v>0</v>
      </c>
      <c r="E2" s="6">
        <v>45850</v>
      </c>
      <c r="F2" s="5">
        <v>0</v>
      </c>
      <c r="G2" s="38">
        <v>0</v>
      </c>
      <c r="H2" s="38">
        <v>0</v>
      </c>
      <c r="I2" s="6">
        <v>29.1</v>
      </c>
      <c r="J2" s="44"/>
      <c r="L2" s="40" t="s">
        <v>421</v>
      </c>
      <c r="M2" s="29">
        <f>SUMPRODUCT(G2:G35,C2:C35)+SUMPRODUCT(H2:H35,C2:C35)</f>
        <v>118.76</v>
      </c>
    </row>
    <row r="3" spans="1:15">
      <c r="A3" s="11" t="s">
        <v>10</v>
      </c>
      <c r="B3" s="5">
        <v>1</v>
      </c>
      <c r="C3" s="6">
        <v>15.14</v>
      </c>
      <c r="D3" s="5">
        <v>0</v>
      </c>
      <c r="E3" s="6">
        <v>43400</v>
      </c>
      <c r="F3" s="5">
        <v>0</v>
      </c>
      <c r="G3" s="38">
        <v>1</v>
      </c>
      <c r="H3" s="38">
        <v>1</v>
      </c>
      <c r="I3" s="6">
        <v>89.06</v>
      </c>
      <c r="J3" s="44"/>
      <c r="K3" s="38" t="s">
        <v>230</v>
      </c>
      <c r="M3" s="8">
        <v>0</v>
      </c>
      <c r="O3" s="3">
        <v>0</v>
      </c>
    </row>
    <row r="4" spans="1:15">
      <c r="A4" s="11" t="s">
        <v>27</v>
      </c>
      <c r="B4" s="5">
        <v>1</v>
      </c>
      <c r="C4" s="6">
        <v>13.06</v>
      </c>
      <c r="D4" s="5">
        <v>0</v>
      </c>
      <c r="E4" s="6">
        <v>37200</v>
      </c>
      <c r="F4" s="5">
        <v>0</v>
      </c>
      <c r="G4" s="38">
        <v>0</v>
      </c>
      <c r="H4" s="38">
        <v>0</v>
      </c>
      <c r="I4" s="6">
        <v>21.36</v>
      </c>
      <c r="J4" s="44"/>
      <c r="L4" s="3" t="s">
        <v>420</v>
      </c>
      <c r="M4" s="8">
        <f>SUMPRODUCT(D2:D37,G2:G37)+SUMPRODUCT(H2:H37,D2:D37)</f>
        <v>2</v>
      </c>
      <c r="N4" s="3" t="s">
        <v>15</v>
      </c>
      <c r="O4" s="3">
        <v>2</v>
      </c>
    </row>
    <row r="5" spans="1:15">
      <c r="A5" s="11" t="s">
        <v>20</v>
      </c>
      <c r="B5" s="5">
        <v>1</v>
      </c>
      <c r="C5" s="6">
        <v>11.57</v>
      </c>
      <c r="D5" s="5">
        <v>0</v>
      </c>
      <c r="E5" s="6">
        <v>36450</v>
      </c>
      <c r="F5" s="5">
        <v>1</v>
      </c>
      <c r="G5" s="38">
        <v>0</v>
      </c>
      <c r="H5" s="38">
        <v>0</v>
      </c>
      <c r="I5" s="6">
        <v>28.2</v>
      </c>
      <c r="J5" s="44"/>
      <c r="L5" s="3" t="s">
        <v>424</v>
      </c>
      <c r="M5" s="8">
        <f>SUMPRODUCT(E2:E37,G2:G37)+SUMPRODUCT(E2:E37,H2:H37)</f>
        <v>218750</v>
      </c>
      <c r="N5" s="3" t="s">
        <v>15</v>
      </c>
      <c r="O5" s="3">
        <v>200000</v>
      </c>
    </row>
    <row r="6" spans="1:15">
      <c r="A6" s="11" t="s">
        <v>43</v>
      </c>
      <c r="B6" s="5">
        <v>1</v>
      </c>
      <c r="C6" s="6">
        <v>14.01</v>
      </c>
      <c r="D6" s="5">
        <v>0</v>
      </c>
      <c r="E6" s="6">
        <v>35850</v>
      </c>
      <c r="F6" s="5">
        <v>1</v>
      </c>
      <c r="G6" s="38">
        <v>0</v>
      </c>
      <c r="H6" s="38">
        <v>0</v>
      </c>
      <c r="I6" s="6">
        <v>58.36</v>
      </c>
      <c r="J6" s="44"/>
      <c r="L6" s="3" t="s">
        <v>406</v>
      </c>
      <c r="M6" s="8">
        <f>SUMPRODUCT(F2:F37,G2:G37)+SUMPRODUCT(H2:H37,F2:F37)</f>
        <v>4</v>
      </c>
      <c r="N6" s="3" t="s">
        <v>15</v>
      </c>
      <c r="O6" s="3">
        <v>4</v>
      </c>
    </row>
    <row r="7" spans="1:15">
      <c r="A7" s="11" t="s">
        <v>31</v>
      </c>
      <c r="B7" s="5">
        <v>1</v>
      </c>
      <c r="C7" s="6">
        <v>12.35</v>
      </c>
      <c r="D7" s="5">
        <v>0</v>
      </c>
      <c r="E7" s="6">
        <v>34950</v>
      </c>
      <c r="F7" s="5">
        <v>0</v>
      </c>
      <c r="G7" s="38">
        <v>0</v>
      </c>
      <c r="H7" s="38">
        <v>0</v>
      </c>
      <c r="I7" s="6">
        <v>19.93</v>
      </c>
      <c r="J7" s="44"/>
      <c r="M7" s="8">
        <v>0</v>
      </c>
      <c r="O7" s="3">
        <v>0</v>
      </c>
    </row>
    <row r="8" spans="1:15">
      <c r="A8" s="11" t="s">
        <v>32</v>
      </c>
      <c r="B8" s="5">
        <v>1</v>
      </c>
      <c r="C8" s="6">
        <v>14.23</v>
      </c>
      <c r="D8" s="5">
        <v>0</v>
      </c>
      <c r="E8" s="6">
        <v>34850</v>
      </c>
      <c r="F8" s="5">
        <v>0</v>
      </c>
      <c r="G8" s="38">
        <v>0</v>
      </c>
      <c r="H8" s="38">
        <v>0</v>
      </c>
      <c r="I8" s="6">
        <v>36.909999999999997</v>
      </c>
      <c r="J8" s="44"/>
      <c r="M8" s="8"/>
    </row>
    <row r="9" spans="1:15">
      <c r="A9" s="11" t="s">
        <v>16</v>
      </c>
      <c r="B9" s="5">
        <v>1</v>
      </c>
      <c r="C9" s="6">
        <v>14.44</v>
      </c>
      <c r="D9" s="5">
        <v>0</v>
      </c>
      <c r="E9" s="6">
        <v>30750</v>
      </c>
      <c r="F9" s="5">
        <v>1</v>
      </c>
      <c r="G9" s="38">
        <v>1</v>
      </c>
      <c r="H9" s="38">
        <v>0</v>
      </c>
      <c r="I9" s="6">
        <v>93.79</v>
      </c>
      <c r="J9" s="44"/>
      <c r="L9" s="3" t="s">
        <v>23</v>
      </c>
      <c r="M9" s="8">
        <f>SUM(G2:G9)</f>
        <v>2</v>
      </c>
      <c r="N9" s="3" t="s">
        <v>24</v>
      </c>
      <c r="O9" s="3">
        <v>2</v>
      </c>
    </row>
    <row r="10" spans="1:15">
      <c r="A10" s="11" t="s">
        <v>29</v>
      </c>
      <c r="B10" s="5">
        <v>2</v>
      </c>
      <c r="C10" s="6">
        <v>9.82</v>
      </c>
      <c r="D10" s="5">
        <v>0</v>
      </c>
      <c r="E10" s="6">
        <v>26650</v>
      </c>
      <c r="F10" s="5">
        <v>0</v>
      </c>
      <c r="G10" s="38">
        <v>0</v>
      </c>
      <c r="H10" s="38">
        <v>0</v>
      </c>
      <c r="I10" s="6">
        <v>55.57</v>
      </c>
      <c r="J10" s="44"/>
      <c r="L10" s="3" t="s">
        <v>26</v>
      </c>
      <c r="M10" s="8">
        <f>SUM(G10:G26)</f>
        <v>4</v>
      </c>
      <c r="N10" s="3" t="s">
        <v>24</v>
      </c>
      <c r="O10" s="3">
        <v>4</v>
      </c>
    </row>
    <row r="11" spans="1:15">
      <c r="A11" s="11" t="s">
        <v>45</v>
      </c>
      <c r="B11" s="5">
        <v>2</v>
      </c>
      <c r="C11" s="6">
        <v>11.25</v>
      </c>
      <c r="D11" s="5">
        <v>0</v>
      </c>
      <c r="E11" s="6">
        <v>24700</v>
      </c>
      <c r="F11" s="5">
        <v>1</v>
      </c>
      <c r="G11" s="38">
        <v>0</v>
      </c>
      <c r="H11" s="38">
        <v>0</v>
      </c>
      <c r="I11" s="6">
        <v>22.44</v>
      </c>
      <c r="J11" s="44"/>
      <c r="L11" s="3" t="s">
        <v>28</v>
      </c>
      <c r="M11" s="8">
        <f>SUM(G27:G37)</f>
        <v>2</v>
      </c>
      <c r="N11" s="3" t="s">
        <v>24</v>
      </c>
      <c r="O11" s="3">
        <v>2</v>
      </c>
    </row>
    <row r="12" spans="1:15">
      <c r="A12" s="11" t="s">
        <v>47</v>
      </c>
      <c r="B12" s="5">
        <v>2</v>
      </c>
      <c r="C12" s="6">
        <v>11.25</v>
      </c>
      <c r="D12" s="5">
        <v>0</v>
      </c>
      <c r="E12" s="6">
        <v>24650</v>
      </c>
      <c r="F12" s="5">
        <v>0</v>
      </c>
      <c r="G12" s="38">
        <v>0</v>
      </c>
      <c r="H12" s="38">
        <v>0</v>
      </c>
      <c r="I12" s="6">
        <v>37.020000000000003</v>
      </c>
      <c r="J12" s="44"/>
    </row>
    <row r="13" spans="1:15">
      <c r="A13" s="11" t="s">
        <v>18</v>
      </c>
      <c r="B13" s="5">
        <v>2</v>
      </c>
      <c r="C13" s="6">
        <v>13.23</v>
      </c>
      <c r="D13" s="5">
        <v>0</v>
      </c>
      <c r="E13" s="6">
        <v>23500</v>
      </c>
      <c r="F13" s="5">
        <v>0</v>
      </c>
      <c r="G13" s="38">
        <v>0</v>
      </c>
      <c r="H13" s="38">
        <v>0</v>
      </c>
      <c r="I13" s="6">
        <v>88.07</v>
      </c>
      <c r="J13" s="44"/>
      <c r="L13" s="3" t="s">
        <v>7</v>
      </c>
      <c r="M13" s="29">
        <f>SUMPRODUCT(G2:G32,I2:I32)+SUMPRODUCT(H2:H32,I2:I32)</f>
        <v>549.7700000000001</v>
      </c>
    </row>
    <row r="14" spans="1:15">
      <c r="A14" s="11" t="s">
        <v>34</v>
      </c>
      <c r="B14" s="5">
        <v>2</v>
      </c>
      <c r="C14" s="6">
        <v>14.31</v>
      </c>
      <c r="D14" s="5">
        <v>0</v>
      </c>
      <c r="E14" s="6">
        <v>23500</v>
      </c>
      <c r="F14" s="5">
        <v>1</v>
      </c>
      <c r="G14" s="38">
        <v>1</v>
      </c>
      <c r="H14" s="38">
        <v>0</v>
      </c>
      <c r="I14" s="6">
        <v>28.87</v>
      </c>
      <c r="J14" s="44"/>
    </row>
    <row r="15" spans="1:15">
      <c r="A15" s="11" t="s">
        <v>37</v>
      </c>
      <c r="B15" s="5">
        <v>2</v>
      </c>
      <c r="C15" s="6">
        <v>14.18</v>
      </c>
      <c r="D15" s="5">
        <v>0</v>
      </c>
      <c r="E15" s="6">
        <v>23100</v>
      </c>
      <c r="F15" s="5">
        <v>0</v>
      </c>
      <c r="G15" s="38">
        <v>1</v>
      </c>
      <c r="H15" s="38">
        <v>0</v>
      </c>
      <c r="I15" s="6">
        <v>88.11</v>
      </c>
      <c r="J15" s="44"/>
    </row>
    <row r="16" spans="1:15">
      <c r="A16" s="11" t="s">
        <v>20</v>
      </c>
      <c r="B16" s="5">
        <v>2</v>
      </c>
      <c r="C16" s="6">
        <v>11.74</v>
      </c>
      <c r="D16" s="5">
        <v>0</v>
      </c>
      <c r="E16" s="6">
        <v>21750</v>
      </c>
      <c r="F16" s="5">
        <v>0</v>
      </c>
      <c r="G16" s="38">
        <v>0</v>
      </c>
      <c r="H16" s="38">
        <v>0</v>
      </c>
      <c r="I16" s="6">
        <v>92.03</v>
      </c>
      <c r="J16" s="44"/>
    </row>
    <row r="17" spans="1:10">
      <c r="A17" s="11" t="s">
        <v>22</v>
      </c>
      <c r="B17" s="5">
        <v>2</v>
      </c>
      <c r="C17" s="6">
        <v>9.9600000000000009</v>
      </c>
      <c r="D17" s="5">
        <v>1</v>
      </c>
      <c r="E17" s="6">
        <v>20700</v>
      </c>
      <c r="F17" s="5">
        <v>0</v>
      </c>
      <c r="G17" s="38">
        <v>0</v>
      </c>
      <c r="H17" s="38">
        <v>0</v>
      </c>
      <c r="I17" s="6">
        <v>28.9</v>
      </c>
      <c r="J17" s="44"/>
    </row>
    <row r="18" spans="1:10">
      <c r="A18" s="11" t="s">
        <v>49</v>
      </c>
      <c r="B18" s="5">
        <v>2</v>
      </c>
      <c r="C18" s="6">
        <v>10.46</v>
      </c>
      <c r="D18" s="5">
        <v>1</v>
      </c>
      <c r="E18" s="6">
        <v>19700</v>
      </c>
      <c r="F18" s="5">
        <v>0</v>
      </c>
      <c r="G18" s="38">
        <v>1</v>
      </c>
      <c r="H18" s="38">
        <v>0</v>
      </c>
      <c r="I18" s="6">
        <v>41.6</v>
      </c>
      <c r="J18" s="44"/>
    </row>
    <row r="19" spans="1:10">
      <c r="A19" s="11" t="s">
        <v>48</v>
      </c>
      <c r="B19" s="5">
        <v>2</v>
      </c>
      <c r="C19" s="6">
        <v>12.25</v>
      </c>
      <c r="D19" s="5">
        <v>1</v>
      </c>
      <c r="E19" s="6">
        <v>19400</v>
      </c>
      <c r="F19" s="5">
        <v>1</v>
      </c>
      <c r="G19" s="38">
        <v>1</v>
      </c>
      <c r="H19" s="38">
        <v>0</v>
      </c>
      <c r="I19" s="6">
        <v>52.67</v>
      </c>
      <c r="J19" s="44"/>
    </row>
    <row r="20" spans="1:10">
      <c r="A20" s="11" t="s">
        <v>38</v>
      </c>
      <c r="B20" s="5">
        <v>2</v>
      </c>
      <c r="C20" s="6">
        <v>12.02</v>
      </c>
      <c r="D20" s="5">
        <v>0</v>
      </c>
      <c r="E20" s="6">
        <v>19250</v>
      </c>
      <c r="F20" s="5">
        <v>0</v>
      </c>
      <c r="G20" s="38">
        <v>0</v>
      </c>
      <c r="H20" s="38">
        <v>0</v>
      </c>
      <c r="I20" s="6">
        <v>15.83</v>
      </c>
      <c r="J20" s="44"/>
    </row>
    <row r="21" spans="1:10" ht="15.75" customHeight="1">
      <c r="A21" s="11" t="s">
        <v>44</v>
      </c>
      <c r="B21" s="5">
        <v>2</v>
      </c>
      <c r="C21" s="6">
        <v>13.49</v>
      </c>
      <c r="D21" s="5">
        <v>0</v>
      </c>
      <c r="E21" s="6">
        <v>18450</v>
      </c>
      <c r="F21" s="5">
        <v>0</v>
      </c>
      <c r="G21" s="38">
        <v>0</v>
      </c>
      <c r="H21" s="38">
        <v>0</v>
      </c>
      <c r="I21" s="6">
        <v>33.4</v>
      </c>
      <c r="J21" s="44"/>
    </row>
    <row r="22" spans="1:10" ht="15.75" customHeight="1">
      <c r="A22" s="11" t="s">
        <v>41</v>
      </c>
      <c r="B22" s="5">
        <v>2</v>
      </c>
      <c r="C22" s="6">
        <v>10.39</v>
      </c>
      <c r="D22" s="5">
        <v>0</v>
      </c>
      <c r="E22" s="6">
        <v>18200</v>
      </c>
      <c r="F22" s="5">
        <v>1</v>
      </c>
      <c r="G22" s="38">
        <v>0</v>
      </c>
      <c r="H22" s="38">
        <v>0</v>
      </c>
      <c r="I22" s="6">
        <v>21.3</v>
      </c>
      <c r="J22" s="44"/>
    </row>
    <row r="23" spans="1:10" ht="15.75" customHeight="1">
      <c r="A23" s="11" t="s">
        <v>36</v>
      </c>
      <c r="B23" s="5">
        <v>2</v>
      </c>
      <c r="C23" s="6">
        <v>11.27</v>
      </c>
      <c r="D23" s="5">
        <v>0</v>
      </c>
      <c r="E23" s="6">
        <v>16500</v>
      </c>
      <c r="F23" s="5">
        <v>0</v>
      </c>
      <c r="G23" s="38">
        <v>0</v>
      </c>
      <c r="H23" s="38">
        <v>0</v>
      </c>
      <c r="I23" s="6">
        <v>61.15</v>
      </c>
      <c r="J23" s="44"/>
    </row>
    <row r="24" spans="1:10" ht="15.75" customHeight="1">
      <c r="A24" s="11" t="s">
        <v>35</v>
      </c>
      <c r="B24" s="5">
        <v>2</v>
      </c>
      <c r="C24" s="6">
        <v>11.19</v>
      </c>
      <c r="D24" s="5">
        <v>0</v>
      </c>
      <c r="E24" s="6">
        <v>15950</v>
      </c>
      <c r="F24" s="5">
        <v>1</v>
      </c>
      <c r="G24" s="38">
        <v>0</v>
      </c>
      <c r="H24" s="38">
        <v>0</v>
      </c>
      <c r="I24" s="6">
        <v>21.2</v>
      </c>
      <c r="J24" s="44"/>
    </row>
    <row r="25" spans="1:10" ht="15.75" customHeight="1">
      <c r="A25" s="11" t="s">
        <v>40</v>
      </c>
      <c r="B25" s="5">
        <v>2</v>
      </c>
      <c r="C25" s="6">
        <v>10.35</v>
      </c>
      <c r="D25" s="5">
        <v>0</v>
      </c>
      <c r="E25" s="6">
        <v>14700</v>
      </c>
      <c r="F25" s="5">
        <v>0</v>
      </c>
      <c r="G25" s="38">
        <v>0</v>
      </c>
      <c r="H25" s="38">
        <v>0</v>
      </c>
      <c r="I25" s="6">
        <v>21.73</v>
      </c>
      <c r="J25" s="44"/>
    </row>
    <row r="26" spans="1:10" ht="15.75" customHeight="1">
      <c r="A26" s="11" t="s">
        <v>53</v>
      </c>
      <c r="B26" s="5">
        <v>2</v>
      </c>
      <c r="C26" s="6">
        <v>11.25</v>
      </c>
      <c r="D26" s="5">
        <v>0</v>
      </c>
      <c r="E26" s="6">
        <v>13750</v>
      </c>
      <c r="F26" s="5">
        <v>0</v>
      </c>
      <c r="G26" s="38">
        <v>0</v>
      </c>
      <c r="H26" s="38">
        <v>0</v>
      </c>
      <c r="I26" s="6">
        <v>23.44</v>
      </c>
      <c r="J26" s="44"/>
    </row>
    <row r="27" spans="1:10" ht="15.75" customHeight="1">
      <c r="A27" s="11" t="s">
        <v>51</v>
      </c>
      <c r="B27" s="5">
        <v>3</v>
      </c>
      <c r="C27" s="6">
        <v>11.25</v>
      </c>
      <c r="D27" s="5">
        <v>0</v>
      </c>
      <c r="E27" s="6">
        <v>12500</v>
      </c>
      <c r="F27" s="5">
        <v>1</v>
      </c>
      <c r="G27" s="38">
        <v>0</v>
      </c>
      <c r="H27" s="38">
        <v>0</v>
      </c>
      <c r="I27" s="6">
        <v>30.34</v>
      </c>
      <c r="J27" s="44"/>
    </row>
    <row r="28" spans="1:10" ht="15.75" customHeight="1">
      <c r="A28" s="11" t="s">
        <v>52</v>
      </c>
      <c r="B28" s="5">
        <v>3</v>
      </c>
      <c r="C28" s="6">
        <v>11.15</v>
      </c>
      <c r="D28" s="5">
        <v>0</v>
      </c>
      <c r="E28" s="6">
        <v>11250</v>
      </c>
      <c r="F28" s="5">
        <v>0</v>
      </c>
      <c r="G28" s="38">
        <v>0</v>
      </c>
      <c r="H28" s="38">
        <v>0</v>
      </c>
      <c r="I28" s="6">
        <v>23.33</v>
      </c>
      <c r="J28" s="44"/>
    </row>
    <row r="29" spans="1:10" ht="15.75" customHeight="1">
      <c r="A29" s="11" t="s">
        <v>50</v>
      </c>
      <c r="B29" s="5">
        <v>3</v>
      </c>
      <c r="C29" s="6">
        <v>11.23</v>
      </c>
      <c r="D29" s="5">
        <v>0</v>
      </c>
      <c r="E29" s="6">
        <v>11250</v>
      </c>
      <c r="F29" s="5">
        <v>1</v>
      </c>
      <c r="G29" s="38">
        <v>0</v>
      </c>
      <c r="H29" s="38">
        <v>0</v>
      </c>
      <c r="I29" s="6">
        <v>23.34</v>
      </c>
      <c r="J29" s="44"/>
    </row>
    <row r="30" spans="1:10" ht="15.75" customHeight="1">
      <c r="A30" s="11" t="s">
        <v>18</v>
      </c>
      <c r="B30" s="5">
        <v>3</v>
      </c>
      <c r="C30" s="6">
        <v>11.25</v>
      </c>
      <c r="D30" s="5">
        <v>0</v>
      </c>
      <c r="E30" s="6">
        <v>9950</v>
      </c>
      <c r="F30" s="5">
        <v>0</v>
      </c>
      <c r="G30" s="38">
        <v>0</v>
      </c>
      <c r="H30" s="38">
        <v>0</v>
      </c>
      <c r="I30" s="6">
        <v>36.39</v>
      </c>
      <c r="J30" s="44"/>
    </row>
    <row r="31" spans="1:10" ht="15.75" customHeight="1">
      <c r="A31" s="11" t="s">
        <v>42</v>
      </c>
      <c r="B31" s="5">
        <v>3</v>
      </c>
      <c r="C31" s="6">
        <v>11.59</v>
      </c>
      <c r="D31" s="5">
        <v>0</v>
      </c>
      <c r="E31" s="6">
        <v>9000</v>
      </c>
      <c r="F31" s="5">
        <v>1</v>
      </c>
      <c r="G31" s="38">
        <v>1</v>
      </c>
      <c r="H31" s="38">
        <v>0</v>
      </c>
      <c r="I31" s="6">
        <v>66.61</v>
      </c>
      <c r="J31" s="44"/>
    </row>
    <row r="32" spans="1:10" ht="15.75" customHeight="1">
      <c r="A32" s="11" t="s">
        <v>39</v>
      </c>
      <c r="B32" s="5">
        <v>3</v>
      </c>
      <c r="C32" s="6">
        <v>11.12</v>
      </c>
      <c r="D32" s="5">
        <v>0</v>
      </c>
      <c r="E32" s="6">
        <v>8750</v>
      </c>
      <c r="F32" s="5">
        <v>0</v>
      </c>
      <c r="G32" s="38">
        <v>0</v>
      </c>
      <c r="H32" s="38">
        <v>0</v>
      </c>
      <c r="I32" s="6">
        <v>20.6</v>
      </c>
      <c r="J32" s="44"/>
    </row>
    <row r="33" spans="1:10" ht="15.75" customHeight="1">
      <c r="A33" s="11" t="s">
        <v>54</v>
      </c>
      <c r="B33" s="5">
        <v>3</v>
      </c>
      <c r="C33" s="6">
        <v>10.87</v>
      </c>
      <c r="D33" s="5">
        <v>0</v>
      </c>
      <c r="E33" s="6">
        <v>8500</v>
      </c>
      <c r="F33" s="5">
        <v>1</v>
      </c>
      <c r="G33" s="38">
        <v>0</v>
      </c>
      <c r="H33" s="38">
        <v>0</v>
      </c>
      <c r="I33" s="6">
        <v>47.3</v>
      </c>
      <c r="J33" s="44"/>
    </row>
    <row r="34" spans="1:10" ht="15.75" customHeight="1">
      <c r="A34" s="11" t="s">
        <v>33</v>
      </c>
      <c r="B34" s="5">
        <v>3</v>
      </c>
      <c r="C34" s="6">
        <v>10.36</v>
      </c>
      <c r="D34" s="5">
        <v>0</v>
      </c>
      <c r="E34" s="6">
        <v>6500</v>
      </c>
      <c r="F34" s="5">
        <v>0</v>
      </c>
      <c r="G34" s="38">
        <v>0</v>
      </c>
      <c r="H34" s="38">
        <v>0</v>
      </c>
      <c r="I34" s="6">
        <v>23.76</v>
      </c>
      <c r="J34" s="44"/>
    </row>
    <row r="35" spans="1:10" ht="15.75" customHeight="1">
      <c r="A35" s="11" t="s">
        <v>46</v>
      </c>
      <c r="B35" s="5">
        <v>3</v>
      </c>
      <c r="C35" s="6">
        <v>11.25</v>
      </c>
      <c r="D35" s="5">
        <v>0</v>
      </c>
      <c r="E35" s="6">
        <v>6500</v>
      </c>
      <c r="F35" s="5">
        <v>0</v>
      </c>
      <c r="G35" s="38">
        <v>1</v>
      </c>
      <c r="H35" s="38">
        <v>0</v>
      </c>
      <c r="I35" s="6">
        <v>30.07</v>
      </c>
      <c r="J35" s="44"/>
    </row>
    <row r="36" spans="1:10" ht="15.75" customHeight="1">
      <c r="A36" s="11" t="s">
        <v>104</v>
      </c>
      <c r="B36" s="5">
        <v>3</v>
      </c>
      <c r="C36" s="6">
        <v>11.91</v>
      </c>
      <c r="D36" s="5">
        <v>0</v>
      </c>
      <c r="E36" s="11">
        <v>0</v>
      </c>
      <c r="F36" s="5">
        <v>0</v>
      </c>
      <c r="G36" s="3">
        <v>0</v>
      </c>
      <c r="H36" s="3">
        <v>0</v>
      </c>
      <c r="I36" s="6">
        <v>16.27</v>
      </c>
    </row>
    <row r="37" spans="1:10" ht="15.75" customHeight="1">
      <c r="A37" s="11" t="s">
        <v>179</v>
      </c>
      <c r="B37" s="5">
        <v>3</v>
      </c>
      <c r="C37" s="6">
        <v>11.25</v>
      </c>
      <c r="D37" s="5">
        <v>1</v>
      </c>
      <c r="E37" s="11">
        <v>0</v>
      </c>
      <c r="F37" s="5">
        <v>1</v>
      </c>
      <c r="G37" s="3">
        <v>0</v>
      </c>
      <c r="H37" s="3">
        <v>0</v>
      </c>
      <c r="I37" s="6">
        <v>61.6</v>
      </c>
    </row>
    <row r="38" spans="1:10" ht="15.75" customHeight="1">
      <c r="A38" s="1"/>
    </row>
    <row r="39" spans="1:10" ht="15.75" customHeight="1">
      <c r="A39" s="1"/>
      <c r="H39" s="3">
        <f>SUM(H2:H37)</f>
        <v>1</v>
      </c>
    </row>
    <row r="40" spans="1:10" ht="15.75" customHeight="1">
      <c r="A40" s="1"/>
    </row>
    <row r="41" spans="1:10" ht="15.75" customHeight="1">
      <c r="A41" s="1"/>
    </row>
    <row r="42" spans="1:10" ht="15.75" customHeight="1">
      <c r="A42" s="1"/>
    </row>
    <row r="43" spans="1:10" ht="15.75" customHeight="1">
      <c r="A43" s="1"/>
    </row>
    <row r="44" spans="1:10" ht="15.75" customHeight="1">
      <c r="A44" s="1"/>
    </row>
    <row r="45" spans="1:10" ht="15.75" customHeight="1">
      <c r="A45" s="1"/>
    </row>
    <row r="46" spans="1:10" ht="15.75" customHeight="1">
      <c r="A46" s="1"/>
    </row>
    <row r="47" spans="1:10" ht="15.75" customHeight="1">
      <c r="A47" s="1"/>
    </row>
    <row r="48" spans="1:10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000"/>
  <sheetViews>
    <sheetView workbookViewId="0">
      <selection activeCell="O18" sqref="O18"/>
    </sheetView>
  </sheetViews>
  <sheetFormatPr defaultColWidth="12.5703125" defaultRowHeight="15" customHeight="1"/>
  <cols>
    <col min="1" max="1" width="16" customWidth="1"/>
    <col min="2" max="3" width="8.5703125" customWidth="1"/>
    <col min="4" max="4" width="14.28515625" customWidth="1"/>
    <col min="5" max="5" width="14" customWidth="1"/>
    <col min="6" max="26" width="8.5703125" customWidth="1"/>
  </cols>
  <sheetData>
    <row r="1" spans="1:15">
      <c r="A1" s="1" t="s">
        <v>0</v>
      </c>
      <c r="B1" s="3" t="s">
        <v>1</v>
      </c>
      <c r="C1" s="3" t="s">
        <v>227</v>
      </c>
      <c r="D1" s="3" t="s">
        <v>425</v>
      </c>
      <c r="E1" s="3" t="s">
        <v>231</v>
      </c>
      <c r="F1" s="3" t="s">
        <v>3</v>
      </c>
      <c r="G1" s="3" t="s">
        <v>62</v>
      </c>
      <c r="H1" s="3" t="s">
        <v>9</v>
      </c>
      <c r="I1" s="3" t="s">
        <v>7</v>
      </c>
    </row>
    <row r="2" spans="1:15">
      <c r="A2" s="11" t="s">
        <v>10</v>
      </c>
      <c r="B2" s="5">
        <v>1</v>
      </c>
      <c r="C2" s="5">
        <v>1</v>
      </c>
      <c r="D2" s="6">
        <v>89.06</v>
      </c>
      <c r="E2" s="28">
        <v>82.6</v>
      </c>
      <c r="F2" s="6">
        <v>18.77</v>
      </c>
      <c r="G2" s="38">
        <v>1</v>
      </c>
      <c r="H2" s="38">
        <v>1</v>
      </c>
      <c r="I2" s="6">
        <v>47.21</v>
      </c>
      <c r="J2" s="44"/>
      <c r="L2" s="40" t="s">
        <v>410</v>
      </c>
      <c r="M2" s="29">
        <f>SUMPRODUCT(G2:G37,C2:C37)+SUMPRODUCT(H2:H37,C2:C37)</f>
        <v>44</v>
      </c>
    </row>
    <row r="3" spans="1:15">
      <c r="A3" s="11" t="s">
        <v>12</v>
      </c>
      <c r="B3" s="5">
        <v>1</v>
      </c>
      <c r="C3" s="5">
        <v>3</v>
      </c>
      <c r="D3" s="6">
        <v>29.1</v>
      </c>
      <c r="E3" s="28">
        <v>69.900000000000006</v>
      </c>
      <c r="F3" s="6">
        <v>17.399999999999999</v>
      </c>
      <c r="G3" s="38">
        <v>0</v>
      </c>
      <c r="H3" s="38">
        <v>0</v>
      </c>
      <c r="I3" s="6">
        <v>17.47</v>
      </c>
      <c r="J3" s="44"/>
      <c r="K3" s="38" t="s">
        <v>230</v>
      </c>
      <c r="M3" s="8">
        <v>0</v>
      </c>
      <c r="O3" s="3">
        <v>0</v>
      </c>
    </row>
    <row r="4" spans="1:15">
      <c r="A4" s="11" t="s">
        <v>16</v>
      </c>
      <c r="B4" s="5">
        <v>1</v>
      </c>
      <c r="C4" s="5">
        <v>13</v>
      </c>
      <c r="D4" s="6">
        <v>93.79</v>
      </c>
      <c r="E4" s="28">
        <v>74.180000000000007</v>
      </c>
      <c r="F4" s="6">
        <v>17.670000000000002</v>
      </c>
      <c r="G4" s="38">
        <v>0</v>
      </c>
      <c r="H4" s="38">
        <v>0</v>
      </c>
      <c r="I4" s="6">
        <v>90.03</v>
      </c>
      <c r="J4" s="44"/>
      <c r="L4" s="3" t="s">
        <v>408</v>
      </c>
      <c r="M4" s="8">
        <f>SUMPRODUCT(D2:D37,G2:G37)+SUMPRODUCT(H2:H37,D2:D37)</f>
        <v>556.48</v>
      </c>
      <c r="N4" s="3" t="s">
        <v>15</v>
      </c>
      <c r="O4" s="3">
        <v>550</v>
      </c>
    </row>
    <row r="5" spans="1:15">
      <c r="A5" s="11" t="s">
        <v>43</v>
      </c>
      <c r="B5" s="5">
        <v>1</v>
      </c>
      <c r="C5" s="5">
        <v>99</v>
      </c>
      <c r="D5" s="6">
        <v>58.36</v>
      </c>
      <c r="E5" s="28">
        <v>50.84</v>
      </c>
      <c r="F5" s="6">
        <v>16.16</v>
      </c>
      <c r="G5" s="38">
        <v>0</v>
      </c>
      <c r="H5" s="38">
        <v>0</v>
      </c>
      <c r="I5" s="6">
        <v>19.5</v>
      </c>
      <c r="J5" s="44"/>
      <c r="L5" s="3" t="s">
        <v>424</v>
      </c>
      <c r="M5" s="8">
        <f>SUMPRODUCT(E2:E37,G2:G37)+SUMPRODUCT(E2:E37,H2:H37)</f>
        <v>463.44999999999993</v>
      </c>
      <c r="N5" s="3" t="s">
        <v>15</v>
      </c>
      <c r="O5" s="3">
        <v>450</v>
      </c>
    </row>
    <row r="6" spans="1:15">
      <c r="A6" s="11" t="s">
        <v>20</v>
      </c>
      <c r="B6" s="5">
        <v>1</v>
      </c>
      <c r="C6" s="5">
        <v>25</v>
      </c>
      <c r="D6" s="6">
        <v>28.2</v>
      </c>
      <c r="E6" s="28">
        <v>31.59</v>
      </c>
      <c r="F6" s="6">
        <v>15.63</v>
      </c>
      <c r="G6" s="38">
        <v>0</v>
      </c>
      <c r="H6" s="38">
        <v>0</v>
      </c>
      <c r="I6" s="6">
        <v>15.47</v>
      </c>
      <c r="J6" s="44"/>
      <c r="L6" s="3" t="s">
        <v>3</v>
      </c>
      <c r="M6" s="8">
        <f>SUMPRODUCT(F2:F37,G2:G37)+SUMPRODUCT(H2:H37,F2:F37)</f>
        <v>152.36000000000001</v>
      </c>
      <c r="N6" s="3" t="s">
        <v>15</v>
      </c>
      <c r="O6" s="3">
        <v>150</v>
      </c>
    </row>
    <row r="7" spans="1:15">
      <c r="A7" s="11" t="s">
        <v>27</v>
      </c>
      <c r="B7" s="5">
        <v>1</v>
      </c>
      <c r="C7" s="5">
        <v>5</v>
      </c>
      <c r="D7" s="6">
        <v>21.36</v>
      </c>
      <c r="E7" s="28">
        <v>59.48</v>
      </c>
      <c r="F7" s="6">
        <v>16.329999999999998</v>
      </c>
      <c r="G7" s="38">
        <v>0</v>
      </c>
      <c r="H7" s="38">
        <v>0</v>
      </c>
      <c r="I7" s="6">
        <v>65.34</v>
      </c>
      <c r="J7" s="44"/>
      <c r="M7" s="8">
        <v>0</v>
      </c>
      <c r="O7" s="3">
        <v>0</v>
      </c>
    </row>
    <row r="8" spans="1:15">
      <c r="A8" s="11" t="s">
        <v>32</v>
      </c>
      <c r="B8" s="5">
        <v>1</v>
      </c>
      <c r="C8" s="5">
        <v>5</v>
      </c>
      <c r="D8" s="6">
        <v>36.909999999999997</v>
      </c>
      <c r="E8" s="28">
        <v>38.21</v>
      </c>
      <c r="F8" s="6">
        <v>17.260000000000002</v>
      </c>
      <c r="G8" s="38">
        <v>1</v>
      </c>
      <c r="H8" s="38">
        <v>0</v>
      </c>
      <c r="I8" s="6">
        <v>38.18</v>
      </c>
      <c r="J8" s="44"/>
      <c r="M8" s="8"/>
    </row>
    <row r="9" spans="1:15">
      <c r="A9" s="11" t="s">
        <v>31</v>
      </c>
      <c r="B9" s="5">
        <v>1</v>
      </c>
      <c r="C9" s="5">
        <v>13</v>
      </c>
      <c r="D9" s="6">
        <v>19.93</v>
      </c>
      <c r="E9" s="28">
        <v>43.77</v>
      </c>
      <c r="F9" s="6">
        <v>19</v>
      </c>
      <c r="G9" s="38">
        <v>0</v>
      </c>
      <c r="H9" s="38">
        <v>0</v>
      </c>
      <c r="I9" s="6">
        <v>16.14</v>
      </c>
      <c r="J9" s="44"/>
      <c r="L9" s="3" t="s">
        <v>23</v>
      </c>
      <c r="M9" s="8">
        <f>SUM(G2:G9)</f>
        <v>2</v>
      </c>
      <c r="N9" s="3" t="s">
        <v>24</v>
      </c>
      <c r="O9" s="3">
        <v>2</v>
      </c>
    </row>
    <row r="10" spans="1:15">
      <c r="A10" s="11" t="s">
        <v>29</v>
      </c>
      <c r="B10" s="5">
        <v>2</v>
      </c>
      <c r="C10" s="5">
        <v>9</v>
      </c>
      <c r="D10" s="6">
        <v>55.57</v>
      </c>
      <c r="E10" s="28">
        <v>31.23</v>
      </c>
      <c r="F10" s="6">
        <v>16.100000000000001</v>
      </c>
      <c r="G10" s="38">
        <v>1</v>
      </c>
      <c r="H10" s="38">
        <v>0</v>
      </c>
      <c r="I10" s="6">
        <v>18.77</v>
      </c>
      <c r="J10" s="44"/>
      <c r="L10" s="3" t="s">
        <v>26</v>
      </c>
      <c r="M10" s="8">
        <f>SUM(G10:G26)</f>
        <v>4</v>
      </c>
      <c r="N10" s="3" t="s">
        <v>24</v>
      </c>
      <c r="O10" s="3">
        <v>4</v>
      </c>
    </row>
    <row r="11" spans="1:15">
      <c r="A11" s="11" t="s">
        <v>18</v>
      </c>
      <c r="B11" s="5">
        <v>2</v>
      </c>
      <c r="C11" s="5">
        <v>3</v>
      </c>
      <c r="D11" s="6">
        <v>88.07</v>
      </c>
      <c r="E11" s="28">
        <v>58.85</v>
      </c>
      <c r="F11" s="6">
        <v>18</v>
      </c>
      <c r="G11" s="38">
        <v>1</v>
      </c>
      <c r="H11" s="38">
        <v>0</v>
      </c>
      <c r="I11" s="6">
        <v>95.52</v>
      </c>
      <c r="J11" s="44"/>
      <c r="L11" s="3" t="s">
        <v>28</v>
      </c>
      <c r="M11" s="8">
        <f>SUM(G27:G35)</f>
        <v>2</v>
      </c>
      <c r="N11" s="3" t="s">
        <v>24</v>
      </c>
      <c r="O11" s="3">
        <v>2</v>
      </c>
    </row>
    <row r="12" spans="1:15">
      <c r="A12" s="11" t="s">
        <v>20</v>
      </c>
      <c r="B12" s="5">
        <v>2</v>
      </c>
      <c r="C12" s="5">
        <v>5</v>
      </c>
      <c r="D12" s="6">
        <v>92.03</v>
      </c>
      <c r="E12" s="28">
        <v>59.41</v>
      </c>
      <c r="F12" s="6">
        <v>16.100000000000001</v>
      </c>
      <c r="G12" s="38">
        <v>1</v>
      </c>
      <c r="H12" s="38">
        <v>0</v>
      </c>
      <c r="I12" s="6">
        <v>49.47</v>
      </c>
      <c r="J12" s="44"/>
    </row>
    <row r="13" spans="1:15">
      <c r="A13" s="11" t="s">
        <v>37</v>
      </c>
      <c r="B13" s="5">
        <v>2</v>
      </c>
      <c r="C13" s="5">
        <v>99</v>
      </c>
      <c r="D13" s="6">
        <v>88.11</v>
      </c>
      <c r="E13" s="28">
        <v>50.42</v>
      </c>
      <c r="F13" s="6">
        <v>17.93</v>
      </c>
      <c r="G13" s="38">
        <v>0</v>
      </c>
      <c r="H13" s="38">
        <v>0</v>
      </c>
      <c r="I13" s="6">
        <v>54.41</v>
      </c>
      <c r="J13" s="44"/>
      <c r="L13" s="3" t="s">
        <v>7</v>
      </c>
      <c r="M13" s="29">
        <f>SUMPRODUCT(G2:G37,I2:I37)+SUMPRODUCT(H2:H37,I2:I37)</f>
        <v>385.05</v>
      </c>
    </row>
    <row r="14" spans="1:15">
      <c r="A14" s="11" t="s">
        <v>47</v>
      </c>
      <c r="B14" s="5">
        <v>2</v>
      </c>
      <c r="C14" s="5">
        <v>13</v>
      </c>
      <c r="D14" s="6">
        <v>37.020000000000003</v>
      </c>
      <c r="E14" s="28">
        <v>40.31</v>
      </c>
      <c r="F14" s="6">
        <v>16.43</v>
      </c>
      <c r="G14" s="38">
        <v>0</v>
      </c>
      <c r="H14" s="38">
        <v>0</v>
      </c>
      <c r="I14" s="6">
        <v>46.47</v>
      </c>
      <c r="J14" s="44"/>
    </row>
    <row r="15" spans="1:15">
      <c r="A15" s="11" t="s">
        <v>34</v>
      </c>
      <c r="B15" s="5">
        <v>2</v>
      </c>
      <c r="C15" s="5">
        <v>25</v>
      </c>
      <c r="D15" s="6">
        <v>28.87</v>
      </c>
      <c r="E15" s="28">
        <v>59.81</v>
      </c>
      <c r="F15" s="6">
        <v>11.34</v>
      </c>
      <c r="G15" s="38">
        <v>0</v>
      </c>
      <c r="H15" s="38">
        <v>0</v>
      </c>
      <c r="I15" s="6">
        <v>34.340000000000003</v>
      </c>
      <c r="J15" s="44"/>
    </row>
    <row r="16" spans="1:15">
      <c r="A16" s="11" t="s">
        <v>45</v>
      </c>
      <c r="B16" s="5">
        <v>2</v>
      </c>
      <c r="C16" s="5">
        <v>99</v>
      </c>
      <c r="D16" s="6">
        <v>22.44</v>
      </c>
      <c r="E16" s="28">
        <v>32.4</v>
      </c>
      <c r="F16" s="5">
        <v>17.47</v>
      </c>
      <c r="G16" s="38">
        <v>0</v>
      </c>
      <c r="H16" s="38">
        <v>0</v>
      </c>
      <c r="I16" s="6">
        <v>57.17</v>
      </c>
      <c r="J16" s="44"/>
    </row>
    <row r="17" spans="1:10">
      <c r="A17" s="11" t="s">
        <v>48</v>
      </c>
      <c r="B17" s="5">
        <v>2</v>
      </c>
      <c r="C17" s="5">
        <v>99</v>
      </c>
      <c r="D17" s="6">
        <v>52.67</v>
      </c>
      <c r="E17" s="28">
        <v>48.69</v>
      </c>
      <c r="F17" s="5">
        <v>15.5</v>
      </c>
      <c r="G17" s="38">
        <v>0</v>
      </c>
      <c r="H17" s="38">
        <v>0</v>
      </c>
      <c r="I17" s="6">
        <v>13.96</v>
      </c>
      <c r="J17" s="44"/>
    </row>
    <row r="18" spans="1:10">
      <c r="A18" s="11" t="s">
        <v>22</v>
      </c>
      <c r="B18" s="5">
        <v>2</v>
      </c>
      <c r="C18" s="5">
        <v>9</v>
      </c>
      <c r="D18" s="6">
        <v>28.9</v>
      </c>
      <c r="E18" s="28">
        <v>31.37</v>
      </c>
      <c r="F18" s="6">
        <v>17.23</v>
      </c>
      <c r="G18" s="38">
        <v>0</v>
      </c>
      <c r="H18" s="38">
        <v>0</v>
      </c>
      <c r="I18" s="6">
        <v>20.74</v>
      </c>
      <c r="J18" s="44"/>
    </row>
    <row r="19" spans="1:10">
      <c r="A19" s="11" t="s">
        <v>49</v>
      </c>
      <c r="B19" s="5">
        <v>2</v>
      </c>
      <c r="C19" s="5">
        <v>9</v>
      </c>
      <c r="D19" s="6">
        <v>41.6</v>
      </c>
      <c r="E19" s="28">
        <v>47.25</v>
      </c>
      <c r="F19" s="6">
        <v>17.260000000000002</v>
      </c>
      <c r="G19" s="38">
        <v>0</v>
      </c>
      <c r="H19" s="38">
        <v>0</v>
      </c>
      <c r="I19" s="6">
        <v>12.1</v>
      </c>
      <c r="J19" s="44"/>
    </row>
    <row r="20" spans="1:10">
      <c r="A20" s="11" t="s">
        <v>36</v>
      </c>
      <c r="B20" s="5">
        <v>2</v>
      </c>
      <c r="C20" s="5">
        <v>13</v>
      </c>
      <c r="D20" s="6">
        <v>61.15</v>
      </c>
      <c r="E20" s="28">
        <v>31.82</v>
      </c>
      <c r="F20" s="6">
        <v>15.87</v>
      </c>
      <c r="G20" s="38">
        <v>0</v>
      </c>
      <c r="H20" s="38">
        <v>0</v>
      </c>
      <c r="I20" s="6">
        <v>24.76</v>
      </c>
      <c r="J20" s="44"/>
    </row>
    <row r="21" spans="1:10" ht="15.75" customHeight="1">
      <c r="A21" s="11" t="s">
        <v>44</v>
      </c>
      <c r="B21" s="5">
        <v>2</v>
      </c>
      <c r="C21" s="5">
        <v>99</v>
      </c>
      <c r="D21" s="6">
        <v>33.4</v>
      </c>
      <c r="E21" s="28">
        <v>40.11</v>
      </c>
      <c r="F21" s="6">
        <v>14.17</v>
      </c>
      <c r="G21" s="38">
        <v>0</v>
      </c>
      <c r="H21" s="38">
        <v>0</v>
      </c>
      <c r="I21" s="6">
        <v>16.04</v>
      </c>
      <c r="J21" s="44"/>
    </row>
    <row r="22" spans="1:10" ht="15.75" customHeight="1">
      <c r="A22" s="11" t="s">
        <v>38</v>
      </c>
      <c r="B22" s="5">
        <v>2</v>
      </c>
      <c r="C22" s="5">
        <v>2</v>
      </c>
      <c r="D22" s="6">
        <v>15.83</v>
      </c>
      <c r="E22" s="28">
        <v>34.71</v>
      </c>
      <c r="F22" s="6">
        <v>15</v>
      </c>
      <c r="G22" s="38">
        <v>1</v>
      </c>
      <c r="H22" s="38">
        <v>0</v>
      </c>
      <c r="I22" s="6">
        <v>25.21</v>
      </c>
      <c r="J22" s="44"/>
    </row>
    <row r="23" spans="1:10" ht="15.75" customHeight="1">
      <c r="A23" s="11" t="s">
        <v>41</v>
      </c>
      <c r="B23" s="5">
        <v>2</v>
      </c>
      <c r="C23" s="5">
        <v>13</v>
      </c>
      <c r="D23" s="6">
        <v>21.3</v>
      </c>
      <c r="E23" s="28">
        <v>41.18</v>
      </c>
      <c r="F23" s="6">
        <v>15</v>
      </c>
      <c r="G23" s="38">
        <v>0</v>
      </c>
      <c r="H23" s="38">
        <v>0</v>
      </c>
      <c r="I23" s="6">
        <v>6.77</v>
      </c>
      <c r="J23" s="44"/>
    </row>
    <row r="24" spans="1:10" ht="15.75" customHeight="1">
      <c r="A24" s="11" t="s">
        <v>35</v>
      </c>
      <c r="B24" s="5">
        <v>2</v>
      </c>
      <c r="C24" s="5">
        <v>13</v>
      </c>
      <c r="D24" s="6">
        <v>21.2</v>
      </c>
      <c r="E24" s="28">
        <v>29.7</v>
      </c>
      <c r="F24" s="6">
        <v>18.27</v>
      </c>
      <c r="G24" s="38">
        <v>0</v>
      </c>
      <c r="H24" s="38">
        <v>0</v>
      </c>
      <c r="I24" s="6">
        <v>26.13</v>
      </c>
      <c r="J24" s="44"/>
    </row>
    <row r="25" spans="1:10" ht="15.75" customHeight="1">
      <c r="A25" s="11" t="s">
        <v>40</v>
      </c>
      <c r="B25" s="5">
        <v>2</v>
      </c>
      <c r="C25" s="5">
        <v>13</v>
      </c>
      <c r="D25" s="6">
        <v>21.73</v>
      </c>
      <c r="E25" s="28">
        <v>39.71</v>
      </c>
      <c r="F25" s="6">
        <v>11.93</v>
      </c>
      <c r="G25" s="38">
        <v>0</v>
      </c>
      <c r="H25" s="38">
        <v>0</v>
      </c>
      <c r="I25" s="6">
        <v>63.76</v>
      </c>
      <c r="J25" s="44"/>
    </row>
    <row r="26" spans="1:10" ht="15.75" customHeight="1">
      <c r="A26" s="11" t="s">
        <v>53</v>
      </c>
      <c r="B26" s="5">
        <v>2</v>
      </c>
      <c r="C26" s="5">
        <v>99</v>
      </c>
      <c r="D26" s="6">
        <v>23.44</v>
      </c>
      <c r="E26" s="28">
        <v>29.39</v>
      </c>
      <c r="F26" s="5">
        <v>7.6</v>
      </c>
      <c r="G26" s="38">
        <v>0</v>
      </c>
      <c r="H26" s="38">
        <v>0</v>
      </c>
      <c r="I26" s="6">
        <v>10.87</v>
      </c>
      <c r="J26" s="44"/>
    </row>
    <row r="27" spans="1:10" ht="15.75" customHeight="1">
      <c r="A27" s="11" t="s">
        <v>51</v>
      </c>
      <c r="B27" s="5">
        <v>3</v>
      </c>
      <c r="C27" s="5">
        <v>99</v>
      </c>
      <c r="D27" s="6">
        <v>30.34</v>
      </c>
      <c r="E27" s="28">
        <v>25.71</v>
      </c>
      <c r="F27" s="5">
        <v>17.57</v>
      </c>
      <c r="G27" s="38">
        <v>0</v>
      </c>
      <c r="H27" s="38">
        <v>0</v>
      </c>
      <c r="I27" s="6">
        <v>10.47</v>
      </c>
      <c r="J27" s="44"/>
    </row>
    <row r="28" spans="1:10" ht="15.75" customHeight="1">
      <c r="A28" s="11" t="s">
        <v>42</v>
      </c>
      <c r="B28" s="5">
        <v>3</v>
      </c>
      <c r="C28" s="5">
        <v>5</v>
      </c>
      <c r="D28" s="6">
        <v>66.61</v>
      </c>
      <c r="E28" s="28">
        <v>36.89</v>
      </c>
      <c r="F28" s="6">
        <v>16.43</v>
      </c>
      <c r="G28" s="38">
        <v>1</v>
      </c>
      <c r="H28" s="38">
        <v>0</v>
      </c>
      <c r="I28" s="6">
        <v>50.75</v>
      </c>
      <c r="J28" s="44"/>
    </row>
    <row r="29" spans="1:10" ht="15.75" customHeight="1">
      <c r="A29" s="11" t="s">
        <v>54</v>
      </c>
      <c r="B29" s="5">
        <v>3</v>
      </c>
      <c r="C29" s="5">
        <v>25</v>
      </c>
      <c r="D29" s="6">
        <v>47.3</v>
      </c>
      <c r="E29" s="28">
        <v>34.36</v>
      </c>
      <c r="F29" s="6">
        <v>16.670000000000002</v>
      </c>
      <c r="G29" s="38">
        <v>0</v>
      </c>
      <c r="H29" s="38">
        <v>0</v>
      </c>
      <c r="I29" s="6">
        <v>12.14</v>
      </c>
      <c r="J29" s="44"/>
    </row>
    <row r="30" spans="1:10" ht="15.75" customHeight="1">
      <c r="A30" s="11" t="s">
        <v>52</v>
      </c>
      <c r="B30" s="5">
        <v>3</v>
      </c>
      <c r="C30" s="5">
        <v>25</v>
      </c>
      <c r="D30" s="6">
        <v>23.33</v>
      </c>
      <c r="E30" s="28">
        <v>23.12</v>
      </c>
      <c r="F30" s="6">
        <v>13.5</v>
      </c>
      <c r="G30" s="38">
        <v>0</v>
      </c>
      <c r="H30" s="38">
        <v>0</v>
      </c>
      <c r="I30" s="6">
        <v>21.9</v>
      </c>
      <c r="J30" s="44"/>
    </row>
    <row r="31" spans="1:10" ht="15.75" customHeight="1">
      <c r="A31" s="11" t="s">
        <v>50</v>
      </c>
      <c r="B31" s="5">
        <v>3</v>
      </c>
      <c r="C31" s="5">
        <v>13</v>
      </c>
      <c r="D31" s="6">
        <v>23.34</v>
      </c>
      <c r="E31" s="28">
        <v>38.950000000000003</v>
      </c>
      <c r="F31" s="6">
        <v>15.93</v>
      </c>
      <c r="G31" s="38">
        <v>1</v>
      </c>
      <c r="H31" s="38">
        <v>0</v>
      </c>
      <c r="I31" s="6">
        <v>12.73</v>
      </c>
      <c r="J31" s="44"/>
    </row>
    <row r="32" spans="1:10" ht="15.75" customHeight="1">
      <c r="A32" s="11" t="s">
        <v>18</v>
      </c>
      <c r="B32" s="5">
        <v>3</v>
      </c>
      <c r="C32" s="5">
        <v>99</v>
      </c>
      <c r="D32" s="6">
        <v>36.39</v>
      </c>
      <c r="E32" s="28">
        <v>29.46</v>
      </c>
      <c r="F32" s="5">
        <v>14.1</v>
      </c>
      <c r="G32" s="38">
        <v>0</v>
      </c>
      <c r="H32" s="38">
        <v>0</v>
      </c>
      <c r="I32" s="6">
        <v>47.9</v>
      </c>
      <c r="J32" s="44"/>
    </row>
    <row r="33" spans="1:10" ht="15.75" customHeight="1">
      <c r="A33" s="11" t="s">
        <v>39</v>
      </c>
      <c r="B33" s="5">
        <v>3</v>
      </c>
      <c r="C33" s="5">
        <v>9</v>
      </c>
      <c r="D33" s="6">
        <v>20.6</v>
      </c>
      <c r="E33" s="28">
        <v>18.89</v>
      </c>
      <c r="F33" s="6">
        <v>12.33</v>
      </c>
      <c r="G33" s="38">
        <v>0</v>
      </c>
      <c r="H33" s="38">
        <v>0</v>
      </c>
      <c r="I33" s="6">
        <v>12.83</v>
      </c>
      <c r="J33" s="44"/>
    </row>
    <row r="34" spans="1:10" ht="15.75" customHeight="1">
      <c r="A34" s="11" t="s">
        <v>46</v>
      </c>
      <c r="B34" s="5">
        <v>3</v>
      </c>
      <c r="C34" s="5">
        <v>99</v>
      </c>
      <c r="D34" s="6">
        <v>30.07</v>
      </c>
      <c r="E34" s="28">
        <v>28.73</v>
      </c>
      <c r="F34" s="6">
        <v>0</v>
      </c>
      <c r="G34" s="38">
        <v>0</v>
      </c>
      <c r="H34" s="38">
        <v>0</v>
      </c>
      <c r="I34" s="6">
        <v>20.77</v>
      </c>
      <c r="J34" s="44"/>
    </row>
    <row r="35" spans="1:10" ht="15.75" customHeight="1">
      <c r="A35" s="11" t="s">
        <v>33</v>
      </c>
      <c r="B35" s="5">
        <v>3</v>
      </c>
      <c r="C35" s="5">
        <v>13</v>
      </c>
      <c r="D35" s="6">
        <v>23.76</v>
      </c>
      <c r="E35" s="28">
        <v>26.4</v>
      </c>
      <c r="F35" s="6">
        <v>15.97</v>
      </c>
      <c r="G35" s="3">
        <v>0</v>
      </c>
      <c r="H35" s="3">
        <v>0</v>
      </c>
      <c r="I35" s="6">
        <v>47.61</v>
      </c>
    </row>
    <row r="36" spans="1:10" ht="15.75" customHeight="1">
      <c r="A36" s="11" t="s">
        <v>181</v>
      </c>
      <c r="B36" s="5">
        <v>3</v>
      </c>
      <c r="C36" s="5">
        <v>99</v>
      </c>
      <c r="D36" s="5">
        <v>38.94</v>
      </c>
      <c r="E36" s="11">
        <v>32.93</v>
      </c>
      <c r="F36" s="6">
        <v>14.36</v>
      </c>
      <c r="G36" s="38">
        <v>0</v>
      </c>
      <c r="H36" s="38">
        <v>0</v>
      </c>
      <c r="I36" s="6">
        <v>28.57</v>
      </c>
    </row>
    <row r="37" spans="1:10" ht="15.75" customHeight="1">
      <c r="A37" s="11" t="s">
        <v>129</v>
      </c>
      <c r="B37" s="5">
        <v>3</v>
      </c>
      <c r="C37" s="5">
        <v>99</v>
      </c>
      <c r="D37" s="5">
        <v>38.94</v>
      </c>
      <c r="E37" s="11">
        <v>32.93</v>
      </c>
      <c r="F37" s="6">
        <v>13.93</v>
      </c>
      <c r="G37" s="38">
        <v>0</v>
      </c>
      <c r="H37" s="38">
        <v>0</v>
      </c>
      <c r="I37" s="6">
        <v>10</v>
      </c>
    </row>
    <row r="38" spans="1:10" ht="15.75" customHeight="1">
      <c r="A38" s="1"/>
      <c r="H38" s="3">
        <f>SUM(H2:H37)</f>
        <v>1</v>
      </c>
      <c r="I38" s="28"/>
    </row>
    <row r="39" spans="1:10" ht="15.75" customHeight="1">
      <c r="A39" s="1"/>
      <c r="I39" s="28"/>
    </row>
    <row r="40" spans="1:10" ht="15.75" customHeight="1">
      <c r="A40" s="1"/>
      <c r="I40" s="28"/>
    </row>
    <row r="41" spans="1:10" ht="15.75" customHeight="1">
      <c r="A41" s="1"/>
      <c r="I41" s="28"/>
    </row>
    <row r="42" spans="1:10" ht="15.75" customHeight="1">
      <c r="A42" s="1"/>
      <c r="I42" s="28"/>
    </row>
    <row r="43" spans="1:10" ht="15.75" customHeight="1">
      <c r="A43" s="1"/>
      <c r="I43" s="28"/>
    </row>
    <row r="44" spans="1:10" ht="15.75" customHeight="1">
      <c r="A44" s="1"/>
      <c r="I44" s="28"/>
    </row>
    <row r="45" spans="1:10" ht="15.75" customHeight="1">
      <c r="A45" s="1"/>
      <c r="I45" s="28"/>
    </row>
    <row r="46" spans="1:10" ht="15.75" customHeight="1">
      <c r="A46" s="1"/>
      <c r="I46" s="28"/>
    </row>
    <row r="47" spans="1:10" ht="15.75" customHeight="1">
      <c r="A47" s="1"/>
      <c r="I47" s="28"/>
    </row>
    <row r="48" spans="1:10" ht="15.75" customHeight="1">
      <c r="A48" s="1"/>
      <c r="I48" s="28"/>
    </row>
    <row r="49" spans="1:9" ht="15.75" customHeight="1">
      <c r="A49" s="1"/>
      <c r="I49" s="28"/>
    </row>
    <row r="50" spans="1:9" ht="15.75" customHeight="1">
      <c r="A50" s="1"/>
      <c r="I50" s="28"/>
    </row>
    <row r="51" spans="1:9" ht="15.75" customHeight="1">
      <c r="A51" s="1"/>
      <c r="I51" s="28"/>
    </row>
    <row r="52" spans="1:9" ht="15.75" customHeight="1">
      <c r="A52" s="1"/>
      <c r="I52" s="28"/>
    </row>
    <row r="53" spans="1:9" ht="15.75" customHeight="1">
      <c r="A53" s="1"/>
      <c r="I53" s="6"/>
    </row>
    <row r="54" spans="1:9" ht="15.75" customHeight="1">
      <c r="A54" s="1"/>
      <c r="I54" s="6"/>
    </row>
    <row r="55" spans="1:9" ht="15.75" customHeight="1">
      <c r="A55" s="1"/>
    </row>
    <row r="56" spans="1:9" ht="15.75" customHeight="1">
      <c r="A56" s="1"/>
    </row>
    <row r="57" spans="1:9" ht="15.75" customHeight="1">
      <c r="A57" s="1"/>
    </row>
    <row r="58" spans="1:9" ht="15.75" customHeight="1">
      <c r="A58" s="1"/>
    </row>
    <row r="59" spans="1:9" ht="15.75" customHeight="1">
      <c r="A59" s="1"/>
    </row>
    <row r="60" spans="1:9" ht="15.75" customHeight="1">
      <c r="A60" s="1"/>
    </row>
    <row r="61" spans="1:9" ht="15.75" customHeight="1">
      <c r="A61" s="1"/>
    </row>
    <row r="62" spans="1:9" ht="15.75" customHeight="1">
      <c r="A62" s="1"/>
    </row>
    <row r="63" spans="1:9" ht="15.75" customHeight="1">
      <c r="A63" s="1"/>
    </row>
    <row r="64" spans="1:9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tabSelected="1" topLeftCell="A10" workbookViewId="0">
      <selection activeCell="T7" sqref="T7"/>
    </sheetView>
  </sheetViews>
  <sheetFormatPr defaultColWidth="12.5703125" defaultRowHeight="15" customHeight="1"/>
  <cols>
    <col min="1" max="1" width="16" customWidth="1"/>
    <col min="2" max="3" width="8.5703125" customWidth="1"/>
    <col min="4" max="4" width="14.28515625" customWidth="1"/>
    <col min="5" max="5" width="14" customWidth="1"/>
    <col min="6" max="26" width="8.5703125" customWidth="1"/>
  </cols>
  <sheetData>
    <row r="1" spans="1:15">
      <c r="A1" s="1" t="s">
        <v>0</v>
      </c>
      <c r="B1" s="3" t="s">
        <v>1</v>
      </c>
      <c r="C1" s="3" t="s">
        <v>3</v>
      </c>
      <c r="D1" s="3" t="s">
        <v>425</v>
      </c>
      <c r="E1" s="3" t="s">
        <v>426</v>
      </c>
      <c r="F1" s="3" t="s">
        <v>420</v>
      </c>
      <c r="G1" s="3" t="s">
        <v>62</v>
      </c>
      <c r="H1" s="3" t="s">
        <v>9</v>
      </c>
      <c r="I1" s="3" t="s">
        <v>7</v>
      </c>
    </row>
    <row r="2" spans="1:15" ht="43.5">
      <c r="A2" s="11" t="s">
        <v>10</v>
      </c>
      <c r="B2" s="5">
        <v>1</v>
      </c>
      <c r="C2" s="6">
        <v>18.760000000000002</v>
      </c>
      <c r="D2" s="6">
        <v>47.21</v>
      </c>
      <c r="E2" s="6">
        <v>13.31</v>
      </c>
      <c r="F2" s="5">
        <v>1</v>
      </c>
      <c r="G2" s="38">
        <v>1</v>
      </c>
      <c r="H2" s="38">
        <v>1</v>
      </c>
      <c r="I2" s="6">
        <v>83.86</v>
      </c>
      <c r="J2" s="44"/>
      <c r="L2" s="40" t="s">
        <v>3</v>
      </c>
      <c r="M2" s="29">
        <f>SUMPRODUCT(G2:G37,C2:C37)+SUMPRODUCT(H2:H37,C2:C37)</f>
        <v>151.88999999999999</v>
      </c>
    </row>
    <row r="3" spans="1:15">
      <c r="A3" s="11" t="s">
        <v>16</v>
      </c>
      <c r="B3" s="5">
        <v>1</v>
      </c>
      <c r="C3" s="6">
        <v>16.670000000000002</v>
      </c>
      <c r="D3" s="6">
        <v>90.03</v>
      </c>
      <c r="E3" s="6">
        <v>12.93</v>
      </c>
      <c r="F3" s="5">
        <v>0</v>
      </c>
      <c r="G3" s="38">
        <v>0</v>
      </c>
      <c r="H3" s="38">
        <v>0</v>
      </c>
      <c r="I3" s="6">
        <v>73.87</v>
      </c>
      <c r="J3" s="44"/>
      <c r="K3" s="38" t="s">
        <v>230</v>
      </c>
      <c r="M3" s="8">
        <v>0</v>
      </c>
      <c r="O3" s="3">
        <v>0</v>
      </c>
    </row>
    <row r="4" spans="1:15">
      <c r="A4" s="11" t="s">
        <v>12</v>
      </c>
      <c r="B4" s="5">
        <v>1</v>
      </c>
      <c r="C4" s="6">
        <v>20</v>
      </c>
      <c r="D4" s="6">
        <v>17.47</v>
      </c>
      <c r="E4" s="6">
        <v>10.72</v>
      </c>
      <c r="F4" s="5">
        <v>0</v>
      </c>
      <c r="G4" s="38">
        <v>0</v>
      </c>
      <c r="H4" s="38">
        <v>0</v>
      </c>
      <c r="I4" s="6">
        <v>24.44</v>
      </c>
      <c r="J4" s="44"/>
      <c r="L4" s="3" t="s">
        <v>408</v>
      </c>
      <c r="M4" s="8">
        <f>SUMPRODUCT(D2:D37,G2:G37)+SUMPRODUCT(H2:H37,D2:D37)</f>
        <v>451.74999999999994</v>
      </c>
      <c r="N4" s="3" t="s">
        <v>15</v>
      </c>
      <c r="O4" s="3">
        <v>450</v>
      </c>
    </row>
    <row r="5" spans="1:15">
      <c r="A5" s="11" t="s">
        <v>27</v>
      </c>
      <c r="B5" s="5">
        <v>1</v>
      </c>
      <c r="C5" s="6">
        <v>18.63</v>
      </c>
      <c r="D5" s="6">
        <v>65.34</v>
      </c>
      <c r="E5" s="6">
        <v>10.78</v>
      </c>
      <c r="F5" s="5">
        <v>0</v>
      </c>
      <c r="G5" s="38">
        <v>0</v>
      </c>
      <c r="H5" s="38">
        <v>0</v>
      </c>
      <c r="I5" s="6">
        <v>47.39</v>
      </c>
      <c r="J5" s="44"/>
      <c r="L5" s="3" t="s">
        <v>424</v>
      </c>
      <c r="M5" s="8">
        <f>SUMPRODUCT(E2:E37,G2:G37)+SUMPRODUCT(E2:E37,H2:H37)</f>
        <v>104.69</v>
      </c>
      <c r="N5" s="3" t="s">
        <v>15</v>
      </c>
      <c r="O5" s="3">
        <v>100</v>
      </c>
    </row>
    <row r="6" spans="1:15">
      <c r="A6" s="11" t="s">
        <v>43</v>
      </c>
      <c r="B6" s="5">
        <v>1</v>
      </c>
      <c r="C6" s="6">
        <v>16.559999999999999</v>
      </c>
      <c r="D6" s="6">
        <v>19.5</v>
      </c>
      <c r="E6" s="6">
        <v>9.8699999999999992</v>
      </c>
      <c r="F6" s="5">
        <v>0</v>
      </c>
      <c r="G6" s="38">
        <v>0</v>
      </c>
      <c r="H6" s="38">
        <v>0</v>
      </c>
      <c r="I6" s="6">
        <v>14.14</v>
      </c>
      <c r="J6" s="44"/>
      <c r="L6" s="3" t="s">
        <v>420</v>
      </c>
      <c r="M6" s="8">
        <f>SUMPRODUCT(F2:F37,G2:G37)+SUMPRODUCT(H2:H37,F2:F37)</f>
        <v>3</v>
      </c>
      <c r="N6" s="3" t="s">
        <v>15</v>
      </c>
      <c r="O6" s="3">
        <v>3</v>
      </c>
    </row>
    <row r="7" spans="1:15">
      <c r="A7" s="11" t="s">
        <v>20</v>
      </c>
      <c r="B7" s="5">
        <v>1</v>
      </c>
      <c r="C7" s="6">
        <v>18.93</v>
      </c>
      <c r="D7" s="6">
        <v>15.47</v>
      </c>
      <c r="E7" s="6">
        <v>6.08</v>
      </c>
      <c r="F7" s="5">
        <v>0</v>
      </c>
      <c r="G7" s="38">
        <v>0</v>
      </c>
      <c r="H7" s="38">
        <v>0</v>
      </c>
      <c r="I7" s="6">
        <v>11.5</v>
      </c>
      <c r="J7" s="44"/>
      <c r="M7" s="8">
        <v>0</v>
      </c>
      <c r="O7" s="3">
        <v>0</v>
      </c>
    </row>
    <row r="8" spans="1:15">
      <c r="A8" s="11" t="s">
        <v>32</v>
      </c>
      <c r="B8" s="5">
        <v>1</v>
      </c>
      <c r="C8" s="6">
        <v>18.36</v>
      </c>
      <c r="D8" s="6">
        <v>38.18</v>
      </c>
      <c r="E8" s="6">
        <v>9.9</v>
      </c>
      <c r="F8" s="5">
        <v>0</v>
      </c>
      <c r="G8" s="38">
        <v>0</v>
      </c>
      <c r="H8" s="38">
        <v>0</v>
      </c>
      <c r="I8" s="6">
        <v>29.33</v>
      </c>
      <c r="J8" s="44"/>
      <c r="M8" s="8"/>
    </row>
    <row r="9" spans="1:15">
      <c r="A9" s="11" t="s">
        <v>18</v>
      </c>
      <c r="B9" s="5">
        <v>1</v>
      </c>
      <c r="C9" s="6">
        <v>14.77</v>
      </c>
      <c r="D9" s="6">
        <v>95.52</v>
      </c>
      <c r="E9" s="6">
        <v>9.8699999999999992</v>
      </c>
      <c r="F9" s="5">
        <v>0</v>
      </c>
      <c r="G9" s="38">
        <v>1</v>
      </c>
      <c r="H9" s="38">
        <v>0</v>
      </c>
      <c r="I9" s="6">
        <v>28.87</v>
      </c>
      <c r="J9" s="44"/>
      <c r="L9" s="3" t="s">
        <v>23</v>
      </c>
      <c r="M9" s="8">
        <f>SUM(G2:G9)</f>
        <v>2</v>
      </c>
      <c r="N9" s="3" t="s">
        <v>24</v>
      </c>
      <c r="O9" s="3">
        <v>2</v>
      </c>
    </row>
    <row r="10" spans="1:15">
      <c r="A10" s="11" t="s">
        <v>31</v>
      </c>
      <c r="B10" s="5">
        <v>2</v>
      </c>
      <c r="C10" s="6">
        <v>13.03</v>
      </c>
      <c r="D10" s="6">
        <v>16.14</v>
      </c>
      <c r="E10" s="6">
        <v>10.61</v>
      </c>
      <c r="F10" s="5">
        <v>0</v>
      </c>
      <c r="G10" s="38">
        <v>0</v>
      </c>
      <c r="H10" s="38">
        <v>0</v>
      </c>
      <c r="I10" s="6">
        <v>13.3</v>
      </c>
      <c r="J10" s="44"/>
      <c r="L10" s="3" t="s">
        <v>26</v>
      </c>
      <c r="M10" s="8">
        <f>SUM(G10:G25)</f>
        <v>4</v>
      </c>
      <c r="N10" s="3" t="s">
        <v>24</v>
      </c>
      <c r="O10" s="3">
        <v>4</v>
      </c>
    </row>
    <row r="11" spans="1:15">
      <c r="A11" s="11" t="s">
        <v>20</v>
      </c>
      <c r="B11" s="5">
        <v>2</v>
      </c>
      <c r="C11" s="6">
        <v>18.399999999999999</v>
      </c>
      <c r="D11" s="6">
        <v>49.47</v>
      </c>
      <c r="E11" s="6">
        <v>9.2899999999999991</v>
      </c>
      <c r="F11" s="5">
        <v>0</v>
      </c>
      <c r="G11" s="38">
        <v>1</v>
      </c>
      <c r="H11" s="38">
        <v>0</v>
      </c>
      <c r="I11" s="6">
        <v>20.6</v>
      </c>
      <c r="J11" s="44"/>
      <c r="L11" s="3" t="s">
        <v>28</v>
      </c>
      <c r="M11" s="8">
        <f>SUM(G26:G37)</f>
        <v>2</v>
      </c>
      <c r="N11" s="3" t="s">
        <v>24</v>
      </c>
      <c r="O11" s="3">
        <v>2</v>
      </c>
    </row>
    <row r="12" spans="1:15">
      <c r="A12" s="11" t="s">
        <v>29</v>
      </c>
      <c r="B12" s="5">
        <v>2</v>
      </c>
      <c r="C12" s="6">
        <v>18.07</v>
      </c>
      <c r="D12" s="6">
        <v>18.77</v>
      </c>
      <c r="E12" s="6">
        <v>9.9</v>
      </c>
      <c r="F12" s="5">
        <v>0</v>
      </c>
      <c r="G12" s="38">
        <v>0</v>
      </c>
      <c r="H12" s="38">
        <v>0</v>
      </c>
      <c r="I12" s="6">
        <v>53.89</v>
      </c>
      <c r="J12" s="44"/>
    </row>
    <row r="13" spans="1:15">
      <c r="A13" s="11" t="s">
        <v>37</v>
      </c>
      <c r="B13" s="5">
        <v>2</v>
      </c>
      <c r="C13" s="6">
        <v>15.67</v>
      </c>
      <c r="D13" s="6">
        <v>54.41</v>
      </c>
      <c r="E13" s="6">
        <v>10.69</v>
      </c>
      <c r="F13" s="5">
        <v>0</v>
      </c>
      <c r="G13" s="38">
        <v>1</v>
      </c>
      <c r="H13" s="38">
        <v>0</v>
      </c>
      <c r="I13" s="6">
        <v>32.299999999999997</v>
      </c>
      <c r="J13" s="44"/>
      <c r="L13" s="3" t="s">
        <v>7</v>
      </c>
      <c r="M13" s="29">
        <f>SUMPRODUCT(G2:G35,I2:I35)+SUMPRODUCT(H2:H35,I2:I35)</f>
        <v>401.38</v>
      </c>
    </row>
    <row r="14" spans="1:15">
      <c r="A14" s="11" t="s">
        <v>47</v>
      </c>
      <c r="B14" s="5">
        <v>2</v>
      </c>
      <c r="C14" s="6">
        <v>14</v>
      </c>
      <c r="D14" s="6">
        <v>46.47</v>
      </c>
      <c r="E14" s="6">
        <v>10.65</v>
      </c>
      <c r="F14" s="5">
        <v>0</v>
      </c>
      <c r="G14" s="38">
        <v>0</v>
      </c>
      <c r="H14" s="38">
        <v>0</v>
      </c>
      <c r="I14" s="6">
        <v>15.27</v>
      </c>
      <c r="J14" s="44"/>
    </row>
    <row r="15" spans="1:15">
      <c r="A15" s="11" t="s">
        <v>45</v>
      </c>
      <c r="B15" s="5">
        <v>2</v>
      </c>
      <c r="C15" s="6">
        <v>19.43</v>
      </c>
      <c r="D15" s="6">
        <v>57.17</v>
      </c>
      <c r="E15" s="3">
        <v>16.670000000000002</v>
      </c>
      <c r="F15" s="5">
        <v>0</v>
      </c>
      <c r="G15" s="38">
        <v>1</v>
      </c>
      <c r="H15" s="38">
        <v>0</v>
      </c>
      <c r="I15" s="6">
        <v>21.77</v>
      </c>
      <c r="J15" s="44"/>
    </row>
    <row r="16" spans="1:15">
      <c r="A16" s="11" t="s">
        <v>34</v>
      </c>
      <c r="B16" s="5">
        <v>2</v>
      </c>
      <c r="C16" s="5">
        <v>13.39</v>
      </c>
      <c r="D16" s="6">
        <v>34.340000000000003</v>
      </c>
      <c r="E16" s="6">
        <v>8.85</v>
      </c>
      <c r="F16" s="5">
        <v>0</v>
      </c>
      <c r="G16" s="38">
        <v>0</v>
      </c>
      <c r="H16" s="38">
        <v>0</v>
      </c>
      <c r="I16" s="6">
        <v>13.09</v>
      </c>
      <c r="J16" s="44"/>
    </row>
    <row r="17" spans="1:10">
      <c r="A17" s="11" t="s">
        <v>22</v>
      </c>
      <c r="B17" s="5">
        <v>2</v>
      </c>
      <c r="C17" s="6">
        <v>18.7</v>
      </c>
      <c r="D17" s="6">
        <v>20.74</v>
      </c>
      <c r="E17" s="6">
        <v>10.5</v>
      </c>
      <c r="F17" s="5">
        <v>0</v>
      </c>
      <c r="G17" s="38">
        <v>0</v>
      </c>
      <c r="H17" s="38">
        <v>0</v>
      </c>
      <c r="I17" s="6">
        <v>24.97</v>
      </c>
      <c r="J17" s="44"/>
    </row>
    <row r="18" spans="1:10">
      <c r="A18" s="11" t="s">
        <v>48</v>
      </c>
      <c r="B18" s="5">
        <v>2</v>
      </c>
      <c r="C18" s="5">
        <v>13.39</v>
      </c>
      <c r="D18" s="6">
        <v>13.96</v>
      </c>
      <c r="E18" s="6">
        <v>11.73</v>
      </c>
      <c r="F18" s="5">
        <v>0</v>
      </c>
      <c r="G18" s="38">
        <v>0</v>
      </c>
      <c r="H18" s="38">
        <v>0</v>
      </c>
      <c r="I18" s="6">
        <v>18.440000000000001</v>
      </c>
      <c r="J18" s="44"/>
    </row>
    <row r="19" spans="1:10">
      <c r="A19" s="11" t="s">
        <v>36</v>
      </c>
      <c r="B19" s="5">
        <v>2</v>
      </c>
      <c r="C19" s="6">
        <v>19.77</v>
      </c>
      <c r="D19" s="6">
        <v>24.76</v>
      </c>
      <c r="E19" s="6">
        <v>9.85</v>
      </c>
      <c r="F19" s="5">
        <v>0</v>
      </c>
      <c r="G19" s="38">
        <v>0</v>
      </c>
      <c r="H19" s="38">
        <v>0</v>
      </c>
      <c r="I19" s="6">
        <v>43.73</v>
      </c>
      <c r="J19" s="44"/>
    </row>
    <row r="20" spans="1:10">
      <c r="A20" s="11" t="s">
        <v>49</v>
      </c>
      <c r="B20" s="5">
        <v>2</v>
      </c>
      <c r="C20" s="5">
        <v>13.39</v>
      </c>
      <c r="D20" s="6">
        <v>12.1</v>
      </c>
      <c r="E20" s="6">
        <v>11.04</v>
      </c>
      <c r="F20" s="5">
        <v>0</v>
      </c>
      <c r="G20" s="38">
        <v>0</v>
      </c>
      <c r="H20" s="38">
        <v>0</v>
      </c>
      <c r="I20" s="6">
        <v>73.33</v>
      </c>
      <c r="J20" s="44"/>
    </row>
    <row r="21" spans="1:10" ht="15.75" customHeight="1">
      <c r="A21" s="11" t="s">
        <v>40</v>
      </c>
      <c r="B21" s="5">
        <v>2</v>
      </c>
      <c r="C21" s="6">
        <v>13.17</v>
      </c>
      <c r="D21" s="6">
        <v>63.76</v>
      </c>
      <c r="E21" s="6">
        <v>11.07</v>
      </c>
      <c r="F21" s="5">
        <v>0</v>
      </c>
      <c r="G21" s="38">
        <v>1</v>
      </c>
      <c r="H21" s="38">
        <v>0</v>
      </c>
      <c r="I21" s="6">
        <v>65.45</v>
      </c>
      <c r="J21" s="44"/>
    </row>
    <row r="22" spans="1:10" ht="15.75" customHeight="1">
      <c r="A22" s="11" t="s">
        <v>38</v>
      </c>
      <c r="B22" s="5">
        <v>2</v>
      </c>
      <c r="C22" s="6">
        <v>15.6</v>
      </c>
      <c r="D22" s="6">
        <v>25.21</v>
      </c>
      <c r="E22" s="6">
        <v>11.36</v>
      </c>
      <c r="F22" s="5">
        <v>0</v>
      </c>
      <c r="G22" s="38">
        <v>0</v>
      </c>
      <c r="H22" s="38">
        <v>0</v>
      </c>
      <c r="I22" s="6">
        <v>35.229999999999997</v>
      </c>
      <c r="J22" s="44"/>
    </row>
    <row r="23" spans="1:10" ht="15.75" customHeight="1">
      <c r="A23" s="11" t="s">
        <v>44</v>
      </c>
      <c r="B23" s="5">
        <v>2</v>
      </c>
      <c r="C23" s="6">
        <v>13.16</v>
      </c>
      <c r="D23" s="6">
        <v>16.04</v>
      </c>
      <c r="E23" s="6">
        <v>6.15</v>
      </c>
      <c r="F23" s="5">
        <v>0</v>
      </c>
      <c r="G23" s="38">
        <v>0</v>
      </c>
      <c r="H23" s="38">
        <v>0</v>
      </c>
      <c r="I23" s="6">
        <v>20.3</v>
      </c>
      <c r="J23" s="44"/>
    </row>
    <row r="24" spans="1:10" ht="15.75" customHeight="1">
      <c r="A24" s="11" t="s">
        <v>41</v>
      </c>
      <c r="B24" s="5">
        <v>2</v>
      </c>
      <c r="C24" s="6">
        <v>18.7</v>
      </c>
      <c r="D24" s="6">
        <v>6.77</v>
      </c>
      <c r="E24" s="6">
        <v>5.18</v>
      </c>
      <c r="F24" s="5">
        <v>0</v>
      </c>
      <c r="G24" s="38">
        <v>0</v>
      </c>
      <c r="H24" s="38">
        <v>0</v>
      </c>
      <c r="I24" s="6">
        <v>10.76</v>
      </c>
      <c r="J24" s="44"/>
    </row>
    <row r="25" spans="1:10" ht="15.75" customHeight="1">
      <c r="A25" s="11" t="s">
        <v>42</v>
      </c>
      <c r="B25" s="5">
        <v>2</v>
      </c>
      <c r="C25" s="6">
        <v>13.17</v>
      </c>
      <c r="D25" s="6">
        <v>50.75</v>
      </c>
      <c r="E25" s="6">
        <v>6.52</v>
      </c>
      <c r="F25" s="5">
        <v>0</v>
      </c>
      <c r="G25" s="38">
        <v>0</v>
      </c>
      <c r="H25" s="38">
        <v>0</v>
      </c>
      <c r="I25" s="6">
        <v>20.3</v>
      </c>
      <c r="J25" s="44"/>
    </row>
    <row r="26" spans="1:10" ht="15.75" customHeight="1">
      <c r="A26" s="11" t="s">
        <v>35</v>
      </c>
      <c r="B26" s="5">
        <v>2</v>
      </c>
      <c r="C26" s="6">
        <v>17</v>
      </c>
      <c r="D26" s="6">
        <v>26.13</v>
      </c>
      <c r="E26" s="6">
        <v>9.77</v>
      </c>
      <c r="F26" s="5">
        <v>0</v>
      </c>
      <c r="G26" s="38">
        <v>1</v>
      </c>
      <c r="H26" s="38">
        <v>0</v>
      </c>
      <c r="I26" s="6">
        <v>45.83</v>
      </c>
      <c r="J26" s="44"/>
    </row>
    <row r="27" spans="1:10" ht="15.75" customHeight="1">
      <c r="A27" s="11" t="s">
        <v>18</v>
      </c>
      <c r="B27" s="5">
        <v>3</v>
      </c>
      <c r="C27" s="5">
        <v>13.39</v>
      </c>
      <c r="D27" s="6">
        <v>47.9</v>
      </c>
      <c r="E27" s="6">
        <v>10.31</v>
      </c>
      <c r="F27" s="5">
        <v>0</v>
      </c>
      <c r="G27" s="38">
        <v>0</v>
      </c>
      <c r="H27" s="38">
        <v>0</v>
      </c>
      <c r="I27" s="6">
        <v>42.98</v>
      </c>
      <c r="J27" s="44"/>
    </row>
    <row r="28" spans="1:10" ht="15.75" customHeight="1">
      <c r="A28" s="11" t="s">
        <v>53</v>
      </c>
      <c r="B28" s="5">
        <v>3</v>
      </c>
      <c r="C28" s="6">
        <v>15.93</v>
      </c>
      <c r="D28" s="6">
        <v>10.87</v>
      </c>
      <c r="E28" s="6">
        <v>10.71</v>
      </c>
      <c r="F28" s="5">
        <v>1</v>
      </c>
      <c r="G28" s="38">
        <v>1</v>
      </c>
      <c r="H28" s="38">
        <v>0</v>
      </c>
      <c r="I28" s="6">
        <v>18.84</v>
      </c>
      <c r="J28" s="44"/>
    </row>
    <row r="29" spans="1:10" ht="15.75" customHeight="1">
      <c r="A29" s="11" t="s">
        <v>51</v>
      </c>
      <c r="B29" s="5">
        <v>3</v>
      </c>
      <c r="C29" s="5">
        <v>13.39</v>
      </c>
      <c r="D29" s="6">
        <v>10.47</v>
      </c>
      <c r="E29" s="6">
        <v>8.4600000000000009</v>
      </c>
      <c r="F29" s="5">
        <v>0</v>
      </c>
      <c r="G29" s="38">
        <v>0</v>
      </c>
      <c r="H29" s="38">
        <v>0</v>
      </c>
      <c r="I29" s="6">
        <v>64.19</v>
      </c>
      <c r="J29" s="44"/>
    </row>
    <row r="30" spans="1:10" ht="15.75" customHeight="1">
      <c r="A30" s="11" t="s">
        <v>25</v>
      </c>
      <c r="B30" s="5">
        <v>3</v>
      </c>
      <c r="C30" s="6">
        <v>16.329999999999998</v>
      </c>
      <c r="D30" s="6">
        <v>16.27</v>
      </c>
      <c r="E30" s="6">
        <v>13.03</v>
      </c>
      <c r="F30" s="5">
        <v>0</v>
      </c>
      <c r="G30" s="38">
        <v>0</v>
      </c>
      <c r="H30" s="38">
        <v>0</v>
      </c>
      <c r="I30" s="6">
        <v>37.94</v>
      </c>
      <c r="J30" s="44"/>
    </row>
    <row r="31" spans="1:10" ht="15.75" customHeight="1">
      <c r="A31" s="11" t="s">
        <v>52</v>
      </c>
      <c r="B31" s="5">
        <v>3</v>
      </c>
      <c r="C31" s="6">
        <v>15.23</v>
      </c>
      <c r="D31" s="6">
        <v>21.9</v>
      </c>
      <c r="E31" s="6">
        <v>13.22</v>
      </c>
      <c r="F31" s="5">
        <v>0</v>
      </c>
      <c r="G31" s="38">
        <v>0</v>
      </c>
      <c r="H31" s="38">
        <v>0</v>
      </c>
      <c r="I31" s="6">
        <v>22</v>
      </c>
      <c r="J31" s="44"/>
    </row>
    <row r="32" spans="1:10" ht="15.75" customHeight="1">
      <c r="A32" s="11" t="s">
        <v>50</v>
      </c>
      <c r="B32" s="5">
        <v>3</v>
      </c>
      <c r="C32" s="6">
        <v>12.67</v>
      </c>
      <c r="D32" s="6">
        <v>12.73</v>
      </c>
      <c r="E32" s="6">
        <v>7.6</v>
      </c>
      <c r="F32" s="5">
        <v>0</v>
      </c>
      <c r="G32" s="38">
        <v>0</v>
      </c>
      <c r="H32" s="38">
        <v>0</v>
      </c>
      <c r="I32" s="6">
        <v>14.66</v>
      </c>
      <c r="J32" s="44"/>
    </row>
    <row r="33" spans="1:10" ht="15.75" customHeight="1">
      <c r="A33" s="11" t="s">
        <v>39</v>
      </c>
      <c r="B33" s="5">
        <v>3</v>
      </c>
      <c r="C33" s="5">
        <v>13.39</v>
      </c>
      <c r="D33" s="6">
        <v>12.83</v>
      </c>
      <c r="E33" s="6">
        <v>8.98</v>
      </c>
      <c r="F33" s="5">
        <v>0</v>
      </c>
      <c r="G33" s="38">
        <v>0</v>
      </c>
      <c r="H33" s="38">
        <v>0</v>
      </c>
      <c r="I33" s="6">
        <v>1.5</v>
      </c>
      <c r="J33" s="44"/>
    </row>
    <row r="34" spans="1:10" ht="15.75" customHeight="1">
      <c r="A34" s="11" t="s">
        <v>46</v>
      </c>
      <c r="B34" s="5">
        <v>3</v>
      </c>
      <c r="C34" s="6">
        <v>15.07</v>
      </c>
      <c r="D34" s="6">
        <v>20.77</v>
      </c>
      <c r="E34" s="6">
        <v>11.88</v>
      </c>
      <c r="F34" s="5">
        <v>0</v>
      </c>
      <c r="G34" s="3">
        <v>0</v>
      </c>
      <c r="H34" s="3">
        <v>0</v>
      </c>
      <c r="I34" s="6">
        <v>25.34</v>
      </c>
    </row>
    <row r="35" spans="1:10" ht="15.75" customHeight="1">
      <c r="A35" s="11" t="s">
        <v>33</v>
      </c>
      <c r="B35" s="5">
        <v>3</v>
      </c>
      <c r="C35" s="5">
        <v>13.39</v>
      </c>
      <c r="D35" s="6">
        <v>47.61</v>
      </c>
      <c r="E35" s="6">
        <v>10.029999999999999</v>
      </c>
      <c r="F35" s="5">
        <v>0</v>
      </c>
      <c r="G35" s="38">
        <v>0</v>
      </c>
      <c r="H35" s="38">
        <v>0</v>
      </c>
      <c r="I35" s="6">
        <v>22</v>
      </c>
    </row>
    <row r="36" spans="1:10" ht="15.75" customHeight="1">
      <c r="A36" s="11" t="s">
        <v>108</v>
      </c>
      <c r="B36" s="5">
        <v>3</v>
      </c>
      <c r="C36" s="45">
        <v>13.39</v>
      </c>
      <c r="D36" s="5">
        <v>19.29</v>
      </c>
      <c r="E36" s="6">
        <v>9.32</v>
      </c>
      <c r="F36" s="5">
        <v>1</v>
      </c>
      <c r="G36" s="38">
        <v>0</v>
      </c>
      <c r="H36" s="38">
        <v>0</v>
      </c>
      <c r="I36" s="6">
        <v>15.33</v>
      </c>
    </row>
    <row r="37" spans="1:10" ht="15.75" customHeight="1">
      <c r="A37" s="11" t="s">
        <v>219</v>
      </c>
      <c r="B37" s="5">
        <v>3</v>
      </c>
      <c r="C37" s="3">
        <v>8.17</v>
      </c>
      <c r="D37" s="5">
        <v>19.29</v>
      </c>
      <c r="E37" s="6">
        <v>0</v>
      </c>
      <c r="F37" s="5">
        <v>1</v>
      </c>
      <c r="G37" s="38">
        <v>0</v>
      </c>
      <c r="H37" s="38">
        <v>0</v>
      </c>
      <c r="I37" s="6">
        <v>19.510000000000002</v>
      </c>
    </row>
    <row r="38" spans="1:10" ht="15.75" customHeight="1">
      <c r="A38" s="1"/>
    </row>
    <row r="39" spans="1:10" ht="15.75" customHeight="1">
      <c r="A39" s="1"/>
      <c r="H39" s="3">
        <f>SUM(H2:H37)</f>
        <v>1</v>
      </c>
    </row>
    <row r="40" spans="1:10" ht="15.75" customHeight="1">
      <c r="A40" s="1"/>
    </row>
    <row r="41" spans="1:10" ht="15.75" customHeight="1">
      <c r="A41" s="1"/>
    </row>
    <row r="42" spans="1:10" ht="15.75" customHeight="1">
      <c r="A42" s="1"/>
    </row>
    <row r="43" spans="1:10" ht="15.75" customHeight="1">
      <c r="A43" s="1"/>
    </row>
    <row r="44" spans="1:10" ht="15.75" customHeight="1">
      <c r="A44" s="1"/>
    </row>
    <row r="45" spans="1:10" ht="15.75" customHeight="1">
      <c r="A45" s="1"/>
    </row>
    <row r="46" spans="1:10" ht="15.75" customHeight="1">
      <c r="A46" s="1"/>
    </row>
    <row r="47" spans="1:10" ht="15.75" customHeight="1">
      <c r="A47" s="1"/>
    </row>
    <row r="48" spans="1:10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selection activeCell="P20" sqref="P20"/>
    </sheetView>
  </sheetViews>
  <sheetFormatPr defaultColWidth="12.5703125" defaultRowHeight="15" customHeight="1"/>
  <cols>
    <col min="1" max="1" width="22.7109375" customWidth="1"/>
    <col min="2" max="3" width="8.5703125" customWidth="1"/>
    <col min="4" max="4" width="14.85546875" customWidth="1"/>
    <col min="5" max="5" width="14.5703125" customWidth="1"/>
    <col min="6" max="6" width="18.28515625" customWidth="1"/>
    <col min="7" max="7" width="14.28515625" customWidth="1"/>
    <col min="8" max="8" width="12.7109375" customWidth="1"/>
    <col min="9" max="10" width="8.28515625" customWidth="1"/>
    <col min="11" max="12" width="8.5703125" customWidth="1"/>
    <col min="13" max="13" width="10.28515625" customWidth="1"/>
    <col min="14" max="33" width="8.5703125" customWidth="1"/>
  </cols>
  <sheetData>
    <row r="1" spans="1:23">
      <c r="A1" s="3" t="s">
        <v>0</v>
      </c>
      <c r="B1" s="3" t="s">
        <v>1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30</v>
      </c>
      <c r="L1" s="3" t="s">
        <v>63</v>
      </c>
    </row>
    <row r="2" spans="1:23">
      <c r="A2" s="11" t="s">
        <v>10</v>
      </c>
      <c r="B2" s="5">
        <v>1</v>
      </c>
      <c r="C2" s="3">
        <v>11</v>
      </c>
      <c r="D2" s="3">
        <v>5</v>
      </c>
      <c r="E2" s="3">
        <v>15.74</v>
      </c>
      <c r="F2" s="3">
        <v>17.21</v>
      </c>
      <c r="G2" s="3">
        <v>18.87</v>
      </c>
      <c r="H2" s="3">
        <v>3</v>
      </c>
      <c r="I2" s="12">
        <v>0</v>
      </c>
      <c r="J2" s="12">
        <v>1</v>
      </c>
      <c r="K2" s="13">
        <v>108.44</v>
      </c>
      <c r="L2" s="3" t="s">
        <v>23</v>
      </c>
      <c r="M2" s="3" t="s">
        <v>24</v>
      </c>
      <c r="N2" s="3">
        <v>2</v>
      </c>
    </row>
    <row r="3" spans="1:23">
      <c r="A3" s="11" t="s">
        <v>43</v>
      </c>
      <c r="B3" s="5">
        <v>1</v>
      </c>
      <c r="C3" s="3">
        <v>9</v>
      </c>
      <c r="D3" s="3">
        <v>2</v>
      </c>
      <c r="E3" s="3">
        <v>11.83</v>
      </c>
      <c r="F3" s="3">
        <v>11.87</v>
      </c>
      <c r="G3" s="3">
        <v>18.5</v>
      </c>
      <c r="H3" s="3">
        <v>1</v>
      </c>
      <c r="I3" s="12">
        <v>1</v>
      </c>
      <c r="J3" s="12">
        <v>0</v>
      </c>
      <c r="K3" s="13">
        <v>60.28</v>
      </c>
      <c r="L3" s="3" t="s">
        <v>26</v>
      </c>
      <c r="M3" s="3" t="s">
        <v>24</v>
      </c>
      <c r="N3" s="3">
        <v>4</v>
      </c>
    </row>
    <row r="4" spans="1:23">
      <c r="A4" s="11" t="s">
        <v>18</v>
      </c>
      <c r="B4" s="5">
        <v>1</v>
      </c>
      <c r="C4" s="3">
        <v>9</v>
      </c>
      <c r="D4" s="3">
        <v>1</v>
      </c>
      <c r="E4" s="3">
        <v>4.95</v>
      </c>
      <c r="F4" s="3">
        <v>14.63</v>
      </c>
      <c r="G4" s="3">
        <v>18.77</v>
      </c>
      <c r="H4" s="3">
        <v>9</v>
      </c>
      <c r="I4" s="12">
        <v>0</v>
      </c>
      <c r="J4" s="12">
        <v>0</v>
      </c>
      <c r="K4" s="13">
        <v>70.48</v>
      </c>
      <c r="L4" s="3" t="s">
        <v>28</v>
      </c>
      <c r="M4" s="3" t="s">
        <v>64</v>
      </c>
      <c r="N4" s="3">
        <v>2</v>
      </c>
    </row>
    <row r="5" spans="1:23">
      <c r="A5" s="11" t="s">
        <v>32</v>
      </c>
      <c r="B5" s="5">
        <v>2</v>
      </c>
      <c r="C5" s="3">
        <v>15</v>
      </c>
      <c r="D5" s="3">
        <v>1</v>
      </c>
      <c r="E5" s="3">
        <v>13.88</v>
      </c>
      <c r="F5" s="3">
        <v>14.3</v>
      </c>
      <c r="G5" s="3">
        <v>17.53</v>
      </c>
      <c r="H5" s="3">
        <v>13</v>
      </c>
      <c r="I5" s="12">
        <v>0</v>
      </c>
      <c r="J5" s="12">
        <v>0</v>
      </c>
      <c r="K5" s="14">
        <v>69.930000000000007</v>
      </c>
      <c r="N5" s="3" t="s">
        <v>65</v>
      </c>
      <c r="O5" s="3" t="s">
        <v>66</v>
      </c>
      <c r="P5" s="3" t="s">
        <v>67</v>
      </c>
      <c r="R5" s="3" t="s">
        <v>68</v>
      </c>
      <c r="T5" s="3" t="s">
        <v>69</v>
      </c>
      <c r="V5" s="3" t="s">
        <v>70</v>
      </c>
    </row>
    <row r="6" spans="1:23">
      <c r="A6" s="11" t="s">
        <v>12</v>
      </c>
      <c r="B6" s="5">
        <v>2</v>
      </c>
      <c r="C6" s="3">
        <v>12</v>
      </c>
      <c r="D6" s="3">
        <v>1</v>
      </c>
      <c r="E6" s="3">
        <v>3.87</v>
      </c>
      <c r="F6" s="3">
        <v>14.27</v>
      </c>
      <c r="G6" s="3">
        <v>18.54</v>
      </c>
      <c r="H6" s="3">
        <v>9</v>
      </c>
      <c r="I6" s="12">
        <v>1</v>
      </c>
      <c r="J6" s="12">
        <v>0</v>
      </c>
      <c r="K6" s="14">
        <v>70.239999999999995</v>
      </c>
      <c r="L6" s="3" t="s">
        <v>71</v>
      </c>
      <c r="M6" s="15">
        <f>SUMPRODUCT(I2:I35,E2:E35)</f>
        <v>81.95</v>
      </c>
      <c r="N6" s="12">
        <v>0</v>
      </c>
      <c r="O6" s="12"/>
      <c r="P6" s="3">
        <f t="shared" ref="P6:P10" si="0">M6+N6</f>
        <v>81.95</v>
      </c>
      <c r="Q6" s="3" t="s">
        <v>15</v>
      </c>
      <c r="R6" s="9">
        <v>80</v>
      </c>
      <c r="S6" s="3">
        <v>100</v>
      </c>
      <c r="T6" s="9">
        <v>1</v>
      </c>
      <c r="U6" s="3">
        <v>80</v>
      </c>
      <c r="V6" s="3">
        <f t="shared" ref="V6:V10" si="1">T6*N6</f>
        <v>0</v>
      </c>
      <c r="W6" s="3" t="s">
        <v>72</v>
      </c>
    </row>
    <row r="7" spans="1:23">
      <c r="A7" s="11" t="s">
        <v>20</v>
      </c>
      <c r="B7" s="5">
        <v>1</v>
      </c>
      <c r="C7" s="3">
        <v>8</v>
      </c>
      <c r="D7" s="3">
        <v>0</v>
      </c>
      <c r="E7" s="3">
        <v>8.2100000000000009</v>
      </c>
      <c r="F7" s="3">
        <v>11.61</v>
      </c>
      <c r="G7" s="3">
        <v>15.6</v>
      </c>
      <c r="H7" s="3">
        <v>2</v>
      </c>
      <c r="I7" s="12">
        <v>0</v>
      </c>
      <c r="J7" s="12">
        <v>0</v>
      </c>
      <c r="K7" s="13">
        <v>14.94</v>
      </c>
      <c r="L7" s="3" t="s">
        <v>73</v>
      </c>
      <c r="M7" s="15">
        <f>SUMPRODUCT(I2:I35,F2:F35)</f>
        <v>113.21000000000001</v>
      </c>
      <c r="N7" s="12">
        <v>0</v>
      </c>
      <c r="O7" s="12"/>
      <c r="P7" s="3">
        <f t="shared" si="0"/>
        <v>113.21000000000001</v>
      </c>
      <c r="Q7" s="3" t="s">
        <v>15</v>
      </c>
      <c r="R7" s="9">
        <v>100</v>
      </c>
      <c r="S7" s="3">
        <v>120</v>
      </c>
      <c r="T7" s="9">
        <v>2</v>
      </c>
      <c r="U7" s="3">
        <v>100</v>
      </c>
      <c r="V7" s="3">
        <f t="shared" si="1"/>
        <v>0</v>
      </c>
      <c r="W7" s="3" t="s">
        <v>72</v>
      </c>
    </row>
    <row r="8" spans="1:23">
      <c r="A8" s="11" t="s">
        <v>38</v>
      </c>
      <c r="B8" s="5">
        <v>2</v>
      </c>
      <c r="C8" s="3">
        <v>2</v>
      </c>
      <c r="D8" s="3">
        <v>0</v>
      </c>
      <c r="E8" s="3">
        <v>11.95</v>
      </c>
      <c r="F8" s="3">
        <v>11.95</v>
      </c>
      <c r="G8" s="3">
        <v>12.63</v>
      </c>
      <c r="H8" s="3">
        <v>9</v>
      </c>
      <c r="I8" s="12">
        <v>1</v>
      </c>
      <c r="J8" s="12">
        <v>0</v>
      </c>
      <c r="K8" s="14">
        <v>51.83</v>
      </c>
      <c r="L8" s="3" t="s">
        <v>74</v>
      </c>
      <c r="M8" s="15">
        <f>SUMPRODUCT(I2:I35,D2:D35)</f>
        <v>16</v>
      </c>
      <c r="N8" s="12">
        <v>0</v>
      </c>
      <c r="O8" s="12"/>
      <c r="P8" s="3">
        <f t="shared" si="0"/>
        <v>16</v>
      </c>
      <c r="Q8" s="3" t="s">
        <v>15</v>
      </c>
      <c r="R8" s="9">
        <v>15</v>
      </c>
      <c r="S8" s="3">
        <v>20</v>
      </c>
      <c r="T8" s="9">
        <v>5</v>
      </c>
      <c r="U8" s="3">
        <v>15</v>
      </c>
      <c r="V8" s="3">
        <f t="shared" si="1"/>
        <v>0</v>
      </c>
      <c r="W8" s="3" t="s">
        <v>72</v>
      </c>
    </row>
    <row r="9" spans="1:23">
      <c r="A9" s="11" t="s">
        <v>16</v>
      </c>
      <c r="B9" s="5">
        <v>1</v>
      </c>
      <c r="C9" s="3">
        <v>10</v>
      </c>
      <c r="D9" s="3">
        <v>2</v>
      </c>
      <c r="E9" s="3">
        <v>5.82</v>
      </c>
      <c r="F9" s="3">
        <v>14.14</v>
      </c>
      <c r="G9" s="3">
        <v>19.2</v>
      </c>
      <c r="H9" s="3">
        <v>3</v>
      </c>
      <c r="I9" s="12">
        <v>1</v>
      </c>
      <c r="J9" s="12">
        <v>0</v>
      </c>
      <c r="K9" s="13">
        <v>16.260000000000002</v>
      </c>
      <c r="L9" s="3" t="s">
        <v>56</v>
      </c>
      <c r="M9" s="15">
        <f>SUMPRODUCT(I2:I35,C2:C35)</f>
        <v>85</v>
      </c>
      <c r="N9" s="12">
        <v>0</v>
      </c>
      <c r="O9" s="12"/>
      <c r="P9" s="3">
        <f t="shared" si="0"/>
        <v>85</v>
      </c>
      <c r="Q9" s="3" t="s">
        <v>15</v>
      </c>
      <c r="R9" s="9">
        <v>30</v>
      </c>
      <c r="T9" s="9">
        <v>4</v>
      </c>
      <c r="V9" s="3">
        <f t="shared" si="1"/>
        <v>0</v>
      </c>
      <c r="W9" s="3" t="s">
        <v>72</v>
      </c>
    </row>
    <row r="10" spans="1:23">
      <c r="A10" s="16" t="s">
        <v>31</v>
      </c>
      <c r="B10" s="5">
        <v>2</v>
      </c>
      <c r="C10" s="3">
        <v>6</v>
      </c>
      <c r="D10" s="3">
        <v>0</v>
      </c>
      <c r="E10" s="3">
        <v>10.72</v>
      </c>
      <c r="F10" s="3">
        <v>12.06</v>
      </c>
      <c r="G10" s="3">
        <v>14.07</v>
      </c>
      <c r="H10" s="3">
        <v>25</v>
      </c>
      <c r="I10" s="12">
        <v>0</v>
      </c>
      <c r="J10" s="12">
        <v>0</v>
      </c>
      <c r="K10" s="14">
        <v>85.42</v>
      </c>
      <c r="L10" s="3" t="s">
        <v>75</v>
      </c>
      <c r="M10" s="15">
        <f>SUMPRODUCT(I2:I35,G2:G35)</f>
        <v>140.66000000000003</v>
      </c>
      <c r="N10" s="12">
        <v>0</v>
      </c>
      <c r="O10" s="12"/>
      <c r="P10" s="3">
        <f t="shared" si="0"/>
        <v>140.66000000000003</v>
      </c>
      <c r="Q10" s="3" t="s">
        <v>15</v>
      </c>
      <c r="R10" s="9">
        <v>90</v>
      </c>
      <c r="T10" s="9">
        <v>6</v>
      </c>
      <c r="V10" s="3">
        <f t="shared" si="1"/>
        <v>0</v>
      </c>
      <c r="W10" s="3" t="s">
        <v>72</v>
      </c>
    </row>
    <row r="11" spans="1:23">
      <c r="A11" s="17" t="s">
        <v>52</v>
      </c>
      <c r="B11" s="5">
        <v>3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25</v>
      </c>
      <c r="I11" s="12">
        <v>0</v>
      </c>
      <c r="J11" s="12">
        <v>0</v>
      </c>
      <c r="K11" s="19">
        <v>71.8</v>
      </c>
      <c r="L11" s="20" t="s">
        <v>76</v>
      </c>
      <c r="M11" s="9">
        <f>SUMPRODUCT(I2:I35,H2:H35)</f>
        <v>94</v>
      </c>
      <c r="N11" s="12"/>
      <c r="O11" s="12">
        <v>0</v>
      </c>
      <c r="P11" s="3">
        <f>M11-O11</f>
        <v>94</v>
      </c>
      <c r="Q11" s="3" t="s">
        <v>72</v>
      </c>
      <c r="R11" s="9">
        <v>100</v>
      </c>
      <c r="T11" s="9">
        <v>10</v>
      </c>
      <c r="V11" s="3">
        <f>T11*O11</f>
        <v>0</v>
      </c>
      <c r="W11" s="3" t="s">
        <v>72</v>
      </c>
    </row>
    <row r="12" spans="1:23">
      <c r="A12" s="11" t="s">
        <v>25</v>
      </c>
      <c r="B12" s="5">
        <v>1</v>
      </c>
      <c r="C12" s="3">
        <v>12</v>
      </c>
      <c r="D12" s="3">
        <v>2</v>
      </c>
      <c r="E12" s="3">
        <v>12.71</v>
      </c>
      <c r="F12" s="3">
        <v>12.8</v>
      </c>
      <c r="G12" s="3">
        <v>19.5</v>
      </c>
      <c r="H12" s="3">
        <v>5</v>
      </c>
      <c r="I12" s="12">
        <v>0</v>
      </c>
      <c r="J12" s="12">
        <v>0</v>
      </c>
      <c r="K12" s="13">
        <v>19.14</v>
      </c>
    </row>
    <row r="13" spans="1:23">
      <c r="A13" s="11" t="s">
        <v>29</v>
      </c>
      <c r="B13" s="5">
        <v>1</v>
      </c>
      <c r="C13" s="3">
        <v>13</v>
      </c>
      <c r="D13" s="3">
        <v>2</v>
      </c>
      <c r="E13" s="3">
        <v>11.62</v>
      </c>
      <c r="F13" s="3">
        <v>14.93</v>
      </c>
      <c r="G13" s="3">
        <v>17.399999999999999</v>
      </c>
      <c r="H13" s="3">
        <v>5</v>
      </c>
      <c r="I13" s="12">
        <v>0</v>
      </c>
      <c r="J13" s="12">
        <v>0</v>
      </c>
      <c r="K13" s="13">
        <v>33.090000000000003</v>
      </c>
    </row>
    <row r="14" spans="1:23">
      <c r="A14" s="11" t="s">
        <v>27</v>
      </c>
      <c r="B14" s="5">
        <v>2</v>
      </c>
      <c r="C14" s="3">
        <v>13</v>
      </c>
      <c r="D14" s="3">
        <v>6</v>
      </c>
      <c r="E14" s="3">
        <v>13.45</v>
      </c>
      <c r="F14" s="3">
        <v>18.670000000000002</v>
      </c>
      <c r="G14" s="3">
        <v>19.059999999999999</v>
      </c>
      <c r="H14" s="3">
        <v>13</v>
      </c>
      <c r="I14" s="12">
        <v>1</v>
      </c>
      <c r="J14" s="12">
        <v>0</v>
      </c>
      <c r="K14" s="14">
        <v>47.8</v>
      </c>
      <c r="L14" s="3" t="s">
        <v>63</v>
      </c>
      <c r="M14" s="3" t="s">
        <v>77</v>
      </c>
    </row>
    <row r="15" spans="1:23">
      <c r="A15" s="11" t="s">
        <v>20</v>
      </c>
      <c r="B15" s="5">
        <v>2</v>
      </c>
      <c r="C15" s="3">
        <v>14</v>
      </c>
      <c r="D15" s="3">
        <v>3</v>
      </c>
      <c r="E15" s="3">
        <v>12.23</v>
      </c>
      <c r="F15" s="3">
        <v>15.24</v>
      </c>
      <c r="G15" s="3">
        <v>17.73</v>
      </c>
      <c r="H15" s="3">
        <v>9</v>
      </c>
      <c r="I15" s="12">
        <v>1</v>
      </c>
      <c r="J15" s="12">
        <v>0</v>
      </c>
      <c r="K15" s="14">
        <v>57.9</v>
      </c>
      <c r="L15" s="3" t="s">
        <v>23</v>
      </c>
      <c r="M15" s="3">
        <f>SUMIFS(I2:I35, B2:B35, 1)</f>
        <v>2</v>
      </c>
      <c r="N15" s="3" t="s">
        <v>24</v>
      </c>
      <c r="O15" s="3">
        <v>2</v>
      </c>
    </row>
    <row r="16" spans="1:23">
      <c r="A16" s="11" t="s">
        <v>49</v>
      </c>
      <c r="B16" s="5">
        <v>2</v>
      </c>
      <c r="C16" s="3">
        <v>9</v>
      </c>
      <c r="D16" s="3">
        <v>3</v>
      </c>
      <c r="E16" s="3">
        <v>13.68</v>
      </c>
      <c r="F16" s="3">
        <v>15.7</v>
      </c>
      <c r="G16" s="3">
        <v>16.2</v>
      </c>
      <c r="H16" s="3">
        <v>13</v>
      </c>
      <c r="I16" s="12">
        <v>0</v>
      </c>
      <c r="J16" s="12">
        <v>0</v>
      </c>
      <c r="K16" s="14">
        <v>57.06</v>
      </c>
      <c r="L16" s="3" t="s">
        <v>26</v>
      </c>
      <c r="M16" s="3">
        <f>SUMIFS(I2:I35, B2:B35, 2)</f>
        <v>4</v>
      </c>
      <c r="N16" s="3" t="s">
        <v>24</v>
      </c>
      <c r="O16" s="3">
        <v>4</v>
      </c>
    </row>
    <row r="17" spans="1:33">
      <c r="A17" s="11" t="s">
        <v>22</v>
      </c>
      <c r="B17" s="5">
        <v>3</v>
      </c>
      <c r="C17" s="3">
        <v>15</v>
      </c>
      <c r="D17" s="3">
        <v>1</v>
      </c>
      <c r="E17" s="3">
        <v>12.54</v>
      </c>
      <c r="F17" s="3">
        <v>12.89</v>
      </c>
      <c r="G17" s="3">
        <v>17</v>
      </c>
      <c r="H17" s="3">
        <v>25</v>
      </c>
      <c r="I17" s="12">
        <v>1</v>
      </c>
      <c r="J17" s="12">
        <v>0</v>
      </c>
      <c r="K17" s="19">
        <v>70.11</v>
      </c>
      <c r="L17" s="3" t="s">
        <v>28</v>
      </c>
      <c r="M17" s="3">
        <f>SUMIFS(I2:I35, B2:B35, 3)</f>
        <v>2</v>
      </c>
      <c r="N17" s="3" t="s">
        <v>24</v>
      </c>
      <c r="O17" s="3">
        <v>2</v>
      </c>
    </row>
    <row r="18" spans="1:33">
      <c r="A18" s="17" t="s">
        <v>45</v>
      </c>
      <c r="B18" s="5">
        <v>1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5</v>
      </c>
      <c r="I18" s="12">
        <v>0</v>
      </c>
      <c r="J18" s="12">
        <v>0</v>
      </c>
      <c r="K18" s="13">
        <v>35.67</v>
      </c>
      <c r="L18" s="18"/>
      <c r="M18" s="18">
        <v>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>
      <c r="A19" s="11" t="s">
        <v>42</v>
      </c>
      <c r="B19" s="5">
        <v>2</v>
      </c>
      <c r="C19" s="3">
        <v>9</v>
      </c>
      <c r="D19" s="3">
        <v>0</v>
      </c>
      <c r="E19" s="3">
        <v>12.4</v>
      </c>
      <c r="F19" s="3">
        <v>9.8000000000000007</v>
      </c>
      <c r="G19" s="3">
        <v>14.5</v>
      </c>
      <c r="H19" s="3">
        <v>13</v>
      </c>
      <c r="I19" s="12">
        <v>0</v>
      </c>
      <c r="J19" s="12">
        <v>0</v>
      </c>
      <c r="K19" s="14">
        <v>17.37</v>
      </c>
    </row>
    <row r="20" spans="1:33">
      <c r="A20" s="11" t="s">
        <v>51</v>
      </c>
      <c r="B20" s="5">
        <v>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13</v>
      </c>
      <c r="I20" s="12">
        <v>0</v>
      </c>
      <c r="J20" s="12">
        <v>0</v>
      </c>
      <c r="K20" s="14">
        <v>24.17</v>
      </c>
      <c r="L20" s="3" t="s">
        <v>78</v>
      </c>
      <c r="M20" s="8">
        <v>0</v>
      </c>
    </row>
    <row r="21" spans="1:33" ht="15.75" customHeight="1">
      <c r="A21" s="11" t="s">
        <v>36</v>
      </c>
      <c r="B21" s="5">
        <v>2</v>
      </c>
      <c r="C21" s="3">
        <v>6</v>
      </c>
      <c r="D21" s="3">
        <v>1</v>
      </c>
      <c r="E21" s="3">
        <v>13.52</v>
      </c>
      <c r="F21" s="3">
        <v>13.52</v>
      </c>
      <c r="G21" s="3">
        <v>16.27</v>
      </c>
      <c r="H21" s="3">
        <v>13</v>
      </c>
      <c r="I21" s="12">
        <v>0</v>
      </c>
      <c r="J21" s="12">
        <v>0</v>
      </c>
      <c r="K21" s="14">
        <v>23.32</v>
      </c>
    </row>
    <row r="22" spans="1:33" ht="15.75" customHeight="1">
      <c r="A22" s="11" t="s">
        <v>47</v>
      </c>
      <c r="B22" s="5">
        <v>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13</v>
      </c>
      <c r="I22" s="12">
        <v>0</v>
      </c>
      <c r="J22" s="12">
        <v>0</v>
      </c>
      <c r="K22" s="14">
        <v>18.899999999999999</v>
      </c>
      <c r="L22" s="3" t="s">
        <v>77</v>
      </c>
      <c r="M22" s="7">
        <f>M20+SUMPRODUCT(T6:T11,V6:V11)</f>
        <v>0</v>
      </c>
      <c r="O22" s="3" t="s">
        <v>79</v>
      </c>
      <c r="P22" s="3">
        <f>SUMPRODUCT(I2:I35,K2:K35)+SUMPRODUCT(J2:J35,K2:K35)</f>
        <v>517.03</v>
      </c>
    </row>
    <row r="23" spans="1:33" ht="15.75" customHeight="1">
      <c r="A23" s="11" t="s">
        <v>53</v>
      </c>
      <c r="B23" s="5">
        <v>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13</v>
      </c>
      <c r="I23" s="12">
        <v>0</v>
      </c>
      <c r="J23" s="12">
        <v>0</v>
      </c>
      <c r="K23" s="14">
        <v>20</v>
      </c>
    </row>
    <row r="24" spans="1:33" ht="15.75" customHeight="1">
      <c r="A24" s="11" t="s">
        <v>39</v>
      </c>
      <c r="B24" s="5">
        <v>2</v>
      </c>
      <c r="C24" s="3">
        <v>2</v>
      </c>
      <c r="D24" s="3">
        <v>0</v>
      </c>
      <c r="E24" s="3">
        <v>11.24</v>
      </c>
      <c r="F24" s="3">
        <v>11.24</v>
      </c>
      <c r="G24" s="3">
        <v>13.3</v>
      </c>
      <c r="H24" s="3">
        <v>13</v>
      </c>
      <c r="I24" s="12">
        <v>0</v>
      </c>
      <c r="J24" s="12">
        <v>0</v>
      </c>
      <c r="K24" s="14">
        <v>10.37</v>
      </c>
    </row>
    <row r="25" spans="1:33" ht="15.75" customHeight="1">
      <c r="A25" s="21" t="s">
        <v>37</v>
      </c>
      <c r="B25" s="5">
        <v>2</v>
      </c>
      <c r="C25" s="3">
        <v>4</v>
      </c>
      <c r="D25" s="3">
        <v>0</v>
      </c>
      <c r="E25" s="3">
        <v>13.95</v>
      </c>
      <c r="F25" s="3">
        <v>12.73</v>
      </c>
      <c r="G25" s="3">
        <v>14</v>
      </c>
      <c r="H25" s="3">
        <v>13</v>
      </c>
      <c r="I25" s="12">
        <v>0</v>
      </c>
      <c r="J25" s="12">
        <v>0</v>
      </c>
      <c r="K25" s="14">
        <v>15.64</v>
      </c>
    </row>
    <row r="26" spans="1:33" ht="15.75" customHeight="1">
      <c r="A26" s="11" t="s">
        <v>50</v>
      </c>
      <c r="B26" s="5">
        <v>2</v>
      </c>
      <c r="C26" s="3">
        <v>5</v>
      </c>
      <c r="D26" s="3">
        <v>0</v>
      </c>
      <c r="E26" s="3">
        <v>8.91</v>
      </c>
      <c r="F26" s="3">
        <v>10.34</v>
      </c>
      <c r="G26" s="3">
        <v>12.5</v>
      </c>
      <c r="H26" s="3">
        <v>13</v>
      </c>
      <c r="I26" s="12">
        <v>0</v>
      </c>
      <c r="J26" s="12">
        <v>0</v>
      </c>
      <c r="K26" s="14">
        <v>19.43</v>
      </c>
    </row>
    <row r="27" spans="1:33" ht="15.75" customHeight="1">
      <c r="A27" s="11" t="s">
        <v>40</v>
      </c>
      <c r="B27" s="5">
        <v>3</v>
      </c>
      <c r="C27" s="3">
        <v>3</v>
      </c>
      <c r="D27" s="3">
        <v>0</v>
      </c>
      <c r="E27" s="3">
        <v>14.31</v>
      </c>
      <c r="F27" s="3">
        <v>14.31</v>
      </c>
      <c r="G27" s="3">
        <v>14.54</v>
      </c>
      <c r="H27" s="3">
        <v>25</v>
      </c>
      <c r="I27" s="12">
        <v>0</v>
      </c>
      <c r="J27" s="12">
        <v>0</v>
      </c>
      <c r="K27" s="19">
        <v>25.37</v>
      </c>
    </row>
    <row r="28" spans="1:33" ht="15.75" customHeight="1">
      <c r="A28" s="17" t="s">
        <v>54</v>
      </c>
      <c r="B28" s="5">
        <v>3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99</v>
      </c>
      <c r="I28" s="12">
        <v>0</v>
      </c>
      <c r="J28" s="12">
        <v>0</v>
      </c>
      <c r="K28" s="19">
        <v>37.43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5.75" customHeight="1">
      <c r="A29" s="11" t="s">
        <v>44</v>
      </c>
      <c r="B29" s="5">
        <v>3</v>
      </c>
      <c r="C29" s="3">
        <v>8</v>
      </c>
      <c r="D29" s="3">
        <v>0</v>
      </c>
      <c r="E29" s="3">
        <v>6.9</v>
      </c>
      <c r="F29" s="3">
        <v>12.03</v>
      </c>
      <c r="G29" s="3">
        <v>14.87</v>
      </c>
      <c r="H29" s="3">
        <v>25</v>
      </c>
      <c r="I29" s="12">
        <v>0</v>
      </c>
      <c r="J29" s="12">
        <v>0</v>
      </c>
      <c r="K29" s="19">
        <v>30.82</v>
      </c>
    </row>
    <row r="30" spans="1:33" ht="15.75" customHeight="1">
      <c r="A30" s="11" t="s">
        <v>34</v>
      </c>
      <c r="B30" s="5">
        <v>3</v>
      </c>
      <c r="C30" s="3">
        <v>10</v>
      </c>
      <c r="D30" s="3">
        <v>1</v>
      </c>
      <c r="E30" s="3">
        <v>10.26</v>
      </c>
      <c r="F30" s="3">
        <v>14.18</v>
      </c>
      <c r="G30" s="3">
        <v>18</v>
      </c>
      <c r="H30" s="3">
        <v>25</v>
      </c>
      <c r="I30" s="12">
        <v>1</v>
      </c>
      <c r="J30" s="12">
        <v>0</v>
      </c>
      <c r="K30" s="19">
        <v>34.17</v>
      </c>
    </row>
    <row r="31" spans="1:33" ht="15.75" customHeight="1">
      <c r="A31" s="17" t="s">
        <v>48</v>
      </c>
      <c r="B31" s="22">
        <v>3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25</v>
      </c>
      <c r="I31" s="12">
        <v>0</v>
      </c>
      <c r="J31" s="12">
        <v>0</v>
      </c>
      <c r="K31" s="19">
        <v>16.53</v>
      </c>
    </row>
    <row r="32" spans="1:33" ht="15.75" customHeight="1">
      <c r="A32" s="11" t="s">
        <v>18</v>
      </c>
      <c r="B32" s="5">
        <v>3</v>
      </c>
      <c r="C32" s="3">
        <v>5</v>
      </c>
      <c r="D32" s="3">
        <v>1</v>
      </c>
      <c r="E32" s="3">
        <v>13.91</v>
      </c>
      <c r="F32" s="3">
        <v>13.91</v>
      </c>
      <c r="G32" s="3">
        <v>16.600000000000001</v>
      </c>
      <c r="H32" s="3">
        <v>25</v>
      </c>
      <c r="I32" s="12">
        <v>0</v>
      </c>
      <c r="J32" s="12">
        <v>0</v>
      </c>
      <c r="K32" s="19">
        <v>15.83</v>
      </c>
    </row>
    <row r="33" spans="1:11" ht="15.75" customHeight="1">
      <c r="A33" s="17" t="s">
        <v>46</v>
      </c>
      <c r="B33" s="22">
        <v>3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3">
        <v>25</v>
      </c>
      <c r="I33" s="12">
        <v>0</v>
      </c>
      <c r="J33" s="12">
        <v>0</v>
      </c>
      <c r="K33" s="19">
        <v>17.940000000000001</v>
      </c>
    </row>
    <row r="34" spans="1:11" ht="15.75" customHeight="1">
      <c r="A34" s="11" t="s">
        <v>41</v>
      </c>
      <c r="B34" s="5">
        <v>3</v>
      </c>
      <c r="C34" s="3">
        <v>5</v>
      </c>
      <c r="D34" s="3">
        <v>1</v>
      </c>
      <c r="E34" s="3">
        <v>8.06</v>
      </c>
      <c r="F34" s="3">
        <v>14.59</v>
      </c>
      <c r="G34" s="3">
        <v>18.059999999999999</v>
      </c>
      <c r="H34" s="3">
        <v>25</v>
      </c>
      <c r="I34" s="12">
        <v>0</v>
      </c>
      <c r="J34" s="12">
        <v>0</v>
      </c>
      <c r="K34" s="19">
        <v>14.24</v>
      </c>
    </row>
    <row r="35" spans="1:11" ht="15.75" customHeight="1">
      <c r="A35" s="11" t="s">
        <v>33</v>
      </c>
      <c r="B35" s="5">
        <v>3</v>
      </c>
      <c r="C35" s="3">
        <v>14</v>
      </c>
      <c r="D35" s="3">
        <v>0</v>
      </c>
      <c r="E35" s="3">
        <v>10.06</v>
      </c>
      <c r="F35" s="3">
        <v>13.92</v>
      </c>
      <c r="G35" s="3">
        <v>15.25</v>
      </c>
      <c r="H35" s="3">
        <v>25</v>
      </c>
      <c r="I35" s="12">
        <v>0</v>
      </c>
      <c r="J35" s="12">
        <v>0</v>
      </c>
      <c r="K35" s="19">
        <v>11.34</v>
      </c>
    </row>
    <row r="36" spans="1:11" ht="15.75" customHeight="1">
      <c r="B36" s="5"/>
      <c r="J36" s="3">
        <f>SUM(J2:J35)</f>
        <v>1</v>
      </c>
      <c r="K36" s="5"/>
    </row>
    <row r="37" spans="1:11" ht="15.75" customHeight="1">
      <c r="B37" s="5"/>
      <c r="K37" s="5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sheetData>
    <row r="1" spans="1:2">
      <c r="A1" s="23" t="s">
        <v>0</v>
      </c>
      <c r="B1" s="23"/>
    </row>
    <row r="2" spans="1:2">
      <c r="A2" s="23" t="s">
        <v>80</v>
      </c>
      <c r="B2" s="23" t="s">
        <v>10</v>
      </c>
    </row>
    <row r="3" spans="1:2">
      <c r="A3" s="23" t="s">
        <v>81</v>
      </c>
      <c r="B3" s="23" t="s">
        <v>12</v>
      </c>
    </row>
    <row r="4" spans="1:2">
      <c r="A4" s="23" t="s">
        <v>82</v>
      </c>
      <c r="B4" s="23" t="s">
        <v>16</v>
      </c>
    </row>
    <row r="5" spans="1:2">
      <c r="A5" s="23" t="s">
        <v>83</v>
      </c>
      <c r="B5" s="23" t="s">
        <v>18</v>
      </c>
    </row>
    <row r="6" spans="1:2">
      <c r="A6" s="23" t="s">
        <v>84</v>
      </c>
      <c r="B6" s="23" t="s">
        <v>20</v>
      </c>
    </row>
    <row r="7" spans="1:2">
      <c r="A7" s="23" t="s">
        <v>85</v>
      </c>
      <c r="B7" s="23" t="s">
        <v>22</v>
      </c>
    </row>
    <row r="8" spans="1:2">
      <c r="A8" s="23" t="s">
        <v>86</v>
      </c>
      <c r="B8" s="23" t="s">
        <v>25</v>
      </c>
    </row>
    <row r="9" spans="1:2">
      <c r="A9" s="23" t="s">
        <v>87</v>
      </c>
      <c r="B9" s="23" t="s">
        <v>27</v>
      </c>
    </row>
    <row r="10" spans="1:2">
      <c r="A10" s="23" t="s">
        <v>88</v>
      </c>
      <c r="B10" s="23" t="s">
        <v>29</v>
      </c>
    </row>
    <row r="11" spans="1:2">
      <c r="A11" s="23" t="s">
        <v>89</v>
      </c>
      <c r="B11" s="23" t="s">
        <v>31</v>
      </c>
    </row>
    <row r="12" spans="1:2">
      <c r="A12" s="23" t="s">
        <v>90</v>
      </c>
      <c r="B12" s="23" t="s">
        <v>32</v>
      </c>
    </row>
    <row r="13" spans="1:2">
      <c r="A13" s="23" t="s">
        <v>91</v>
      </c>
      <c r="B13" s="23" t="s">
        <v>20</v>
      </c>
    </row>
    <row r="14" spans="1:2">
      <c r="A14" s="23" t="s">
        <v>92</v>
      </c>
      <c r="B14" s="23" t="s">
        <v>33</v>
      </c>
    </row>
    <row r="15" spans="1:2">
      <c r="A15" s="23" t="s">
        <v>93</v>
      </c>
      <c r="B15" s="23" t="s">
        <v>34</v>
      </c>
    </row>
    <row r="16" spans="1:2">
      <c r="A16" s="23" t="s">
        <v>94</v>
      </c>
      <c r="B16" s="23" t="s">
        <v>35</v>
      </c>
    </row>
    <row r="17" spans="1:2">
      <c r="A17" s="23" t="s">
        <v>95</v>
      </c>
      <c r="B17" s="23" t="s">
        <v>36</v>
      </c>
    </row>
    <row r="18" spans="1:2">
      <c r="A18" s="23" t="s">
        <v>96</v>
      </c>
      <c r="B18" s="23" t="s">
        <v>37</v>
      </c>
    </row>
    <row r="19" spans="1:2">
      <c r="A19" s="23" t="s">
        <v>97</v>
      </c>
      <c r="B19" s="23" t="s">
        <v>38</v>
      </c>
    </row>
    <row r="20" spans="1:2">
      <c r="A20" s="23" t="s">
        <v>98</v>
      </c>
      <c r="B20" s="23" t="s">
        <v>39</v>
      </c>
    </row>
    <row r="21" spans="1:2">
      <c r="A21" s="23" t="s">
        <v>99</v>
      </c>
      <c r="B21" s="23" t="s">
        <v>40</v>
      </c>
    </row>
    <row r="22" spans="1:2">
      <c r="A22" s="23" t="s">
        <v>100</v>
      </c>
      <c r="B22" s="23" t="s">
        <v>41</v>
      </c>
    </row>
    <row r="23" spans="1:2">
      <c r="A23" s="23" t="s">
        <v>101</v>
      </c>
      <c r="B23" s="23" t="s">
        <v>42</v>
      </c>
    </row>
    <row r="24" spans="1:2">
      <c r="A24" s="23" t="s">
        <v>102</v>
      </c>
      <c r="B24" s="23" t="s">
        <v>54</v>
      </c>
    </row>
    <row r="25" spans="1:2">
      <c r="A25" s="23" t="s">
        <v>103</v>
      </c>
      <c r="B25" s="23" t="s">
        <v>104</v>
      </c>
    </row>
    <row r="26" spans="1:2">
      <c r="A26" s="23" t="s">
        <v>105</v>
      </c>
      <c r="B26" s="23" t="s">
        <v>49</v>
      </c>
    </row>
    <row r="27" spans="1:2">
      <c r="A27" s="23" t="s">
        <v>106</v>
      </c>
      <c r="B27" s="23" t="s">
        <v>50</v>
      </c>
    </row>
    <row r="28" spans="1:2">
      <c r="A28" s="23" t="s">
        <v>107</v>
      </c>
      <c r="B28" s="23" t="s">
        <v>108</v>
      </c>
    </row>
    <row r="29" spans="1:2">
      <c r="A29" s="23" t="s">
        <v>109</v>
      </c>
      <c r="B29" s="23"/>
    </row>
    <row r="30" spans="1:2">
      <c r="A30" s="23" t="s">
        <v>110</v>
      </c>
      <c r="B30" s="23"/>
    </row>
    <row r="31" spans="1:2">
      <c r="A31" s="23" t="s">
        <v>111</v>
      </c>
      <c r="B31" s="23"/>
    </row>
    <row r="32" spans="1:2">
      <c r="A32" s="23" t="s">
        <v>112</v>
      </c>
      <c r="B32" s="23" t="s">
        <v>52</v>
      </c>
    </row>
    <row r="33" spans="1:2">
      <c r="A33" s="23" t="s">
        <v>113</v>
      </c>
      <c r="B33" s="23" t="s">
        <v>114</v>
      </c>
    </row>
    <row r="34" spans="1:2">
      <c r="A34" s="23" t="s">
        <v>115</v>
      </c>
      <c r="B34" s="23"/>
    </row>
    <row r="35" spans="1:2">
      <c r="A35" s="23" t="s">
        <v>116</v>
      </c>
      <c r="B35" s="23" t="s">
        <v>117</v>
      </c>
    </row>
    <row r="36" spans="1:2">
      <c r="A36" s="23" t="s">
        <v>118</v>
      </c>
      <c r="B36" s="23" t="s">
        <v>119</v>
      </c>
    </row>
    <row r="37" spans="1:2">
      <c r="A37" s="23" t="s">
        <v>120</v>
      </c>
      <c r="B37" s="23" t="s">
        <v>18</v>
      </c>
    </row>
    <row r="38" spans="1:2">
      <c r="A38" s="23" t="s">
        <v>121</v>
      </c>
      <c r="B38" s="23"/>
    </row>
    <row r="39" spans="1:2">
      <c r="A39" s="23" t="s">
        <v>122</v>
      </c>
      <c r="B39" s="23" t="s">
        <v>44</v>
      </c>
    </row>
    <row r="40" spans="1:2">
      <c r="A40" s="23" t="s">
        <v>123</v>
      </c>
      <c r="B40" s="23"/>
    </row>
    <row r="41" spans="1:2">
      <c r="A41" s="23" t="s">
        <v>124</v>
      </c>
      <c r="B41" s="23" t="s">
        <v>125</v>
      </c>
    </row>
    <row r="42" spans="1:2">
      <c r="A42" s="23" t="s">
        <v>126</v>
      </c>
      <c r="B42" s="23"/>
    </row>
    <row r="43" spans="1:2">
      <c r="A43" s="23" t="s">
        <v>127</v>
      </c>
      <c r="B43" s="23" t="s">
        <v>43</v>
      </c>
    </row>
    <row r="44" spans="1:2">
      <c r="A44" s="23" t="s">
        <v>128</v>
      </c>
      <c r="B44" s="23" t="s">
        <v>129</v>
      </c>
    </row>
    <row r="45" spans="1:2">
      <c r="A45" s="23" t="s">
        <v>130</v>
      </c>
      <c r="B45" s="23" t="s">
        <v>47</v>
      </c>
    </row>
    <row r="46" spans="1:2">
      <c r="A46" s="23" t="s">
        <v>131</v>
      </c>
      <c r="B46" s="23" t="s">
        <v>55</v>
      </c>
    </row>
    <row r="47" spans="1:2">
      <c r="A47" s="23" t="s">
        <v>132</v>
      </c>
      <c r="B47" s="23" t="s">
        <v>133</v>
      </c>
    </row>
    <row r="48" spans="1:2">
      <c r="A48" s="23" t="s">
        <v>134</v>
      </c>
      <c r="B48" s="23" t="s">
        <v>135</v>
      </c>
    </row>
    <row r="49" spans="1:2">
      <c r="A49" s="23" t="s">
        <v>136</v>
      </c>
      <c r="B49" s="23"/>
    </row>
    <row r="50" spans="1:2">
      <c r="A50" s="23" t="s">
        <v>137</v>
      </c>
      <c r="B50" s="23" t="s">
        <v>138</v>
      </c>
    </row>
    <row r="51" spans="1:2">
      <c r="A51" s="23" t="s">
        <v>139</v>
      </c>
      <c r="B51" s="23" t="s">
        <v>48</v>
      </c>
    </row>
    <row r="52" spans="1:2">
      <c r="A52" s="23" t="s">
        <v>140</v>
      </c>
      <c r="B52" s="23"/>
    </row>
    <row r="53" spans="1:2">
      <c r="A53" s="23" t="s">
        <v>141</v>
      </c>
      <c r="B53" s="23" t="s">
        <v>142</v>
      </c>
    </row>
    <row r="54" spans="1:2">
      <c r="A54" s="23" t="s">
        <v>143</v>
      </c>
      <c r="B54" s="23"/>
    </row>
    <row r="55" spans="1:2">
      <c r="A55" s="23" t="s">
        <v>144</v>
      </c>
      <c r="B55" s="23" t="s">
        <v>145</v>
      </c>
    </row>
    <row r="56" spans="1:2">
      <c r="A56" s="23" t="s">
        <v>146</v>
      </c>
      <c r="B56" s="23" t="s">
        <v>147</v>
      </c>
    </row>
    <row r="57" spans="1:2">
      <c r="A57" s="23" t="s">
        <v>148</v>
      </c>
      <c r="B57" s="23"/>
    </row>
    <row r="58" spans="1:2">
      <c r="A58" s="23" t="s">
        <v>149</v>
      </c>
      <c r="B58" s="23"/>
    </row>
    <row r="59" spans="1:2">
      <c r="A59" s="23" t="s">
        <v>150</v>
      </c>
      <c r="B59" s="23"/>
    </row>
    <row r="60" spans="1:2">
      <c r="A60" s="23" t="s">
        <v>151</v>
      </c>
      <c r="B60" s="23"/>
    </row>
    <row r="61" spans="1:2">
      <c r="A61" s="23" t="s">
        <v>152</v>
      </c>
      <c r="B61" s="23"/>
    </row>
    <row r="62" spans="1:2">
      <c r="A62" s="23" t="s">
        <v>153</v>
      </c>
      <c r="B62" s="23" t="s">
        <v>48</v>
      </c>
    </row>
    <row r="63" spans="1:2">
      <c r="A63" s="23" t="s">
        <v>154</v>
      </c>
      <c r="B63" s="23" t="s">
        <v>147</v>
      </c>
    </row>
    <row r="64" spans="1:2">
      <c r="A64" s="23" t="s">
        <v>155</v>
      </c>
      <c r="B64" s="23"/>
    </row>
    <row r="65" spans="1:2">
      <c r="A65" s="23"/>
      <c r="B65" s="23"/>
    </row>
    <row r="66" spans="1:2">
      <c r="A66" s="24" t="s">
        <v>156</v>
      </c>
      <c r="B66" s="23" t="s">
        <v>157</v>
      </c>
    </row>
    <row r="67" spans="1:2">
      <c r="A67" s="24" t="s">
        <v>158</v>
      </c>
      <c r="B67" s="23" t="s">
        <v>159</v>
      </c>
    </row>
    <row r="68" spans="1:2">
      <c r="A68" s="24" t="s">
        <v>160</v>
      </c>
      <c r="B68" s="23" t="s">
        <v>46</v>
      </c>
    </row>
    <row r="69" spans="1:2">
      <c r="A69" s="24" t="s">
        <v>161</v>
      </c>
      <c r="B69" s="23" t="s">
        <v>51</v>
      </c>
    </row>
    <row r="70" spans="1:2">
      <c r="A70" s="24" t="s">
        <v>130</v>
      </c>
      <c r="B70" s="23" t="s">
        <v>162</v>
      </c>
    </row>
    <row r="71" spans="1:2">
      <c r="A71" s="25" t="s">
        <v>137</v>
      </c>
      <c r="B71" s="23" t="s">
        <v>163</v>
      </c>
    </row>
    <row r="72" spans="1:2">
      <c r="A72" s="24" t="s">
        <v>164</v>
      </c>
      <c r="B72" s="23" t="s">
        <v>165</v>
      </c>
    </row>
    <row r="73" spans="1:2">
      <c r="A73" s="24" t="s">
        <v>166</v>
      </c>
      <c r="B73" s="23" t="s">
        <v>167</v>
      </c>
    </row>
    <row r="74" spans="1:2">
      <c r="A74" s="24" t="s">
        <v>168</v>
      </c>
      <c r="B74" s="23" t="s">
        <v>169</v>
      </c>
    </row>
    <row r="75" spans="1:2">
      <c r="A75" s="24" t="s">
        <v>170</v>
      </c>
      <c r="B75" s="23" t="s">
        <v>171</v>
      </c>
    </row>
    <row r="76" spans="1:2">
      <c r="A76" s="24" t="s">
        <v>172</v>
      </c>
      <c r="B76" s="23" t="s">
        <v>173</v>
      </c>
    </row>
    <row r="77" spans="1:2">
      <c r="A77" s="24" t="s">
        <v>174</v>
      </c>
      <c r="B77" s="23" t="s">
        <v>175</v>
      </c>
    </row>
    <row r="78" spans="1:2">
      <c r="A78" s="24" t="s">
        <v>176</v>
      </c>
      <c r="B78" s="23" t="s">
        <v>177</v>
      </c>
    </row>
    <row r="79" spans="1:2">
      <c r="A79" s="24" t="s">
        <v>178</v>
      </c>
      <c r="B79" s="23" t="s">
        <v>179</v>
      </c>
    </row>
    <row r="80" spans="1:2">
      <c r="A80" s="24" t="s">
        <v>180</v>
      </c>
      <c r="B80" s="23" t="s">
        <v>181</v>
      </c>
    </row>
    <row r="81" spans="1:2">
      <c r="A81" s="24" t="s">
        <v>182</v>
      </c>
      <c r="B81" s="23" t="s">
        <v>183</v>
      </c>
    </row>
    <row r="82" spans="1:2">
      <c r="A82" s="24" t="s">
        <v>184</v>
      </c>
      <c r="B82" s="23" t="s">
        <v>185</v>
      </c>
    </row>
    <row r="83" spans="1:2">
      <c r="A83" s="24" t="s">
        <v>186</v>
      </c>
      <c r="B83" s="23" t="s">
        <v>187</v>
      </c>
    </row>
    <row r="84" spans="1:2">
      <c r="A84" s="24" t="s">
        <v>188</v>
      </c>
      <c r="B84" s="23" t="s">
        <v>189</v>
      </c>
    </row>
    <row r="85" spans="1:2">
      <c r="A85" s="24" t="s">
        <v>190</v>
      </c>
      <c r="B85" s="23" t="s">
        <v>191</v>
      </c>
    </row>
    <row r="86" spans="1:2">
      <c r="A86" s="24" t="s">
        <v>192</v>
      </c>
      <c r="B86" s="23" t="s">
        <v>193</v>
      </c>
    </row>
    <row r="87" spans="1:2">
      <c r="A87" s="24" t="s">
        <v>194</v>
      </c>
      <c r="B87" s="23" t="s">
        <v>195</v>
      </c>
    </row>
    <row r="88" spans="1:2">
      <c r="A88" s="24" t="s">
        <v>196</v>
      </c>
      <c r="B88" s="23" t="s">
        <v>197</v>
      </c>
    </row>
    <row r="89" spans="1:2">
      <c r="A89" s="24" t="s">
        <v>198</v>
      </c>
      <c r="B89" s="23" t="s">
        <v>199</v>
      </c>
    </row>
    <row r="90" spans="1:2">
      <c r="A90" s="24" t="s">
        <v>200</v>
      </c>
      <c r="B90" s="23" t="s">
        <v>201</v>
      </c>
    </row>
    <row r="91" spans="1:2">
      <c r="A91" s="24" t="s">
        <v>202</v>
      </c>
      <c r="B91" s="23" t="s">
        <v>203</v>
      </c>
    </row>
    <row r="92" spans="1:2">
      <c r="A92" s="24" t="s">
        <v>204</v>
      </c>
      <c r="B92" s="23" t="s">
        <v>205</v>
      </c>
    </row>
    <row r="93" spans="1:2">
      <c r="A93" s="24" t="s">
        <v>206</v>
      </c>
      <c r="B93" s="23" t="s">
        <v>207</v>
      </c>
    </row>
    <row r="94" spans="1:2">
      <c r="A94" s="24" t="s">
        <v>208</v>
      </c>
      <c r="B94" s="23" t="s">
        <v>209</v>
      </c>
    </row>
    <row r="95" spans="1:2">
      <c r="A95" s="24" t="s">
        <v>210</v>
      </c>
      <c r="B95" s="23" t="s">
        <v>211</v>
      </c>
    </row>
    <row r="96" spans="1:2">
      <c r="A96" s="24" t="s">
        <v>212</v>
      </c>
      <c r="B96" s="23" t="s">
        <v>213</v>
      </c>
    </row>
    <row r="97" spans="1:2">
      <c r="A97" s="24" t="s">
        <v>214</v>
      </c>
      <c r="B97" s="23" t="s">
        <v>215</v>
      </c>
    </row>
    <row r="98" spans="1:2">
      <c r="A98" s="24" t="s">
        <v>216</v>
      </c>
      <c r="B98" s="23" t="s">
        <v>45</v>
      </c>
    </row>
    <row r="99" spans="1:2">
      <c r="A99" s="26" t="s">
        <v>217</v>
      </c>
      <c r="B99" s="23" t="s">
        <v>53</v>
      </c>
    </row>
    <row r="100" spans="1:2">
      <c r="A100" s="1" t="s">
        <v>218</v>
      </c>
      <c r="B100" s="23" t="s">
        <v>219</v>
      </c>
    </row>
    <row r="101" spans="1:2">
      <c r="A101" s="27" t="s">
        <v>220</v>
      </c>
      <c r="B101" s="23" t="s">
        <v>221</v>
      </c>
    </row>
    <row r="102" spans="1:2">
      <c r="A102" s="11" t="s">
        <v>222</v>
      </c>
      <c r="B102" s="23" t="s">
        <v>223</v>
      </c>
    </row>
    <row r="103" spans="1:2">
      <c r="A103" s="23"/>
      <c r="B103" s="23"/>
    </row>
    <row r="104" spans="1:2">
      <c r="A104" s="23"/>
      <c r="B104" s="23"/>
    </row>
    <row r="105" spans="1:2">
      <c r="A105" s="23"/>
      <c r="B105" s="23"/>
    </row>
    <row r="106" spans="1:2">
      <c r="A106" s="23"/>
      <c r="B106" s="23"/>
    </row>
    <row r="107" spans="1:2">
      <c r="A107" s="23"/>
      <c r="B107" s="23"/>
    </row>
    <row r="108" spans="1:2">
      <c r="A108" s="23"/>
      <c r="B108" s="23"/>
    </row>
    <row r="109" spans="1:2">
      <c r="A109" s="23"/>
      <c r="B109" s="23"/>
    </row>
    <row r="110" spans="1:2">
      <c r="A110" s="23"/>
      <c r="B110" s="23"/>
    </row>
    <row r="111" spans="1:2">
      <c r="A111" s="23"/>
      <c r="B111" s="23"/>
    </row>
    <row r="112" spans="1:2">
      <c r="A112" s="23"/>
      <c r="B112" s="23"/>
    </row>
    <row r="113" spans="1:2">
      <c r="A113" s="23"/>
      <c r="B113" s="23"/>
    </row>
    <row r="114" spans="1:2">
      <c r="A114" s="23"/>
      <c r="B114" s="23"/>
    </row>
    <row r="115" spans="1:2">
      <c r="A115" s="23"/>
      <c r="B115" s="23"/>
    </row>
    <row r="116" spans="1:2">
      <c r="A116" s="23"/>
      <c r="B116" s="23"/>
    </row>
    <row r="117" spans="1:2">
      <c r="A117" s="23"/>
      <c r="B117" s="23"/>
    </row>
    <row r="118" spans="1:2">
      <c r="A118" s="23"/>
      <c r="B118" s="23"/>
    </row>
    <row r="119" spans="1:2">
      <c r="A119" s="23"/>
      <c r="B119" s="23"/>
    </row>
    <row r="120" spans="1:2">
      <c r="A120" s="23"/>
      <c r="B120" s="23"/>
    </row>
    <row r="121" spans="1:2">
      <c r="A121" s="23"/>
      <c r="B121" s="23"/>
    </row>
    <row r="122" spans="1:2">
      <c r="A122" s="23"/>
      <c r="B122" s="23"/>
    </row>
    <row r="123" spans="1:2">
      <c r="A123" s="23"/>
      <c r="B123" s="23"/>
    </row>
    <row r="124" spans="1:2">
      <c r="A124" s="23"/>
      <c r="B124" s="23"/>
    </row>
    <row r="125" spans="1:2">
      <c r="A125" s="23"/>
      <c r="B125" s="23"/>
    </row>
    <row r="126" spans="1:2">
      <c r="A126" s="23"/>
      <c r="B126" s="23"/>
    </row>
    <row r="127" spans="1:2">
      <c r="A127" s="23"/>
      <c r="B127" s="23"/>
    </row>
    <row r="128" spans="1:2">
      <c r="A128" s="23"/>
      <c r="B128" s="23"/>
    </row>
    <row r="129" spans="1:2">
      <c r="A129" s="23"/>
      <c r="B129" s="23"/>
    </row>
    <row r="130" spans="1:2">
      <c r="A130" s="23"/>
      <c r="B130" s="23"/>
    </row>
    <row r="131" spans="1:2">
      <c r="A131" s="23"/>
      <c r="B131" s="23"/>
    </row>
    <row r="132" spans="1:2">
      <c r="A132" s="23"/>
      <c r="B132" s="23"/>
    </row>
    <row r="133" spans="1:2">
      <c r="A133" s="23"/>
      <c r="B133" s="23"/>
    </row>
    <row r="134" spans="1:2">
      <c r="A134" s="23"/>
      <c r="B134" s="23"/>
    </row>
    <row r="135" spans="1:2">
      <c r="A135" s="23"/>
      <c r="B135" s="23"/>
    </row>
    <row r="136" spans="1:2">
      <c r="A136" s="23"/>
      <c r="B136" s="23"/>
    </row>
    <row r="137" spans="1:2">
      <c r="A137" s="23"/>
      <c r="B137" s="23"/>
    </row>
    <row r="138" spans="1:2">
      <c r="A138" s="23"/>
      <c r="B138" s="23"/>
    </row>
    <row r="139" spans="1:2">
      <c r="A139" s="23"/>
      <c r="B139" s="23"/>
    </row>
    <row r="140" spans="1:2">
      <c r="A140" s="23"/>
      <c r="B140" s="23"/>
    </row>
    <row r="141" spans="1:2">
      <c r="A141" s="23"/>
      <c r="B141" s="23"/>
    </row>
    <row r="142" spans="1:2">
      <c r="A142" s="23"/>
      <c r="B142" s="23"/>
    </row>
    <row r="143" spans="1:2">
      <c r="A143" s="23"/>
      <c r="B143" s="23"/>
    </row>
    <row r="144" spans="1:2">
      <c r="A144" s="23"/>
      <c r="B144" s="23"/>
    </row>
    <row r="145" spans="1:2">
      <c r="A145" s="23"/>
      <c r="B145" s="23"/>
    </row>
    <row r="146" spans="1:2">
      <c r="A146" s="23"/>
      <c r="B146" s="23"/>
    </row>
    <row r="147" spans="1:2">
      <c r="A147" s="23"/>
      <c r="B147" s="23"/>
    </row>
    <row r="148" spans="1:2">
      <c r="A148" s="23"/>
      <c r="B148" s="23"/>
    </row>
    <row r="149" spans="1:2">
      <c r="A149" s="23"/>
      <c r="B149" s="23"/>
    </row>
    <row r="150" spans="1:2">
      <c r="A150" s="23"/>
      <c r="B150" s="23"/>
    </row>
    <row r="151" spans="1:2">
      <c r="A151" s="23"/>
      <c r="B151" s="23"/>
    </row>
    <row r="152" spans="1:2">
      <c r="A152" s="23"/>
      <c r="B152" s="23"/>
    </row>
    <row r="153" spans="1:2">
      <c r="A153" s="23"/>
      <c r="B153" s="23"/>
    </row>
    <row r="154" spans="1:2">
      <c r="A154" s="23"/>
      <c r="B154" s="23"/>
    </row>
    <row r="155" spans="1:2">
      <c r="A155" s="23"/>
      <c r="B155" s="23"/>
    </row>
    <row r="156" spans="1:2">
      <c r="A156" s="23"/>
      <c r="B156" s="23"/>
    </row>
    <row r="157" spans="1:2">
      <c r="A157" s="23"/>
      <c r="B157" s="23"/>
    </row>
    <row r="158" spans="1:2">
      <c r="A158" s="23"/>
      <c r="B158" s="23"/>
    </row>
    <row r="159" spans="1:2">
      <c r="A159" s="23"/>
      <c r="B159" s="23"/>
    </row>
    <row r="160" spans="1:2">
      <c r="A160" s="23"/>
      <c r="B160" s="23"/>
    </row>
    <row r="161" spans="1:2">
      <c r="A161" s="23"/>
      <c r="B161" s="23"/>
    </row>
    <row r="162" spans="1:2">
      <c r="A162" s="23"/>
      <c r="B162" s="23"/>
    </row>
    <row r="163" spans="1:2">
      <c r="A163" s="23"/>
      <c r="B163" s="23"/>
    </row>
    <row r="164" spans="1:2">
      <c r="A164" s="23"/>
      <c r="B164" s="23"/>
    </row>
    <row r="165" spans="1:2">
      <c r="A165" s="23"/>
      <c r="B165" s="23"/>
    </row>
    <row r="166" spans="1:2">
      <c r="A166" s="23"/>
      <c r="B166" s="23"/>
    </row>
    <row r="167" spans="1:2">
      <c r="A167" s="23"/>
      <c r="B167" s="23"/>
    </row>
    <row r="168" spans="1:2">
      <c r="A168" s="23"/>
      <c r="B168" s="23"/>
    </row>
    <row r="169" spans="1:2">
      <c r="A169" s="23"/>
      <c r="B169" s="23"/>
    </row>
    <row r="170" spans="1:2">
      <c r="A170" s="23"/>
      <c r="B170" s="23"/>
    </row>
    <row r="171" spans="1:2">
      <c r="A171" s="23"/>
      <c r="B171" s="23"/>
    </row>
    <row r="172" spans="1:2">
      <c r="A172" s="23"/>
      <c r="B172" s="23"/>
    </row>
    <row r="173" spans="1:2">
      <c r="A173" s="23"/>
      <c r="B173" s="23"/>
    </row>
    <row r="174" spans="1:2">
      <c r="A174" s="23"/>
      <c r="B174" s="23"/>
    </row>
    <row r="175" spans="1:2">
      <c r="A175" s="23"/>
      <c r="B175" s="23"/>
    </row>
    <row r="176" spans="1:2">
      <c r="A176" s="23"/>
      <c r="B176" s="23"/>
    </row>
    <row r="177" spans="1:2">
      <c r="A177" s="23"/>
      <c r="B177" s="23"/>
    </row>
    <row r="178" spans="1:2">
      <c r="A178" s="23"/>
      <c r="B178" s="23"/>
    </row>
    <row r="179" spans="1:2">
      <c r="A179" s="23"/>
      <c r="B179" s="23"/>
    </row>
    <row r="180" spans="1:2">
      <c r="A180" s="23"/>
      <c r="B180" s="23"/>
    </row>
    <row r="181" spans="1:2">
      <c r="A181" s="23"/>
      <c r="B181" s="23"/>
    </row>
    <row r="182" spans="1:2">
      <c r="A182" s="23"/>
      <c r="B182" s="23"/>
    </row>
    <row r="183" spans="1:2">
      <c r="A183" s="23"/>
      <c r="B183" s="23"/>
    </row>
    <row r="184" spans="1:2">
      <c r="A184" s="23"/>
      <c r="B184" s="23"/>
    </row>
    <row r="185" spans="1:2">
      <c r="A185" s="23"/>
      <c r="B185" s="23"/>
    </row>
    <row r="186" spans="1:2">
      <c r="A186" s="23"/>
      <c r="B186" s="23"/>
    </row>
    <row r="187" spans="1:2">
      <c r="A187" s="23"/>
      <c r="B187" s="23"/>
    </row>
    <row r="188" spans="1:2">
      <c r="A188" s="23"/>
      <c r="B188" s="23"/>
    </row>
    <row r="189" spans="1:2">
      <c r="A189" s="23"/>
      <c r="B189" s="23"/>
    </row>
    <row r="190" spans="1:2">
      <c r="A190" s="23"/>
      <c r="B190" s="23"/>
    </row>
    <row r="191" spans="1:2">
      <c r="A191" s="23"/>
      <c r="B191" s="23"/>
    </row>
    <row r="192" spans="1:2">
      <c r="A192" s="23"/>
      <c r="B192" s="23"/>
    </row>
    <row r="193" spans="1:2">
      <c r="A193" s="23"/>
      <c r="B193" s="23"/>
    </row>
    <row r="194" spans="1:2">
      <c r="A194" s="23"/>
      <c r="B194" s="23"/>
    </row>
    <row r="195" spans="1:2">
      <c r="A195" s="23"/>
      <c r="B195" s="23"/>
    </row>
    <row r="196" spans="1:2">
      <c r="A196" s="23"/>
      <c r="B196" s="23"/>
    </row>
    <row r="197" spans="1:2">
      <c r="A197" s="23"/>
      <c r="B197" s="23"/>
    </row>
    <row r="198" spans="1:2">
      <c r="A198" s="23"/>
      <c r="B198" s="23"/>
    </row>
    <row r="199" spans="1:2">
      <c r="A199" s="23"/>
      <c r="B199" s="23"/>
    </row>
    <row r="200" spans="1:2">
      <c r="A200" s="23"/>
      <c r="B200" s="23"/>
    </row>
    <row r="201" spans="1:2">
      <c r="A201" s="23"/>
      <c r="B201" s="23"/>
    </row>
    <row r="202" spans="1:2">
      <c r="A202" s="23"/>
      <c r="B202" s="23"/>
    </row>
    <row r="203" spans="1:2">
      <c r="A203" s="23"/>
      <c r="B203" s="23"/>
    </row>
    <row r="204" spans="1:2">
      <c r="A204" s="23"/>
      <c r="B204" s="23"/>
    </row>
    <row r="205" spans="1:2">
      <c r="A205" s="23"/>
      <c r="B205" s="23"/>
    </row>
    <row r="206" spans="1:2">
      <c r="A206" s="23"/>
      <c r="B206" s="23"/>
    </row>
    <row r="207" spans="1:2">
      <c r="A207" s="23"/>
      <c r="B207" s="23"/>
    </row>
    <row r="208" spans="1:2">
      <c r="A208" s="23"/>
      <c r="B208" s="23"/>
    </row>
    <row r="209" spans="1:2">
      <c r="A209" s="23"/>
      <c r="B209" s="23"/>
    </row>
    <row r="210" spans="1:2">
      <c r="A210" s="23"/>
      <c r="B210" s="23"/>
    </row>
    <row r="211" spans="1:2">
      <c r="A211" s="23"/>
      <c r="B211" s="23"/>
    </row>
    <row r="212" spans="1:2">
      <c r="A212" s="23"/>
      <c r="B212" s="23"/>
    </row>
    <row r="213" spans="1:2">
      <c r="A213" s="23"/>
      <c r="B213" s="23"/>
    </row>
    <row r="214" spans="1:2">
      <c r="A214" s="23"/>
      <c r="B214" s="23"/>
    </row>
    <row r="215" spans="1:2">
      <c r="A215" s="23"/>
      <c r="B215" s="23"/>
    </row>
    <row r="216" spans="1:2">
      <c r="A216" s="23"/>
      <c r="B216" s="23"/>
    </row>
    <row r="217" spans="1:2">
      <c r="A217" s="23"/>
      <c r="B217" s="23"/>
    </row>
    <row r="218" spans="1:2">
      <c r="A218" s="23"/>
      <c r="B218" s="23"/>
    </row>
    <row r="219" spans="1:2">
      <c r="A219" s="23"/>
      <c r="B219" s="23"/>
    </row>
    <row r="220" spans="1:2">
      <c r="A220" s="23"/>
      <c r="B220" s="23"/>
    </row>
    <row r="221" spans="1:2">
      <c r="A221" s="23"/>
      <c r="B221" s="23"/>
    </row>
    <row r="222" spans="1:2">
      <c r="A222" s="23"/>
      <c r="B222" s="23"/>
    </row>
    <row r="223" spans="1:2">
      <c r="A223" s="23"/>
      <c r="B223" s="23"/>
    </row>
    <row r="224" spans="1:2">
      <c r="A224" s="23"/>
      <c r="B224" s="23"/>
    </row>
    <row r="225" spans="1:2">
      <c r="A225" s="23"/>
      <c r="B225" s="23"/>
    </row>
    <row r="226" spans="1:2">
      <c r="A226" s="23"/>
      <c r="B226" s="23"/>
    </row>
    <row r="227" spans="1:2">
      <c r="A227" s="23"/>
      <c r="B227" s="23"/>
    </row>
    <row r="228" spans="1:2">
      <c r="A228" s="23"/>
      <c r="B228" s="23"/>
    </row>
    <row r="229" spans="1:2">
      <c r="A229" s="23"/>
      <c r="B229" s="23"/>
    </row>
    <row r="230" spans="1:2">
      <c r="A230" s="23"/>
      <c r="B230" s="23"/>
    </row>
    <row r="231" spans="1:2">
      <c r="A231" s="23"/>
      <c r="B231" s="23"/>
    </row>
    <row r="232" spans="1:2">
      <c r="A232" s="23"/>
      <c r="B232" s="23"/>
    </row>
    <row r="233" spans="1:2">
      <c r="A233" s="23"/>
      <c r="B233" s="23"/>
    </row>
    <row r="234" spans="1:2">
      <c r="A234" s="23"/>
      <c r="B234" s="23"/>
    </row>
    <row r="235" spans="1:2">
      <c r="A235" s="23"/>
      <c r="B235" s="23"/>
    </row>
    <row r="236" spans="1:2">
      <c r="A236" s="23"/>
      <c r="B236" s="23"/>
    </row>
    <row r="237" spans="1:2">
      <c r="A237" s="23"/>
      <c r="B237" s="23"/>
    </row>
    <row r="238" spans="1:2">
      <c r="A238" s="23"/>
      <c r="B238" s="23"/>
    </row>
    <row r="239" spans="1:2">
      <c r="A239" s="23"/>
      <c r="B239" s="23"/>
    </row>
    <row r="240" spans="1:2">
      <c r="A240" s="23"/>
      <c r="B240" s="23"/>
    </row>
    <row r="241" spans="1:2">
      <c r="A241" s="23"/>
      <c r="B241" s="23"/>
    </row>
    <row r="242" spans="1:2">
      <c r="A242" s="23"/>
      <c r="B242" s="23"/>
    </row>
    <row r="243" spans="1:2">
      <c r="A243" s="23"/>
      <c r="B243" s="23"/>
    </row>
    <row r="244" spans="1:2">
      <c r="A244" s="23"/>
      <c r="B244" s="23"/>
    </row>
    <row r="245" spans="1:2">
      <c r="A245" s="23"/>
      <c r="B245" s="23"/>
    </row>
    <row r="246" spans="1:2">
      <c r="A246" s="23"/>
      <c r="B246" s="23"/>
    </row>
    <row r="247" spans="1:2">
      <c r="A247" s="23"/>
      <c r="B247" s="23"/>
    </row>
    <row r="248" spans="1:2">
      <c r="A248" s="23"/>
      <c r="B248" s="23"/>
    </row>
    <row r="249" spans="1:2">
      <c r="A249" s="23"/>
      <c r="B249" s="23"/>
    </row>
    <row r="250" spans="1:2">
      <c r="A250" s="23"/>
      <c r="B250" s="23"/>
    </row>
    <row r="251" spans="1:2">
      <c r="A251" s="23"/>
      <c r="B251" s="23"/>
    </row>
    <row r="252" spans="1:2">
      <c r="A252" s="23"/>
      <c r="B252" s="23"/>
    </row>
    <row r="253" spans="1:2">
      <c r="A253" s="23"/>
      <c r="B253" s="23"/>
    </row>
    <row r="254" spans="1:2">
      <c r="A254" s="23"/>
      <c r="B254" s="23"/>
    </row>
    <row r="255" spans="1:2">
      <c r="A255" s="23"/>
      <c r="B255" s="23"/>
    </row>
    <row r="256" spans="1:2">
      <c r="A256" s="23"/>
      <c r="B256" s="23"/>
    </row>
    <row r="257" spans="1:2">
      <c r="A257" s="23"/>
      <c r="B257" s="23"/>
    </row>
    <row r="258" spans="1:2">
      <c r="A258" s="23"/>
      <c r="B258" s="23"/>
    </row>
    <row r="259" spans="1:2">
      <c r="A259" s="23"/>
      <c r="B259" s="23"/>
    </row>
    <row r="260" spans="1:2">
      <c r="A260" s="23"/>
      <c r="B260" s="23"/>
    </row>
    <row r="261" spans="1:2">
      <c r="A261" s="23"/>
      <c r="B261" s="23"/>
    </row>
    <row r="262" spans="1:2">
      <c r="A262" s="23"/>
      <c r="B262" s="23"/>
    </row>
    <row r="263" spans="1:2">
      <c r="A263" s="23"/>
      <c r="B263" s="23"/>
    </row>
    <row r="264" spans="1:2">
      <c r="A264" s="23"/>
      <c r="B264" s="23"/>
    </row>
    <row r="265" spans="1:2">
      <c r="A265" s="23"/>
      <c r="B265" s="23"/>
    </row>
    <row r="266" spans="1:2">
      <c r="A266" s="23"/>
      <c r="B266" s="23"/>
    </row>
    <row r="267" spans="1:2">
      <c r="A267" s="23"/>
      <c r="B267" s="23"/>
    </row>
    <row r="268" spans="1:2">
      <c r="A268" s="23"/>
      <c r="B268" s="23"/>
    </row>
    <row r="269" spans="1:2">
      <c r="A269" s="23"/>
      <c r="B269" s="23"/>
    </row>
    <row r="270" spans="1:2">
      <c r="A270" s="23"/>
      <c r="B270" s="23"/>
    </row>
    <row r="271" spans="1:2">
      <c r="A271" s="23"/>
      <c r="B271" s="23"/>
    </row>
    <row r="272" spans="1:2">
      <c r="A272" s="23"/>
      <c r="B272" s="23"/>
    </row>
    <row r="273" spans="1:2">
      <c r="A273" s="23"/>
      <c r="B273" s="23"/>
    </row>
    <row r="274" spans="1:2">
      <c r="A274" s="23"/>
      <c r="B274" s="23"/>
    </row>
    <row r="275" spans="1:2">
      <c r="A275" s="23"/>
      <c r="B275" s="23"/>
    </row>
    <row r="276" spans="1:2">
      <c r="A276" s="23"/>
      <c r="B276" s="23"/>
    </row>
    <row r="277" spans="1:2">
      <c r="A277" s="23"/>
      <c r="B277" s="23"/>
    </row>
    <row r="278" spans="1:2">
      <c r="A278" s="23"/>
      <c r="B278" s="23"/>
    </row>
    <row r="279" spans="1:2">
      <c r="A279" s="23"/>
      <c r="B279" s="23"/>
    </row>
    <row r="280" spans="1:2">
      <c r="A280" s="23"/>
      <c r="B280" s="23"/>
    </row>
    <row r="281" spans="1:2">
      <c r="A281" s="23"/>
      <c r="B281" s="23"/>
    </row>
    <row r="282" spans="1:2">
      <c r="A282" s="23"/>
      <c r="B282" s="23"/>
    </row>
    <row r="283" spans="1:2">
      <c r="A283" s="23"/>
      <c r="B283" s="23"/>
    </row>
    <row r="284" spans="1:2">
      <c r="A284" s="23"/>
      <c r="B284" s="23"/>
    </row>
    <row r="285" spans="1:2">
      <c r="A285" s="23"/>
      <c r="B285" s="23"/>
    </row>
    <row r="286" spans="1:2">
      <c r="A286" s="23"/>
      <c r="B286" s="23"/>
    </row>
    <row r="287" spans="1:2">
      <c r="A287" s="23"/>
      <c r="B287" s="23"/>
    </row>
    <row r="288" spans="1:2">
      <c r="A288" s="23"/>
      <c r="B288" s="23"/>
    </row>
    <row r="289" spans="1:2">
      <c r="A289" s="23"/>
      <c r="B289" s="23"/>
    </row>
    <row r="290" spans="1:2">
      <c r="A290" s="23"/>
      <c r="B290" s="23"/>
    </row>
    <row r="291" spans="1:2">
      <c r="A291" s="23"/>
      <c r="B291" s="23"/>
    </row>
    <row r="292" spans="1:2">
      <c r="A292" s="23"/>
      <c r="B292" s="23"/>
    </row>
    <row r="293" spans="1:2">
      <c r="A293" s="23"/>
      <c r="B293" s="23"/>
    </row>
    <row r="294" spans="1:2">
      <c r="A294" s="23"/>
      <c r="B294" s="23"/>
    </row>
    <row r="295" spans="1:2">
      <c r="A295" s="23"/>
      <c r="B295" s="23"/>
    </row>
    <row r="296" spans="1:2">
      <c r="A296" s="23"/>
      <c r="B296" s="23"/>
    </row>
    <row r="297" spans="1:2">
      <c r="A297" s="23"/>
      <c r="B297" s="23"/>
    </row>
    <row r="298" spans="1:2">
      <c r="A298" s="23"/>
      <c r="B298" s="23"/>
    </row>
    <row r="299" spans="1:2">
      <c r="A299" s="23"/>
      <c r="B299" s="23"/>
    </row>
    <row r="300" spans="1:2">
      <c r="A300" s="23"/>
      <c r="B300" s="23"/>
    </row>
    <row r="301" spans="1:2">
      <c r="A301" s="23"/>
      <c r="B301" s="23"/>
    </row>
    <row r="302" spans="1:2">
      <c r="A302" s="23"/>
      <c r="B302" s="23"/>
    </row>
    <row r="303" spans="1:2">
      <c r="A303" s="23"/>
      <c r="B303" s="23"/>
    </row>
    <row r="304" spans="1:2">
      <c r="A304" s="23"/>
      <c r="B304" s="23"/>
    </row>
    <row r="305" spans="1:2">
      <c r="A305" s="23"/>
      <c r="B305" s="23"/>
    </row>
    <row r="306" spans="1:2">
      <c r="A306" s="23"/>
      <c r="B306" s="23"/>
    </row>
    <row r="307" spans="1:2">
      <c r="A307" s="23"/>
      <c r="B307" s="23"/>
    </row>
    <row r="308" spans="1:2">
      <c r="A308" s="23"/>
      <c r="B308" s="23"/>
    </row>
    <row r="309" spans="1:2">
      <c r="A309" s="23"/>
      <c r="B309" s="23"/>
    </row>
    <row r="310" spans="1:2">
      <c r="A310" s="23"/>
      <c r="B310" s="23"/>
    </row>
    <row r="311" spans="1:2">
      <c r="A311" s="23"/>
      <c r="B311" s="23"/>
    </row>
    <row r="312" spans="1:2">
      <c r="A312" s="23"/>
      <c r="B312" s="23"/>
    </row>
    <row r="313" spans="1:2">
      <c r="A313" s="23"/>
      <c r="B313" s="23"/>
    </row>
    <row r="314" spans="1:2">
      <c r="A314" s="23"/>
      <c r="B314" s="23"/>
    </row>
    <row r="315" spans="1:2">
      <c r="A315" s="23"/>
      <c r="B315" s="23"/>
    </row>
    <row r="316" spans="1:2">
      <c r="A316" s="23"/>
      <c r="B316" s="23"/>
    </row>
    <row r="317" spans="1:2">
      <c r="A317" s="23"/>
      <c r="B317" s="23"/>
    </row>
    <row r="318" spans="1:2">
      <c r="A318" s="23"/>
      <c r="B318" s="23"/>
    </row>
    <row r="319" spans="1:2">
      <c r="A319" s="23"/>
      <c r="B319" s="23"/>
    </row>
    <row r="320" spans="1:2">
      <c r="A320" s="23"/>
      <c r="B320" s="23"/>
    </row>
    <row r="321" spans="1:2">
      <c r="A321" s="23"/>
      <c r="B321" s="23"/>
    </row>
    <row r="322" spans="1:2">
      <c r="A322" s="23"/>
      <c r="B322" s="23"/>
    </row>
    <row r="323" spans="1:2">
      <c r="A323" s="23"/>
      <c r="B323" s="23"/>
    </row>
    <row r="324" spans="1:2">
      <c r="A324" s="23"/>
      <c r="B324" s="23"/>
    </row>
    <row r="325" spans="1:2">
      <c r="A325" s="23"/>
      <c r="B325" s="23"/>
    </row>
    <row r="326" spans="1:2">
      <c r="A326" s="23"/>
      <c r="B326" s="23"/>
    </row>
    <row r="327" spans="1:2">
      <c r="A327" s="23"/>
      <c r="B327" s="23"/>
    </row>
    <row r="328" spans="1:2">
      <c r="A328" s="23"/>
      <c r="B328" s="23"/>
    </row>
    <row r="329" spans="1:2">
      <c r="A329" s="23"/>
      <c r="B329" s="23"/>
    </row>
    <row r="330" spans="1:2">
      <c r="A330" s="23"/>
      <c r="B330" s="23"/>
    </row>
    <row r="331" spans="1:2">
      <c r="A331" s="23"/>
      <c r="B331" s="23"/>
    </row>
    <row r="332" spans="1:2">
      <c r="A332" s="23"/>
      <c r="B332" s="23"/>
    </row>
    <row r="333" spans="1:2">
      <c r="A333" s="23"/>
      <c r="B333" s="23"/>
    </row>
    <row r="334" spans="1:2">
      <c r="A334" s="23"/>
      <c r="B334" s="23"/>
    </row>
    <row r="335" spans="1:2">
      <c r="A335" s="23"/>
      <c r="B335" s="23"/>
    </row>
    <row r="336" spans="1:2">
      <c r="A336" s="23"/>
      <c r="B336" s="23"/>
    </row>
    <row r="337" spans="1:2">
      <c r="A337" s="23"/>
      <c r="B337" s="23"/>
    </row>
    <row r="338" spans="1:2">
      <c r="A338" s="23"/>
      <c r="B338" s="23"/>
    </row>
    <row r="339" spans="1:2">
      <c r="A339" s="23"/>
      <c r="B339" s="23"/>
    </row>
    <row r="340" spans="1:2">
      <c r="A340" s="23"/>
      <c r="B340" s="23"/>
    </row>
    <row r="341" spans="1:2">
      <c r="A341" s="23"/>
      <c r="B341" s="23"/>
    </row>
    <row r="342" spans="1:2">
      <c r="A342" s="23"/>
      <c r="B342" s="23"/>
    </row>
    <row r="343" spans="1:2">
      <c r="A343" s="23"/>
      <c r="B343" s="23"/>
    </row>
    <row r="344" spans="1:2">
      <c r="A344" s="23"/>
      <c r="B344" s="23"/>
    </row>
    <row r="345" spans="1:2">
      <c r="A345" s="23"/>
      <c r="B345" s="23"/>
    </row>
    <row r="346" spans="1:2">
      <c r="A346" s="23"/>
      <c r="B346" s="23"/>
    </row>
    <row r="347" spans="1:2">
      <c r="A347" s="23"/>
      <c r="B347" s="23"/>
    </row>
    <row r="348" spans="1:2">
      <c r="A348" s="23"/>
      <c r="B348" s="23"/>
    </row>
    <row r="349" spans="1:2">
      <c r="A349" s="23"/>
      <c r="B349" s="23"/>
    </row>
    <row r="350" spans="1:2">
      <c r="A350" s="23"/>
      <c r="B350" s="23"/>
    </row>
    <row r="351" spans="1:2">
      <c r="A351" s="23"/>
      <c r="B351" s="23"/>
    </row>
    <row r="352" spans="1:2">
      <c r="A352" s="23"/>
      <c r="B352" s="23"/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  <row r="362" spans="1:2">
      <c r="A362" s="23"/>
      <c r="B362" s="23"/>
    </row>
    <row r="363" spans="1:2">
      <c r="A363" s="23"/>
      <c r="B363" s="23"/>
    </row>
    <row r="364" spans="1:2">
      <c r="A364" s="23"/>
      <c r="B364" s="23"/>
    </row>
    <row r="365" spans="1:2">
      <c r="A365" s="23"/>
      <c r="B365" s="23"/>
    </row>
    <row r="366" spans="1:2">
      <c r="A366" s="23"/>
      <c r="B366" s="23"/>
    </row>
    <row r="367" spans="1:2">
      <c r="A367" s="23"/>
      <c r="B367" s="23"/>
    </row>
    <row r="368" spans="1:2">
      <c r="A368" s="23"/>
      <c r="B368" s="23"/>
    </row>
    <row r="369" spans="1:2">
      <c r="A369" s="23"/>
      <c r="B369" s="23"/>
    </row>
    <row r="370" spans="1:2">
      <c r="A370" s="23"/>
      <c r="B370" s="23"/>
    </row>
    <row r="371" spans="1:2">
      <c r="A371" s="23"/>
      <c r="B371" s="23"/>
    </row>
    <row r="372" spans="1:2">
      <c r="A372" s="23"/>
      <c r="B372" s="23"/>
    </row>
    <row r="373" spans="1:2">
      <c r="A373" s="23"/>
      <c r="B373" s="23"/>
    </row>
    <row r="374" spans="1:2">
      <c r="A374" s="23"/>
      <c r="B374" s="23"/>
    </row>
    <row r="375" spans="1:2">
      <c r="A375" s="23"/>
      <c r="B375" s="23"/>
    </row>
    <row r="376" spans="1:2">
      <c r="A376" s="23"/>
      <c r="B376" s="23"/>
    </row>
    <row r="377" spans="1:2">
      <c r="A377" s="23"/>
      <c r="B377" s="23"/>
    </row>
    <row r="378" spans="1:2">
      <c r="A378" s="23"/>
      <c r="B378" s="23"/>
    </row>
    <row r="379" spans="1:2">
      <c r="A379" s="23"/>
      <c r="B379" s="23"/>
    </row>
    <row r="380" spans="1:2">
      <c r="A380" s="23"/>
      <c r="B380" s="23"/>
    </row>
    <row r="381" spans="1:2">
      <c r="A381" s="23"/>
      <c r="B381" s="23"/>
    </row>
    <row r="382" spans="1:2">
      <c r="A382" s="23"/>
      <c r="B382" s="23"/>
    </row>
    <row r="383" spans="1:2">
      <c r="A383" s="23"/>
      <c r="B383" s="23"/>
    </row>
    <row r="384" spans="1:2">
      <c r="A384" s="23"/>
      <c r="B384" s="23"/>
    </row>
    <row r="385" spans="1:2">
      <c r="A385" s="23"/>
      <c r="B385" s="23"/>
    </row>
    <row r="386" spans="1:2">
      <c r="A386" s="23"/>
      <c r="B386" s="23"/>
    </row>
    <row r="387" spans="1:2">
      <c r="A387" s="23"/>
      <c r="B387" s="23"/>
    </row>
    <row r="388" spans="1:2">
      <c r="A388" s="23"/>
      <c r="B388" s="23"/>
    </row>
    <row r="389" spans="1:2">
      <c r="A389" s="23"/>
      <c r="B389" s="23"/>
    </row>
    <row r="390" spans="1:2">
      <c r="A390" s="23"/>
      <c r="B390" s="23"/>
    </row>
    <row r="391" spans="1:2">
      <c r="A391" s="23"/>
      <c r="B391" s="23"/>
    </row>
    <row r="392" spans="1:2">
      <c r="A392" s="23"/>
      <c r="B392" s="23"/>
    </row>
    <row r="393" spans="1:2">
      <c r="A393" s="23"/>
      <c r="B393" s="23"/>
    </row>
    <row r="394" spans="1:2">
      <c r="A394" s="23"/>
      <c r="B394" s="23"/>
    </row>
    <row r="395" spans="1:2">
      <c r="A395" s="23"/>
      <c r="B395" s="23"/>
    </row>
    <row r="396" spans="1:2">
      <c r="A396" s="23"/>
      <c r="B396" s="23"/>
    </row>
    <row r="397" spans="1:2">
      <c r="A397" s="23"/>
      <c r="B397" s="23"/>
    </row>
    <row r="398" spans="1:2">
      <c r="A398" s="23"/>
      <c r="B398" s="23"/>
    </row>
    <row r="399" spans="1:2">
      <c r="A399" s="23"/>
      <c r="B399" s="23"/>
    </row>
    <row r="400" spans="1:2">
      <c r="A400" s="23"/>
      <c r="B400" s="23"/>
    </row>
    <row r="401" spans="1:2">
      <c r="A401" s="23"/>
      <c r="B401" s="23"/>
    </row>
    <row r="402" spans="1:2">
      <c r="A402" s="23"/>
      <c r="B402" s="23"/>
    </row>
    <row r="403" spans="1:2">
      <c r="A403" s="23"/>
      <c r="B403" s="23"/>
    </row>
    <row r="404" spans="1:2">
      <c r="A404" s="23"/>
      <c r="B404" s="23"/>
    </row>
    <row r="405" spans="1:2">
      <c r="A405" s="23"/>
      <c r="B405" s="23"/>
    </row>
    <row r="406" spans="1:2">
      <c r="A406" s="23"/>
      <c r="B406" s="23"/>
    </row>
    <row r="407" spans="1:2">
      <c r="A407" s="23"/>
      <c r="B407" s="23"/>
    </row>
    <row r="408" spans="1:2">
      <c r="A408" s="23"/>
      <c r="B408" s="23"/>
    </row>
    <row r="409" spans="1:2">
      <c r="A409" s="23"/>
      <c r="B409" s="23"/>
    </row>
    <row r="410" spans="1:2">
      <c r="A410" s="23"/>
      <c r="B410" s="23"/>
    </row>
    <row r="411" spans="1:2">
      <c r="A411" s="23"/>
      <c r="B411" s="23"/>
    </row>
    <row r="412" spans="1:2">
      <c r="A412" s="23"/>
      <c r="B412" s="23"/>
    </row>
    <row r="413" spans="1:2">
      <c r="A413" s="23"/>
      <c r="B413" s="23"/>
    </row>
    <row r="414" spans="1:2">
      <c r="A414" s="23"/>
      <c r="B414" s="23"/>
    </row>
    <row r="415" spans="1:2">
      <c r="A415" s="23"/>
      <c r="B415" s="23"/>
    </row>
    <row r="416" spans="1:2">
      <c r="A416" s="23"/>
      <c r="B416" s="23"/>
    </row>
    <row r="417" spans="1:2">
      <c r="A417" s="23"/>
      <c r="B417" s="23"/>
    </row>
    <row r="418" spans="1:2">
      <c r="A418" s="23"/>
      <c r="B418" s="23"/>
    </row>
    <row r="419" spans="1:2">
      <c r="A419" s="23"/>
      <c r="B419" s="23"/>
    </row>
    <row r="420" spans="1:2">
      <c r="A420" s="23"/>
      <c r="B420" s="23"/>
    </row>
    <row r="421" spans="1:2">
      <c r="A421" s="23"/>
      <c r="B421" s="23"/>
    </row>
    <row r="422" spans="1:2">
      <c r="A422" s="23"/>
      <c r="B422" s="23"/>
    </row>
    <row r="423" spans="1:2">
      <c r="A423" s="23"/>
      <c r="B423" s="23"/>
    </row>
    <row r="424" spans="1:2">
      <c r="A424" s="23"/>
      <c r="B424" s="23"/>
    </row>
    <row r="425" spans="1:2">
      <c r="A425" s="23"/>
      <c r="B425" s="23"/>
    </row>
    <row r="426" spans="1:2">
      <c r="A426" s="23"/>
      <c r="B426" s="23"/>
    </row>
    <row r="427" spans="1:2">
      <c r="A427" s="23"/>
      <c r="B427" s="23"/>
    </row>
    <row r="428" spans="1:2">
      <c r="A428" s="23"/>
      <c r="B428" s="23"/>
    </row>
    <row r="429" spans="1:2">
      <c r="A429" s="23"/>
      <c r="B429" s="23"/>
    </row>
    <row r="430" spans="1:2">
      <c r="A430" s="23"/>
      <c r="B430" s="23"/>
    </row>
    <row r="431" spans="1:2">
      <c r="A431" s="23"/>
      <c r="B431" s="23"/>
    </row>
    <row r="432" spans="1:2">
      <c r="A432" s="23"/>
      <c r="B432" s="23"/>
    </row>
    <row r="433" spans="1:2">
      <c r="A433" s="23"/>
      <c r="B433" s="23"/>
    </row>
    <row r="434" spans="1:2">
      <c r="A434" s="23"/>
      <c r="B434" s="23"/>
    </row>
    <row r="435" spans="1:2">
      <c r="A435" s="23"/>
      <c r="B435" s="23"/>
    </row>
    <row r="436" spans="1:2">
      <c r="A436" s="23"/>
      <c r="B436" s="23"/>
    </row>
    <row r="437" spans="1:2">
      <c r="A437" s="23"/>
      <c r="B437" s="23"/>
    </row>
    <row r="438" spans="1:2">
      <c r="A438" s="23"/>
      <c r="B438" s="23"/>
    </row>
    <row r="439" spans="1:2">
      <c r="A439" s="23"/>
      <c r="B439" s="23"/>
    </row>
    <row r="440" spans="1:2">
      <c r="A440" s="23"/>
      <c r="B440" s="23"/>
    </row>
    <row r="441" spans="1:2">
      <c r="A441" s="23"/>
      <c r="B441" s="23"/>
    </row>
    <row r="442" spans="1:2">
      <c r="A442" s="23"/>
      <c r="B442" s="23"/>
    </row>
    <row r="443" spans="1:2">
      <c r="A443" s="23"/>
      <c r="B443" s="23"/>
    </row>
    <row r="444" spans="1:2">
      <c r="A444" s="23"/>
      <c r="B444" s="23"/>
    </row>
    <row r="445" spans="1:2">
      <c r="A445" s="23"/>
      <c r="B445" s="23"/>
    </row>
    <row r="446" spans="1:2">
      <c r="A446" s="23"/>
      <c r="B446" s="23"/>
    </row>
    <row r="447" spans="1:2">
      <c r="A447" s="23"/>
      <c r="B447" s="23"/>
    </row>
    <row r="448" spans="1:2">
      <c r="A448" s="23"/>
      <c r="B448" s="23"/>
    </row>
    <row r="449" spans="1:2">
      <c r="A449" s="23"/>
      <c r="B449" s="23"/>
    </row>
    <row r="450" spans="1:2">
      <c r="A450" s="23"/>
      <c r="B450" s="23"/>
    </row>
    <row r="451" spans="1:2">
      <c r="A451" s="23"/>
      <c r="B451" s="23"/>
    </row>
    <row r="452" spans="1:2">
      <c r="A452" s="23"/>
      <c r="B452" s="23"/>
    </row>
    <row r="453" spans="1:2">
      <c r="A453" s="23"/>
      <c r="B453" s="23"/>
    </row>
    <row r="454" spans="1:2">
      <c r="A454" s="23"/>
      <c r="B454" s="23"/>
    </row>
    <row r="455" spans="1:2">
      <c r="A455" s="23"/>
      <c r="B455" s="23"/>
    </row>
    <row r="456" spans="1:2">
      <c r="A456" s="23"/>
      <c r="B456" s="23"/>
    </row>
    <row r="457" spans="1:2">
      <c r="A457" s="23"/>
      <c r="B457" s="23"/>
    </row>
    <row r="458" spans="1:2">
      <c r="A458" s="23"/>
      <c r="B458" s="23"/>
    </row>
    <row r="459" spans="1:2">
      <c r="A459" s="23"/>
      <c r="B459" s="23"/>
    </row>
    <row r="460" spans="1:2">
      <c r="A460" s="23"/>
      <c r="B460" s="23"/>
    </row>
    <row r="461" spans="1:2">
      <c r="A461" s="23"/>
      <c r="B461" s="23"/>
    </row>
    <row r="462" spans="1:2">
      <c r="A462" s="23"/>
      <c r="B462" s="23"/>
    </row>
    <row r="463" spans="1:2">
      <c r="A463" s="23"/>
      <c r="B463" s="23"/>
    </row>
    <row r="464" spans="1:2">
      <c r="A464" s="23"/>
      <c r="B464" s="23"/>
    </row>
    <row r="465" spans="1:2">
      <c r="A465" s="23"/>
      <c r="B465" s="23"/>
    </row>
    <row r="466" spans="1:2">
      <c r="A466" s="23"/>
      <c r="B466" s="23"/>
    </row>
    <row r="467" spans="1:2">
      <c r="A467" s="23"/>
      <c r="B467" s="23"/>
    </row>
    <row r="468" spans="1:2">
      <c r="A468" s="23"/>
      <c r="B468" s="23"/>
    </row>
    <row r="469" spans="1:2">
      <c r="A469" s="23"/>
      <c r="B469" s="23"/>
    </row>
    <row r="470" spans="1:2">
      <c r="A470" s="23"/>
      <c r="B470" s="23"/>
    </row>
    <row r="471" spans="1:2">
      <c r="A471" s="23"/>
      <c r="B471" s="23"/>
    </row>
    <row r="472" spans="1:2">
      <c r="A472" s="23"/>
      <c r="B472" s="23"/>
    </row>
    <row r="473" spans="1:2">
      <c r="A473" s="23"/>
      <c r="B473" s="23"/>
    </row>
    <row r="474" spans="1:2">
      <c r="A474" s="23"/>
      <c r="B474" s="23"/>
    </row>
    <row r="475" spans="1:2">
      <c r="A475" s="23"/>
      <c r="B475" s="23"/>
    </row>
    <row r="476" spans="1:2">
      <c r="A476" s="23"/>
      <c r="B476" s="23"/>
    </row>
    <row r="477" spans="1:2">
      <c r="A477" s="23"/>
      <c r="B477" s="23"/>
    </row>
    <row r="478" spans="1:2">
      <c r="A478" s="23"/>
      <c r="B478" s="23"/>
    </row>
    <row r="479" spans="1:2">
      <c r="A479" s="23"/>
      <c r="B479" s="23"/>
    </row>
    <row r="480" spans="1:2">
      <c r="A480" s="23"/>
      <c r="B480" s="23"/>
    </row>
    <row r="481" spans="1:2">
      <c r="A481" s="23"/>
      <c r="B481" s="23"/>
    </row>
    <row r="482" spans="1:2">
      <c r="A482" s="23"/>
      <c r="B482" s="23"/>
    </row>
    <row r="483" spans="1:2">
      <c r="A483" s="23"/>
      <c r="B483" s="23"/>
    </row>
    <row r="484" spans="1:2">
      <c r="A484" s="23"/>
      <c r="B484" s="23"/>
    </row>
    <row r="485" spans="1:2">
      <c r="A485" s="23"/>
      <c r="B485" s="23"/>
    </row>
    <row r="486" spans="1:2">
      <c r="A486" s="23"/>
      <c r="B486" s="23"/>
    </row>
    <row r="487" spans="1:2">
      <c r="A487" s="23"/>
      <c r="B487" s="23"/>
    </row>
    <row r="488" spans="1:2">
      <c r="A488" s="23"/>
      <c r="B488" s="23"/>
    </row>
    <row r="489" spans="1:2">
      <c r="A489" s="23"/>
      <c r="B489" s="23"/>
    </row>
    <row r="490" spans="1:2">
      <c r="A490" s="23"/>
      <c r="B490" s="23"/>
    </row>
    <row r="491" spans="1:2">
      <c r="A491" s="23"/>
      <c r="B491" s="23"/>
    </row>
    <row r="492" spans="1:2">
      <c r="A492" s="23"/>
      <c r="B492" s="23"/>
    </row>
    <row r="493" spans="1:2">
      <c r="A493" s="23"/>
      <c r="B493" s="23"/>
    </row>
    <row r="494" spans="1:2">
      <c r="A494" s="23"/>
      <c r="B494" s="23"/>
    </row>
    <row r="495" spans="1:2">
      <c r="A495" s="23"/>
      <c r="B495" s="23"/>
    </row>
    <row r="496" spans="1:2">
      <c r="A496" s="23"/>
      <c r="B496" s="23"/>
    </row>
    <row r="497" spans="1:2">
      <c r="A497" s="23"/>
      <c r="B497" s="23"/>
    </row>
    <row r="498" spans="1:2">
      <c r="A498" s="23"/>
      <c r="B498" s="23"/>
    </row>
    <row r="499" spans="1:2">
      <c r="A499" s="23"/>
      <c r="B499" s="23"/>
    </row>
    <row r="500" spans="1:2">
      <c r="A500" s="23"/>
      <c r="B500" s="23"/>
    </row>
    <row r="501" spans="1:2">
      <c r="A501" s="23"/>
      <c r="B501" s="23"/>
    </row>
    <row r="502" spans="1:2">
      <c r="A502" s="23"/>
      <c r="B502" s="23"/>
    </row>
    <row r="503" spans="1:2">
      <c r="A503" s="23"/>
      <c r="B503" s="23"/>
    </row>
    <row r="504" spans="1:2">
      <c r="A504" s="23"/>
      <c r="B504" s="23"/>
    </row>
    <row r="505" spans="1:2">
      <c r="A505" s="23"/>
      <c r="B505" s="23"/>
    </row>
    <row r="506" spans="1:2">
      <c r="A506" s="23"/>
      <c r="B506" s="23"/>
    </row>
    <row r="507" spans="1:2">
      <c r="A507" s="23"/>
      <c r="B507" s="23"/>
    </row>
    <row r="508" spans="1:2">
      <c r="A508" s="23"/>
      <c r="B508" s="23"/>
    </row>
    <row r="509" spans="1:2">
      <c r="A509" s="23"/>
      <c r="B509" s="23"/>
    </row>
    <row r="510" spans="1:2">
      <c r="A510" s="23"/>
      <c r="B510" s="23"/>
    </row>
    <row r="511" spans="1:2">
      <c r="A511" s="23"/>
      <c r="B511" s="23"/>
    </row>
    <row r="512" spans="1:2">
      <c r="A512" s="23"/>
      <c r="B512" s="23"/>
    </row>
    <row r="513" spans="1:2">
      <c r="A513" s="23"/>
      <c r="B513" s="23"/>
    </row>
    <row r="514" spans="1:2">
      <c r="A514" s="23"/>
      <c r="B514" s="23"/>
    </row>
    <row r="515" spans="1:2">
      <c r="A515" s="23"/>
      <c r="B515" s="23"/>
    </row>
    <row r="516" spans="1:2">
      <c r="A516" s="23"/>
      <c r="B516" s="23"/>
    </row>
    <row r="517" spans="1:2">
      <c r="A517" s="23"/>
      <c r="B517" s="23"/>
    </row>
    <row r="518" spans="1:2">
      <c r="A518" s="23"/>
      <c r="B518" s="23"/>
    </row>
    <row r="519" spans="1:2">
      <c r="A519" s="23"/>
      <c r="B519" s="23"/>
    </row>
    <row r="520" spans="1:2">
      <c r="A520" s="23"/>
      <c r="B520" s="23"/>
    </row>
    <row r="521" spans="1:2">
      <c r="A521" s="23"/>
      <c r="B521" s="23"/>
    </row>
    <row r="522" spans="1:2">
      <c r="A522" s="23"/>
      <c r="B522" s="23"/>
    </row>
    <row r="523" spans="1:2">
      <c r="A523" s="23"/>
      <c r="B523" s="23"/>
    </row>
    <row r="524" spans="1:2">
      <c r="A524" s="23"/>
      <c r="B524" s="23"/>
    </row>
    <row r="525" spans="1:2">
      <c r="A525" s="23"/>
      <c r="B525" s="23"/>
    </row>
    <row r="526" spans="1:2">
      <c r="A526" s="23"/>
      <c r="B526" s="23"/>
    </row>
    <row r="527" spans="1:2">
      <c r="A527" s="23"/>
      <c r="B527" s="23"/>
    </row>
    <row r="528" spans="1:2">
      <c r="A528" s="23"/>
      <c r="B528" s="23"/>
    </row>
    <row r="529" spans="1:2">
      <c r="A529" s="23"/>
      <c r="B529" s="23"/>
    </row>
    <row r="530" spans="1:2">
      <c r="A530" s="23"/>
      <c r="B530" s="23"/>
    </row>
    <row r="531" spans="1:2">
      <c r="A531" s="23"/>
      <c r="B531" s="23"/>
    </row>
    <row r="532" spans="1:2">
      <c r="A532" s="23"/>
      <c r="B532" s="23"/>
    </row>
    <row r="533" spans="1:2">
      <c r="A533" s="23"/>
      <c r="B533" s="23"/>
    </row>
    <row r="534" spans="1:2">
      <c r="A534" s="23"/>
      <c r="B534" s="23"/>
    </row>
    <row r="535" spans="1:2">
      <c r="A535" s="23"/>
      <c r="B535" s="23"/>
    </row>
    <row r="536" spans="1:2">
      <c r="A536" s="23"/>
      <c r="B536" s="23"/>
    </row>
    <row r="537" spans="1:2">
      <c r="A537" s="23"/>
      <c r="B537" s="23"/>
    </row>
    <row r="538" spans="1:2">
      <c r="A538" s="23"/>
      <c r="B538" s="23"/>
    </row>
    <row r="539" spans="1:2">
      <c r="A539" s="23"/>
      <c r="B539" s="23"/>
    </row>
    <row r="540" spans="1:2">
      <c r="A540" s="23"/>
      <c r="B540" s="23"/>
    </row>
    <row r="541" spans="1:2">
      <c r="A541" s="23"/>
      <c r="B541" s="23"/>
    </row>
    <row r="542" spans="1:2">
      <c r="A542" s="23"/>
      <c r="B542" s="23"/>
    </row>
    <row r="543" spans="1:2">
      <c r="A543" s="23"/>
      <c r="B543" s="23"/>
    </row>
    <row r="544" spans="1:2">
      <c r="A544" s="23"/>
      <c r="B544" s="23"/>
    </row>
    <row r="545" spans="1:2">
      <c r="A545" s="23"/>
      <c r="B545" s="23"/>
    </row>
    <row r="546" spans="1:2">
      <c r="A546" s="23"/>
      <c r="B546" s="23"/>
    </row>
    <row r="547" spans="1:2">
      <c r="A547" s="23"/>
      <c r="B547" s="23"/>
    </row>
    <row r="548" spans="1:2">
      <c r="A548" s="23"/>
      <c r="B548" s="23"/>
    </row>
    <row r="549" spans="1:2">
      <c r="A549" s="23"/>
      <c r="B549" s="23"/>
    </row>
    <row r="550" spans="1:2">
      <c r="A550" s="23"/>
      <c r="B550" s="23"/>
    </row>
    <row r="551" spans="1:2">
      <c r="A551" s="23"/>
      <c r="B551" s="23"/>
    </row>
    <row r="552" spans="1:2">
      <c r="A552" s="23"/>
      <c r="B552" s="23"/>
    </row>
    <row r="553" spans="1:2">
      <c r="A553" s="23"/>
      <c r="B553" s="23"/>
    </row>
    <row r="554" spans="1:2">
      <c r="A554" s="23"/>
      <c r="B554" s="23"/>
    </row>
    <row r="555" spans="1:2">
      <c r="A555" s="23"/>
      <c r="B555" s="23"/>
    </row>
    <row r="556" spans="1:2">
      <c r="A556" s="23"/>
      <c r="B556" s="23"/>
    </row>
    <row r="557" spans="1:2">
      <c r="A557" s="23"/>
      <c r="B557" s="23"/>
    </row>
    <row r="558" spans="1:2">
      <c r="A558" s="23"/>
      <c r="B558" s="23"/>
    </row>
    <row r="559" spans="1:2">
      <c r="A559" s="23"/>
      <c r="B559" s="23"/>
    </row>
    <row r="560" spans="1:2">
      <c r="A560" s="23"/>
      <c r="B560" s="23"/>
    </row>
    <row r="561" spans="1:2">
      <c r="A561" s="23"/>
      <c r="B561" s="23"/>
    </row>
    <row r="562" spans="1:2">
      <c r="A562" s="23"/>
      <c r="B562" s="23"/>
    </row>
    <row r="563" spans="1:2">
      <c r="A563" s="23"/>
      <c r="B563" s="23"/>
    </row>
    <row r="564" spans="1:2">
      <c r="A564" s="23"/>
      <c r="B564" s="23"/>
    </row>
    <row r="565" spans="1:2">
      <c r="A565" s="23"/>
      <c r="B565" s="23"/>
    </row>
    <row r="566" spans="1:2">
      <c r="A566" s="23"/>
      <c r="B566" s="23"/>
    </row>
    <row r="567" spans="1:2">
      <c r="A567" s="23"/>
      <c r="B567" s="23"/>
    </row>
    <row r="568" spans="1:2">
      <c r="A568" s="23"/>
      <c r="B568" s="23"/>
    </row>
    <row r="569" spans="1:2">
      <c r="A569" s="23"/>
      <c r="B569" s="23"/>
    </row>
    <row r="570" spans="1:2">
      <c r="A570" s="23"/>
      <c r="B570" s="23"/>
    </row>
    <row r="571" spans="1:2">
      <c r="A571" s="23"/>
      <c r="B571" s="23"/>
    </row>
    <row r="572" spans="1:2">
      <c r="A572" s="23"/>
      <c r="B572" s="23"/>
    </row>
    <row r="573" spans="1:2">
      <c r="A573" s="23"/>
      <c r="B573" s="23"/>
    </row>
    <row r="574" spans="1:2">
      <c r="A574" s="23"/>
      <c r="B574" s="23"/>
    </row>
    <row r="575" spans="1:2">
      <c r="A575" s="23"/>
      <c r="B575" s="23"/>
    </row>
    <row r="576" spans="1:2">
      <c r="A576" s="23"/>
      <c r="B576" s="23"/>
    </row>
    <row r="577" spans="1:2">
      <c r="A577" s="23"/>
      <c r="B577" s="23"/>
    </row>
    <row r="578" spans="1:2">
      <c r="A578" s="23"/>
      <c r="B578" s="23"/>
    </row>
    <row r="579" spans="1:2">
      <c r="A579" s="23"/>
      <c r="B579" s="23"/>
    </row>
    <row r="580" spans="1:2">
      <c r="A580" s="23"/>
      <c r="B580" s="23"/>
    </row>
    <row r="581" spans="1:2">
      <c r="A581" s="23"/>
      <c r="B581" s="23"/>
    </row>
    <row r="582" spans="1:2">
      <c r="A582" s="23"/>
      <c r="B582" s="23"/>
    </row>
    <row r="583" spans="1:2">
      <c r="A583" s="23"/>
      <c r="B583" s="23"/>
    </row>
    <row r="584" spans="1:2">
      <c r="A584" s="23"/>
      <c r="B584" s="23"/>
    </row>
    <row r="585" spans="1:2">
      <c r="A585" s="23"/>
      <c r="B585" s="23"/>
    </row>
    <row r="586" spans="1:2">
      <c r="A586" s="23"/>
      <c r="B586" s="23"/>
    </row>
    <row r="587" spans="1:2">
      <c r="A587" s="23"/>
      <c r="B587" s="23"/>
    </row>
    <row r="588" spans="1:2">
      <c r="A588" s="23"/>
      <c r="B588" s="23"/>
    </row>
    <row r="589" spans="1:2">
      <c r="A589" s="23"/>
      <c r="B589" s="23"/>
    </row>
    <row r="590" spans="1:2">
      <c r="A590" s="23"/>
      <c r="B590" s="23"/>
    </row>
    <row r="591" spans="1:2">
      <c r="A591" s="23"/>
      <c r="B591" s="23"/>
    </row>
    <row r="592" spans="1:2">
      <c r="A592" s="23"/>
      <c r="B592" s="23"/>
    </row>
    <row r="593" spans="1:2">
      <c r="A593" s="23"/>
      <c r="B593" s="23"/>
    </row>
    <row r="594" spans="1:2">
      <c r="A594" s="23"/>
      <c r="B594" s="23"/>
    </row>
    <row r="595" spans="1:2">
      <c r="A595" s="23"/>
      <c r="B595" s="23"/>
    </row>
    <row r="596" spans="1:2">
      <c r="A596" s="23"/>
      <c r="B596" s="23"/>
    </row>
    <row r="597" spans="1:2">
      <c r="A597" s="23"/>
      <c r="B597" s="23"/>
    </row>
    <row r="598" spans="1:2">
      <c r="A598" s="23"/>
      <c r="B598" s="23"/>
    </row>
    <row r="599" spans="1:2">
      <c r="A599" s="23"/>
      <c r="B599" s="23"/>
    </row>
    <row r="600" spans="1:2">
      <c r="A600" s="23"/>
      <c r="B600" s="23"/>
    </row>
    <row r="601" spans="1:2">
      <c r="A601" s="23"/>
      <c r="B601" s="23"/>
    </row>
    <row r="602" spans="1:2">
      <c r="A602" s="23"/>
      <c r="B602" s="23"/>
    </row>
    <row r="603" spans="1:2">
      <c r="A603" s="23"/>
      <c r="B603" s="23"/>
    </row>
    <row r="604" spans="1:2">
      <c r="A604" s="23"/>
      <c r="B604" s="23"/>
    </row>
    <row r="605" spans="1:2">
      <c r="A605" s="23"/>
      <c r="B605" s="23"/>
    </row>
    <row r="606" spans="1:2">
      <c r="A606" s="23"/>
      <c r="B606" s="23"/>
    </row>
    <row r="607" spans="1:2">
      <c r="A607" s="23"/>
      <c r="B607" s="23"/>
    </row>
    <row r="608" spans="1:2">
      <c r="A608" s="23"/>
      <c r="B608" s="23"/>
    </row>
    <row r="609" spans="1:2">
      <c r="A609" s="23"/>
      <c r="B609" s="23"/>
    </row>
    <row r="610" spans="1:2">
      <c r="A610" s="23"/>
      <c r="B610" s="23"/>
    </row>
    <row r="611" spans="1:2">
      <c r="A611" s="23"/>
      <c r="B611" s="23"/>
    </row>
    <row r="612" spans="1:2">
      <c r="A612" s="23"/>
      <c r="B612" s="23"/>
    </row>
    <row r="613" spans="1:2">
      <c r="A613" s="23"/>
      <c r="B613" s="23"/>
    </row>
    <row r="614" spans="1:2">
      <c r="A614" s="23"/>
      <c r="B614" s="23"/>
    </row>
    <row r="615" spans="1:2">
      <c r="A615" s="23"/>
      <c r="B615" s="23"/>
    </row>
    <row r="616" spans="1:2">
      <c r="A616" s="23"/>
      <c r="B616" s="23"/>
    </row>
    <row r="617" spans="1:2">
      <c r="A617" s="23"/>
      <c r="B617" s="23"/>
    </row>
    <row r="618" spans="1:2">
      <c r="A618" s="23"/>
      <c r="B618" s="23"/>
    </row>
    <row r="619" spans="1:2">
      <c r="A619" s="23"/>
      <c r="B619" s="23"/>
    </row>
    <row r="620" spans="1:2">
      <c r="A620" s="23"/>
      <c r="B620" s="23"/>
    </row>
    <row r="621" spans="1:2">
      <c r="A621" s="23"/>
      <c r="B621" s="23"/>
    </row>
    <row r="622" spans="1:2">
      <c r="A622" s="23"/>
      <c r="B622" s="23"/>
    </row>
    <row r="623" spans="1:2">
      <c r="A623" s="23"/>
      <c r="B623" s="23"/>
    </row>
    <row r="624" spans="1:2">
      <c r="A624" s="23"/>
      <c r="B624" s="23"/>
    </row>
    <row r="625" spans="1:2">
      <c r="A625" s="23"/>
      <c r="B625" s="23"/>
    </row>
    <row r="626" spans="1:2">
      <c r="A626" s="23"/>
      <c r="B626" s="23"/>
    </row>
    <row r="627" spans="1:2">
      <c r="A627" s="23"/>
      <c r="B627" s="23"/>
    </row>
    <row r="628" spans="1:2">
      <c r="A628" s="23"/>
      <c r="B628" s="23"/>
    </row>
    <row r="629" spans="1:2">
      <c r="A629" s="23"/>
      <c r="B629" s="23"/>
    </row>
    <row r="630" spans="1:2">
      <c r="A630" s="23"/>
      <c r="B630" s="23"/>
    </row>
    <row r="631" spans="1:2">
      <c r="A631" s="23"/>
      <c r="B631" s="23"/>
    </row>
    <row r="632" spans="1:2">
      <c r="A632" s="23"/>
      <c r="B632" s="23"/>
    </row>
    <row r="633" spans="1:2">
      <c r="A633" s="23"/>
      <c r="B633" s="23"/>
    </row>
    <row r="634" spans="1:2">
      <c r="A634" s="23"/>
      <c r="B634" s="23"/>
    </row>
    <row r="635" spans="1:2">
      <c r="A635" s="23"/>
      <c r="B635" s="23"/>
    </row>
    <row r="636" spans="1:2">
      <c r="A636" s="23"/>
      <c r="B636" s="23"/>
    </row>
    <row r="637" spans="1:2">
      <c r="A637" s="23"/>
      <c r="B637" s="23"/>
    </row>
    <row r="638" spans="1:2">
      <c r="A638" s="23"/>
      <c r="B638" s="23"/>
    </row>
    <row r="639" spans="1:2">
      <c r="A639" s="23"/>
      <c r="B639" s="23"/>
    </row>
    <row r="640" spans="1:2">
      <c r="A640" s="23"/>
      <c r="B640" s="23"/>
    </row>
    <row r="641" spans="1:2">
      <c r="A641" s="23"/>
      <c r="B641" s="23"/>
    </row>
    <row r="642" spans="1:2">
      <c r="A642" s="23"/>
      <c r="B642" s="23"/>
    </row>
    <row r="643" spans="1:2">
      <c r="A643" s="23"/>
      <c r="B643" s="23"/>
    </row>
    <row r="644" spans="1:2">
      <c r="A644" s="23"/>
      <c r="B644" s="23"/>
    </row>
    <row r="645" spans="1:2">
      <c r="A645" s="23"/>
      <c r="B645" s="23"/>
    </row>
    <row r="646" spans="1:2">
      <c r="A646" s="23"/>
      <c r="B646" s="23"/>
    </row>
    <row r="647" spans="1:2">
      <c r="A647" s="23"/>
      <c r="B647" s="23"/>
    </row>
    <row r="648" spans="1:2">
      <c r="A648" s="23"/>
      <c r="B648" s="23"/>
    </row>
    <row r="649" spans="1:2">
      <c r="A649" s="23"/>
      <c r="B649" s="23"/>
    </row>
    <row r="650" spans="1:2">
      <c r="A650" s="23"/>
      <c r="B650" s="23"/>
    </row>
    <row r="651" spans="1:2">
      <c r="A651" s="23"/>
      <c r="B651" s="23"/>
    </row>
    <row r="652" spans="1:2">
      <c r="A652" s="23"/>
      <c r="B652" s="23"/>
    </row>
    <row r="653" spans="1:2">
      <c r="A653" s="23"/>
      <c r="B653" s="23"/>
    </row>
    <row r="654" spans="1:2">
      <c r="A654" s="23"/>
      <c r="B654" s="23"/>
    </row>
    <row r="655" spans="1:2">
      <c r="A655" s="23"/>
      <c r="B655" s="23"/>
    </row>
    <row r="656" spans="1:2">
      <c r="A656" s="23"/>
      <c r="B656" s="23"/>
    </row>
    <row r="657" spans="1:2">
      <c r="A657" s="23"/>
      <c r="B657" s="23"/>
    </row>
    <row r="658" spans="1:2">
      <c r="A658" s="23"/>
      <c r="B658" s="23"/>
    </row>
    <row r="659" spans="1:2">
      <c r="A659" s="23"/>
      <c r="B659" s="23"/>
    </row>
    <row r="660" spans="1:2">
      <c r="A660" s="23"/>
      <c r="B660" s="23"/>
    </row>
    <row r="661" spans="1:2">
      <c r="A661" s="23"/>
      <c r="B661" s="23"/>
    </row>
    <row r="662" spans="1:2">
      <c r="A662" s="23"/>
      <c r="B662" s="23"/>
    </row>
    <row r="663" spans="1:2">
      <c r="A663" s="23"/>
      <c r="B663" s="23"/>
    </row>
    <row r="664" spans="1:2">
      <c r="A664" s="23"/>
      <c r="B664" s="23"/>
    </row>
    <row r="665" spans="1:2">
      <c r="A665" s="23"/>
      <c r="B665" s="23"/>
    </row>
    <row r="666" spans="1:2">
      <c r="A666" s="23"/>
      <c r="B666" s="23"/>
    </row>
    <row r="667" spans="1:2">
      <c r="A667" s="23"/>
      <c r="B667" s="23"/>
    </row>
    <row r="668" spans="1:2">
      <c r="A668" s="23"/>
      <c r="B668" s="23"/>
    </row>
    <row r="669" spans="1:2">
      <c r="A669" s="23"/>
      <c r="B669" s="23"/>
    </row>
    <row r="670" spans="1:2">
      <c r="A670" s="23"/>
      <c r="B670" s="23"/>
    </row>
    <row r="671" spans="1:2">
      <c r="A671" s="23"/>
      <c r="B671" s="23"/>
    </row>
    <row r="672" spans="1:2">
      <c r="A672" s="23"/>
      <c r="B672" s="23"/>
    </row>
    <row r="673" spans="1:2">
      <c r="A673" s="23"/>
      <c r="B673" s="23"/>
    </row>
    <row r="674" spans="1:2">
      <c r="A674" s="23"/>
      <c r="B674" s="23"/>
    </row>
    <row r="675" spans="1:2">
      <c r="A675" s="23"/>
      <c r="B675" s="23"/>
    </row>
    <row r="676" spans="1:2">
      <c r="A676" s="23"/>
      <c r="B676" s="23"/>
    </row>
    <row r="677" spans="1:2">
      <c r="A677" s="23"/>
      <c r="B677" s="23"/>
    </row>
    <row r="678" spans="1:2">
      <c r="A678" s="23"/>
      <c r="B678" s="23"/>
    </row>
    <row r="679" spans="1:2">
      <c r="A679" s="23"/>
      <c r="B679" s="23"/>
    </row>
    <row r="680" spans="1:2">
      <c r="A680" s="23"/>
      <c r="B680" s="23"/>
    </row>
    <row r="681" spans="1:2">
      <c r="A681" s="23"/>
      <c r="B681" s="23"/>
    </row>
    <row r="682" spans="1:2">
      <c r="A682" s="23"/>
      <c r="B682" s="23"/>
    </row>
    <row r="683" spans="1:2">
      <c r="A683" s="23"/>
      <c r="B683" s="23"/>
    </row>
    <row r="684" spans="1:2">
      <c r="A684" s="23"/>
      <c r="B684" s="23"/>
    </row>
    <row r="685" spans="1:2">
      <c r="A685" s="23"/>
      <c r="B685" s="23"/>
    </row>
    <row r="686" spans="1:2">
      <c r="A686" s="23"/>
      <c r="B686" s="23"/>
    </row>
    <row r="687" spans="1:2">
      <c r="A687" s="23"/>
      <c r="B687" s="23"/>
    </row>
    <row r="688" spans="1:2">
      <c r="A688" s="23"/>
      <c r="B688" s="23"/>
    </row>
    <row r="689" spans="1:2">
      <c r="A689" s="23"/>
      <c r="B689" s="23"/>
    </row>
    <row r="690" spans="1:2">
      <c r="A690" s="23"/>
      <c r="B690" s="23"/>
    </row>
    <row r="691" spans="1:2">
      <c r="A691" s="23"/>
      <c r="B691" s="23"/>
    </row>
    <row r="692" spans="1:2">
      <c r="A692" s="23"/>
      <c r="B692" s="23"/>
    </row>
    <row r="693" spans="1:2">
      <c r="A693" s="23"/>
      <c r="B693" s="23"/>
    </row>
    <row r="694" spans="1:2">
      <c r="A694" s="23"/>
      <c r="B694" s="23"/>
    </row>
    <row r="695" spans="1:2">
      <c r="A695" s="23"/>
      <c r="B695" s="23"/>
    </row>
    <row r="696" spans="1:2">
      <c r="A696" s="23"/>
      <c r="B696" s="23"/>
    </row>
    <row r="697" spans="1:2">
      <c r="A697" s="23"/>
      <c r="B697" s="23"/>
    </row>
    <row r="698" spans="1:2">
      <c r="A698" s="23"/>
      <c r="B698" s="23"/>
    </row>
    <row r="699" spans="1:2">
      <c r="A699" s="23"/>
      <c r="B699" s="23"/>
    </row>
    <row r="700" spans="1:2">
      <c r="A700" s="23"/>
      <c r="B700" s="23"/>
    </row>
    <row r="701" spans="1:2">
      <c r="A701" s="23"/>
      <c r="B701" s="23"/>
    </row>
    <row r="702" spans="1:2">
      <c r="A702" s="23"/>
      <c r="B702" s="23"/>
    </row>
    <row r="703" spans="1:2">
      <c r="A703" s="23"/>
      <c r="B703" s="23"/>
    </row>
    <row r="704" spans="1:2">
      <c r="A704" s="23"/>
      <c r="B704" s="23"/>
    </row>
    <row r="705" spans="1:2">
      <c r="A705" s="23"/>
      <c r="B705" s="23"/>
    </row>
    <row r="706" spans="1:2">
      <c r="A706" s="23"/>
      <c r="B706" s="23"/>
    </row>
    <row r="707" spans="1:2">
      <c r="A707" s="23"/>
      <c r="B707" s="23"/>
    </row>
    <row r="708" spans="1:2">
      <c r="A708" s="23"/>
      <c r="B708" s="23"/>
    </row>
    <row r="709" spans="1:2">
      <c r="A709" s="23"/>
      <c r="B709" s="23"/>
    </row>
    <row r="710" spans="1:2">
      <c r="A710" s="23"/>
      <c r="B710" s="23"/>
    </row>
    <row r="711" spans="1:2">
      <c r="A711" s="23"/>
      <c r="B711" s="23"/>
    </row>
    <row r="712" spans="1:2">
      <c r="A712" s="23"/>
      <c r="B712" s="23"/>
    </row>
    <row r="713" spans="1:2">
      <c r="A713" s="23"/>
      <c r="B713" s="23"/>
    </row>
    <row r="714" spans="1:2">
      <c r="A714" s="23"/>
      <c r="B714" s="23"/>
    </row>
    <row r="715" spans="1:2">
      <c r="A715" s="23"/>
      <c r="B715" s="23"/>
    </row>
    <row r="716" spans="1:2">
      <c r="A716" s="23"/>
      <c r="B716" s="23"/>
    </row>
    <row r="717" spans="1:2">
      <c r="A717" s="23"/>
      <c r="B717" s="23"/>
    </row>
    <row r="718" spans="1:2">
      <c r="A718" s="23"/>
      <c r="B718" s="23"/>
    </row>
    <row r="719" spans="1:2">
      <c r="A719" s="23"/>
      <c r="B719" s="23"/>
    </row>
    <row r="720" spans="1:2">
      <c r="A720" s="23"/>
      <c r="B720" s="23"/>
    </row>
    <row r="721" spans="1:2">
      <c r="A721" s="23"/>
      <c r="B721" s="23"/>
    </row>
    <row r="722" spans="1:2">
      <c r="A722" s="23"/>
      <c r="B722" s="23"/>
    </row>
    <row r="723" spans="1:2">
      <c r="A723" s="23"/>
      <c r="B723" s="23"/>
    </row>
    <row r="724" spans="1:2">
      <c r="A724" s="23"/>
      <c r="B724" s="23"/>
    </row>
    <row r="725" spans="1:2">
      <c r="A725" s="23"/>
      <c r="B725" s="23"/>
    </row>
    <row r="726" spans="1:2">
      <c r="A726" s="23"/>
      <c r="B726" s="23"/>
    </row>
    <row r="727" spans="1:2">
      <c r="A727" s="23"/>
      <c r="B727" s="23"/>
    </row>
    <row r="728" spans="1:2">
      <c r="A728" s="23"/>
      <c r="B728" s="23"/>
    </row>
    <row r="729" spans="1:2">
      <c r="A729" s="23"/>
      <c r="B729" s="23"/>
    </row>
    <row r="730" spans="1:2">
      <c r="A730" s="23"/>
      <c r="B730" s="23"/>
    </row>
    <row r="731" spans="1:2">
      <c r="A731" s="23"/>
      <c r="B731" s="23"/>
    </row>
    <row r="732" spans="1:2">
      <c r="A732" s="23"/>
      <c r="B732" s="23"/>
    </row>
    <row r="733" spans="1:2">
      <c r="A733" s="23"/>
      <c r="B733" s="23"/>
    </row>
    <row r="734" spans="1:2">
      <c r="A734" s="23"/>
      <c r="B734" s="23"/>
    </row>
    <row r="735" spans="1:2">
      <c r="A735" s="23"/>
      <c r="B735" s="23"/>
    </row>
    <row r="736" spans="1:2">
      <c r="A736" s="23"/>
      <c r="B736" s="23"/>
    </row>
    <row r="737" spans="1:2">
      <c r="A737" s="23"/>
      <c r="B737" s="23"/>
    </row>
    <row r="738" spans="1:2">
      <c r="A738" s="23"/>
      <c r="B738" s="23"/>
    </row>
    <row r="739" spans="1:2">
      <c r="A739" s="23"/>
      <c r="B739" s="23"/>
    </row>
    <row r="740" spans="1:2">
      <c r="A740" s="23"/>
      <c r="B740" s="23"/>
    </row>
    <row r="741" spans="1:2">
      <c r="A741" s="23"/>
      <c r="B741" s="23"/>
    </row>
    <row r="742" spans="1:2">
      <c r="A742" s="23"/>
      <c r="B742" s="23"/>
    </row>
    <row r="743" spans="1:2">
      <c r="A743" s="23"/>
      <c r="B743" s="23"/>
    </row>
    <row r="744" spans="1:2">
      <c r="A744" s="23"/>
      <c r="B744" s="23"/>
    </row>
    <row r="745" spans="1:2">
      <c r="A745" s="23"/>
      <c r="B745" s="23"/>
    </row>
    <row r="746" spans="1:2">
      <c r="A746" s="23"/>
      <c r="B746" s="23"/>
    </row>
    <row r="747" spans="1:2">
      <c r="A747" s="23"/>
      <c r="B747" s="23"/>
    </row>
    <row r="748" spans="1:2">
      <c r="A748" s="23"/>
      <c r="B748" s="23"/>
    </row>
    <row r="749" spans="1:2">
      <c r="A749" s="23"/>
      <c r="B749" s="23"/>
    </row>
    <row r="750" spans="1:2">
      <c r="A750" s="23"/>
      <c r="B750" s="23"/>
    </row>
    <row r="751" spans="1:2">
      <c r="A751" s="23"/>
      <c r="B751" s="23"/>
    </row>
    <row r="752" spans="1:2">
      <c r="A752" s="23"/>
      <c r="B752" s="23"/>
    </row>
    <row r="753" spans="1:2">
      <c r="A753" s="23"/>
      <c r="B753" s="23"/>
    </row>
    <row r="754" spans="1:2">
      <c r="A754" s="23"/>
      <c r="B754" s="23"/>
    </row>
    <row r="755" spans="1:2">
      <c r="A755" s="23"/>
      <c r="B755" s="23"/>
    </row>
    <row r="756" spans="1:2">
      <c r="A756" s="23"/>
      <c r="B756" s="23"/>
    </row>
    <row r="757" spans="1:2">
      <c r="A757" s="23"/>
      <c r="B757" s="23"/>
    </row>
    <row r="758" spans="1:2">
      <c r="A758" s="23"/>
      <c r="B758" s="23"/>
    </row>
    <row r="759" spans="1:2">
      <c r="A759" s="23"/>
      <c r="B759" s="23"/>
    </row>
    <row r="760" spans="1:2">
      <c r="A760" s="23"/>
      <c r="B760" s="23"/>
    </row>
    <row r="761" spans="1:2">
      <c r="A761" s="23"/>
      <c r="B761" s="23"/>
    </row>
    <row r="762" spans="1:2">
      <c r="A762" s="23"/>
      <c r="B762" s="23"/>
    </row>
    <row r="763" spans="1:2">
      <c r="A763" s="23"/>
      <c r="B763" s="23"/>
    </row>
    <row r="764" spans="1:2">
      <c r="A764" s="23"/>
      <c r="B764" s="23"/>
    </row>
    <row r="765" spans="1:2">
      <c r="A765" s="23"/>
      <c r="B765" s="23"/>
    </row>
    <row r="766" spans="1:2">
      <c r="A766" s="23"/>
      <c r="B766" s="23"/>
    </row>
    <row r="767" spans="1:2">
      <c r="A767" s="23"/>
      <c r="B767" s="23"/>
    </row>
    <row r="768" spans="1:2">
      <c r="A768" s="23"/>
      <c r="B768" s="23"/>
    </row>
    <row r="769" spans="1:2">
      <c r="A769" s="23"/>
      <c r="B769" s="23"/>
    </row>
    <row r="770" spans="1:2">
      <c r="A770" s="23"/>
      <c r="B770" s="23"/>
    </row>
    <row r="771" spans="1:2">
      <c r="A771" s="23"/>
      <c r="B771" s="23"/>
    </row>
    <row r="772" spans="1:2">
      <c r="A772" s="23"/>
      <c r="B772" s="23"/>
    </row>
    <row r="773" spans="1:2">
      <c r="A773" s="23"/>
      <c r="B773" s="23"/>
    </row>
    <row r="774" spans="1:2">
      <c r="A774" s="23"/>
      <c r="B774" s="23"/>
    </row>
    <row r="775" spans="1:2">
      <c r="A775" s="23"/>
      <c r="B775" s="23"/>
    </row>
    <row r="776" spans="1:2">
      <c r="A776" s="23"/>
      <c r="B776" s="23"/>
    </row>
    <row r="777" spans="1:2">
      <c r="A777" s="23"/>
      <c r="B777" s="23"/>
    </row>
    <row r="778" spans="1:2">
      <c r="A778" s="23"/>
      <c r="B778" s="23"/>
    </row>
    <row r="779" spans="1:2">
      <c r="A779" s="23"/>
      <c r="B779" s="23"/>
    </row>
    <row r="780" spans="1:2">
      <c r="A780" s="23"/>
      <c r="B780" s="23"/>
    </row>
    <row r="781" spans="1:2">
      <c r="A781" s="23"/>
      <c r="B781" s="23"/>
    </row>
    <row r="782" spans="1:2">
      <c r="A782" s="23"/>
      <c r="B782" s="23"/>
    </row>
    <row r="783" spans="1:2">
      <c r="A783" s="23"/>
      <c r="B783" s="23"/>
    </row>
    <row r="784" spans="1:2">
      <c r="A784" s="23"/>
      <c r="B784" s="23"/>
    </row>
    <row r="785" spans="1:2">
      <c r="A785" s="23"/>
      <c r="B785" s="23"/>
    </row>
    <row r="786" spans="1:2">
      <c r="A786" s="23"/>
      <c r="B786" s="23"/>
    </row>
    <row r="787" spans="1:2">
      <c r="A787" s="23"/>
      <c r="B787" s="23"/>
    </row>
    <row r="788" spans="1:2">
      <c r="A788" s="23"/>
      <c r="B788" s="23"/>
    </row>
    <row r="789" spans="1:2">
      <c r="A789" s="23"/>
      <c r="B789" s="23"/>
    </row>
    <row r="790" spans="1:2">
      <c r="A790" s="23"/>
      <c r="B790" s="23"/>
    </row>
    <row r="791" spans="1:2">
      <c r="A791" s="23"/>
      <c r="B791" s="23"/>
    </row>
    <row r="792" spans="1:2">
      <c r="A792" s="23"/>
      <c r="B792" s="23"/>
    </row>
    <row r="793" spans="1:2">
      <c r="A793" s="23"/>
      <c r="B793" s="23"/>
    </row>
    <row r="794" spans="1:2">
      <c r="A794" s="23"/>
      <c r="B794" s="23"/>
    </row>
    <row r="795" spans="1:2">
      <c r="A795" s="23"/>
      <c r="B795" s="23"/>
    </row>
    <row r="796" spans="1:2">
      <c r="A796" s="23"/>
      <c r="B796" s="23"/>
    </row>
    <row r="797" spans="1:2">
      <c r="A797" s="23"/>
      <c r="B797" s="23"/>
    </row>
    <row r="798" spans="1:2">
      <c r="A798" s="23"/>
      <c r="B798" s="23"/>
    </row>
    <row r="799" spans="1:2">
      <c r="A799" s="23"/>
      <c r="B799" s="23"/>
    </row>
    <row r="800" spans="1:2">
      <c r="A800" s="23"/>
      <c r="B800" s="23"/>
    </row>
    <row r="801" spans="1:2">
      <c r="A801" s="23"/>
      <c r="B801" s="23"/>
    </row>
    <row r="802" spans="1:2">
      <c r="A802" s="23"/>
      <c r="B802" s="23"/>
    </row>
    <row r="803" spans="1:2">
      <c r="A803" s="23"/>
      <c r="B803" s="23"/>
    </row>
    <row r="804" spans="1:2">
      <c r="A804" s="23"/>
      <c r="B804" s="23"/>
    </row>
    <row r="805" spans="1:2">
      <c r="A805" s="23"/>
      <c r="B805" s="23"/>
    </row>
    <row r="806" spans="1:2">
      <c r="A806" s="23"/>
      <c r="B806" s="23"/>
    </row>
    <row r="807" spans="1:2">
      <c r="A807" s="23"/>
      <c r="B807" s="23"/>
    </row>
    <row r="808" spans="1:2">
      <c r="A808" s="23"/>
      <c r="B808" s="23"/>
    </row>
    <row r="809" spans="1:2">
      <c r="A809" s="23"/>
      <c r="B809" s="23"/>
    </row>
    <row r="810" spans="1:2">
      <c r="A810" s="23"/>
      <c r="B810" s="23"/>
    </row>
    <row r="811" spans="1:2">
      <c r="A811" s="23"/>
      <c r="B811" s="23"/>
    </row>
    <row r="812" spans="1:2">
      <c r="A812" s="23"/>
      <c r="B812" s="23"/>
    </row>
    <row r="813" spans="1:2">
      <c r="A813" s="23"/>
      <c r="B813" s="23"/>
    </row>
    <row r="814" spans="1:2">
      <c r="A814" s="23"/>
      <c r="B814" s="23"/>
    </row>
    <row r="815" spans="1:2">
      <c r="A815" s="23"/>
      <c r="B815" s="23"/>
    </row>
    <row r="816" spans="1:2">
      <c r="A816" s="23"/>
      <c r="B816" s="23"/>
    </row>
    <row r="817" spans="1:2">
      <c r="A817" s="23"/>
      <c r="B817" s="23"/>
    </row>
    <row r="818" spans="1:2">
      <c r="A818" s="23"/>
      <c r="B818" s="23"/>
    </row>
    <row r="819" spans="1:2">
      <c r="A819" s="23"/>
      <c r="B819" s="23"/>
    </row>
    <row r="820" spans="1:2">
      <c r="A820" s="23"/>
      <c r="B820" s="23"/>
    </row>
    <row r="821" spans="1:2">
      <c r="A821" s="23"/>
      <c r="B821" s="23"/>
    </row>
    <row r="822" spans="1:2">
      <c r="A822" s="23"/>
      <c r="B822" s="23"/>
    </row>
    <row r="823" spans="1:2">
      <c r="A823" s="23"/>
      <c r="B823" s="23"/>
    </row>
    <row r="824" spans="1:2">
      <c r="A824" s="23"/>
      <c r="B824" s="23"/>
    </row>
    <row r="825" spans="1:2">
      <c r="A825" s="23"/>
      <c r="B825" s="23"/>
    </row>
    <row r="826" spans="1:2">
      <c r="A826" s="23"/>
      <c r="B826" s="23"/>
    </row>
    <row r="827" spans="1:2">
      <c r="A827" s="23"/>
      <c r="B827" s="23"/>
    </row>
    <row r="828" spans="1:2">
      <c r="A828" s="23"/>
      <c r="B828" s="23"/>
    </row>
    <row r="829" spans="1:2">
      <c r="A829" s="23"/>
      <c r="B829" s="23"/>
    </row>
    <row r="830" spans="1:2">
      <c r="A830" s="23"/>
      <c r="B830" s="23"/>
    </row>
    <row r="831" spans="1:2">
      <c r="A831" s="23"/>
      <c r="B831" s="23"/>
    </row>
    <row r="832" spans="1:2">
      <c r="A832" s="23"/>
      <c r="B832" s="23"/>
    </row>
    <row r="833" spans="1:2">
      <c r="A833" s="23"/>
      <c r="B833" s="23"/>
    </row>
    <row r="834" spans="1:2">
      <c r="A834" s="23"/>
      <c r="B834" s="23"/>
    </row>
    <row r="835" spans="1:2">
      <c r="A835" s="23"/>
      <c r="B835" s="23"/>
    </row>
    <row r="836" spans="1:2">
      <c r="A836" s="23"/>
      <c r="B836" s="23"/>
    </row>
    <row r="837" spans="1:2">
      <c r="A837" s="23"/>
      <c r="B837" s="23"/>
    </row>
    <row r="838" spans="1:2">
      <c r="A838" s="23"/>
      <c r="B838" s="23"/>
    </row>
    <row r="839" spans="1:2">
      <c r="A839" s="23"/>
      <c r="B839" s="23"/>
    </row>
    <row r="840" spans="1:2">
      <c r="A840" s="23"/>
      <c r="B840" s="23"/>
    </row>
    <row r="841" spans="1:2">
      <c r="A841" s="23"/>
      <c r="B841" s="23"/>
    </row>
    <row r="842" spans="1:2">
      <c r="A842" s="23"/>
      <c r="B842" s="23"/>
    </row>
    <row r="843" spans="1:2">
      <c r="A843" s="23"/>
      <c r="B843" s="23"/>
    </row>
    <row r="844" spans="1:2">
      <c r="A844" s="23"/>
      <c r="B844" s="23"/>
    </row>
    <row r="845" spans="1:2">
      <c r="A845" s="23"/>
      <c r="B845" s="23"/>
    </row>
    <row r="846" spans="1:2">
      <c r="A846" s="23"/>
      <c r="B846" s="23"/>
    </row>
    <row r="847" spans="1:2">
      <c r="A847" s="23"/>
      <c r="B847" s="23"/>
    </row>
    <row r="848" spans="1:2">
      <c r="A848" s="23"/>
      <c r="B848" s="23"/>
    </row>
    <row r="849" spans="1:2">
      <c r="A849" s="23"/>
      <c r="B849" s="23"/>
    </row>
    <row r="850" spans="1:2">
      <c r="A850" s="23"/>
      <c r="B850" s="23"/>
    </row>
    <row r="851" spans="1:2">
      <c r="A851" s="23"/>
      <c r="B851" s="23"/>
    </row>
    <row r="852" spans="1:2">
      <c r="A852" s="23"/>
      <c r="B852" s="23"/>
    </row>
    <row r="853" spans="1:2">
      <c r="A853" s="23"/>
      <c r="B853" s="23"/>
    </row>
    <row r="854" spans="1:2">
      <c r="A854" s="23"/>
      <c r="B854" s="23"/>
    </row>
    <row r="855" spans="1:2">
      <c r="A855" s="23"/>
      <c r="B855" s="23"/>
    </row>
    <row r="856" spans="1:2">
      <c r="A856" s="23"/>
      <c r="B856" s="23"/>
    </row>
    <row r="857" spans="1:2">
      <c r="A857" s="23"/>
      <c r="B857" s="23"/>
    </row>
    <row r="858" spans="1:2">
      <c r="A858" s="23"/>
      <c r="B858" s="23"/>
    </row>
    <row r="859" spans="1:2">
      <c r="A859" s="23"/>
      <c r="B859" s="23"/>
    </row>
    <row r="860" spans="1:2">
      <c r="A860" s="23"/>
      <c r="B860" s="23"/>
    </row>
    <row r="861" spans="1:2">
      <c r="A861" s="23"/>
      <c r="B861" s="23"/>
    </row>
    <row r="862" spans="1:2">
      <c r="A862" s="23"/>
      <c r="B862" s="23"/>
    </row>
    <row r="863" spans="1:2">
      <c r="A863" s="23"/>
      <c r="B863" s="23"/>
    </row>
    <row r="864" spans="1:2">
      <c r="A864" s="23"/>
      <c r="B864" s="23"/>
    </row>
    <row r="865" spans="1:2">
      <c r="A865" s="23"/>
      <c r="B865" s="23"/>
    </row>
    <row r="866" spans="1:2">
      <c r="A866" s="23"/>
      <c r="B866" s="23"/>
    </row>
    <row r="867" spans="1:2">
      <c r="A867" s="23"/>
      <c r="B867" s="23"/>
    </row>
    <row r="868" spans="1:2">
      <c r="A868" s="23"/>
      <c r="B868" s="23"/>
    </row>
    <row r="869" spans="1:2">
      <c r="A869" s="23"/>
      <c r="B869" s="23"/>
    </row>
    <row r="870" spans="1:2">
      <c r="A870" s="23"/>
      <c r="B870" s="23"/>
    </row>
    <row r="871" spans="1:2">
      <c r="A871" s="23"/>
      <c r="B871" s="23"/>
    </row>
    <row r="872" spans="1:2">
      <c r="A872" s="23"/>
      <c r="B872" s="23"/>
    </row>
    <row r="873" spans="1:2">
      <c r="A873" s="23"/>
      <c r="B873" s="23"/>
    </row>
    <row r="874" spans="1:2">
      <c r="A874" s="23"/>
      <c r="B874" s="23"/>
    </row>
    <row r="875" spans="1:2">
      <c r="A875" s="23"/>
      <c r="B875" s="23"/>
    </row>
    <row r="876" spans="1:2">
      <c r="A876" s="23"/>
      <c r="B876" s="23"/>
    </row>
    <row r="877" spans="1:2">
      <c r="A877" s="23"/>
      <c r="B877" s="23"/>
    </row>
    <row r="878" spans="1:2">
      <c r="A878" s="23"/>
      <c r="B878" s="23"/>
    </row>
    <row r="879" spans="1:2">
      <c r="A879" s="23"/>
      <c r="B879" s="23"/>
    </row>
    <row r="880" spans="1:2">
      <c r="A880" s="23"/>
      <c r="B880" s="23"/>
    </row>
    <row r="881" spans="1:2">
      <c r="A881" s="23"/>
      <c r="B881" s="23"/>
    </row>
    <row r="882" spans="1:2">
      <c r="A882" s="23"/>
      <c r="B882" s="23"/>
    </row>
    <row r="883" spans="1:2">
      <c r="A883" s="23"/>
      <c r="B883" s="23"/>
    </row>
    <row r="884" spans="1:2">
      <c r="A884" s="23"/>
      <c r="B884" s="23"/>
    </row>
    <row r="885" spans="1:2">
      <c r="A885" s="23"/>
      <c r="B885" s="23"/>
    </row>
    <row r="886" spans="1:2">
      <c r="A886" s="23"/>
      <c r="B886" s="23"/>
    </row>
    <row r="887" spans="1:2">
      <c r="A887" s="23"/>
      <c r="B887" s="23"/>
    </row>
    <row r="888" spans="1:2">
      <c r="A888" s="23"/>
      <c r="B888" s="23"/>
    </row>
    <row r="889" spans="1:2">
      <c r="A889" s="23"/>
      <c r="B889" s="23"/>
    </row>
    <row r="890" spans="1:2">
      <c r="A890" s="23"/>
      <c r="B890" s="23"/>
    </row>
    <row r="891" spans="1:2">
      <c r="A891" s="23"/>
      <c r="B891" s="23"/>
    </row>
    <row r="892" spans="1:2">
      <c r="A892" s="23"/>
      <c r="B892" s="23"/>
    </row>
    <row r="893" spans="1:2">
      <c r="A893" s="23"/>
      <c r="B893" s="23"/>
    </row>
    <row r="894" spans="1:2">
      <c r="A894" s="23"/>
      <c r="B894" s="23"/>
    </row>
    <row r="895" spans="1:2">
      <c r="A895" s="23"/>
      <c r="B895" s="23"/>
    </row>
    <row r="896" spans="1:2">
      <c r="A896" s="23"/>
      <c r="B896" s="23"/>
    </row>
    <row r="897" spans="1:2">
      <c r="A897" s="23"/>
      <c r="B897" s="23"/>
    </row>
    <row r="898" spans="1:2">
      <c r="A898" s="23"/>
      <c r="B898" s="23"/>
    </row>
    <row r="899" spans="1:2">
      <c r="A899" s="23"/>
      <c r="B899" s="23"/>
    </row>
    <row r="900" spans="1:2">
      <c r="A900" s="23"/>
      <c r="B900" s="23"/>
    </row>
    <row r="901" spans="1:2">
      <c r="A901" s="23"/>
      <c r="B901" s="23"/>
    </row>
    <row r="902" spans="1:2">
      <c r="A902" s="23"/>
      <c r="B902" s="23"/>
    </row>
    <row r="903" spans="1:2">
      <c r="A903" s="23"/>
      <c r="B903" s="23"/>
    </row>
    <row r="904" spans="1:2">
      <c r="A904" s="23"/>
      <c r="B904" s="23"/>
    </row>
    <row r="905" spans="1:2">
      <c r="A905" s="23"/>
      <c r="B905" s="23"/>
    </row>
    <row r="906" spans="1:2">
      <c r="A906" s="23"/>
      <c r="B906" s="23"/>
    </row>
    <row r="907" spans="1:2">
      <c r="A907" s="23"/>
      <c r="B907" s="23"/>
    </row>
    <row r="908" spans="1:2">
      <c r="A908" s="23"/>
      <c r="B908" s="23"/>
    </row>
    <row r="909" spans="1:2">
      <c r="A909" s="23"/>
      <c r="B909" s="23"/>
    </row>
    <row r="910" spans="1:2">
      <c r="A910" s="23"/>
      <c r="B910" s="23"/>
    </row>
    <row r="911" spans="1:2">
      <c r="A911" s="23"/>
      <c r="B911" s="23"/>
    </row>
    <row r="912" spans="1:2">
      <c r="A912" s="23"/>
      <c r="B912" s="23"/>
    </row>
    <row r="913" spans="1:2">
      <c r="A913" s="23"/>
      <c r="B913" s="23"/>
    </row>
    <row r="914" spans="1:2">
      <c r="A914" s="23"/>
      <c r="B914" s="23"/>
    </row>
    <row r="915" spans="1:2">
      <c r="A915" s="23"/>
      <c r="B915" s="23"/>
    </row>
    <row r="916" spans="1:2">
      <c r="A916" s="23"/>
      <c r="B916" s="23"/>
    </row>
    <row r="917" spans="1:2">
      <c r="A917" s="23"/>
      <c r="B917" s="23"/>
    </row>
    <row r="918" spans="1:2">
      <c r="A918" s="23"/>
      <c r="B918" s="23"/>
    </row>
    <row r="919" spans="1:2">
      <c r="A919" s="23"/>
      <c r="B919" s="23"/>
    </row>
    <row r="920" spans="1:2">
      <c r="A920" s="23"/>
      <c r="B920" s="23"/>
    </row>
    <row r="921" spans="1:2">
      <c r="A921" s="23"/>
      <c r="B921" s="23"/>
    </row>
    <row r="922" spans="1:2">
      <c r="A922" s="23"/>
      <c r="B922" s="23"/>
    </row>
    <row r="923" spans="1:2">
      <c r="A923" s="23"/>
      <c r="B923" s="23"/>
    </row>
    <row r="924" spans="1:2">
      <c r="A924" s="23"/>
      <c r="B924" s="23"/>
    </row>
    <row r="925" spans="1:2">
      <c r="A925" s="23"/>
      <c r="B925" s="23"/>
    </row>
    <row r="926" spans="1:2">
      <c r="A926" s="23"/>
      <c r="B926" s="23"/>
    </row>
    <row r="927" spans="1:2">
      <c r="A927" s="23"/>
      <c r="B927" s="23"/>
    </row>
    <row r="928" spans="1:2">
      <c r="A928" s="23"/>
      <c r="B928" s="23"/>
    </row>
    <row r="929" spans="1:2">
      <c r="A929" s="23"/>
      <c r="B929" s="23"/>
    </row>
    <row r="930" spans="1:2">
      <c r="A930" s="23"/>
      <c r="B930" s="23"/>
    </row>
    <row r="931" spans="1:2">
      <c r="A931" s="23"/>
      <c r="B931" s="23"/>
    </row>
    <row r="932" spans="1:2">
      <c r="A932" s="23"/>
      <c r="B932" s="23"/>
    </row>
    <row r="933" spans="1:2">
      <c r="A933" s="23"/>
      <c r="B933" s="23"/>
    </row>
    <row r="934" spans="1:2">
      <c r="A934" s="23"/>
      <c r="B934" s="23"/>
    </row>
    <row r="935" spans="1:2">
      <c r="A935" s="23"/>
      <c r="B935" s="23"/>
    </row>
    <row r="936" spans="1:2">
      <c r="A936" s="23"/>
      <c r="B936" s="23"/>
    </row>
    <row r="937" spans="1:2">
      <c r="A937" s="23"/>
      <c r="B937" s="23"/>
    </row>
    <row r="938" spans="1:2">
      <c r="A938" s="23"/>
      <c r="B938" s="23"/>
    </row>
    <row r="939" spans="1:2">
      <c r="A939" s="23"/>
      <c r="B939" s="23"/>
    </row>
    <row r="940" spans="1:2">
      <c r="A940" s="23"/>
      <c r="B940" s="23"/>
    </row>
    <row r="941" spans="1:2">
      <c r="A941" s="23"/>
      <c r="B941" s="23"/>
    </row>
    <row r="942" spans="1:2">
      <c r="A942" s="23"/>
      <c r="B942" s="23"/>
    </row>
    <row r="943" spans="1:2">
      <c r="A943" s="23"/>
      <c r="B943" s="23"/>
    </row>
    <row r="944" spans="1:2">
      <c r="A944" s="23"/>
      <c r="B944" s="23"/>
    </row>
    <row r="945" spans="1:2">
      <c r="A945" s="23"/>
      <c r="B945" s="23"/>
    </row>
    <row r="946" spans="1:2">
      <c r="A946" s="23"/>
      <c r="B946" s="23"/>
    </row>
    <row r="947" spans="1:2">
      <c r="A947" s="23"/>
      <c r="B947" s="23"/>
    </row>
    <row r="948" spans="1:2">
      <c r="A948" s="23"/>
      <c r="B948" s="23"/>
    </row>
    <row r="949" spans="1:2">
      <c r="A949" s="23"/>
      <c r="B949" s="23"/>
    </row>
    <row r="950" spans="1:2">
      <c r="A950" s="23"/>
      <c r="B950" s="23"/>
    </row>
    <row r="951" spans="1:2">
      <c r="A951" s="23"/>
      <c r="B951" s="23"/>
    </row>
    <row r="952" spans="1:2">
      <c r="A952" s="23"/>
      <c r="B952" s="23"/>
    </row>
    <row r="953" spans="1:2">
      <c r="A953" s="23"/>
      <c r="B953" s="23"/>
    </row>
    <row r="954" spans="1:2">
      <c r="A954" s="23"/>
      <c r="B954" s="23"/>
    </row>
    <row r="955" spans="1:2">
      <c r="A955" s="23"/>
      <c r="B955" s="23"/>
    </row>
    <row r="956" spans="1:2">
      <c r="A956" s="23"/>
      <c r="B956" s="23"/>
    </row>
    <row r="957" spans="1:2">
      <c r="A957" s="23"/>
      <c r="B957" s="23"/>
    </row>
    <row r="958" spans="1:2">
      <c r="A958" s="23"/>
      <c r="B958" s="23"/>
    </row>
    <row r="959" spans="1:2">
      <c r="A959" s="23"/>
      <c r="B959" s="23"/>
    </row>
    <row r="960" spans="1:2">
      <c r="A960" s="23"/>
      <c r="B960" s="23"/>
    </row>
    <row r="961" spans="1:2">
      <c r="A961" s="23"/>
      <c r="B961" s="23"/>
    </row>
    <row r="962" spans="1:2">
      <c r="A962" s="23"/>
      <c r="B962" s="23"/>
    </row>
    <row r="963" spans="1:2">
      <c r="A963" s="23"/>
      <c r="B963" s="23"/>
    </row>
    <row r="964" spans="1:2">
      <c r="A964" s="23"/>
      <c r="B964" s="23"/>
    </row>
    <row r="965" spans="1:2">
      <c r="A965" s="23"/>
      <c r="B965" s="23"/>
    </row>
    <row r="966" spans="1:2">
      <c r="A966" s="23"/>
      <c r="B966" s="23"/>
    </row>
    <row r="967" spans="1:2">
      <c r="A967" s="23"/>
      <c r="B967" s="23"/>
    </row>
    <row r="968" spans="1:2">
      <c r="A968" s="23"/>
      <c r="B968" s="23"/>
    </row>
    <row r="969" spans="1:2">
      <c r="A969" s="23"/>
      <c r="B969" s="23"/>
    </row>
    <row r="970" spans="1:2">
      <c r="A970" s="23"/>
      <c r="B970" s="23"/>
    </row>
    <row r="971" spans="1:2">
      <c r="A971" s="23"/>
      <c r="B971" s="23"/>
    </row>
    <row r="972" spans="1:2">
      <c r="A972" s="23"/>
      <c r="B972" s="23"/>
    </row>
    <row r="973" spans="1:2">
      <c r="A973" s="23"/>
      <c r="B973" s="23"/>
    </row>
    <row r="974" spans="1:2">
      <c r="A974" s="23"/>
      <c r="B974" s="23"/>
    </row>
    <row r="975" spans="1:2">
      <c r="A975" s="23"/>
      <c r="B975" s="23"/>
    </row>
    <row r="976" spans="1:2">
      <c r="A976" s="23"/>
      <c r="B976" s="23"/>
    </row>
    <row r="977" spans="1:2">
      <c r="A977" s="23"/>
      <c r="B977" s="23"/>
    </row>
    <row r="978" spans="1:2">
      <c r="A978" s="23"/>
      <c r="B978" s="23"/>
    </row>
    <row r="979" spans="1:2">
      <c r="A979" s="23"/>
      <c r="B979" s="23"/>
    </row>
    <row r="980" spans="1:2">
      <c r="A980" s="23"/>
      <c r="B980" s="23"/>
    </row>
    <row r="981" spans="1:2">
      <c r="A981" s="23"/>
      <c r="B981" s="23"/>
    </row>
    <row r="982" spans="1:2">
      <c r="A982" s="23"/>
      <c r="B982" s="23"/>
    </row>
    <row r="983" spans="1:2">
      <c r="A983" s="23"/>
      <c r="B983" s="23"/>
    </row>
    <row r="984" spans="1:2">
      <c r="A984" s="23"/>
      <c r="B984" s="23"/>
    </row>
    <row r="985" spans="1:2">
      <c r="A985" s="23"/>
      <c r="B985" s="23"/>
    </row>
    <row r="986" spans="1:2">
      <c r="A986" s="23"/>
      <c r="B986" s="23"/>
    </row>
    <row r="987" spans="1:2">
      <c r="A987" s="23"/>
      <c r="B987" s="23"/>
    </row>
    <row r="988" spans="1:2">
      <c r="A988" s="23"/>
      <c r="B988" s="23"/>
    </row>
    <row r="989" spans="1:2">
      <c r="A989" s="23"/>
      <c r="B989" s="23"/>
    </row>
    <row r="990" spans="1:2">
      <c r="A990" s="23"/>
      <c r="B990" s="23"/>
    </row>
    <row r="991" spans="1:2">
      <c r="A991" s="23"/>
      <c r="B991" s="23"/>
    </row>
    <row r="992" spans="1:2">
      <c r="A992" s="23"/>
      <c r="B992" s="23"/>
    </row>
    <row r="993" spans="1:2">
      <c r="A993" s="23"/>
      <c r="B993" s="23"/>
    </row>
    <row r="994" spans="1:2">
      <c r="A994" s="23"/>
      <c r="B994" s="23"/>
    </row>
    <row r="995" spans="1:2">
      <c r="A995" s="23"/>
      <c r="B995" s="23"/>
    </row>
    <row r="996" spans="1:2">
      <c r="A996" s="23"/>
      <c r="B996" s="23"/>
    </row>
    <row r="997" spans="1:2">
      <c r="A997" s="23"/>
      <c r="B997" s="23"/>
    </row>
    <row r="998" spans="1:2">
      <c r="A998" s="23"/>
      <c r="B998" s="23"/>
    </row>
    <row r="999" spans="1:2">
      <c r="A999" s="23"/>
      <c r="B999" s="23"/>
    </row>
    <row r="1000" spans="1:2">
      <c r="A1000" s="23"/>
      <c r="B1000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>
      <selection activeCell="O21" sqref="O21"/>
    </sheetView>
  </sheetViews>
  <sheetFormatPr defaultColWidth="12.5703125" defaultRowHeight="15" customHeight="1"/>
  <cols>
    <col min="1" max="1" width="17" customWidth="1"/>
    <col min="2" max="2" width="8.5703125" customWidth="1"/>
    <col min="3" max="3" width="19.85546875" customWidth="1"/>
    <col min="4" max="4" width="14.28515625" customWidth="1"/>
    <col min="5" max="5" width="19.5703125" customWidth="1"/>
    <col min="6" max="6" width="17.5703125" customWidth="1"/>
    <col min="7" max="7" width="14.85546875" customWidth="1"/>
    <col min="8" max="13" width="8.5703125" customWidth="1"/>
    <col min="14" max="14" width="27.7109375" customWidth="1"/>
    <col min="15" max="25" width="8.5703125" customWidth="1"/>
  </cols>
  <sheetData>
    <row r="1" spans="1:17">
      <c r="A1" s="1" t="s">
        <v>0</v>
      </c>
      <c r="B1" s="3" t="s">
        <v>1</v>
      </c>
      <c r="C1" s="3" t="s">
        <v>224</v>
      </c>
      <c r="D1" s="3" t="s">
        <v>17</v>
      </c>
      <c r="E1" s="3" t="s">
        <v>225</v>
      </c>
      <c r="F1" s="3" t="s">
        <v>226</v>
      </c>
      <c r="G1" s="3" t="s">
        <v>227</v>
      </c>
      <c r="H1" s="3" t="s">
        <v>228</v>
      </c>
      <c r="I1" s="3" t="s">
        <v>62</v>
      </c>
      <c r="J1" s="3" t="s">
        <v>30</v>
      </c>
      <c r="K1" s="3" t="s">
        <v>7</v>
      </c>
    </row>
    <row r="2" spans="1:17">
      <c r="A2" s="4" t="s">
        <v>10</v>
      </c>
      <c r="B2" s="5">
        <v>1</v>
      </c>
      <c r="C2" s="11">
        <v>1</v>
      </c>
      <c r="D2" s="5">
        <v>1</v>
      </c>
      <c r="E2" s="3">
        <v>108.44</v>
      </c>
      <c r="F2" s="3">
        <v>92.64</v>
      </c>
      <c r="G2" s="3">
        <v>13</v>
      </c>
      <c r="H2" s="5">
        <v>18</v>
      </c>
      <c r="I2" s="3">
        <v>0</v>
      </c>
      <c r="J2" s="3">
        <v>0</v>
      </c>
      <c r="K2" s="5">
        <v>85.21</v>
      </c>
      <c r="N2" s="3" t="s">
        <v>229</v>
      </c>
      <c r="O2" s="8">
        <f>SUMPRODUCT(I2:I37,E2:E37)</f>
        <v>336.38</v>
      </c>
      <c r="P2" s="3" t="s">
        <v>15</v>
      </c>
      <c r="Q2" s="3">
        <v>310</v>
      </c>
    </row>
    <row r="3" spans="1:17">
      <c r="A3" s="4" t="s">
        <v>43</v>
      </c>
      <c r="B3" s="5">
        <v>1</v>
      </c>
      <c r="C3" s="11">
        <v>0</v>
      </c>
      <c r="D3" s="5">
        <v>1</v>
      </c>
      <c r="E3" s="3">
        <v>60.28</v>
      </c>
      <c r="F3" s="3">
        <v>80.52</v>
      </c>
      <c r="G3" s="3">
        <v>19</v>
      </c>
      <c r="H3" s="5">
        <v>16.100000000000001</v>
      </c>
      <c r="I3" s="3">
        <v>0</v>
      </c>
      <c r="J3" s="3">
        <v>0</v>
      </c>
      <c r="K3" s="5">
        <v>61.24</v>
      </c>
      <c r="M3" s="3" t="s">
        <v>230</v>
      </c>
      <c r="N3" s="3" t="s">
        <v>231</v>
      </c>
      <c r="O3" s="8">
        <f>SUMPRODUCT(I2:I37,F2:F37)</f>
        <v>330.85000000000008</v>
      </c>
      <c r="P3" s="3" t="s">
        <v>15</v>
      </c>
      <c r="Q3" s="3">
        <v>150</v>
      </c>
    </row>
    <row r="4" spans="1:17">
      <c r="A4" s="4" t="s">
        <v>18</v>
      </c>
      <c r="B4" s="5">
        <v>1</v>
      </c>
      <c r="C4" s="28">
        <v>1</v>
      </c>
      <c r="D4" s="5">
        <v>0</v>
      </c>
      <c r="E4" s="3">
        <v>84.08</v>
      </c>
      <c r="F4" s="3">
        <v>64.17</v>
      </c>
      <c r="G4" s="3">
        <v>25</v>
      </c>
      <c r="H4" s="5">
        <v>14.76</v>
      </c>
      <c r="I4" s="3">
        <v>0</v>
      </c>
      <c r="J4" s="3">
        <v>0</v>
      </c>
      <c r="K4" s="5">
        <v>29.5</v>
      </c>
      <c r="N4" s="3" t="s">
        <v>227</v>
      </c>
      <c r="O4" s="29">
        <f>SUMPRODUCT(I2:I37,G2:G37)</f>
        <v>77</v>
      </c>
      <c r="P4" s="3" t="s">
        <v>72</v>
      </c>
      <c r="Q4" s="3">
        <v>250</v>
      </c>
    </row>
    <row r="5" spans="1:17">
      <c r="A5" s="4" t="s">
        <v>32</v>
      </c>
      <c r="B5" s="5">
        <v>1</v>
      </c>
      <c r="C5" s="28">
        <v>1</v>
      </c>
      <c r="D5" s="5">
        <v>4</v>
      </c>
      <c r="E5" s="3">
        <v>69.930000000000007</v>
      </c>
      <c r="F5" s="3">
        <v>64.22</v>
      </c>
      <c r="G5" s="3">
        <v>13</v>
      </c>
      <c r="H5" s="5">
        <v>17.46</v>
      </c>
      <c r="I5" s="3">
        <v>1</v>
      </c>
      <c r="J5" s="3">
        <v>0</v>
      </c>
      <c r="K5" s="5">
        <v>75.63</v>
      </c>
      <c r="N5" s="3" t="s">
        <v>228</v>
      </c>
      <c r="O5" s="8">
        <f>SUMPRODUCT(I2:I37,H2:H37)</f>
        <v>138.35</v>
      </c>
      <c r="P5" s="3" t="s">
        <v>15</v>
      </c>
      <c r="Q5" s="3">
        <v>130</v>
      </c>
    </row>
    <row r="6" spans="1:17">
      <c r="A6" s="4" t="s">
        <v>12</v>
      </c>
      <c r="B6" s="5">
        <v>1</v>
      </c>
      <c r="C6" s="28">
        <v>1</v>
      </c>
      <c r="D6" s="5">
        <v>6</v>
      </c>
      <c r="E6" s="3">
        <v>70.239999999999995</v>
      </c>
      <c r="F6" s="3">
        <v>61.27</v>
      </c>
      <c r="G6" s="3">
        <v>2</v>
      </c>
      <c r="H6" s="5">
        <v>17.77</v>
      </c>
      <c r="I6" s="3">
        <v>1</v>
      </c>
      <c r="J6" s="3">
        <v>1</v>
      </c>
      <c r="K6" s="5">
        <v>116.96</v>
      </c>
      <c r="N6" s="3" t="s">
        <v>232</v>
      </c>
      <c r="O6" s="8">
        <f>SUMPRODUCT(I2:I37,D2:D37)</f>
        <v>32</v>
      </c>
      <c r="P6" s="3" t="s">
        <v>15</v>
      </c>
      <c r="Q6" s="3">
        <v>32</v>
      </c>
    </row>
    <row r="7" spans="1:17">
      <c r="A7" s="4" t="s">
        <v>20</v>
      </c>
      <c r="B7" s="5">
        <v>1</v>
      </c>
      <c r="C7" s="11">
        <v>0</v>
      </c>
      <c r="D7" s="5">
        <v>3</v>
      </c>
      <c r="E7" s="3">
        <v>14.94</v>
      </c>
      <c r="F7" s="3">
        <v>52.59</v>
      </c>
      <c r="G7" s="3">
        <v>1</v>
      </c>
      <c r="H7" s="5">
        <v>17.37</v>
      </c>
      <c r="I7" s="3">
        <v>0</v>
      </c>
      <c r="J7" s="3">
        <v>0</v>
      </c>
      <c r="K7" s="5">
        <v>25.73</v>
      </c>
      <c r="N7" s="3" t="s">
        <v>233</v>
      </c>
      <c r="O7" s="8">
        <f>SUMPRODUCT(I2:I37,C2:C37)</f>
        <v>6</v>
      </c>
      <c r="P7" s="3" t="s">
        <v>15</v>
      </c>
      <c r="Q7" s="3">
        <v>2</v>
      </c>
    </row>
    <row r="8" spans="1:17">
      <c r="A8" s="4" t="s">
        <v>38</v>
      </c>
      <c r="B8" s="5">
        <v>1</v>
      </c>
      <c r="C8" s="28">
        <v>1</v>
      </c>
      <c r="D8" s="5">
        <v>3</v>
      </c>
      <c r="E8" s="3">
        <v>51.83</v>
      </c>
      <c r="F8" s="3">
        <v>57.57</v>
      </c>
      <c r="G8" s="3">
        <v>5</v>
      </c>
      <c r="H8" s="5">
        <v>16.86</v>
      </c>
      <c r="I8" s="3">
        <v>0</v>
      </c>
      <c r="J8" s="3">
        <v>0</v>
      </c>
      <c r="K8" s="5">
        <v>30.8</v>
      </c>
      <c r="N8" s="3"/>
      <c r="O8" s="8"/>
      <c r="P8" s="3"/>
      <c r="Q8" s="3"/>
    </row>
    <row r="9" spans="1:17">
      <c r="A9" s="4" t="s">
        <v>16</v>
      </c>
      <c r="B9" s="5">
        <v>1</v>
      </c>
      <c r="C9" s="28">
        <v>0</v>
      </c>
      <c r="D9" s="5">
        <v>1</v>
      </c>
      <c r="E9" s="3">
        <v>16.260000000000002</v>
      </c>
      <c r="F9" s="3">
        <v>46.15</v>
      </c>
      <c r="G9" s="3">
        <v>9</v>
      </c>
      <c r="H9" s="5">
        <v>17</v>
      </c>
      <c r="I9" s="3">
        <v>0</v>
      </c>
      <c r="J9" s="3">
        <v>0</v>
      </c>
      <c r="K9" s="5">
        <v>28.61</v>
      </c>
    </row>
    <row r="10" spans="1:17">
      <c r="A10" s="30" t="s">
        <v>31</v>
      </c>
      <c r="B10" s="5">
        <v>2</v>
      </c>
      <c r="C10" s="28">
        <v>1</v>
      </c>
      <c r="D10" s="5">
        <v>2</v>
      </c>
      <c r="E10" s="3">
        <v>85.42</v>
      </c>
      <c r="F10" s="3">
        <v>56.15</v>
      </c>
      <c r="G10" s="3">
        <v>19</v>
      </c>
      <c r="H10" s="5">
        <v>18.57</v>
      </c>
      <c r="I10" s="3">
        <v>0</v>
      </c>
      <c r="J10" s="3">
        <v>0</v>
      </c>
      <c r="K10" s="5">
        <v>87.06</v>
      </c>
      <c r="N10" s="3" t="s">
        <v>79</v>
      </c>
      <c r="O10" s="29">
        <f>SUMPRODUCT(I2:I37,K2:K37)+SUMPRODUCT(J2:J37,K2:K37)</f>
        <v>571.78</v>
      </c>
    </row>
    <row r="11" spans="1:17">
      <c r="A11" s="4" t="s">
        <v>52</v>
      </c>
      <c r="B11" s="5">
        <v>2</v>
      </c>
      <c r="C11" s="28">
        <v>1</v>
      </c>
      <c r="D11" s="5">
        <v>0</v>
      </c>
      <c r="E11" s="3">
        <v>71.8</v>
      </c>
      <c r="F11" s="3">
        <v>48.24</v>
      </c>
      <c r="G11" s="3">
        <v>19</v>
      </c>
      <c r="H11" s="5">
        <v>0</v>
      </c>
      <c r="I11" s="3">
        <v>0</v>
      </c>
      <c r="J11" s="3">
        <v>0</v>
      </c>
      <c r="K11" s="5">
        <v>28.14</v>
      </c>
    </row>
    <row r="12" spans="1:17">
      <c r="A12" s="4" t="s">
        <v>25</v>
      </c>
      <c r="B12" s="5">
        <v>2</v>
      </c>
      <c r="C12" s="28">
        <v>1</v>
      </c>
      <c r="D12" s="5">
        <v>3</v>
      </c>
      <c r="E12" s="3">
        <v>19.14</v>
      </c>
      <c r="F12" s="3">
        <v>49.94</v>
      </c>
      <c r="G12" s="3">
        <v>13</v>
      </c>
      <c r="H12" s="5">
        <v>16.899999999999999</v>
      </c>
      <c r="I12" s="3">
        <v>1</v>
      </c>
      <c r="J12" s="3">
        <v>0</v>
      </c>
      <c r="K12" s="5">
        <v>27.03</v>
      </c>
      <c r="N12" s="3" t="s">
        <v>23</v>
      </c>
      <c r="O12" s="3">
        <f>SUM(I2:I9)</f>
        <v>2</v>
      </c>
      <c r="P12" s="3" t="s">
        <v>24</v>
      </c>
      <c r="Q12" s="3">
        <v>2</v>
      </c>
    </row>
    <row r="13" spans="1:17">
      <c r="A13" s="4" t="s">
        <v>29</v>
      </c>
      <c r="B13" s="5">
        <v>2</v>
      </c>
      <c r="C13" s="28">
        <v>1</v>
      </c>
      <c r="D13" s="5">
        <v>1</v>
      </c>
      <c r="E13" s="3">
        <v>33.090000000000003</v>
      </c>
      <c r="F13" s="3">
        <v>53.26</v>
      </c>
      <c r="G13" s="3">
        <v>13</v>
      </c>
      <c r="H13" s="5">
        <v>16.66</v>
      </c>
      <c r="I13" s="3">
        <v>0</v>
      </c>
      <c r="J13" s="3">
        <v>0</v>
      </c>
      <c r="K13" s="5">
        <v>74.430000000000007</v>
      </c>
      <c r="N13" s="3" t="s">
        <v>26</v>
      </c>
      <c r="O13" s="3">
        <f>SUM(I10:I25)</f>
        <v>4</v>
      </c>
      <c r="P13" s="3" t="s">
        <v>24</v>
      </c>
      <c r="Q13" s="3">
        <v>4</v>
      </c>
    </row>
    <row r="14" spans="1:17">
      <c r="A14" s="4" t="s">
        <v>27</v>
      </c>
      <c r="B14" s="5">
        <v>2</v>
      </c>
      <c r="C14" s="28">
        <v>1</v>
      </c>
      <c r="D14" s="5">
        <v>5</v>
      </c>
      <c r="E14" s="3">
        <v>47.4</v>
      </c>
      <c r="F14" s="3">
        <v>39.450000000000003</v>
      </c>
      <c r="G14" s="3">
        <v>9</v>
      </c>
      <c r="H14" s="5">
        <v>17.53</v>
      </c>
      <c r="I14" s="3">
        <v>1</v>
      </c>
      <c r="J14" s="3">
        <v>0</v>
      </c>
      <c r="K14" s="5">
        <v>33.6</v>
      </c>
      <c r="N14" s="3" t="s">
        <v>28</v>
      </c>
      <c r="O14" s="3">
        <f>SUM(I26:I37)</f>
        <v>2</v>
      </c>
      <c r="P14" s="3" t="s">
        <v>24</v>
      </c>
      <c r="Q14" s="3">
        <v>2</v>
      </c>
    </row>
    <row r="15" spans="1:17">
      <c r="A15" s="4" t="s">
        <v>20</v>
      </c>
      <c r="B15" s="5">
        <v>2</v>
      </c>
      <c r="C15" s="28">
        <v>1</v>
      </c>
      <c r="D15" s="5">
        <v>1</v>
      </c>
      <c r="E15" s="3">
        <v>57.9</v>
      </c>
      <c r="F15" s="3">
        <v>50.35</v>
      </c>
      <c r="G15" s="3">
        <v>13</v>
      </c>
      <c r="H15" s="5">
        <v>17.239999999999998</v>
      </c>
      <c r="I15" s="3">
        <v>0</v>
      </c>
      <c r="J15" s="3">
        <v>0</v>
      </c>
      <c r="K15" s="5">
        <v>72.040000000000006</v>
      </c>
    </row>
    <row r="16" spans="1:17">
      <c r="A16" s="4" t="s">
        <v>49</v>
      </c>
      <c r="B16" s="5">
        <v>2</v>
      </c>
      <c r="C16" s="28">
        <v>1</v>
      </c>
      <c r="D16" s="5">
        <v>0</v>
      </c>
      <c r="E16" s="3">
        <v>57.06</v>
      </c>
      <c r="F16" s="3">
        <v>42.9</v>
      </c>
      <c r="G16" s="3">
        <v>25</v>
      </c>
      <c r="H16" s="5">
        <v>15.33</v>
      </c>
      <c r="I16" s="3">
        <v>0</v>
      </c>
      <c r="J16" s="3">
        <v>0</v>
      </c>
      <c r="K16" s="5">
        <v>46.07</v>
      </c>
    </row>
    <row r="17" spans="1:11">
      <c r="A17" s="4" t="s">
        <v>22</v>
      </c>
      <c r="B17" s="5">
        <v>2</v>
      </c>
      <c r="C17" s="28">
        <v>1</v>
      </c>
      <c r="D17" s="5">
        <v>2</v>
      </c>
      <c r="E17" s="3">
        <v>70.11</v>
      </c>
      <c r="F17" s="3">
        <v>46.79</v>
      </c>
      <c r="G17" s="3">
        <v>5</v>
      </c>
      <c r="H17" s="5">
        <v>17.260000000000002</v>
      </c>
      <c r="I17" s="3">
        <v>1</v>
      </c>
      <c r="J17" s="3">
        <v>0</v>
      </c>
      <c r="K17" s="5">
        <v>31.3</v>
      </c>
    </row>
    <row r="18" spans="1:11">
      <c r="A18" s="4" t="s">
        <v>45</v>
      </c>
      <c r="B18" s="5">
        <v>2</v>
      </c>
      <c r="C18" s="28">
        <v>0</v>
      </c>
      <c r="D18" s="5">
        <v>0</v>
      </c>
      <c r="E18" s="3">
        <v>35.67</v>
      </c>
      <c r="F18" s="3">
        <v>48.18</v>
      </c>
      <c r="G18" s="3">
        <v>19</v>
      </c>
      <c r="H18" s="22">
        <v>15.03</v>
      </c>
      <c r="I18" s="3">
        <v>0</v>
      </c>
      <c r="J18" s="3">
        <v>0</v>
      </c>
      <c r="K18" s="5">
        <v>33.24</v>
      </c>
    </row>
    <row r="19" spans="1:11">
      <c r="A19" s="4" t="s">
        <v>42</v>
      </c>
      <c r="B19" s="5">
        <v>2</v>
      </c>
      <c r="C19" s="28">
        <v>0</v>
      </c>
      <c r="D19" s="5">
        <v>0</v>
      </c>
      <c r="E19" s="3">
        <v>17.37</v>
      </c>
      <c r="F19" s="3">
        <v>29.23</v>
      </c>
      <c r="G19" s="3">
        <v>13</v>
      </c>
      <c r="H19" s="5">
        <v>15.1</v>
      </c>
      <c r="I19" s="3">
        <v>0</v>
      </c>
      <c r="J19" s="3">
        <v>0</v>
      </c>
      <c r="K19" s="5">
        <v>28.2</v>
      </c>
    </row>
    <row r="20" spans="1:11">
      <c r="A20" s="4" t="s">
        <v>51</v>
      </c>
      <c r="B20" s="5">
        <v>2</v>
      </c>
      <c r="C20" s="28">
        <v>0</v>
      </c>
      <c r="D20" s="5">
        <v>0</v>
      </c>
      <c r="E20" s="3">
        <v>24.17</v>
      </c>
      <c r="F20" s="3">
        <v>29.22</v>
      </c>
      <c r="G20" s="3">
        <v>19</v>
      </c>
      <c r="H20" s="22">
        <v>14.56</v>
      </c>
      <c r="I20" s="3">
        <v>0</v>
      </c>
      <c r="J20" s="3">
        <v>0</v>
      </c>
      <c r="K20" s="5">
        <v>24.67</v>
      </c>
    </row>
    <row r="21" spans="1:11" ht="15.75" customHeight="1">
      <c r="A21" s="4" t="s">
        <v>36</v>
      </c>
      <c r="B21" s="5">
        <v>2</v>
      </c>
      <c r="C21" s="28">
        <v>1</v>
      </c>
      <c r="D21" s="5">
        <v>2</v>
      </c>
      <c r="E21" s="3">
        <v>23.32</v>
      </c>
      <c r="F21" s="3">
        <v>32.15</v>
      </c>
      <c r="G21" s="3">
        <v>5</v>
      </c>
      <c r="H21" s="5">
        <v>16.829999999999998</v>
      </c>
      <c r="I21" s="3">
        <v>0</v>
      </c>
      <c r="J21" s="3">
        <v>0</v>
      </c>
      <c r="K21" s="5">
        <v>112.44</v>
      </c>
    </row>
    <row r="22" spans="1:11" ht="15.75" customHeight="1">
      <c r="A22" s="4" t="s">
        <v>47</v>
      </c>
      <c r="B22" s="5">
        <v>2</v>
      </c>
      <c r="C22" s="28">
        <v>1</v>
      </c>
      <c r="D22" s="5">
        <v>0</v>
      </c>
      <c r="E22" s="3">
        <v>18.899999999999999</v>
      </c>
      <c r="F22" s="3">
        <v>23.89</v>
      </c>
      <c r="G22" s="3">
        <v>19</v>
      </c>
      <c r="H22" s="22">
        <v>15.7</v>
      </c>
      <c r="I22" s="3">
        <v>0</v>
      </c>
      <c r="J22" s="3">
        <v>0</v>
      </c>
      <c r="K22" s="5">
        <v>91.51</v>
      </c>
    </row>
    <row r="23" spans="1:11" ht="15.75" customHeight="1">
      <c r="A23" s="4" t="s">
        <v>53</v>
      </c>
      <c r="B23" s="5">
        <v>2</v>
      </c>
      <c r="C23" s="28">
        <v>1</v>
      </c>
      <c r="D23" s="5">
        <v>1</v>
      </c>
      <c r="E23" s="3">
        <v>20</v>
      </c>
      <c r="F23" s="3">
        <v>30.02</v>
      </c>
      <c r="G23" s="3">
        <v>19</v>
      </c>
      <c r="H23" s="22">
        <v>17</v>
      </c>
      <c r="I23" s="3">
        <v>0</v>
      </c>
      <c r="J23" s="3">
        <v>0</v>
      </c>
      <c r="K23" s="5">
        <v>92.67</v>
      </c>
    </row>
    <row r="24" spans="1:11" ht="15.75" customHeight="1">
      <c r="A24" s="4" t="s">
        <v>39</v>
      </c>
      <c r="B24" s="5">
        <v>2</v>
      </c>
      <c r="C24" s="28">
        <v>1</v>
      </c>
      <c r="D24" s="5">
        <v>0</v>
      </c>
      <c r="E24" s="3">
        <v>10.37</v>
      </c>
      <c r="F24" s="3">
        <v>23.77</v>
      </c>
      <c r="G24" s="3">
        <v>13</v>
      </c>
      <c r="H24" s="5">
        <v>13.2</v>
      </c>
      <c r="I24" s="3">
        <v>0</v>
      </c>
      <c r="J24" s="3">
        <v>0</v>
      </c>
      <c r="K24" s="5">
        <v>25.77</v>
      </c>
    </row>
    <row r="25" spans="1:11" ht="15.75" customHeight="1">
      <c r="A25" s="31" t="s">
        <v>37</v>
      </c>
      <c r="B25" s="5">
        <v>2</v>
      </c>
      <c r="C25" s="28">
        <v>1</v>
      </c>
      <c r="D25" s="5">
        <v>10</v>
      </c>
      <c r="E25" s="3">
        <v>19.43</v>
      </c>
      <c r="F25" s="3">
        <v>23.85</v>
      </c>
      <c r="G25" s="3">
        <v>3</v>
      </c>
      <c r="H25" s="5">
        <v>18.2</v>
      </c>
      <c r="I25" s="3">
        <v>1</v>
      </c>
      <c r="J25" s="3">
        <v>0</v>
      </c>
      <c r="K25" s="5">
        <v>97.36</v>
      </c>
    </row>
    <row r="26" spans="1:11" ht="15.75" customHeight="1">
      <c r="A26" s="4" t="s">
        <v>50</v>
      </c>
      <c r="B26" s="5">
        <v>3</v>
      </c>
      <c r="C26" s="28">
        <v>0</v>
      </c>
      <c r="D26" s="5">
        <v>0</v>
      </c>
      <c r="E26" s="3">
        <v>15.64</v>
      </c>
      <c r="F26" s="3">
        <v>19.97</v>
      </c>
      <c r="G26" s="3">
        <v>25</v>
      </c>
      <c r="H26" s="5">
        <v>14.2</v>
      </c>
      <c r="I26" s="3">
        <v>0</v>
      </c>
      <c r="J26" s="3">
        <v>0</v>
      </c>
      <c r="K26" s="5">
        <v>18.03</v>
      </c>
    </row>
    <row r="27" spans="1:11" ht="15.75" customHeight="1">
      <c r="A27" s="4" t="s">
        <v>40</v>
      </c>
      <c r="B27" s="5">
        <v>3</v>
      </c>
      <c r="C27" s="28">
        <v>1</v>
      </c>
      <c r="D27" s="5">
        <v>0</v>
      </c>
      <c r="E27" s="3">
        <v>25.37</v>
      </c>
      <c r="F27" s="3">
        <v>21.07</v>
      </c>
      <c r="G27" s="3">
        <v>13</v>
      </c>
      <c r="H27" s="5">
        <v>14.04</v>
      </c>
      <c r="I27" s="3">
        <v>0</v>
      </c>
      <c r="J27" s="3">
        <v>0</v>
      </c>
      <c r="K27" s="5">
        <v>30.23</v>
      </c>
    </row>
    <row r="28" spans="1:11" ht="15.75" customHeight="1">
      <c r="A28" s="4" t="s">
        <v>54</v>
      </c>
      <c r="B28" s="5">
        <v>3</v>
      </c>
      <c r="C28" s="11">
        <v>0</v>
      </c>
      <c r="D28" s="5">
        <v>1</v>
      </c>
      <c r="E28" s="3">
        <v>23.6</v>
      </c>
      <c r="F28" s="3">
        <v>23.6</v>
      </c>
      <c r="G28" s="3">
        <v>13</v>
      </c>
      <c r="H28" s="5">
        <v>16.829999999999998</v>
      </c>
      <c r="I28" s="3">
        <v>1</v>
      </c>
      <c r="J28" s="3">
        <v>0</v>
      </c>
      <c r="K28" s="5">
        <v>28.09</v>
      </c>
    </row>
    <row r="29" spans="1:11" ht="15.75" customHeight="1">
      <c r="A29" s="4" t="s">
        <v>44</v>
      </c>
      <c r="B29" s="5">
        <v>3</v>
      </c>
      <c r="C29" s="28">
        <v>1</v>
      </c>
      <c r="D29" s="5">
        <v>1</v>
      </c>
      <c r="E29" s="3">
        <v>30.82</v>
      </c>
      <c r="F29" s="3">
        <v>29.5</v>
      </c>
      <c r="G29" s="3">
        <v>19</v>
      </c>
      <c r="H29" s="5">
        <v>16</v>
      </c>
      <c r="I29" s="3">
        <v>0</v>
      </c>
      <c r="J29" s="3">
        <v>0</v>
      </c>
      <c r="K29" s="5">
        <v>45.27</v>
      </c>
    </row>
    <row r="30" spans="1:11" ht="15.75" customHeight="1">
      <c r="A30" s="4" t="s">
        <v>34</v>
      </c>
      <c r="B30" s="5">
        <v>3</v>
      </c>
      <c r="C30" s="28">
        <v>0</v>
      </c>
      <c r="D30" s="5">
        <v>0</v>
      </c>
      <c r="E30" s="3">
        <v>34.17</v>
      </c>
      <c r="F30" s="3">
        <v>31.79</v>
      </c>
      <c r="G30" s="3">
        <v>13</v>
      </c>
      <c r="H30" s="5">
        <v>14.23</v>
      </c>
      <c r="I30" s="3">
        <v>0</v>
      </c>
      <c r="J30" s="3">
        <v>0</v>
      </c>
      <c r="K30" s="5">
        <v>30.03</v>
      </c>
    </row>
    <row r="31" spans="1:11" ht="15.75" customHeight="1">
      <c r="A31" s="4" t="s">
        <v>48</v>
      </c>
      <c r="B31" s="5">
        <v>3</v>
      </c>
      <c r="C31" s="28">
        <v>0</v>
      </c>
      <c r="D31" s="5">
        <v>1</v>
      </c>
      <c r="E31" s="3">
        <v>16.53</v>
      </c>
      <c r="F31" s="3">
        <v>21.73</v>
      </c>
      <c r="G31" s="3">
        <v>19</v>
      </c>
      <c r="H31" s="22">
        <v>16.399999999999999</v>
      </c>
      <c r="I31" s="3">
        <v>1</v>
      </c>
      <c r="J31" s="3">
        <v>0</v>
      </c>
      <c r="K31" s="5">
        <v>44.85</v>
      </c>
    </row>
    <row r="32" spans="1:11" ht="15.75" customHeight="1">
      <c r="A32" s="4" t="s">
        <v>18</v>
      </c>
      <c r="B32" s="5">
        <v>3</v>
      </c>
      <c r="C32" s="28">
        <v>1</v>
      </c>
      <c r="D32" s="5">
        <v>0</v>
      </c>
      <c r="E32" s="3">
        <v>15.83</v>
      </c>
      <c r="F32" s="3">
        <v>19.8</v>
      </c>
      <c r="G32" s="3">
        <v>19</v>
      </c>
      <c r="H32" s="22">
        <v>14.83</v>
      </c>
      <c r="I32" s="3">
        <v>0</v>
      </c>
      <c r="J32" s="3">
        <v>0</v>
      </c>
      <c r="K32" s="5">
        <v>23.01</v>
      </c>
    </row>
    <row r="33" spans="1:11" ht="15.75" customHeight="1">
      <c r="A33" s="4" t="s">
        <v>46</v>
      </c>
      <c r="B33" s="5">
        <v>3</v>
      </c>
      <c r="C33" s="28">
        <v>1</v>
      </c>
      <c r="D33" s="5">
        <v>0</v>
      </c>
      <c r="E33" s="3">
        <v>17.940000000000001</v>
      </c>
      <c r="F33" s="3">
        <v>23.29</v>
      </c>
      <c r="G33" s="3">
        <v>19</v>
      </c>
      <c r="H33" s="22">
        <v>15.27</v>
      </c>
      <c r="I33" s="3">
        <v>0</v>
      </c>
      <c r="J33" s="3">
        <v>0</v>
      </c>
      <c r="K33" s="5">
        <v>26.89</v>
      </c>
    </row>
    <row r="34" spans="1:11" ht="15.75" customHeight="1">
      <c r="A34" s="4" t="s">
        <v>41</v>
      </c>
      <c r="B34" s="5">
        <v>3</v>
      </c>
      <c r="C34" s="28">
        <v>0</v>
      </c>
      <c r="D34" s="5">
        <v>0</v>
      </c>
      <c r="E34" s="3">
        <v>14.24</v>
      </c>
      <c r="F34" s="3">
        <v>19.12</v>
      </c>
      <c r="G34" s="3">
        <v>5</v>
      </c>
      <c r="H34" s="5">
        <v>15.73</v>
      </c>
      <c r="I34" s="3">
        <v>0</v>
      </c>
      <c r="J34" s="3">
        <v>0</v>
      </c>
      <c r="K34" s="5">
        <v>77.13</v>
      </c>
    </row>
    <row r="35" spans="1:11" ht="15.75" customHeight="1">
      <c r="A35" s="4" t="s">
        <v>33</v>
      </c>
      <c r="B35" s="5">
        <v>3</v>
      </c>
      <c r="C35" s="28">
        <v>1</v>
      </c>
      <c r="D35" s="5">
        <v>0</v>
      </c>
      <c r="E35" s="3">
        <v>11.34</v>
      </c>
      <c r="F35" s="3">
        <v>16.39</v>
      </c>
      <c r="G35" s="3">
        <v>25</v>
      </c>
      <c r="H35" s="5">
        <v>14.93</v>
      </c>
      <c r="I35" s="3">
        <v>0</v>
      </c>
      <c r="J35" s="3">
        <v>0</v>
      </c>
      <c r="K35" s="5">
        <v>26.9</v>
      </c>
    </row>
    <row r="36" spans="1:11" ht="15.75" customHeight="1">
      <c r="A36" s="32" t="s">
        <v>159</v>
      </c>
      <c r="B36" s="5">
        <v>3</v>
      </c>
      <c r="C36" s="11">
        <v>1</v>
      </c>
      <c r="D36" s="5">
        <v>0</v>
      </c>
      <c r="E36" s="3">
        <v>0</v>
      </c>
      <c r="F36" s="3">
        <v>0</v>
      </c>
      <c r="G36" s="3">
        <v>19</v>
      </c>
      <c r="H36" s="22">
        <v>7.4</v>
      </c>
      <c r="I36" s="3">
        <v>0</v>
      </c>
      <c r="J36" s="3">
        <v>0</v>
      </c>
      <c r="K36" s="5">
        <v>20.07</v>
      </c>
    </row>
    <row r="37" spans="1:11" ht="15.75" customHeight="1">
      <c r="A37" s="32" t="s">
        <v>157</v>
      </c>
      <c r="B37" s="5">
        <v>3</v>
      </c>
      <c r="C37" s="11">
        <v>1</v>
      </c>
      <c r="D37" s="5">
        <v>0</v>
      </c>
      <c r="E37" s="3">
        <v>0</v>
      </c>
      <c r="F37" s="3">
        <v>0</v>
      </c>
      <c r="G37" s="3">
        <v>19</v>
      </c>
      <c r="H37" s="22">
        <v>13.33</v>
      </c>
      <c r="I37" s="3">
        <v>0</v>
      </c>
      <c r="J37" s="3">
        <v>0</v>
      </c>
      <c r="K37" s="5">
        <v>19.03</v>
      </c>
    </row>
    <row r="38" spans="1:11" ht="15.75" customHeight="1">
      <c r="A38" s="1"/>
      <c r="J38" s="3">
        <f>SUM(J2:J37)</f>
        <v>1</v>
      </c>
    </row>
    <row r="39" spans="1:11" ht="15.75" customHeight="1">
      <c r="A39" s="1"/>
    </row>
    <row r="40" spans="1:11" ht="15.75" customHeight="1">
      <c r="A40" s="1"/>
    </row>
    <row r="41" spans="1:11" ht="15.75" customHeight="1">
      <c r="A41" s="1"/>
    </row>
    <row r="42" spans="1:11" ht="15.75" customHeight="1">
      <c r="A42" s="1"/>
    </row>
    <row r="43" spans="1:11" ht="15.75" customHeight="1">
      <c r="A43" s="1"/>
    </row>
    <row r="44" spans="1:11" ht="15.75" customHeight="1">
      <c r="A44" s="1"/>
    </row>
    <row r="45" spans="1:11" ht="15.75" customHeight="1">
      <c r="A45" s="1"/>
    </row>
    <row r="46" spans="1:11" ht="15.75" customHeight="1">
      <c r="A46" s="1"/>
    </row>
    <row r="47" spans="1:11" ht="15.75" customHeight="1">
      <c r="A47" s="1"/>
    </row>
    <row r="48" spans="1:1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showGridLines="0" workbookViewId="0"/>
  </sheetViews>
  <sheetFormatPr defaultColWidth="12.5703125" defaultRowHeight="15" customHeight="1"/>
  <cols>
    <col min="1" max="1" width="2.28515625" customWidth="1"/>
    <col min="2" max="2" width="6.42578125" customWidth="1"/>
    <col min="3" max="3" width="26.85546875" customWidth="1"/>
    <col min="4" max="5" width="12.7109375" customWidth="1"/>
    <col min="6" max="6" width="11.28515625" customWidth="1"/>
    <col min="7" max="8" width="12" customWidth="1"/>
    <col min="9" max="26" width="8.5703125" customWidth="1"/>
  </cols>
  <sheetData>
    <row r="1" spans="1:8">
      <c r="A1" s="33" t="s">
        <v>234</v>
      </c>
    </row>
    <row r="2" spans="1:8">
      <c r="A2" s="33" t="s">
        <v>235</v>
      </c>
    </row>
    <row r="3" spans="1:8">
      <c r="A3" s="33" t="s">
        <v>236</v>
      </c>
    </row>
    <row r="6" spans="1:8">
      <c r="A6" s="3" t="s">
        <v>237</v>
      </c>
    </row>
    <row r="7" spans="1:8">
      <c r="B7" s="34"/>
      <c r="C7" s="34"/>
      <c r="D7" s="34" t="s">
        <v>238</v>
      </c>
      <c r="E7" s="34" t="s">
        <v>239</v>
      </c>
      <c r="F7" s="34" t="s">
        <v>240</v>
      </c>
      <c r="G7" s="34" t="s">
        <v>241</v>
      </c>
      <c r="H7" s="34" t="s">
        <v>241</v>
      </c>
    </row>
    <row r="8" spans="1:8">
      <c r="B8" s="35" t="s">
        <v>242</v>
      </c>
      <c r="C8" s="35" t="s">
        <v>243</v>
      </c>
      <c r="D8" s="35" t="s">
        <v>244</v>
      </c>
      <c r="E8" s="35" t="s">
        <v>245</v>
      </c>
      <c r="F8" s="35" t="s">
        <v>246</v>
      </c>
      <c r="G8" s="35" t="s">
        <v>247</v>
      </c>
      <c r="H8" s="35" t="s">
        <v>248</v>
      </c>
    </row>
    <row r="9" spans="1:8">
      <c r="B9" s="36" t="s">
        <v>249</v>
      </c>
      <c r="C9" s="36" t="s">
        <v>250</v>
      </c>
      <c r="D9" s="36">
        <v>0</v>
      </c>
      <c r="E9" s="36">
        <v>0</v>
      </c>
      <c r="F9" s="36">
        <v>1</v>
      </c>
      <c r="G9" s="36">
        <v>1E+30</v>
      </c>
      <c r="H9" s="36">
        <v>0.99999999999999756</v>
      </c>
    </row>
    <row r="10" spans="1:8">
      <c r="B10" s="36" t="s">
        <v>251</v>
      </c>
      <c r="C10" s="36" t="s">
        <v>252</v>
      </c>
      <c r="D10" s="36">
        <v>0</v>
      </c>
      <c r="E10" s="36">
        <v>0.99999999999999889</v>
      </c>
      <c r="F10" s="36">
        <v>0</v>
      </c>
      <c r="G10" s="36">
        <v>1E+30</v>
      </c>
      <c r="H10" s="36">
        <v>0.99999999999999889</v>
      </c>
    </row>
    <row r="11" spans="1:8">
      <c r="B11" s="36" t="s">
        <v>253</v>
      </c>
      <c r="C11" s="36" t="s">
        <v>254</v>
      </c>
      <c r="D11" s="36">
        <v>0</v>
      </c>
      <c r="E11" s="36">
        <v>0.99999999999999978</v>
      </c>
      <c r="F11" s="36">
        <v>1</v>
      </c>
      <c r="G11" s="36">
        <v>1E+30</v>
      </c>
      <c r="H11" s="36">
        <v>0.99999999999999978</v>
      </c>
    </row>
    <row r="12" spans="1:8">
      <c r="B12" s="36" t="s">
        <v>255</v>
      </c>
      <c r="C12" s="36" t="s">
        <v>256</v>
      </c>
      <c r="D12" s="36">
        <v>0</v>
      </c>
      <c r="E12" s="36">
        <v>0</v>
      </c>
      <c r="F12" s="36">
        <v>0</v>
      </c>
      <c r="G12" s="36">
        <v>1E+30</v>
      </c>
      <c r="H12" s="36">
        <v>0</v>
      </c>
    </row>
    <row r="13" spans="1:8">
      <c r="B13" s="36" t="s">
        <v>257</v>
      </c>
      <c r="C13" s="36" t="s">
        <v>258</v>
      </c>
      <c r="D13" s="36">
        <v>2.0000000000000027</v>
      </c>
      <c r="E13" s="36">
        <v>0</v>
      </c>
      <c r="F13" s="36">
        <v>0</v>
      </c>
      <c r="G13" s="36">
        <v>0.99999999999999223</v>
      </c>
      <c r="H13" s="36">
        <v>1E+30</v>
      </c>
    </row>
    <row r="14" spans="1:8">
      <c r="B14" s="36" t="s">
        <v>259</v>
      </c>
      <c r="C14" s="36" t="s">
        <v>260</v>
      </c>
      <c r="D14" s="36">
        <v>0</v>
      </c>
      <c r="E14" s="36">
        <v>0</v>
      </c>
      <c r="F14" s="36">
        <v>0</v>
      </c>
      <c r="G14" s="36">
        <v>1E+30</v>
      </c>
      <c r="H14" s="36">
        <v>0</v>
      </c>
    </row>
    <row r="15" spans="1:8">
      <c r="B15" s="36" t="s">
        <v>261</v>
      </c>
      <c r="C15" s="36" t="s">
        <v>262</v>
      </c>
      <c r="D15" s="36">
        <v>0</v>
      </c>
      <c r="E15" s="36">
        <v>0.99999999999999856</v>
      </c>
      <c r="F15" s="36">
        <v>1</v>
      </c>
      <c r="G15" s="36">
        <v>1E+30</v>
      </c>
      <c r="H15" s="36">
        <v>0.99999999999999856</v>
      </c>
    </row>
    <row r="16" spans="1:8">
      <c r="B16" s="36" t="s">
        <v>263</v>
      </c>
      <c r="C16" s="36" t="s">
        <v>264</v>
      </c>
      <c r="D16" s="36">
        <v>0</v>
      </c>
      <c r="E16" s="36">
        <v>0</v>
      </c>
      <c r="F16" s="36">
        <v>0</v>
      </c>
      <c r="G16" s="36">
        <v>1E+30</v>
      </c>
      <c r="H16" s="36">
        <v>0</v>
      </c>
    </row>
    <row r="17" spans="2:8">
      <c r="B17" s="36" t="s">
        <v>265</v>
      </c>
      <c r="C17" s="36" t="s">
        <v>266</v>
      </c>
      <c r="D17" s="36">
        <v>0</v>
      </c>
      <c r="E17" s="36">
        <v>0</v>
      </c>
      <c r="F17" s="36">
        <v>1</v>
      </c>
      <c r="G17" s="36">
        <v>1E+30</v>
      </c>
      <c r="H17" s="36">
        <v>1.0000000000000016</v>
      </c>
    </row>
    <row r="18" spans="2:8">
      <c r="B18" s="36" t="s">
        <v>267</v>
      </c>
      <c r="C18" s="36" t="s">
        <v>268</v>
      </c>
      <c r="D18" s="36">
        <v>0</v>
      </c>
      <c r="E18" s="36">
        <v>1.0000000000000016</v>
      </c>
      <c r="F18" s="36">
        <v>0</v>
      </c>
      <c r="G18" s="36">
        <v>1E+30</v>
      </c>
      <c r="H18" s="36">
        <v>1.0000000000000016</v>
      </c>
    </row>
    <row r="19" spans="2:8">
      <c r="B19" s="36" t="s">
        <v>269</v>
      </c>
      <c r="C19" s="36" t="s">
        <v>270</v>
      </c>
      <c r="D19" s="36">
        <v>0</v>
      </c>
      <c r="E19" s="36">
        <v>0.999999999999994</v>
      </c>
      <c r="F19" s="36">
        <v>1</v>
      </c>
      <c r="G19" s="36">
        <v>1E+30</v>
      </c>
      <c r="H19" s="36">
        <v>0.999999999999994</v>
      </c>
    </row>
    <row r="20" spans="2:8">
      <c r="B20" s="36" t="s">
        <v>271</v>
      </c>
      <c r="C20" s="36" t="s">
        <v>272</v>
      </c>
      <c r="D20" s="36">
        <v>0</v>
      </c>
      <c r="E20" s="36">
        <v>8.8817841970012523E-16</v>
      </c>
      <c r="F20" s="36">
        <v>0</v>
      </c>
      <c r="G20" s="36">
        <v>1E+30</v>
      </c>
      <c r="H20" s="36">
        <v>8.8817841970012523E-16</v>
      </c>
    </row>
    <row r="21" spans="2:8" ht="15.75" customHeight="1">
      <c r="B21" s="36" t="s">
        <v>273</v>
      </c>
      <c r="C21" s="36" t="s">
        <v>274</v>
      </c>
      <c r="D21" s="36">
        <v>0</v>
      </c>
      <c r="E21" s="36">
        <v>1.0000000000000029</v>
      </c>
      <c r="F21" s="36">
        <v>1</v>
      </c>
      <c r="G21" s="36">
        <v>1E+30</v>
      </c>
      <c r="H21" s="36">
        <v>1.0000000000000029</v>
      </c>
    </row>
    <row r="22" spans="2:8" ht="15.75" customHeight="1">
      <c r="B22" s="36" t="s">
        <v>275</v>
      </c>
      <c r="C22" s="36" t="s">
        <v>276</v>
      </c>
      <c r="D22" s="36">
        <v>0</v>
      </c>
      <c r="E22" s="36">
        <v>0</v>
      </c>
      <c r="F22" s="36">
        <v>0</v>
      </c>
      <c r="G22" s="36">
        <v>1E+30</v>
      </c>
      <c r="H22" s="36">
        <v>0</v>
      </c>
    </row>
    <row r="23" spans="2:8" ht="15.75" customHeight="1">
      <c r="B23" s="36" t="s">
        <v>277</v>
      </c>
      <c r="C23" s="36" t="s">
        <v>278</v>
      </c>
      <c r="D23" s="36">
        <v>0</v>
      </c>
      <c r="E23" s="36">
        <v>1.0000000000000013</v>
      </c>
      <c r="F23" s="36">
        <v>1</v>
      </c>
      <c r="G23" s="36">
        <v>1E+30</v>
      </c>
      <c r="H23" s="36">
        <v>1.0000000000000013</v>
      </c>
    </row>
    <row r="24" spans="2:8" ht="15.75" customHeight="1">
      <c r="B24" s="36" t="s">
        <v>279</v>
      </c>
      <c r="C24" s="36" t="s">
        <v>280</v>
      </c>
      <c r="D24" s="36">
        <v>0</v>
      </c>
      <c r="E24" s="36">
        <v>0</v>
      </c>
      <c r="F24" s="36">
        <v>0</v>
      </c>
      <c r="G24" s="36">
        <v>1E+30</v>
      </c>
      <c r="H24" s="36">
        <v>0</v>
      </c>
    </row>
    <row r="25" spans="2:8" ht="15.75" customHeight="1">
      <c r="B25" s="36" t="s">
        <v>281</v>
      </c>
      <c r="C25" s="36" t="s">
        <v>282</v>
      </c>
      <c r="D25" s="36">
        <v>0</v>
      </c>
      <c r="E25" s="36">
        <v>8.9511731360403246E-16</v>
      </c>
      <c r="F25" s="36">
        <v>0</v>
      </c>
      <c r="G25" s="36">
        <v>1E+30</v>
      </c>
      <c r="H25" s="36">
        <v>8.9511731360403246E-16</v>
      </c>
    </row>
    <row r="26" spans="2:8" ht="15.75" customHeight="1">
      <c r="B26" s="36" t="s">
        <v>283</v>
      </c>
      <c r="C26" s="36" t="s">
        <v>284</v>
      </c>
      <c r="D26" s="36">
        <v>0</v>
      </c>
      <c r="E26" s="36">
        <v>0</v>
      </c>
      <c r="F26" s="36">
        <v>0</v>
      </c>
      <c r="G26" s="36">
        <v>1E+30</v>
      </c>
      <c r="H26" s="36">
        <v>0</v>
      </c>
    </row>
    <row r="27" spans="2:8" ht="15.75" customHeight="1">
      <c r="B27" s="36" t="s">
        <v>285</v>
      </c>
      <c r="C27" s="36" t="s">
        <v>286</v>
      </c>
      <c r="D27" s="36">
        <v>0</v>
      </c>
      <c r="E27" s="36">
        <v>1.0000000000000004</v>
      </c>
      <c r="F27" s="36">
        <v>1</v>
      </c>
      <c r="G27" s="36">
        <v>1E+30</v>
      </c>
      <c r="H27" s="36">
        <v>1.0000000000000004</v>
      </c>
    </row>
    <row r="28" spans="2:8" ht="15.75" customHeight="1">
      <c r="B28" s="36" t="s">
        <v>287</v>
      </c>
      <c r="C28" s="36" t="s">
        <v>288</v>
      </c>
      <c r="D28" s="36">
        <v>0</v>
      </c>
      <c r="E28" s="36">
        <v>0</v>
      </c>
      <c r="F28" s="36">
        <v>0</v>
      </c>
      <c r="G28" s="36">
        <v>1E+30</v>
      </c>
      <c r="H28" s="36">
        <v>0</v>
      </c>
    </row>
    <row r="29" spans="2:8" ht="15.75" customHeight="1">
      <c r="B29" s="36" t="s">
        <v>289</v>
      </c>
      <c r="C29" s="36" t="s">
        <v>290</v>
      </c>
      <c r="D29" s="36">
        <v>0.500000000000002</v>
      </c>
      <c r="E29" s="36">
        <v>0</v>
      </c>
      <c r="F29" s="36">
        <v>0</v>
      </c>
      <c r="G29" s="36">
        <v>0.49999999999999767</v>
      </c>
      <c r="H29" s="36">
        <v>2.7755575615628988E-15</v>
      </c>
    </row>
    <row r="30" spans="2:8" ht="15.75" customHeight="1">
      <c r="B30" s="36" t="s">
        <v>291</v>
      </c>
      <c r="C30" s="36" t="s">
        <v>292</v>
      </c>
      <c r="D30" s="36">
        <v>0</v>
      </c>
      <c r="E30" s="36">
        <v>0</v>
      </c>
      <c r="F30" s="36">
        <v>0</v>
      </c>
      <c r="G30" s="36">
        <v>1E+30</v>
      </c>
      <c r="H30" s="36">
        <v>0</v>
      </c>
    </row>
    <row r="31" spans="2:8" ht="15.75" customHeight="1">
      <c r="B31" s="36" t="s">
        <v>293</v>
      </c>
      <c r="C31" s="36" t="s">
        <v>294</v>
      </c>
      <c r="D31" s="36">
        <v>0</v>
      </c>
      <c r="E31" s="36">
        <v>0.999999999999996</v>
      </c>
      <c r="F31" s="36">
        <v>1</v>
      </c>
      <c r="G31" s="36">
        <v>1E+30</v>
      </c>
      <c r="H31" s="36">
        <v>0.999999999999996</v>
      </c>
    </row>
    <row r="32" spans="2:8" ht="15.75" customHeight="1">
      <c r="B32" s="36" t="s">
        <v>295</v>
      </c>
      <c r="C32" s="36" t="s">
        <v>296</v>
      </c>
      <c r="D32" s="36">
        <v>0</v>
      </c>
      <c r="E32" s="36">
        <v>0</v>
      </c>
      <c r="F32" s="36">
        <v>0</v>
      </c>
      <c r="G32" s="36">
        <v>1E+30</v>
      </c>
      <c r="H32" s="36">
        <v>0</v>
      </c>
    </row>
    <row r="33" spans="2:8" ht="15.75" customHeight="1">
      <c r="B33" s="36" t="s">
        <v>297</v>
      </c>
      <c r="C33" s="36" t="s">
        <v>298</v>
      </c>
      <c r="D33" s="36">
        <v>0</v>
      </c>
      <c r="E33" s="36">
        <v>0</v>
      </c>
      <c r="F33" s="36">
        <v>0</v>
      </c>
      <c r="G33" s="36">
        <v>1E+30</v>
      </c>
      <c r="H33" s="36">
        <v>0</v>
      </c>
    </row>
    <row r="34" spans="2:8" ht="15.75" customHeight="1">
      <c r="B34" s="36" t="s">
        <v>299</v>
      </c>
      <c r="C34" s="36" t="s">
        <v>300</v>
      </c>
      <c r="D34" s="36">
        <v>0</v>
      </c>
      <c r="E34" s="36">
        <v>0</v>
      </c>
      <c r="F34" s="36">
        <v>0</v>
      </c>
      <c r="G34" s="36">
        <v>1E+30</v>
      </c>
      <c r="H34" s="36">
        <v>0</v>
      </c>
    </row>
    <row r="35" spans="2:8" ht="15.75" customHeight="1">
      <c r="B35" s="36" t="s">
        <v>301</v>
      </c>
      <c r="C35" s="36" t="s">
        <v>302</v>
      </c>
      <c r="D35" s="36">
        <v>0</v>
      </c>
      <c r="E35" s="36">
        <v>1</v>
      </c>
      <c r="F35" s="36">
        <v>1</v>
      </c>
      <c r="G35" s="36">
        <v>1E+30</v>
      </c>
      <c r="H35" s="36">
        <v>1</v>
      </c>
    </row>
    <row r="36" spans="2:8" ht="15.75" customHeight="1">
      <c r="B36" s="36" t="s">
        <v>303</v>
      </c>
      <c r="C36" s="36" t="s">
        <v>304</v>
      </c>
      <c r="D36" s="36">
        <v>0</v>
      </c>
      <c r="E36" s="36">
        <v>0</v>
      </c>
      <c r="F36" s="36">
        <v>0</v>
      </c>
      <c r="G36" s="36">
        <v>1E+30</v>
      </c>
      <c r="H36" s="36">
        <v>0</v>
      </c>
    </row>
    <row r="37" spans="2:8" ht="15.75" customHeight="1">
      <c r="B37" s="36" t="s">
        <v>305</v>
      </c>
      <c r="C37" s="36" t="s">
        <v>306</v>
      </c>
      <c r="D37" s="36">
        <v>0</v>
      </c>
      <c r="E37" s="36">
        <v>1.0000000000000004</v>
      </c>
      <c r="F37" s="36">
        <v>1</v>
      </c>
      <c r="G37" s="36">
        <v>1E+30</v>
      </c>
      <c r="H37" s="36">
        <v>1.0000000000000004</v>
      </c>
    </row>
    <row r="38" spans="2:8" ht="15.75" customHeight="1">
      <c r="B38" s="36" t="s">
        <v>307</v>
      </c>
      <c r="C38" s="36" t="s">
        <v>308</v>
      </c>
      <c r="D38" s="36">
        <v>0</v>
      </c>
      <c r="E38" s="36">
        <v>0</v>
      </c>
      <c r="F38" s="36">
        <v>0</v>
      </c>
      <c r="G38" s="36">
        <v>1E+30</v>
      </c>
      <c r="H38" s="36">
        <v>0</v>
      </c>
    </row>
    <row r="39" spans="2:8" ht="15.75" customHeight="1">
      <c r="B39" s="36" t="s">
        <v>309</v>
      </c>
      <c r="C39" s="36" t="s">
        <v>310</v>
      </c>
      <c r="D39" s="36">
        <v>0</v>
      </c>
      <c r="E39" s="36">
        <v>1.0000000000000007</v>
      </c>
      <c r="F39" s="36">
        <v>1</v>
      </c>
      <c r="G39" s="36">
        <v>1E+30</v>
      </c>
      <c r="H39" s="36">
        <v>1.0000000000000007</v>
      </c>
    </row>
    <row r="40" spans="2:8" ht="15.75" customHeight="1">
      <c r="B40" s="36" t="s">
        <v>311</v>
      </c>
      <c r="C40" s="36" t="s">
        <v>312</v>
      </c>
      <c r="D40" s="36">
        <v>0</v>
      </c>
      <c r="E40" s="36">
        <v>0</v>
      </c>
      <c r="F40" s="36">
        <v>0</v>
      </c>
      <c r="G40" s="36">
        <v>1E+30</v>
      </c>
      <c r="H40" s="36">
        <v>0</v>
      </c>
    </row>
    <row r="41" spans="2:8" ht="15.75" customHeight="1">
      <c r="B41" s="36" t="s">
        <v>313</v>
      </c>
      <c r="C41" s="36" t="s">
        <v>314</v>
      </c>
      <c r="D41" s="36">
        <v>0</v>
      </c>
      <c r="E41" s="36">
        <v>0.99999999999999423</v>
      </c>
      <c r="F41" s="36">
        <v>1</v>
      </c>
      <c r="G41" s="36">
        <v>1E+30</v>
      </c>
      <c r="H41" s="36">
        <v>0.99999999999999423</v>
      </c>
    </row>
    <row r="42" spans="2:8" ht="15.75" customHeight="1">
      <c r="B42" s="36" t="s">
        <v>315</v>
      </c>
      <c r="C42" s="36" t="s">
        <v>316</v>
      </c>
      <c r="D42" s="36">
        <v>0</v>
      </c>
      <c r="E42" s="36">
        <v>0</v>
      </c>
      <c r="F42" s="36">
        <v>0</v>
      </c>
      <c r="G42" s="36">
        <v>1E+30</v>
      </c>
      <c r="H42" s="36">
        <v>0</v>
      </c>
    </row>
    <row r="43" spans="2:8" ht="15.75" customHeight="1">
      <c r="B43" s="36" t="s">
        <v>317</v>
      </c>
      <c r="C43" s="36" t="s">
        <v>318</v>
      </c>
      <c r="D43" s="36">
        <v>0</v>
      </c>
      <c r="E43" s="36">
        <v>0.99999999999999745</v>
      </c>
      <c r="F43" s="36">
        <v>1</v>
      </c>
      <c r="G43" s="36">
        <v>1E+30</v>
      </c>
      <c r="H43" s="36">
        <v>0.99999999999999745</v>
      </c>
    </row>
    <row r="44" spans="2:8" ht="15.75" customHeight="1">
      <c r="B44" s="36" t="s">
        <v>319</v>
      </c>
      <c r="C44" s="36" t="s">
        <v>320</v>
      </c>
      <c r="D44" s="36">
        <v>0</v>
      </c>
      <c r="E44" s="36">
        <v>7.7715611723760958E-16</v>
      </c>
      <c r="F44" s="36">
        <v>0</v>
      </c>
      <c r="G44" s="36">
        <v>1E+30</v>
      </c>
      <c r="H44" s="36">
        <v>7.7715611723760958E-16</v>
      </c>
    </row>
    <row r="45" spans="2:8" ht="15.75" customHeight="1">
      <c r="B45" s="36" t="s">
        <v>321</v>
      </c>
      <c r="C45" s="36" t="s">
        <v>322</v>
      </c>
      <c r="D45" s="36">
        <v>0</v>
      </c>
      <c r="E45" s="36">
        <v>0</v>
      </c>
      <c r="F45" s="36">
        <v>1</v>
      </c>
      <c r="G45" s="36">
        <v>1E+30</v>
      </c>
      <c r="H45" s="36">
        <v>1.0000000000000004</v>
      </c>
    </row>
    <row r="46" spans="2:8" ht="15.75" customHeight="1">
      <c r="B46" s="36" t="s">
        <v>323</v>
      </c>
      <c r="C46" s="36" t="s">
        <v>324</v>
      </c>
      <c r="D46" s="36">
        <v>0</v>
      </c>
      <c r="E46" s="36">
        <v>1.0000000000000016</v>
      </c>
      <c r="F46" s="36">
        <v>0</v>
      </c>
      <c r="G46" s="36">
        <v>1E+30</v>
      </c>
      <c r="H46" s="36">
        <v>1.0000000000000016</v>
      </c>
    </row>
    <row r="47" spans="2:8" ht="15.75" customHeight="1">
      <c r="B47" s="36" t="s">
        <v>325</v>
      </c>
      <c r="C47" s="36" t="s">
        <v>326</v>
      </c>
      <c r="D47" s="36">
        <v>-4.4408920985006262E-16</v>
      </c>
      <c r="E47" s="36">
        <v>0</v>
      </c>
      <c r="F47" s="36">
        <v>1</v>
      </c>
      <c r="G47" s="36">
        <v>1E+30</v>
      </c>
      <c r="H47" s="36">
        <v>0.99999999999999811</v>
      </c>
    </row>
    <row r="48" spans="2:8" ht="15.75" customHeight="1">
      <c r="B48" s="36" t="s">
        <v>327</v>
      </c>
      <c r="C48" s="36" t="s">
        <v>328</v>
      </c>
      <c r="D48" s="36">
        <v>0</v>
      </c>
      <c r="E48" s="36">
        <v>0.99999999999999922</v>
      </c>
      <c r="F48" s="36">
        <v>0</v>
      </c>
      <c r="G48" s="36">
        <v>1E+30</v>
      </c>
      <c r="H48" s="36">
        <v>0.99999999999999922</v>
      </c>
    </row>
    <row r="49" spans="2:8" ht="15.75" customHeight="1">
      <c r="B49" s="36" t="s">
        <v>329</v>
      </c>
      <c r="C49" s="36" t="s">
        <v>330</v>
      </c>
      <c r="D49" s="36">
        <v>0</v>
      </c>
      <c r="E49" s="36">
        <v>1.8327353523694967E-15</v>
      </c>
      <c r="F49" s="36">
        <v>0</v>
      </c>
      <c r="G49" s="36">
        <v>1E+30</v>
      </c>
      <c r="H49" s="36">
        <v>1.8327353523694967E-15</v>
      </c>
    </row>
    <row r="50" spans="2:8" ht="15.75" customHeight="1">
      <c r="B50" s="36" t="s">
        <v>331</v>
      </c>
      <c r="C50" s="36" t="s">
        <v>332</v>
      </c>
      <c r="D50" s="36">
        <v>0</v>
      </c>
      <c r="E50" s="36">
        <v>0</v>
      </c>
      <c r="F50" s="36">
        <v>0</v>
      </c>
      <c r="G50" s="36">
        <v>1E+30</v>
      </c>
      <c r="H50" s="36">
        <v>0</v>
      </c>
    </row>
    <row r="51" spans="2:8" ht="15.75" customHeight="1">
      <c r="B51" s="36" t="s">
        <v>333</v>
      </c>
      <c r="C51" s="36" t="s">
        <v>334</v>
      </c>
      <c r="D51" s="36">
        <v>3.5000000000000018</v>
      </c>
      <c r="E51" s="36">
        <v>0</v>
      </c>
      <c r="F51" s="36">
        <v>0</v>
      </c>
      <c r="G51" s="36">
        <v>0</v>
      </c>
      <c r="H51" s="36">
        <v>0.49999999999999711</v>
      </c>
    </row>
    <row r="52" spans="2:8" ht="15.75" customHeight="1">
      <c r="B52" s="36" t="s">
        <v>335</v>
      </c>
      <c r="C52" s="36" t="s">
        <v>336</v>
      </c>
      <c r="D52" s="36">
        <v>1.0000000000000027</v>
      </c>
      <c r="E52" s="36">
        <v>0</v>
      </c>
      <c r="F52" s="36">
        <v>0</v>
      </c>
      <c r="G52" s="36">
        <v>0</v>
      </c>
      <c r="H52" s="36">
        <v>0</v>
      </c>
    </row>
    <row r="53" spans="2:8" ht="15.75" customHeight="1">
      <c r="B53" s="36" t="s">
        <v>337</v>
      </c>
      <c r="C53" s="36" t="s">
        <v>338</v>
      </c>
      <c r="D53" s="36">
        <v>0</v>
      </c>
      <c r="E53" s="36">
        <v>2.1649348980190553E-15</v>
      </c>
      <c r="F53" s="36">
        <v>0</v>
      </c>
      <c r="G53" s="36">
        <v>1E+30</v>
      </c>
      <c r="H53" s="36">
        <v>2.1649348980190553E-15</v>
      </c>
    </row>
    <row r="54" spans="2:8" ht="15.75" customHeight="1">
      <c r="B54" s="36" t="s">
        <v>339</v>
      </c>
      <c r="C54" s="36" t="s">
        <v>340</v>
      </c>
      <c r="D54" s="36">
        <v>0</v>
      </c>
      <c r="E54" s="36">
        <v>0</v>
      </c>
      <c r="F54" s="36">
        <v>0</v>
      </c>
      <c r="G54" s="36">
        <v>0</v>
      </c>
      <c r="H54" s="36">
        <v>2.1649348980190553E-15</v>
      </c>
    </row>
    <row r="55" spans="2:8" ht="15.75" customHeight="1">
      <c r="B55" s="36" t="s">
        <v>341</v>
      </c>
      <c r="C55" s="36" t="s">
        <v>342</v>
      </c>
      <c r="D55" s="36">
        <v>0</v>
      </c>
      <c r="E55" s="36">
        <v>0.99999999999999933</v>
      </c>
      <c r="F55" s="36">
        <v>1</v>
      </c>
      <c r="G55" s="36">
        <v>1E+30</v>
      </c>
      <c r="H55" s="36">
        <v>0.99999999999999933</v>
      </c>
    </row>
    <row r="56" spans="2:8" ht="15.75" customHeight="1">
      <c r="B56" s="36" t="s">
        <v>343</v>
      </c>
      <c r="C56" s="36" t="s">
        <v>344</v>
      </c>
      <c r="D56" s="36">
        <v>0</v>
      </c>
      <c r="E56" s="36">
        <v>0</v>
      </c>
      <c r="F56" s="36">
        <v>0</v>
      </c>
      <c r="G56" s="36">
        <v>1E+30</v>
      </c>
      <c r="H56" s="36">
        <v>0</v>
      </c>
    </row>
    <row r="57" spans="2:8" ht="15.75" customHeight="1">
      <c r="B57" s="36" t="s">
        <v>345</v>
      </c>
      <c r="C57" s="36" t="s">
        <v>346</v>
      </c>
      <c r="D57" s="36">
        <v>0</v>
      </c>
      <c r="E57" s="36">
        <v>2.886579864025407E-15</v>
      </c>
      <c r="F57" s="36">
        <v>0</v>
      </c>
      <c r="G57" s="36">
        <v>1E+30</v>
      </c>
      <c r="H57" s="36">
        <v>2.886579864025407E-15</v>
      </c>
    </row>
    <row r="58" spans="2:8" ht="15.75" customHeight="1">
      <c r="B58" s="36" t="s">
        <v>347</v>
      </c>
      <c r="C58" s="36" t="s">
        <v>348</v>
      </c>
      <c r="D58" s="36">
        <v>0</v>
      </c>
      <c r="E58" s="36">
        <v>0</v>
      </c>
      <c r="F58" s="36">
        <v>0</v>
      </c>
      <c r="G58" s="36">
        <v>1E+30</v>
      </c>
      <c r="H58" s="36">
        <v>0</v>
      </c>
    </row>
    <row r="59" spans="2:8" ht="15.75" customHeight="1">
      <c r="B59" s="36" t="s">
        <v>349</v>
      </c>
      <c r="C59" s="36" t="s">
        <v>350</v>
      </c>
      <c r="D59" s="36">
        <v>0</v>
      </c>
      <c r="E59" s="36">
        <v>1.0000000000000036</v>
      </c>
      <c r="F59" s="36">
        <v>1</v>
      </c>
      <c r="G59" s="36">
        <v>1E+30</v>
      </c>
      <c r="H59" s="36">
        <v>1.0000000000000036</v>
      </c>
    </row>
    <row r="60" spans="2:8" ht="15.75" customHeight="1">
      <c r="B60" s="36" t="s">
        <v>351</v>
      </c>
      <c r="C60" s="36" t="s">
        <v>352</v>
      </c>
      <c r="D60" s="36">
        <v>0</v>
      </c>
      <c r="E60" s="36">
        <v>0</v>
      </c>
      <c r="F60" s="36">
        <v>0</v>
      </c>
      <c r="G60" s="36">
        <v>1E+30</v>
      </c>
      <c r="H60" s="36">
        <v>0</v>
      </c>
    </row>
    <row r="61" spans="2:8" ht="15.75" customHeight="1">
      <c r="B61" s="36" t="s">
        <v>353</v>
      </c>
      <c r="C61" s="36" t="s">
        <v>354</v>
      </c>
      <c r="D61" s="36">
        <v>0</v>
      </c>
      <c r="E61" s="36">
        <v>1.0000000000000029</v>
      </c>
      <c r="F61" s="36">
        <v>1</v>
      </c>
      <c r="G61" s="36">
        <v>1E+30</v>
      </c>
      <c r="H61" s="36">
        <v>1.0000000000000029</v>
      </c>
    </row>
    <row r="62" spans="2:8" ht="15.75" customHeight="1">
      <c r="B62" s="36" t="s">
        <v>355</v>
      </c>
      <c r="C62" s="36" t="s">
        <v>356</v>
      </c>
      <c r="D62" s="36">
        <v>0</v>
      </c>
      <c r="E62" s="36">
        <v>0</v>
      </c>
      <c r="F62" s="36">
        <v>0</v>
      </c>
      <c r="G62" s="36">
        <v>1E+30</v>
      </c>
      <c r="H62" s="36">
        <v>0</v>
      </c>
    </row>
    <row r="63" spans="2:8" ht="15.75" customHeight="1">
      <c r="B63" s="36" t="s">
        <v>357</v>
      </c>
      <c r="C63" s="36" t="s">
        <v>358</v>
      </c>
      <c r="D63" s="36">
        <v>0</v>
      </c>
      <c r="E63" s="36">
        <v>1.0000000000000038</v>
      </c>
      <c r="F63" s="36">
        <v>1</v>
      </c>
      <c r="G63" s="36">
        <v>1E+30</v>
      </c>
      <c r="H63" s="36">
        <v>1.0000000000000038</v>
      </c>
    </row>
    <row r="64" spans="2:8" ht="15.75" customHeight="1">
      <c r="B64" s="36" t="s">
        <v>359</v>
      </c>
      <c r="C64" s="36" t="s">
        <v>360</v>
      </c>
      <c r="D64" s="36">
        <v>0</v>
      </c>
      <c r="E64" s="36">
        <v>0</v>
      </c>
      <c r="F64" s="36">
        <v>0</v>
      </c>
      <c r="G64" s="36">
        <v>1E+30</v>
      </c>
      <c r="H64" s="36">
        <v>0</v>
      </c>
    </row>
    <row r="65" spans="2:8" ht="15.75" customHeight="1">
      <c r="B65" s="36" t="s">
        <v>361</v>
      </c>
      <c r="C65" s="36" t="s">
        <v>362</v>
      </c>
      <c r="D65" s="36">
        <v>1.9999999999999987</v>
      </c>
      <c r="E65" s="36">
        <v>0</v>
      </c>
      <c r="F65" s="36">
        <v>0</v>
      </c>
      <c r="G65" s="36">
        <v>2.7755575615628965E-15</v>
      </c>
      <c r="H65" s="36">
        <v>1E+30</v>
      </c>
    </row>
    <row r="66" spans="2:8" ht="15.75" customHeight="1">
      <c r="B66" s="36" t="s">
        <v>363</v>
      </c>
      <c r="C66" s="36" t="s">
        <v>364</v>
      </c>
      <c r="D66" s="36">
        <v>0</v>
      </c>
      <c r="E66" s="36">
        <v>5.5511151231257827E-17</v>
      </c>
      <c r="F66" s="36">
        <v>0</v>
      </c>
      <c r="G66" s="36">
        <v>1E+30</v>
      </c>
      <c r="H66" s="36">
        <v>5.5511151231257827E-17</v>
      </c>
    </row>
    <row r="67" spans="2:8" ht="15.75" customHeight="1">
      <c r="B67" s="36" t="s">
        <v>365</v>
      </c>
      <c r="C67" s="36" t="s">
        <v>366</v>
      </c>
      <c r="D67" s="36">
        <v>0</v>
      </c>
      <c r="E67" s="36">
        <v>3.219646771412954E-15</v>
      </c>
      <c r="F67" s="36">
        <v>0</v>
      </c>
      <c r="G67" s="36">
        <v>1E+30</v>
      </c>
      <c r="H67" s="36">
        <v>3.219646771412954E-15</v>
      </c>
    </row>
    <row r="68" spans="2:8" ht="15.75" customHeight="1">
      <c r="B68" s="36" t="s">
        <v>367</v>
      </c>
      <c r="C68" s="36" t="s">
        <v>368</v>
      </c>
      <c r="D68" s="36">
        <v>0</v>
      </c>
      <c r="E68" s="36">
        <v>0</v>
      </c>
      <c r="F68" s="36">
        <v>0</v>
      </c>
      <c r="G68" s="36">
        <v>1E+30</v>
      </c>
      <c r="H68" s="36">
        <v>0</v>
      </c>
    </row>
    <row r="69" spans="2:8" ht="15.75" customHeight="1">
      <c r="B69" s="36" t="s">
        <v>369</v>
      </c>
      <c r="C69" s="36" t="s">
        <v>370</v>
      </c>
      <c r="D69" s="36">
        <v>1.1102230246251565E-15</v>
      </c>
      <c r="E69" s="36">
        <v>0</v>
      </c>
      <c r="F69" s="36">
        <v>0</v>
      </c>
      <c r="G69" s="36">
        <v>1E+30</v>
      </c>
      <c r="H69" s="36">
        <v>2.7755575615628965E-15</v>
      </c>
    </row>
    <row r="70" spans="2:8" ht="15.75" customHeight="1">
      <c r="B70" s="36" t="s">
        <v>371</v>
      </c>
      <c r="C70" s="36" t="s">
        <v>372</v>
      </c>
      <c r="D70" s="36">
        <v>0</v>
      </c>
      <c r="E70" s="36">
        <v>2.7755575615628914E-15</v>
      </c>
      <c r="F70" s="36">
        <v>0</v>
      </c>
      <c r="G70" s="36">
        <v>1E+30</v>
      </c>
      <c r="H70" s="36">
        <v>2.7755575615628914E-15</v>
      </c>
    </row>
    <row r="71" spans="2:8" ht="15.75" customHeight="1">
      <c r="B71" s="36" t="s">
        <v>373</v>
      </c>
      <c r="C71" s="36" t="s">
        <v>374</v>
      </c>
      <c r="D71" s="36">
        <v>0</v>
      </c>
      <c r="E71" s="36">
        <v>1.0000000000000031</v>
      </c>
      <c r="F71" s="36">
        <v>1</v>
      </c>
      <c r="G71" s="36">
        <v>1E+30</v>
      </c>
      <c r="H71" s="36">
        <v>1.0000000000000031</v>
      </c>
    </row>
    <row r="72" spans="2:8" ht="15.75" customHeight="1">
      <c r="B72" s="36" t="s">
        <v>375</v>
      </c>
      <c r="C72" s="36" t="s">
        <v>376</v>
      </c>
      <c r="D72" s="36">
        <v>0</v>
      </c>
      <c r="E72" s="36">
        <v>0</v>
      </c>
      <c r="F72" s="36">
        <v>0</v>
      </c>
      <c r="G72" s="36">
        <v>1E+30</v>
      </c>
      <c r="H72" s="36">
        <v>0</v>
      </c>
    </row>
    <row r="73" spans="2:8" ht="15.75" customHeight="1">
      <c r="B73" s="36" t="s">
        <v>377</v>
      </c>
      <c r="C73" s="36" t="s">
        <v>378</v>
      </c>
      <c r="D73" s="36">
        <v>0</v>
      </c>
      <c r="E73" s="36">
        <v>1.0000000000000038</v>
      </c>
      <c r="F73" s="36">
        <v>1</v>
      </c>
      <c r="G73" s="36">
        <v>1E+30</v>
      </c>
      <c r="H73" s="36">
        <v>1.0000000000000038</v>
      </c>
    </row>
    <row r="74" spans="2:8" ht="15.75" customHeight="1">
      <c r="B74" s="36" t="s">
        <v>379</v>
      </c>
      <c r="C74" s="36" t="s">
        <v>380</v>
      </c>
      <c r="D74" s="36">
        <v>0</v>
      </c>
      <c r="E74" s="36">
        <v>0</v>
      </c>
      <c r="F74" s="36">
        <v>0</v>
      </c>
      <c r="G74" s="36">
        <v>1E+30</v>
      </c>
      <c r="H74" s="36">
        <v>0</v>
      </c>
    </row>
    <row r="75" spans="2:8" ht="15.75" customHeight="1">
      <c r="B75" s="36" t="s">
        <v>381</v>
      </c>
      <c r="C75" s="36" t="s">
        <v>382</v>
      </c>
      <c r="D75" s="36">
        <v>0</v>
      </c>
      <c r="E75" s="36">
        <v>1.0000000000000036</v>
      </c>
      <c r="F75" s="36">
        <v>1</v>
      </c>
      <c r="G75" s="36">
        <v>1E+30</v>
      </c>
      <c r="H75" s="36">
        <v>1.0000000000000036</v>
      </c>
    </row>
    <row r="76" spans="2:8" ht="15.75" customHeight="1">
      <c r="B76" s="36" t="s">
        <v>383</v>
      </c>
      <c r="C76" s="36" t="s">
        <v>384</v>
      </c>
      <c r="D76" s="36">
        <v>0</v>
      </c>
      <c r="E76" s="36">
        <v>0</v>
      </c>
      <c r="F76" s="36">
        <v>0</v>
      </c>
      <c r="G76" s="36">
        <v>1E+30</v>
      </c>
      <c r="H76" s="36">
        <v>0</v>
      </c>
    </row>
    <row r="77" spans="2:8" ht="15.75" customHeight="1">
      <c r="B77" s="36" t="s">
        <v>385</v>
      </c>
      <c r="C77" s="36" t="s">
        <v>386</v>
      </c>
      <c r="D77" s="36">
        <v>0</v>
      </c>
      <c r="E77" s="36">
        <v>0</v>
      </c>
      <c r="F77" s="36">
        <v>1</v>
      </c>
      <c r="G77" s="36">
        <v>1E+30</v>
      </c>
      <c r="H77" s="36">
        <v>1.0000000000000031</v>
      </c>
    </row>
    <row r="78" spans="2:8" ht="15.75" customHeight="1">
      <c r="B78" s="36" t="s">
        <v>387</v>
      </c>
      <c r="C78" s="36" t="s">
        <v>388</v>
      </c>
      <c r="D78" s="36">
        <v>0</v>
      </c>
      <c r="E78" s="36">
        <v>1.0000000000000036</v>
      </c>
      <c r="F78" s="36">
        <v>0</v>
      </c>
      <c r="G78" s="36">
        <v>1E+30</v>
      </c>
      <c r="H78" s="36">
        <v>1.0000000000000036</v>
      </c>
    </row>
    <row r="79" spans="2:8" ht="15.75" customHeight="1">
      <c r="B79" s="36" t="s">
        <v>389</v>
      </c>
      <c r="C79" s="36" t="s">
        <v>390</v>
      </c>
      <c r="D79" s="36">
        <v>0</v>
      </c>
      <c r="E79" s="36">
        <v>3.6637359812630166E-15</v>
      </c>
      <c r="F79" s="36">
        <v>0</v>
      </c>
      <c r="G79" s="36">
        <v>1E+30</v>
      </c>
      <c r="H79" s="36">
        <v>3.6637359812630166E-15</v>
      </c>
    </row>
    <row r="80" spans="2:8" ht="15.75" customHeight="1">
      <c r="B80" s="37" t="s">
        <v>391</v>
      </c>
      <c r="C80" s="37" t="s">
        <v>392</v>
      </c>
      <c r="D80" s="37">
        <v>0</v>
      </c>
      <c r="E80" s="37">
        <v>0</v>
      </c>
      <c r="F80" s="37">
        <v>0</v>
      </c>
      <c r="G80" s="37">
        <v>1E+30</v>
      </c>
      <c r="H80" s="37">
        <v>0</v>
      </c>
    </row>
    <row r="81" spans="1:8" ht="15.75" customHeight="1"/>
    <row r="82" spans="1:8" ht="15.75" customHeight="1">
      <c r="A82" s="3" t="s">
        <v>63</v>
      </c>
    </row>
    <row r="83" spans="1:8" ht="15.75" customHeight="1">
      <c r="B83" s="34"/>
      <c r="C83" s="34"/>
      <c r="D83" s="34" t="s">
        <v>238</v>
      </c>
      <c r="E83" s="34" t="s">
        <v>393</v>
      </c>
      <c r="F83" s="34" t="s">
        <v>394</v>
      </c>
      <c r="G83" s="34" t="s">
        <v>241</v>
      </c>
      <c r="H83" s="34" t="s">
        <v>241</v>
      </c>
    </row>
    <row r="84" spans="1:8" ht="15.75" customHeight="1">
      <c r="B84" s="35" t="s">
        <v>242</v>
      </c>
      <c r="C84" s="35" t="s">
        <v>243</v>
      </c>
      <c r="D84" s="35" t="s">
        <v>244</v>
      </c>
      <c r="E84" s="35" t="s">
        <v>395</v>
      </c>
      <c r="F84" s="35" t="s">
        <v>396</v>
      </c>
      <c r="G84" s="35" t="s">
        <v>247</v>
      </c>
      <c r="H84" s="35" t="s">
        <v>248</v>
      </c>
    </row>
    <row r="85" spans="1:8" ht="15.75" customHeight="1">
      <c r="B85" s="36" t="s">
        <v>251</v>
      </c>
      <c r="C85" s="36" t="s">
        <v>252</v>
      </c>
      <c r="D85" s="36">
        <v>0</v>
      </c>
      <c r="E85" s="36">
        <v>-0.99999999999999756</v>
      </c>
      <c r="F85" s="36">
        <v>0</v>
      </c>
      <c r="G85" s="36">
        <v>0</v>
      </c>
      <c r="H85" s="36">
        <v>0.33333333333333504</v>
      </c>
    </row>
    <row r="86" spans="1:8" ht="15.75" customHeight="1">
      <c r="B86" s="36" t="s">
        <v>255</v>
      </c>
      <c r="C86" s="36" t="s">
        <v>256</v>
      </c>
      <c r="D86" s="36">
        <v>0</v>
      </c>
      <c r="E86" s="36">
        <v>0</v>
      </c>
      <c r="F86" s="36">
        <v>0</v>
      </c>
      <c r="G86" s="36">
        <v>1E+30</v>
      </c>
      <c r="H86" s="36">
        <v>0</v>
      </c>
    </row>
    <row r="87" spans="1:8" ht="15.75" customHeight="1">
      <c r="B87" s="36" t="s">
        <v>259</v>
      </c>
      <c r="C87" s="36" t="s">
        <v>260</v>
      </c>
      <c r="D87" s="36">
        <v>0</v>
      </c>
      <c r="E87" s="36">
        <v>0</v>
      </c>
      <c r="F87" s="36">
        <v>0</v>
      </c>
      <c r="G87" s="36">
        <v>1E+30</v>
      </c>
      <c r="H87" s="36">
        <v>2.0000000000000027</v>
      </c>
    </row>
    <row r="88" spans="1:8" ht="15.75" customHeight="1">
      <c r="B88" s="36" t="s">
        <v>263</v>
      </c>
      <c r="C88" s="36" t="s">
        <v>264</v>
      </c>
      <c r="D88" s="36">
        <v>0</v>
      </c>
      <c r="E88" s="36">
        <v>0</v>
      </c>
      <c r="F88" s="36">
        <v>0</v>
      </c>
      <c r="G88" s="36">
        <v>1E+30</v>
      </c>
      <c r="H88" s="36">
        <v>0</v>
      </c>
    </row>
    <row r="89" spans="1:8" ht="15.75" customHeight="1">
      <c r="B89" s="36" t="s">
        <v>267</v>
      </c>
      <c r="C89" s="36" t="s">
        <v>268</v>
      </c>
      <c r="D89" s="36">
        <v>0</v>
      </c>
      <c r="E89" s="36">
        <v>-1.0000000000000016</v>
      </c>
      <c r="F89" s="36">
        <v>0</v>
      </c>
      <c r="G89" s="36">
        <v>0</v>
      </c>
      <c r="H89" s="36">
        <v>2.0000000000000013</v>
      </c>
    </row>
    <row r="90" spans="1:8" ht="15.75" customHeight="1">
      <c r="B90" s="36" t="s">
        <v>271</v>
      </c>
      <c r="C90" s="36" t="s">
        <v>272</v>
      </c>
      <c r="D90" s="36">
        <v>0</v>
      </c>
      <c r="E90" s="36">
        <v>0</v>
      </c>
      <c r="F90" s="36">
        <v>0</v>
      </c>
      <c r="G90" s="36">
        <v>1E+30</v>
      </c>
      <c r="H90" s="36">
        <v>5.5511151231257827E-17</v>
      </c>
    </row>
    <row r="91" spans="1:8" ht="15.75" customHeight="1">
      <c r="B91" s="36" t="s">
        <v>275</v>
      </c>
      <c r="C91" s="36" t="s">
        <v>276</v>
      </c>
      <c r="D91" s="36">
        <v>0</v>
      </c>
      <c r="E91" s="36">
        <v>0</v>
      </c>
      <c r="F91" s="36">
        <v>0</v>
      </c>
      <c r="G91" s="36">
        <v>1E+30</v>
      </c>
      <c r="H91" s="36">
        <v>0</v>
      </c>
    </row>
    <row r="92" spans="1:8" ht="15.75" customHeight="1">
      <c r="B92" s="36" t="s">
        <v>279</v>
      </c>
      <c r="C92" s="36" t="s">
        <v>280</v>
      </c>
      <c r="D92" s="36">
        <v>0</v>
      </c>
      <c r="E92" s="36">
        <v>0</v>
      </c>
      <c r="F92" s="36">
        <v>0</v>
      </c>
      <c r="G92" s="36">
        <v>1E+30</v>
      </c>
      <c r="H92" s="36">
        <v>0</v>
      </c>
    </row>
    <row r="93" spans="1:8" ht="15.75" customHeight="1">
      <c r="B93" s="36" t="s">
        <v>283</v>
      </c>
      <c r="C93" s="36" t="s">
        <v>284</v>
      </c>
      <c r="D93" s="36">
        <v>0</v>
      </c>
      <c r="E93" s="36">
        <v>0</v>
      </c>
      <c r="F93" s="36">
        <v>0</v>
      </c>
      <c r="G93" s="36">
        <v>1E+30</v>
      </c>
      <c r="H93" s="36">
        <v>0</v>
      </c>
    </row>
    <row r="94" spans="1:8" ht="15.75" customHeight="1">
      <c r="B94" s="36" t="s">
        <v>287</v>
      </c>
      <c r="C94" s="36" t="s">
        <v>288</v>
      </c>
      <c r="D94" s="36">
        <v>0</v>
      </c>
      <c r="E94" s="36">
        <v>0</v>
      </c>
      <c r="F94" s="36">
        <v>0</v>
      </c>
      <c r="G94" s="36">
        <v>1E+30</v>
      </c>
      <c r="H94" s="36">
        <v>0</v>
      </c>
    </row>
    <row r="95" spans="1:8" ht="15.75" customHeight="1">
      <c r="B95" s="36" t="s">
        <v>291</v>
      </c>
      <c r="C95" s="36" t="s">
        <v>292</v>
      </c>
      <c r="D95" s="36">
        <v>0</v>
      </c>
      <c r="E95" s="36">
        <v>0</v>
      </c>
      <c r="F95" s="36">
        <v>0</v>
      </c>
      <c r="G95" s="36">
        <v>1E+30</v>
      </c>
      <c r="H95" s="36">
        <v>0.500000000000002</v>
      </c>
    </row>
    <row r="96" spans="1:8" ht="15.75" customHeight="1">
      <c r="B96" s="36" t="s">
        <v>295</v>
      </c>
      <c r="C96" s="36" t="s">
        <v>296</v>
      </c>
      <c r="D96" s="36">
        <v>0</v>
      </c>
      <c r="E96" s="36">
        <v>0</v>
      </c>
      <c r="F96" s="36">
        <v>0</v>
      </c>
      <c r="G96" s="36">
        <v>1E+30</v>
      </c>
      <c r="H96" s="36">
        <v>9.7144514654701197E-17</v>
      </c>
    </row>
    <row r="97" spans="2:8" ht="15.75" customHeight="1">
      <c r="B97" s="36" t="s">
        <v>299</v>
      </c>
      <c r="C97" s="36" t="s">
        <v>300</v>
      </c>
      <c r="D97" s="36">
        <v>0</v>
      </c>
      <c r="E97" s="36">
        <v>0</v>
      </c>
      <c r="F97" s="36">
        <v>0</v>
      </c>
      <c r="G97" s="36">
        <v>1E+30</v>
      </c>
      <c r="H97" s="36">
        <v>0</v>
      </c>
    </row>
    <row r="98" spans="2:8" ht="15.75" customHeight="1">
      <c r="B98" s="36" t="s">
        <v>303</v>
      </c>
      <c r="C98" s="36" t="s">
        <v>304</v>
      </c>
      <c r="D98" s="36">
        <v>0</v>
      </c>
      <c r="E98" s="36">
        <v>0</v>
      </c>
      <c r="F98" s="36">
        <v>0</v>
      </c>
      <c r="G98" s="36">
        <v>1E+30</v>
      </c>
      <c r="H98" s="36">
        <v>0</v>
      </c>
    </row>
    <row r="99" spans="2:8" ht="15.75" customHeight="1">
      <c r="B99" s="36" t="s">
        <v>307</v>
      </c>
      <c r="C99" s="36" t="s">
        <v>308</v>
      </c>
      <c r="D99" s="36">
        <v>0</v>
      </c>
      <c r="E99" s="36">
        <v>0</v>
      </c>
      <c r="F99" s="36">
        <v>0</v>
      </c>
      <c r="G99" s="36">
        <v>1E+30</v>
      </c>
      <c r="H99" s="36">
        <v>0</v>
      </c>
    </row>
    <row r="100" spans="2:8" ht="15.75" customHeight="1">
      <c r="B100" s="36" t="s">
        <v>311</v>
      </c>
      <c r="C100" s="36" t="s">
        <v>312</v>
      </c>
      <c r="D100" s="36">
        <v>0</v>
      </c>
      <c r="E100" s="36">
        <v>0</v>
      </c>
      <c r="F100" s="36">
        <v>0</v>
      </c>
      <c r="G100" s="36">
        <v>1E+30</v>
      </c>
      <c r="H100" s="36">
        <v>0</v>
      </c>
    </row>
    <row r="101" spans="2:8" ht="15.75" customHeight="1">
      <c r="B101" s="36" t="s">
        <v>315</v>
      </c>
      <c r="C101" s="36" t="s">
        <v>316</v>
      </c>
      <c r="D101" s="36">
        <v>0</v>
      </c>
      <c r="E101" s="36">
        <v>0</v>
      </c>
      <c r="F101" s="36">
        <v>0</v>
      </c>
      <c r="G101" s="36">
        <v>1E+30</v>
      </c>
      <c r="H101" s="36">
        <v>0</v>
      </c>
    </row>
    <row r="102" spans="2:8" ht="15.75" customHeight="1">
      <c r="B102" s="36" t="s">
        <v>319</v>
      </c>
      <c r="C102" s="36" t="s">
        <v>320</v>
      </c>
      <c r="D102" s="36">
        <v>0</v>
      </c>
      <c r="E102" s="36">
        <v>0</v>
      </c>
      <c r="F102" s="36">
        <v>0</v>
      </c>
      <c r="G102" s="36">
        <v>1E+30</v>
      </c>
      <c r="H102" s="36">
        <v>5.085394590397931E-15</v>
      </c>
    </row>
    <row r="103" spans="2:8" ht="15.75" customHeight="1">
      <c r="B103" s="36" t="s">
        <v>323</v>
      </c>
      <c r="C103" s="36" t="s">
        <v>324</v>
      </c>
      <c r="D103" s="36">
        <v>0</v>
      </c>
      <c r="E103" s="36">
        <v>-1.0000000000000004</v>
      </c>
      <c r="F103" s="36">
        <v>0</v>
      </c>
      <c r="G103" s="36">
        <v>0</v>
      </c>
      <c r="H103" s="36">
        <v>1.0000000000000049</v>
      </c>
    </row>
    <row r="104" spans="2:8" ht="15.75" customHeight="1">
      <c r="B104" s="36" t="s">
        <v>327</v>
      </c>
      <c r="C104" s="36" t="s">
        <v>328</v>
      </c>
      <c r="D104" s="36">
        <v>0</v>
      </c>
      <c r="E104" s="36">
        <v>-0.99999999999999811</v>
      </c>
      <c r="F104" s="36">
        <v>0</v>
      </c>
      <c r="G104" s="36">
        <v>0</v>
      </c>
      <c r="H104" s="36">
        <v>0.500000000000002</v>
      </c>
    </row>
    <row r="105" spans="2:8" ht="15.75" customHeight="1">
      <c r="B105" s="36" t="s">
        <v>331</v>
      </c>
      <c r="C105" s="36" t="s">
        <v>332</v>
      </c>
      <c r="D105" s="36">
        <v>0</v>
      </c>
      <c r="E105" s="36">
        <v>0</v>
      </c>
      <c r="F105" s="36">
        <v>0</v>
      </c>
      <c r="G105" s="36">
        <v>1E+30</v>
      </c>
      <c r="H105" s="36">
        <v>0</v>
      </c>
    </row>
    <row r="106" spans="2:8" ht="15.75" customHeight="1">
      <c r="B106" s="36" t="s">
        <v>335</v>
      </c>
      <c r="C106" s="36" t="s">
        <v>336</v>
      </c>
      <c r="D106" s="36">
        <v>1.0000000000000027</v>
      </c>
      <c r="E106" s="36">
        <v>0</v>
      </c>
      <c r="F106" s="36">
        <v>0</v>
      </c>
      <c r="G106" s="36">
        <v>1E+30</v>
      </c>
      <c r="H106" s="36">
        <v>2.499999999999992</v>
      </c>
    </row>
    <row r="107" spans="2:8" ht="15.75" customHeight="1">
      <c r="B107" s="36" t="s">
        <v>339</v>
      </c>
      <c r="C107" s="36" t="s">
        <v>340</v>
      </c>
      <c r="D107" s="36">
        <v>0</v>
      </c>
      <c r="E107" s="36">
        <v>0</v>
      </c>
      <c r="F107" s="36">
        <v>0</v>
      </c>
      <c r="G107" s="36">
        <v>1.000000000000002</v>
      </c>
      <c r="H107" s="36">
        <v>0</v>
      </c>
    </row>
    <row r="108" spans="2:8" ht="15.75" customHeight="1">
      <c r="B108" s="36" t="s">
        <v>343</v>
      </c>
      <c r="C108" s="36" t="s">
        <v>344</v>
      </c>
      <c r="D108" s="36">
        <v>0</v>
      </c>
      <c r="E108" s="36">
        <v>0</v>
      </c>
      <c r="F108" s="36">
        <v>0</v>
      </c>
      <c r="G108" s="36">
        <v>1E+30</v>
      </c>
      <c r="H108" s="36">
        <v>1.1102230246251565E-16</v>
      </c>
    </row>
    <row r="109" spans="2:8" ht="15.75" customHeight="1">
      <c r="B109" s="36" t="s">
        <v>347</v>
      </c>
      <c r="C109" s="36" t="s">
        <v>348</v>
      </c>
      <c r="D109" s="36">
        <v>0</v>
      </c>
      <c r="E109" s="36">
        <v>0</v>
      </c>
      <c r="F109" s="36">
        <v>0</v>
      </c>
      <c r="G109" s="36">
        <v>1E+30</v>
      </c>
      <c r="H109" s="36">
        <v>0</v>
      </c>
    </row>
    <row r="110" spans="2:8" ht="15.75" customHeight="1">
      <c r="B110" s="36" t="s">
        <v>351</v>
      </c>
      <c r="C110" s="36" t="s">
        <v>352</v>
      </c>
      <c r="D110" s="36">
        <v>0</v>
      </c>
      <c r="E110" s="36">
        <v>0</v>
      </c>
      <c r="F110" s="36">
        <v>0</v>
      </c>
      <c r="G110" s="36">
        <v>1E+30</v>
      </c>
      <c r="H110" s="36">
        <v>0</v>
      </c>
    </row>
    <row r="111" spans="2:8" ht="15.75" customHeight="1">
      <c r="B111" s="36" t="s">
        <v>355</v>
      </c>
      <c r="C111" s="36" t="s">
        <v>356</v>
      </c>
      <c r="D111" s="36">
        <v>0</v>
      </c>
      <c r="E111" s="36">
        <v>0</v>
      </c>
      <c r="F111" s="36">
        <v>0</v>
      </c>
      <c r="G111" s="36">
        <v>1E+30</v>
      </c>
      <c r="H111" s="36">
        <v>0</v>
      </c>
    </row>
    <row r="112" spans="2:8" ht="15.75" customHeight="1">
      <c r="B112" s="36" t="s">
        <v>359</v>
      </c>
      <c r="C112" s="36" t="s">
        <v>360</v>
      </c>
      <c r="D112" s="36">
        <v>0</v>
      </c>
      <c r="E112" s="36">
        <v>0</v>
      </c>
      <c r="F112" s="36">
        <v>0</v>
      </c>
      <c r="G112" s="36">
        <v>1E+30</v>
      </c>
      <c r="H112" s="36">
        <v>0</v>
      </c>
    </row>
    <row r="113" spans="2:8" ht="15.75" customHeight="1">
      <c r="B113" s="36" t="s">
        <v>363</v>
      </c>
      <c r="C113" s="36" t="s">
        <v>364</v>
      </c>
      <c r="D113" s="36">
        <v>0</v>
      </c>
      <c r="E113" s="36">
        <v>0</v>
      </c>
      <c r="F113" s="36">
        <v>0</v>
      </c>
      <c r="G113" s="36">
        <v>1E+30</v>
      </c>
      <c r="H113" s="36">
        <v>1.9999999999999987</v>
      </c>
    </row>
    <row r="114" spans="2:8" ht="15.75" customHeight="1">
      <c r="B114" s="36" t="s">
        <v>367</v>
      </c>
      <c r="C114" s="36" t="s">
        <v>368</v>
      </c>
      <c r="D114" s="36">
        <v>0</v>
      </c>
      <c r="E114" s="36">
        <v>0</v>
      </c>
      <c r="F114" s="36">
        <v>0</v>
      </c>
      <c r="G114" s="36">
        <v>1E+30</v>
      </c>
      <c r="H114" s="36">
        <v>0</v>
      </c>
    </row>
    <row r="115" spans="2:8" ht="15.75" customHeight="1">
      <c r="B115" s="36" t="s">
        <v>371</v>
      </c>
      <c r="C115" s="36" t="s">
        <v>372</v>
      </c>
      <c r="D115" s="36">
        <v>0</v>
      </c>
      <c r="E115" s="36">
        <v>-3.1086244689504383E-15</v>
      </c>
      <c r="F115" s="36">
        <v>0</v>
      </c>
      <c r="G115" s="36">
        <v>1.1102230246251571E-15</v>
      </c>
      <c r="H115" s="36">
        <v>1.9999999999999996</v>
      </c>
    </row>
    <row r="116" spans="2:8" ht="15.75" customHeight="1">
      <c r="B116" s="36" t="s">
        <v>375</v>
      </c>
      <c r="C116" s="36" t="s">
        <v>376</v>
      </c>
      <c r="D116" s="36">
        <v>0</v>
      </c>
      <c r="E116" s="36">
        <v>0</v>
      </c>
      <c r="F116" s="36">
        <v>0</v>
      </c>
      <c r="G116" s="36">
        <v>1E+30</v>
      </c>
      <c r="H116" s="36">
        <v>0</v>
      </c>
    </row>
    <row r="117" spans="2:8" ht="15.75" customHeight="1">
      <c r="B117" s="36" t="s">
        <v>379</v>
      </c>
      <c r="C117" s="36" t="s">
        <v>380</v>
      </c>
      <c r="D117" s="36">
        <v>0</v>
      </c>
      <c r="E117" s="36">
        <v>0</v>
      </c>
      <c r="F117" s="36">
        <v>0</v>
      </c>
      <c r="G117" s="36">
        <v>1E+30</v>
      </c>
      <c r="H117" s="36">
        <v>0</v>
      </c>
    </row>
    <row r="118" spans="2:8" ht="15.75" customHeight="1">
      <c r="B118" s="36" t="s">
        <v>383</v>
      </c>
      <c r="C118" s="36" t="s">
        <v>384</v>
      </c>
      <c r="D118" s="36">
        <v>0</v>
      </c>
      <c r="E118" s="36">
        <v>0</v>
      </c>
      <c r="F118" s="36">
        <v>0</v>
      </c>
      <c r="G118" s="36">
        <v>1E+30</v>
      </c>
      <c r="H118" s="36">
        <v>0</v>
      </c>
    </row>
    <row r="119" spans="2:8" ht="15.75" customHeight="1">
      <c r="B119" s="36" t="s">
        <v>387</v>
      </c>
      <c r="C119" s="36" t="s">
        <v>388</v>
      </c>
      <c r="D119" s="36">
        <v>0</v>
      </c>
      <c r="E119" s="36">
        <v>-1.0000000000000031</v>
      </c>
      <c r="F119" s="36">
        <v>0</v>
      </c>
      <c r="G119" s="36">
        <v>0</v>
      </c>
      <c r="H119" s="36">
        <v>1.9999999999999996</v>
      </c>
    </row>
    <row r="120" spans="2:8" ht="15.75" customHeight="1">
      <c r="B120" s="36" t="s">
        <v>391</v>
      </c>
      <c r="C120" s="36" t="s">
        <v>392</v>
      </c>
      <c r="D120" s="36">
        <v>0</v>
      </c>
      <c r="E120" s="36">
        <v>0</v>
      </c>
      <c r="F120" s="36">
        <v>0</v>
      </c>
      <c r="G120" s="36">
        <v>1E+30</v>
      </c>
      <c r="H120" s="36">
        <v>0</v>
      </c>
    </row>
    <row r="121" spans="2:8" ht="15.75" customHeight="1">
      <c r="B121" s="36" t="s">
        <v>397</v>
      </c>
      <c r="C121" s="36" t="s">
        <v>9</v>
      </c>
      <c r="D121" s="36">
        <v>1.0000000000000027</v>
      </c>
      <c r="E121" s="36">
        <v>0</v>
      </c>
      <c r="F121" s="36">
        <v>1</v>
      </c>
      <c r="G121" s="36">
        <v>2.499999999999992</v>
      </c>
      <c r="H121" s="36">
        <v>1.000000000000002</v>
      </c>
    </row>
    <row r="122" spans="2:8" ht="15.75" customHeight="1">
      <c r="B122" s="36" t="s">
        <v>398</v>
      </c>
      <c r="C122" s="36" t="s">
        <v>26</v>
      </c>
      <c r="D122" s="36">
        <v>4.0000000000000036</v>
      </c>
      <c r="E122" s="36">
        <v>-1.1102230246251565E-16</v>
      </c>
      <c r="F122" s="36">
        <v>4</v>
      </c>
      <c r="G122" s="36">
        <v>1E+30</v>
      </c>
      <c r="H122" s="36">
        <v>2.4999999999999925</v>
      </c>
    </row>
    <row r="123" spans="2:8" ht="15.75" customHeight="1">
      <c r="B123" s="36" t="s">
        <v>399</v>
      </c>
      <c r="C123" s="36" t="s">
        <v>28</v>
      </c>
      <c r="D123" s="36">
        <v>1.9999999999999998</v>
      </c>
      <c r="E123" s="36">
        <v>-3.4416913763379853E-15</v>
      </c>
      <c r="F123" s="36">
        <v>2</v>
      </c>
      <c r="G123" s="36">
        <v>0.50000000000000289</v>
      </c>
      <c r="H123" s="36">
        <v>1.9999999999999996</v>
      </c>
    </row>
    <row r="124" spans="2:8" ht="15.75" customHeight="1">
      <c r="B124" s="36" t="s">
        <v>400</v>
      </c>
      <c r="C124" s="36" t="s">
        <v>230</v>
      </c>
      <c r="D124" s="36">
        <v>225.57000000000016</v>
      </c>
      <c r="E124" s="36">
        <v>0</v>
      </c>
      <c r="F124" s="36">
        <v>100</v>
      </c>
      <c r="G124" s="36">
        <v>125.57000000000021</v>
      </c>
      <c r="H124" s="36">
        <v>1E+30</v>
      </c>
    </row>
    <row r="125" spans="2:8" ht="15.75" customHeight="1">
      <c r="B125" s="36" t="s">
        <v>401</v>
      </c>
      <c r="C125" s="36" t="s">
        <v>23</v>
      </c>
      <c r="D125" s="36">
        <v>2.0000000000000027</v>
      </c>
      <c r="E125" s="36">
        <v>-1.1102230246251565E-15</v>
      </c>
      <c r="F125" s="36">
        <v>2</v>
      </c>
      <c r="G125" s="36">
        <v>3.5344812825557132E+16</v>
      </c>
      <c r="H125" s="36">
        <v>2</v>
      </c>
    </row>
    <row r="126" spans="2:8" ht="15.75" customHeight="1">
      <c r="B126" s="36" t="s">
        <v>402</v>
      </c>
      <c r="C126" s="36" t="s">
        <v>15</v>
      </c>
      <c r="D126" s="36">
        <v>5</v>
      </c>
      <c r="E126" s="36">
        <v>-1.609823385706477E-15</v>
      </c>
      <c r="F126" s="36">
        <v>0</v>
      </c>
      <c r="G126" s="36">
        <v>1.0000000000000056</v>
      </c>
      <c r="H126" s="36">
        <v>4.9999999999999876</v>
      </c>
    </row>
    <row r="127" spans="2:8" ht="15.75" customHeight="1">
      <c r="B127" s="36" t="s">
        <v>403</v>
      </c>
      <c r="C127" s="36" t="s">
        <v>15</v>
      </c>
      <c r="D127" s="36">
        <v>100</v>
      </c>
      <c r="E127" s="36">
        <v>0</v>
      </c>
      <c r="F127" s="36">
        <v>0</v>
      </c>
      <c r="G127" s="36">
        <v>1E+30</v>
      </c>
      <c r="H127" s="36">
        <v>231.5899999999998</v>
      </c>
    </row>
    <row r="128" spans="2:8" ht="15.75" customHeight="1">
      <c r="B128" s="36" t="s">
        <v>404</v>
      </c>
      <c r="C128" s="36" t="s">
        <v>15</v>
      </c>
      <c r="D128" s="36">
        <v>80</v>
      </c>
      <c r="E128" s="36">
        <v>0</v>
      </c>
      <c r="F128" s="36">
        <v>0</v>
      </c>
      <c r="G128" s="36">
        <v>1E+30</v>
      </c>
      <c r="H128" s="36">
        <v>256.41000000000031</v>
      </c>
    </row>
    <row r="129" spans="2:8" ht="15.75" customHeight="1">
      <c r="B129" s="37" t="s">
        <v>405</v>
      </c>
      <c r="C129" s="37" t="s">
        <v>15</v>
      </c>
      <c r="D129" s="37">
        <v>50</v>
      </c>
      <c r="E129" s="37">
        <v>0</v>
      </c>
      <c r="F129" s="37">
        <v>0</v>
      </c>
      <c r="G129" s="37">
        <v>1E+30</v>
      </c>
      <c r="H129" s="37">
        <v>70.899999999999949</v>
      </c>
    </row>
    <row r="130" spans="2:8" ht="15.75" customHeight="1"/>
    <row r="131" spans="2:8" ht="15.75" customHeight="1"/>
    <row r="132" spans="2:8" ht="15.75" customHeight="1"/>
    <row r="133" spans="2:8" ht="15.75" customHeight="1"/>
    <row r="134" spans="2:8" ht="15.75" customHeight="1"/>
    <row r="135" spans="2:8" ht="15.75" customHeight="1"/>
    <row r="136" spans="2:8" ht="15.75" customHeight="1"/>
    <row r="137" spans="2:8" ht="15.75" customHeight="1"/>
    <row r="138" spans="2:8" ht="15.75" customHeight="1"/>
    <row r="139" spans="2:8" ht="15.75" customHeight="1"/>
    <row r="140" spans="2:8" ht="15.75" customHeight="1"/>
    <row r="141" spans="2:8" ht="15.75" customHeight="1"/>
    <row r="142" spans="2:8" ht="15.75" customHeight="1"/>
    <row r="143" spans="2:8" ht="15.75" customHeight="1"/>
    <row r="144" spans="2:8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workbookViewId="0">
      <selection activeCell="O4" sqref="O4"/>
    </sheetView>
  </sheetViews>
  <sheetFormatPr defaultColWidth="12.5703125" defaultRowHeight="15" customHeight="1"/>
  <cols>
    <col min="1" max="1" width="16" customWidth="1"/>
    <col min="2" max="3" width="8.5703125" customWidth="1"/>
    <col min="4" max="5" width="14.28515625" customWidth="1"/>
    <col min="6" max="6" width="14" customWidth="1"/>
    <col min="7" max="14" width="8.5703125" customWidth="1"/>
    <col min="15" max="15" width="12.7109375" customWidth="1"/>
    <col min="16" max="26" width="8.5703125" customWidth="1"/>
  </cols>
  <sheetData>
    <row r="1" spans="1:18">
      <c r="A1" s="1" t="s">
        <v>0</v>
      </c>
      <c r="B1" s="3" t="s">
        <v>1</v>
      </c>
      <c r="C1" s="3" t="s">
        <v>406</v>
      </c>
      <c r="D1" s="3" t="s">
        <v>17</v>
      </c>
      <c r="E1" s="3" t="s">
        <v>407</v>
      </c>
      <c r="F1" s="3" t="s">
        <v>408</v>
      </c>
      <c r="G1" s="3" t="s">
        <v>409</v>
      </c>
      <c r="H1" s="3" t="s">
        <v>228</v>
      </c>
      <c r="I1" s="3" t="s">
        <v>62</v>
      </c>
      <c r="J1" s="3" t="s">
        <v>9</v>
      </c>
      <c r="K1" s="3" t="s">
        <v>7</v>
      </c>
    </row>
    <row r="2" spans="1:18">
      <c r="A2" s="4" t="s">
        <v>10</v>
      </c>
      <c r="B2" s="5">
        <v>1</v>
      </c>
      <c r="C2" s="5">
        <v>1</v>
      </c>
      <c r="D2" s="5">
        <v>3</v>
      </c>
      <c r="E2" s="5">
        <v>103.14</v>
      </c>
      <c r="F2" s="5">
        <v>85.21</v>
      </c>
      <c r="G2" s="5">
        <v>90.16</v>
      </c>
      <c r="H2" s="5">
        <v>18.97</v>
      </c>
      <c r="I2" s="38">
        <v>1</v>
      </c>
      <c r="J2" s="38">
        <v>0</v>
      </c>
      <c r="K2" s="39">
        <v>24.83</v>
      </c>
      <c r="L2" s="38"/>
      <c r="N2" s="40" t="s">
        <v>410</v>
      </c>
      <c r="O2" s="8">
        <f>SUMPRODUCT(I2:I37,C2:C37)</f>
        <v>2</v>
      </c>
      <c r="P2" s="3" t="s">
        <v>72</v>
      </c>
      <c r="Q2" s="3">
        <v>2</v>
      </c>
    </row>
    <row r="3" spans="1:18">
      <c r="A3" s="4" t="s">
        <v>12</v>
      </c>
      <c r="B3" s="5">
        <v>1</v>
      </c>
      <c r="C3" s="5">
        <v>1</v>
      </c>
      <c r="D3" s="5">
        <v>1</v>
      </c>
      <c r="E3" s="5">
        <v>26.14</v>
      </c>
      <c r="F3" s="5">
        <v>116.96</v>
      </c>
      <c r="G3" s="5">
        <v>79.83</v>
      </c>
      <c r="H3" s="5">
        <v>16.100000000000001</v>
      </c>
      <c r="I3" s="38">
        <v>0</v>
      </c>
      <c r="J3" s="38">
        <v>0</v>
      </c>
      <c r="K3" s="39">
        <v>70.510000000000005</v>
      </c>
      <c r="L3" s="38"/>
      <c r="M3" s="38" t="s">
        <v>230</v>
      </c>
      <c r="N3" s="3">
        <v>2016</v>
      </c>
      <c r="O3" s="29">
        <f>SUMPRODUCT(E2:E37,I2:I37)</f>
        <v>477.39000000000004</v>
      </c>
    </row>
    <row r="4" spans="1:18">
      <c r="A4" s="4" t="s">
        <v>43</v>
      </c>
      <c r="B4" s="5">
        <v>1</v>
      </c>
      <c r="C4" s="5">
        <v>0</v>
      </c>
      <c r="D4" s="5">
        <v>0</v>
      </c>
      <c r="E4" s="5">
        <v>0</v>
      </c>
      <c r="F4" s="5">
        <v>61.24</v>
      </c>
      <c r="G4" s="5">
        <v>74.09</v>
      </c>
      <c r="H4" s="5">
        <v>14.77</v>
      </c>
      <c r="I4" s="38">
        <v>1</v>
      </c>
      <c r="J4" s="38">
        <v>0</v>
      </c>
      <c r="K4" s="39">
        <v>78.900000000000006</v>
      </c>
      <c r="L4" s="38"/>
      <c r="N4" s="3" t="s">
        <v>411</v>
      </c>
      <c r="O4" s="8">
        <f>SUMPRODUCT(D2:D37,I2:I37)</f>
        <v>11</v>
      </c>
      <c r="P4" s="3" t="s">
        <v>15</v>
      </c>
      <c r="Q4" s="3">
        <v>5</v>
      </c>
    </row>
    <row r="5" spans="1:18">
      <c r="A5" s="4" t="s">
        <v>32</v>
      </c>
      <c r="B5" s="5">
        <v>1</v>
      </c>
      <c r="C5" s="5">
        <v>1</v>
      </c>
      <c r="D5" s="5">
        <v>2</v>
      </c>
      <c r="E5" s="5">
        <v>83.21</v>
      </c>
      <c r="F5" s="5">
        <v>75.63</v>
      </c>
      <c r="G5" s="5">
        <v>68.02</v>
      </c>
      <c r="H5" s="5">
        <v>17.899999999999999</v>
      </c>
      <c r="I5" s="38">
        <v>0</v>
      </c>
      <c r="J5" s="38">
        <v>0</v>
      </c>
      <c r="K5" s="39">
        <v>99.3</v>
      </c>
      <c r="L5" s="38"/>
      <c r="N5" s="3" t="s">
        <v>412</v>
      </c>
      <c r="O5" s="8">
        <f>SUMPRODUCT(F2:F37,I2:I37)</f>
        <v>472.46000000000004</v>
      </c>
      <c r="P5" s="3" t="s">
        <v>15</v>
      </c>
      <c r="Q5" s="3">
        <v>350</v>
      </c>
      <c r="R5" s="3">
        <v>350</v>
      </c>
    </row>
    <row r="6" spans="1:18">
      <c r="A6" s="4" t="s">
        <v>18</v>
      </c>
      <c r="B6" s="5">
        <v>1</v>
      </c>
      <c r="C6" s="5">
        <v>1</v>
      </c>
      <c r="D6" s="5">
        <v>0</v>
      </c>
      <c r="E6" s="5">
        <v>22.33</v>
      </c>
      <c r="F6" s="5">
        <v>29.5</v>
      </c>
      <c r="G6" s="5">
        <v>52.61</v>
      </c>
      <c r="H6" s="5">
        <v>14.66</v>
      </c>
      <c r="I6" s="38">
        <v>0</v>
      </c>
      <c r="J6" s="38">
        <v>0</v>
      </c>
      <c r="K6" s="39">
        <v>25.07</v>
      </c>
      <c r="L6" s="38"/>
      <c r="N6" s="20" t="s">
        <v>413</v>
      </c>
      <c r="O6" s="8">
        <f>SUMPRODUCT(G2:G37,I2:I37)</f>
        <v>406.78000000000003</v>
      </c>
      <c r="P6" s="3" t="s">
        <v>15</v>
      </c>
      <c r="Q6" s="3">
        <v>400</v>
      </c>
      <c r="R6" s="3">
        <v>80</v>
      </c>
    </row>
    <row r="7" spans="1:18">
      <c r="A7" s="4" t="s">
        <v>31</v>
      </c>
      <c r="B7" s="5">
        <v>1</v>
      </c>
      <c r="C7" s="5">
        <v>1</v>
      </c>
      <c r="D7" s="5">
        <v>4</v>
      </c>
      <c r="E7" s="5">
        <v>51.71</v>
      </c>
      <c r="F7" s="5">
        <v>87.06</v>
      </c>
      <c r="G7" s="5">
        <v>66.45</v>
      </c>
      <c r="H7" s="5">
        <v>19.87</v>
      </c>
      <c r="I7" s="38">
        <v>0</v>
      </c>
      <c r="J7" s="38">
        <v>0</v>
      </c>
      <c r="K7" s="39">
        <v>27.99</v>
      </c>
      <c r="L7" s="38"/>
      <c r="N7" s="3" t="s">
        <v>228</v>
      </c>
      <c r="O7" s="8">
        <f>SUMPRODUCT(H2:H37,I2:I37)</f>
        <v>130.04</v>
      </c>
      <c r="P7" s="3" t="s">
        <v>15</v>
      </c>
      <c r="Q7" s="3">
        <v>130</v>
      </c>
      <c r="R7" s="3">
        <v>50</v>
      </c>
    </row>
    <row r="8" spans="1:18">
      <c r="A8" s="4" t="s">
        <v>36</v>
      </c>
      <c r="B8" s="5">
        <v>1</v>
      </c>
      <c r="C8" s="5">
        <v>1</v>
      </c>
      <c r="D8" s="5">
        <v>0</v>
      </c>
      <c r="E8" s="5">
        <v>51.38</v>
      </c>
      <c r="F8" s="5">
        <v>112.44</v>
      </c>
      <c r="G8" s="5">
        <v>58.91</v>
      </c>
      <c r="H8" s="5">
        <v>15.07</v>
      </c>
      <c r="I8" s="38">
        <v>0</v>
      </c>
      <c r="J8" s="38">
        <v>0</v>
      </c>
      <c r="K8" s="39">
        <v>31.2</v>
      </c>
      <c r="L8" s="38"/>
      <c r="O8" s="8"/>
    </row>
    <row r="9" spans="1:18">
      <c r="A9" s="4" t="s">
        <v>29</v>
      </c>
      <c r="B9" s="5">
        <v>1</v>
      </c>
      <c r="C9" s="5">
        <v>1</v>
      </c>
      <c r="D9" s="5">
        <v>0</v>
      </c>
      <c r="E9" s="5">
        <v>0</v>
      </c>
      <c r="F9" s="5">
        <v>74.430000000000007</v>
      </c>
      <c r="G9" s="5">
        <v>60.32</v>
      </c>
      <c r="H9" s="5">
        <v>13.47</v>
      </c>
      <c r="I9" s="38">
        <v>0</v>
      </c>
      <c r="J9" s="38">
        <v>0</v>
      </c>
      <c r="K9" s="39">
        <v>71.17</v>
      </c>
      <c r="L9" s="38"/>
      <c r="N9" s="3" t="s">
        <v>23</v>
      </c>
      <c r="O9" s="8">
        <f>SUM(I2:I9)</f>
        <v>2</v>
      </c>
      <c r="P9" s="3" t="s">
        <v>24</v>
      </c>
      <c r="Q9" s="3">
        <v>2</v>
      </c>
    </row>
    <row r="10" spans="1:18">
      <c r="A10" s="4" t="s">
        <v>20</v>
      </c>
      <c r="B10" s="5">
        <v>2</v>
      </c>
      <c r="C10" s="5">
        <v>0</v>
      </c>
      <c r="D10" s="5">
        <v>0</v>
      </c>
      <c r="E10" s="5">
        <v>23.23</v>
      </c>
      <c r="F10" s="5">
        <v>25.73</v>
      </c>
      <c r="G10" s="5">
        <v>43.64</v>
      </c>
      <c r="H10" s="5">
        <v>15.6</v>
      </c>
      <c r="I10" s="38">
        <v>0</v>
      </c>
      <c r="J10" s="38">
        <v>0</v>
      </c>
      <c r="K10" s="39">
        <v>86.05</v>
      </c>
      <c r="L10" s="38"/>
      <c r="N10" s="3" t="s">
        <v>26</v>
      </c>
      <c r="O10" s="8">
        <f>SUM(I10:I25)</f>
        <v>4</v>
      </c>
      <c r="P10" s="3" t="s">
        <v>24</v>
      </c>
      <c r="Q10" s="3">
        <v>4</v>
      </c>
    </row>
    <row r="11" spans="1:18">
      <c r="A11" s="4" t="s">
        <v>20</v>
      </c>
      <c r="B11" s="5">
        <v>2</v>
      </c>
      <c r="C11" s="5">
        <v>1</v>
      </c>
      <c r="D11" s="5">
        <v>0</v>
      </c>
      <c r="E11" s="5">
        <v>37.43</v>
      </c>
      <c r="F11" s="5">
        <v>72.040000000000006</v>
      </c>
      <c r="G11" s="5">
        <v>57.58</v>
      </c>
      <c r="H11" s="5">
        <v>15.7</v>
      </c>
      <c r="I11" s="38">
        <v>0</v>
      </c>
      <c r="J11" s="38">
        <v>0</v>
      </c>
      <c r="K11" s="39">
        <v>33.89</v>
      </c>
      <c r="L11" s="38"/>
      <c r="N11" s="3" t="s">
        <v>28</v>
      </c>
      <c r="O11" s="8">
        <f>SUM(I26:I37)</f>
        <v>2</v>
      </c>
      <c r="P11" s="3" t="s">
        <v>24</v>
      </c>
      <c r="Q11" s="3">
        <v>2</v>
      </c>
    </row>
    <row r="12" spans="1:18">
      <c r="A12" s="4" t="s">
        <v>16</v>
      </c>
      <c r="B12" s="5">
        <v>2</v>
      </c>
      <c r="C12" s="5">
        <v>0</v>
      </c>
      <c r="D12" s="5">
        <v>2</v>
      </c>
      <c r="E12" s="5">
        <v>95.41</v>
      </c>
      <c r="F12" s="5">
        <v>28.61</v>
      </c>
      <c r="G12" s="5">
        <v>40.299999999999997</v>
      </c>
      <c r="H12" s="5">
        <v>19.399999999999999</v>
      </c>
      <c r="I12" s="38">
        <v>1</v>
      </c>
      <c r="J12" s="38">
        <v>0</v>
      </c>
      <c r="K12" s="39">
        <v>72.959999999999994</v>
      </c>
      <c r="L12" s="38"/>
    </row>
    <row r="13" spans="1:18">
      <c r="A13" s="4" t="s">
        <v>53</v>
      </c>
      <c r="B13" s="5">
        <v>2</v>
      </c>
      <c r="C13" s="5">
        <v>1</v>
      </c>
      <c r="D13" s="5">
        <v>4</v>
      </c>
      <c r="E13" s="5">
        <v>92.67</v>
      </c>
      <c r="F13" s="5">
        <v>92.67</v>
      </c>
      <c r="G13" s="5">
        <v>50.9</v>
      </c>
      <c r="H13" s="5">
        <v>18.399999999999999</v>
      </c>
      <c r="I13" s="38">
        <v>1</v>
      </c>
      <c r="J13" s="38">
        <v>0</v>
      </c>
      <c r="K13" s="39">
        <v>25.86</v>
      </c>
      <c r="L13" s="38"/>
      <c r="N13" s="3" t="s">
        <v>7</v>
      </c>
      <c r="O13" s="29">
        <f>SUMPRODUCT(I2:I37,K2:K37)+SUMPRODUCT(J2:J37,K2:K37)</f>
        <v>529.5</v>
      </c>
    </row>
    <row r="14" spans="1:18">
      <c r="A14" s="4" t="s">
        <v>45</v>
      </c>
      <c r="B14" s="5">
        <v>2</v>
      </c>
      <c r="C14" s="5">
        <v>0</v>
      </c>
      <c r="D14" s="5">
        <v>0</v>
      </c>
      <c r="E14" s="5">
        <v>33.24</v>
      </c>
      <c r="F14" s="5">
        <v>33.24</v>
      </c>
      <c r="G14" s="5">
        <v>43.2</v>
      </c>
      <c r="H14" s="5">
        <v>15.03</v>
      </c>
      <c r="I14" s="38">
        <v>0</v>
      </c>
      <c r="J14" s="38">
        <v>0</v>
      </c>
      <c r="K14" s="39">
        <v>37.1</v>
      </c>
      <c r="L14" s="38"/>
    </row>
    <row r="15" spans="1:18">
      <c r="A15" s="4" t="s">
        <v>38</v>
      </c>
      <c r="B15" s="5">
        <v>2</v>
      </c>
      <c r="C15" s="5">
        <v>1</v>
      </c>
      <c r="D15" s="5">
        <v>0</v>
      </c>
      <c r="E15" s="5">
        <v>22.57</v>
      </c>
      <c r="F15" s="5">
        <v>30.8</v>
      </c>
      <c r="G15" s="5">
        <v>48.64</v>
      </c>
      <c r="H15" s="5">
        <v>11.74</v>
      </c>
      <c r="I15" s="38">
        <v>0</v>
      </c>
      <c r="J15" s="38">
        <v>0</v>
      </c>
      <c r="K15" s="39">
        <v>23.76</v>
      </c>
      <c r="L15" s="38"/>
    </row>
    <row r="16" spans="1:18">
      <c r="A16" s="4" t="s">
        <v>27</v>
      </c>
      <c r="B16" s="5">
        <v>2</v>
      </c>
      <c r="C16" s="5">
        <v>1</v>
      </c>
      <c r="D16" s="5">
        <v>0</v>
      </c>
      <c r="E16" s="5">
        <v>20.58</v>
      </c>
      <c r="F16" s="5">
        <v>33.6</v>
      </c>
      <c r="G16" s="5">
        <v>37.5</v>
      </c>
      <c r="H16" s="5">
        <v>11.34</v>
      </c>
      <c r="I16" s="38">
        <v>0</v>
      </c>
      <c r="J16" s="38">
        <v>0</v>
      </c>
      <c r="K16" s="39">
        <v>53.68</v>
      </c>
      <c r="L16" s="38"/>
    </row>
    <row r="17" spans="1:12">
      <c r="A17" s="4" t="s">
        <v>49</v>
      </c>
      <c r="B17" s="5">
        <v>2</v>
      </c>
      <c r="C17" s="5">
        <v>1</v>
      </c>
      <c r="D17" s="5">
        <v>0</v>
      </c>
      <c r="E17" s="5">
        <v>26.9</v>
      </c>
      <c r="F17" s="5">
        <v>46.07</v>
      </c>
      <c r="G17" s="5">
        <v>43.95</v>
      </c>
      <c r="H17" s="5">
        <v>15.13</v>
      </c>
      <c r="I17" s="38">
        <v>0</v>
      </c>
      <c r="J17" s="38">
        <v>0</v>
      </c>
      <c r="K17" s="39">
        <v>25.88</v>
      </c>
      <c r="L17" s="38"/>
    </row>
    <row r="18" spans="1:12">
      <c r="A18" s="4" t="s">
        <v>52</v>
      </c>
      <c r="B18" s="5">
        <v>2</v>
      </c>
      <c r="C18" s="5">
        <v>1</v>
      </c>
      <c r="D18" s="5">
        <v>4</v>
      </c>
      <c r="E18" s="5">
        <v>110.67</v>
      </c>
      <c r="F18" s="5">
        <v>28.14</v>
      </c>
      <c r="G18" s="5">
        <v>41.54</v>
      </c>
      <c r="H18" s="5">
        <v>16.5</v>
      </c>
      <c r="I18" s="38">
        <v>0</v>
      </c>
      <c r="J18" s="38">
        <v>0</v>
      </c>
      <c r="K18" s="39">
        <v>21.69</v>
      </c>
      <c r="L18" s="38"/>
    </row>
    <row r="19" spans="1:12">
      <c r="A19" s="4" t="s">
        <v>22</v>
      </c>
      <c r="B19" s="5">
        <v>2</v>
      </c>
      <c r="C19" s="5">
        <v>1</v>
      </c>
      <c r="D19" s="5">
        <v>2</v>
      </c>
      <c r="E19" s="5">
        <v>57.04</v>
      </c>
      <c r="F19" s="5">
        <v>31.3</v>
      </c>
      <c r="G19" s="5">
        <v>41.63</v>
      </c>
      <c r="H19" s="5">
        <v>16.829999999999998</v>
      </c>
      <c r="I19" s="38">
        <v>0</v>
      </c>
      <c r="J19" s="38">
        <v>0</v>
      </c>
      <c r="K19" s="39">
        <v>19.399999999999999</v>
      </c>
      <c r="L19" s="38"/>
    </row>
    <row r="20" spans="1:12">
      <c r="A20" s="4" t="s">
        <v>37</v>
      </c>
      <c r="B20" s="5">
        <v>2</v>
      </c>
      <c r="C20" s="5">
        <v>1</v>
      </c>
      <c r="D20" s="5">
        <v>1</v>
      </c>
      <c r="E20" s="5">
        <v>97.36</v>
      </c>
      <c r="F20" s="5">
        <v>97.36</v>
      </c>
      <c r="G20" s="5">
        <v>48.35</v>
      </c>
      <c r="H20" s="5">
        <v>16.63</v>
      </c>
      <c r="I20" s="38">
        <v>0</v>
      </c>
      <c r="J20" s="38">
        <v>0</v>
      </c>
      <c r="K20" s="39">
        <v>57.68</v>
      </c>
      <c r="L20" s="38"/>
    </row>
    <row r="21" spans="1:12" ht="15.75" customHeight="1">
      <c r="A21" s="4" t="s">
        <v>47</v>
      </c>
      <c r="B21" s="5">
        <v>2</v>
      </c>
      <c r="C21" s="5">
        <v>1</v>
      </c>
      <c r="D21" s="5">
        <v>2</v>
      </c>
      <c r="E21" s="5">
        <v>9</v>
      </c>
      <c r="F21" s="5">
        <v>91.51</v>
      </c>
      <c r="G21" s="5">
        <v>46.43</v>
      </c>
      <c r="H21" s="28">
        <v>18.010000000000002</v>
      </c>
      <c r="I21" s="41">
        <v>0</v>
      </c>
      <c r="J21" s="41">
        <v>0</v>
      </c>
      <c r="K21" s="39">
        <v>38.229999999999997</v>
      </c>
      <c r="L21" s="41"/>
    </row>
    <row r="22" spans="1:12" ht="15.75" customHeight="1">
      <c r="A22" s="4" t="s">
        <v>41</v>
      </c>
      <c r="B22" s="5">
        <v>2</v>
      </c>
      <c r="C22" s="5">
        <v>0</v>
      </c>
      <c r="D22" s="5">
        <v>0</v>
      </c>
      <c r="E22" s="5">
        <v>24.88</v>
      </c>
      <c r="F22" s="5">
        <v>77.13</v>
      </c>
      <c r="G22" s="5">
        <v>38.46</v>
      </c>
      <c r="H22" s="5">
        <v>15.97</v>
      </c>
      <c r="I22" s="38">
        <v>1</v>
      </c>
      <c r="J22" s="38">
        <v>0</v>
      </c>
      <c r="K22" s="39">
        <v>73.540000000000006</v>
      </c>
      <c r="L22" s="38"/>
    </row>
    <row r="23" spans="1:12" ht="15.75" customHeight="1">
      <c r="A23" s="4" t="s">
        <v>34</v>
      </c>
      <c r="B23" s="5">
        <v>2</v>
      </c>
      <c r="C23" s="5">
        <v>0</v>
      </c>
      <c r="D23" s="5">
        <v>0</v>
      </c>
      <c r="E23" s="5">
        <v>25.19</v>
      </c>
      <c r="F23" s="5">
        <v>30.03</v>
      </c>
      <c r="G23" s="5">
        <v>31.2</v>
      </c>
      <c r="H23" s="5">
        <v>13.96</v>
      </c>
      <c r="I23" s="38">
        <v>0</v>
      </c>
      <c r="J23" s="38">
        <v>0</v>
      </c>
      <c r="K23" s="39">
        <v>105.95</v>
      </c>
      <c r="L23" s="38"/>
    </row>
    <row r="24" spans="1:12" ht="15.75" customHeight="1">
      <c r="A24" s="4" t="s">
        <v>42</v>
      </c>
      <c r="B24" s="5">
        <v>2</v>
      </c>
      <c r="C24" s="5">
        <v>0</v>
      </c>
      <c r="D24" s="5">
        <v>0</v>
      </c>
      <c r="E24" s="5">
        <v>61.89</v>
      </c>
      <c r="F24" s="5">
        <v>28.2</v>
      </c>
      <c r="G24" s="5">
        <v>28.88</v>
      </c>
      <c r="H24" s="5">
        <v>13.4</v>
      </c>
      <c r="I24" s="38">
        <v>1</v>
      </c>
      <c r="J24" s="38">
        <v>0</v>
      </c>
      <c r="K24" s="39">
        <v>26.07</v>
      </c>
      <c r="L24" s="38"/>
    </row>
    <row r="25" spans="1:12" ht="15.75" customHeight="1">
      <c r="A25" s="4" t="s">
        <v>44</v>
      </c>
      <c r="B25" s="5">
        <v>2</v>
      </c>
      <c r="C25" s="5">
        <v>1</v>
      </c>
      <c r="D25" s="5">
        <v>1</v>
      </c>
      <c r="E25" s="5">
        <v>45.27</v>
      </c>
      <c r="F25" s="5">
        <v>45.27</v>
      </c>
      <c r="G25" s="5">
        <v>34.75</v>
      </c>
      <c r="H25" s="5">
        <v>16.329999999999998</v>
      </c>
      <c r="I25" s="38">
        <v>0</v>
      </c>
      <c r="J25" s="38">
        <v>0</v>
      </c>
      <c r="K25" s="39">
        <v>41.06</v>
      </c>
      <c r="L25" s="38"/>
    </row>
    <row r="26" spans="1:12" ht="15.75" customHeight="1">
      <c r="A26" s="4" t="s">
        <v>51</v>
      </c>
      <c r="B26" s="5">
        <v>3</v>
      </c>
      <c r="C26" s="5">
        <v>0</v>
      </c>
      <c r="D26" s="5">
        <v>0</v>
      </c>
      <c r="E26" s="5">
        <v>24.67</v>
      </c>
      <c r="F26" s="5">
        <v>24.67</v>
      </c>
      <c r="G26" s="5">
        <v>27.7</v>
      </c>
      <c r="H26" s="5">
        <v>14.56</v>
      </c>
      <c r="I26" s="38">
        <v>0</v>
      </c>
      <c r="J26" s="38">
        <v>0</v>
      </c>
      <c r="K26" s="39">
        <v>26.73</v>
      </c>
      <c r="L26" s="38"/>
    </row>
    <row r="27" spans="1:12" ht="15.75" customHeight="1">
      <c r="A27" s="4" t="s">
        <v>54</v>
      </c>
      <c r="B27" s="5">
        <v>3</v>
      </c>
      <c r="C27" s="5">
        <v>1</v>
      </c>
      <c r="D27" s="5">
        <v>0</v>
      </c>
      <c r="E27" s="5">
        <v>27.8</v>
      </c>
      <c r="F27" s="5">
        <v>28.09</v>
      </c>
      <c r="G27" s="5">
        <v>25.85</v>
      </c>
      <c r="H27" s="5">
        <v>15.34</v>
      </c>
      <c r="I27" s="38">
        <v>0</v>
      </c>
      <c r="J27" s="38">
        <v>0</v>
      </c>
      <c r="K27" s="39">
        <v>29.7</v>
      </c>
      <c r="L27" s="38"/>
    </row>
    <row r="28" spans="1:12" ht="15.75" customHeight="1">
      <c r="A28" s="4" t="s">
        <v>39</v>
      </c>
      <c r="B28" s="5">
        <v>3</v>
      </c>
      <c r="C28" s="5">
        <v>1</v>
      </c>
      <c r="D28" s="5">
        <v>0</v>
      </c>
      <c r="E28" s="5">
        <v>35.840000000000003</v>
      </c>
      <c r="F28" s="5">
        <v>25.77</v>
      </c>
      <c r="G28" s="5">
        <v>24.44</v>
      </c>
      <c r="H28" s="5">
        <v>14.17</v>
      </c>
      <c r="I28" s="38">
        <v>0</v>
      </c>
      <c r="J28" s="38">
        <v>0</v>
      </c>
      <c r="K28" s="39">
        <v>28.02</v>
      </c>
      <c r="L28" s="38"/>
    </row>
    <row r="29" spans="1:12" ht="15.75" customHeight="1">
      <c r="A29" s="4" t="s">
        <v>40</v>
      </c>
      <c r="B29" s="5">
        <v>3</v>
      </c>
      <c r="C29" s="5">
        <v>1</v>
      </c>
      <c r="D29" s="5">
        <v>0</v>
      </c>
      <c r="E29" s="5">
        <v>39.729999999999997</v>
      </c>
      <c r="F29" s="5">
        <v>30.23</v>
      </c>
      <c r="G29" s="5">
        <v>24.12</v>
      </c>
      <c r="H29" s="5">
        <v>15.33</v>
      </c>
      <c r="I29" s="38">
        <v>0</v>
      </c>
      <c r="J29" s="38">
        <v>0</v>
      </c>
      <c r="K29" s="39">
        <v>52.14</v>
      </c>
      <c r="L29" s="38"/>
    </row>
    <row r="30" spans="1:12" ht="15.75" customHeight="1">
      <c r="A30" s="4" t="s">
        <v>48</v>
      </c>
      <c r="B30" s="5">
        <v>3</v>
      </c>
      <c r="C30" s="5">
        <v>0</v>
      </c>
      <c r="D30" s="5">
        <v>2</v>
      </c>
      <c r="E30" s="5">
        <v>44.85</v>
      </c>
      <c r="F30" s="5">
        <v>44.85</v>
      </c>
      <c r="G30" s="5">
        <v>29.44</v>
      </c>
      <c r="H30" s="5">
        <v>16.399999999999999</v>
      </c>
      <c r="I30" s="38">
        <v>1</v>
      </c>
      <c r="J30" s="38">
        <v>0</v>
      </c>
      <c r="K30" s="39">
        <v>28.1</v>
      </c>
      <c r="L30" s="38"/>
    </row>
    <row r="31" spans="1:12" ht="15.75" customHeight="1">
      <c r="A31" s="4" t="s">
        <v>50</v>
      </c>
      <c r="B31" s="5">
        <v>3</v>
      </c>
      <c r="C31" s="5">
        <v>0</v>
      </c>
      <c r="D31" s="5">
        <v>0</v>
      </c>
      <c r="E31" s="5">
        <v>22.24</v>
      </c>
      <c r="F31" s="5">
        <v>18.03</v>
      </c>
      <c r="G31" s="5">
        <v>19.32</v>
      </c>
      <c r="H31" s="5">
        <v>14.5</v>
      </c>
      <c r="I31" s="38">
        <v>0</v>
      </c>
      <c r="J31" s="38">
        <v>0</v>
      </c>
      <c r="K31" s="39">
        <v>35.43</v>
      </c>
      <c r="L31" s="38"/>
    </row>
    <row r="32" spans="1:12" ht="15.75" customHeight="1">
      <c r="A32" s="4" t="s">
        <v>165</v>
      </c>
      <c r="B32" s="22">
        <v>3</v>
      </c>
      <c r="C32" s="5">
        <v>0</v>
      </c>
      <c r="D32" s="5">
        <v>0</v>
      </c>
      <c r="E32" s="5">
        <v>10.37</v>
      </c>
      <c r="F32" s="5">
        <v>10.37</v>
      </c>
      <c r="G32" s="5">
        <v>10.37</v>
      </c>
      <c r="H32" s="5">
        <v>12.63</v>
      </c>
      <c r="I32" s="38">
        <v>0</v>
      </c>
      <c r="J32" s="38">
        <v>0</v>
      </c>
      <c r="K32" s="39">
        <v>23.29</v>
      </c>
      <c r="L32" s="38"/>
    </row>
    <row r="33" spans="1:12" ht="15.75" customHeight="1">
      <c r="A33" s="4" t="s">
        <v>33</v>
      </c>
      <c r="B33" s="5">
        <v>3</v>
      </c>
      <c r="C33" s="5">
        <v>1</v>
      </c>
      <c r="D33" s="5">
        <v>0</v>
      </c>
      <c r="E33" s="5">
        <v>28.31</v>
      </c>
      <c r="F33" s="5">
        <v>26.9</v>
      </c>
      <c r="G33" s="5">
        <v>19.89</v>
      </c>
      <c r="H33" s="5">
        <v>13.03</v>
      </c>
      <c r="I33" s="38">
        <v>0</v>
      </c>
      <c r="J33" s="38">
        <v>0</v>
      </c>
      <c r="K33" s="39">
        <v>27</v>
      </c>
      <c r="L33" s="38"/>
    </row>
    <row r="34" spans="1:12" ht="15.75" customHeight="1">
      <c r="A34" s="4" t="s">
        <v>46</v>
      </c>
      <c r="B34" s="5">
        <v>3</v>
      </c>
      <c r="C34" s="5">
        <v>1</v>
      </c>
      <c r="D34" s="5">
        <v>0</v>
      </c>
      <c r="E34" s="5">
        <v>26.89</v>
      </c>
      <c r="F34" s="5">
        <v>26.89</v>
      </c>
      <c r="G34" s="5">
        <v>24.49</v>
      </c>
      <c r="H34" s="5">
        <v>15.27</v>
      </c>
      <c r="I34" s="38">
        <v>0</v>
      </c>
      <c r="J34" s="38">
        <v>0</v>
      </c>
      <c r="K34" s="39">
        <v>15.91</v>
      </c>
      <c r="L34" s="38"/>
    </row>
    <row r="35" spans="1:12" ht="15.75" customHeight="1">
      <c r="A35" s="4" t="s">
        <v>18</v>
      </c>
      <c r="B35" s="5">
        <v>3</v>
      </c>
      <c r="C35" s="5">
        <v>1</v>
      </c>
      <c r="D35" s="5">
        <v>0</v>
      </c>
      <c r="E35" s="5">
        <v>19.3</v>
      </c>
      <c r="F35" s="5">
        <v>23.01</v>
      </c>
      <c r="G35" s="5">
        <v>20.87</v>
      </c>
      <c r="H35" s="5">
        <v>14.3</v>
      </c>
      <c r="I35" s="38">
        <v>0</v>
      </c>
      <c r="J35" s="38">
        <v>0</v>
      </c>
      <c r="K35" s="39">
        <v>20.53</v>
      </c>
      <c r="L35" s="38"/>
    </row>
    <row r="36" spans="1:12" ht="15.75" customHeight="1">
      <c r="A36" s="31" t="s">
        <v>138</v>
      </c>
      <c r="B36" s="5">
        <v>3</v>
      </c>
      <c r="C36" s="5">
        <v>1</v>
      </c>
      <c r="D36" s="5">
        <v>0</v>
      </c>
      <c r="E36" s="5">
        <v>13.62</v>
      </c>
      <c r="F36" s="5">
        <v>8.66</v>
      </c>
      <c r="G36" s="5">
        <v>8.66</v>
      </c>
      <c r="H36" s="5">
        <v>8.66</v>
      </c>
      <c r="I36" s="38">
        <v>0</v>
      </c>
      <c r="J36" s="38">
        <v>0</v>
      </c>
      <c r="K36" s="39">
        <v>20.03</v>
      </c>
      <c r="L36" s="38"/>
    </row>
    <row r="37" spans="1:12" ht="15.75" customHeight="1">
      <c r="A37" s="31" t="s">
        <v>185</v>
      </c>
      <c r="B37" s="5">
        <v>3</v>
      </c>
      <c r="C37" s="5">
        <v>0</v>
      </c>
      <c r="D37" s="5">
        <v>0</v>
      </c>
      <c r="E37" s="5">
        <v>54.55</v>
      </c>
      <c r="F37" s="5">
        <v>54.55</v>
      </c>
      <c r="G37" s="5">
        <v>54.55</v>
      </c>
      <c r="H37" s="5">
        <v>12.73</v>
      </c>
      <c r="I37" s="38">
        <v>1</v>
      </c>
      <c r="J37" s="38">
        <v>1</v>
      </c>
      <c r="K37" s="39">
        <v>99.62</v>
      </c>
      <c r="L37" s="38"/>
    </row>
    <row r="38" spans="1:12" ht="15.75" customHeight="1">
      <c r="A38" s="1"/>
      <c r="J38" s="3">
        <f>SUM(J2:J37)</f>
        <v>1</v>
      </c>
    </row>
    <row r="39" spans="1:12" ht="15.75" customHeight="1">
      <c r="A39" s="1"/>
    </row>
    <row r="40" spans="1:12" ht="15.75" customHeight="1">
      <c r="A40" s="1"/>
    </row>
    <row r="41" spans="1:12" ht="15.75" customHeight="1">
      <c r="A41" s="1"/>
    </row>
    <row r="42" spans="1:12" ht="15.75" customHeight="1">
      <c r="A42" s="1"/>
    </row>
    <row r="43" spans="1:12" ht="15.75" customHeight="1">
      <c r="A43" s="1"/>
    </row>
    <row r="44" spans="1:12" ht="15.75" customHeight="1">
      <c r="A44" s="1"/>
    </row>
    <row r="45" spans="1:12" ht="15.75" customHeight="1">
      <c r="A45" s="1"/>
    </row>
    <row r="46" spans="1:12" ht="15.75" customHeight="1">
      <c r="A46" s="1"/>
    </row>
    <row r="47" spans="1:12" ht="15.75" customHeight="1">
      <c r="A47" s="1"/>
    </row>
    <row r="48" spans="1:12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selection activeCell="L5" sqref="L5"/>
    </sheetView>
  </sheetViews>
  <sheetFormatPr defaultColWidth="12.5703125" defaultRowHeight="15" customHeight="1"/>
  <cols>
    <col min="1" max="26" width="8.5703125" customWidth="1"/>
  </cols>
  <sheetData>
    <row r="1" spans="1:14">
      <c r="A1" s="3" t="s">
        <v>0</v>
      </c>
      <c r="B1" s="3" t="s">
        <v>1</v>
      </c>
      <c r="C1" s="3" t="s">
        <v>3</v>
      </c>
      <c r="D1" s="3" t="s">
        <v>408</v>
      </c>
      <c r="E1" s="3" t="s">
        <v>414</v>
      </c>
      <c r="F1" s="3" t="s">
        <v>62</v>
      </c>
      <c r="G1" s="3" t="s">
        <v>30</v>
      </c>
    </row>
    <row r="2" spans="1:14" ht="43.5">
      <c r="A2" s="11" t="s">
        <v>10</v>
      </c>
      <c r="B2" s="5">
        <v>1</v>
      </c>
      <c r="C2" s="6">
        <v>18.760000000000002</v>
      </c>
      <c r="D2" s="28">
        <v>72.83</v>
      </c>
      <c r="E2" s="6">
        <v>24750</v>
      </c>
      <c r="F2" s="3">
        <v>0</v>
      </c>
      <c r="G2" s="3">
        <v>0</v>
      </c>
      <c r="J2" s="3" t="s">
        <v>63</v>
      </c>
      <c r="K2" s="3" t="s">
        <v>415</v>
      </c>
      <c r="M2" s="3">
        <f>SUMPRODUCT(C2:C37,F2:F37)+SUMPRODUCT(C2:C37,G2:G37)</f>
        <v>167.79000000000002</v>
      </c>
    </row>
    <row r="3" spans="1:14" ht="43.5">
      <c r="A3" s="11" t="s">
        <v>12</v>
      </c>
      <c r="B3" s="5">
        <v>1</v>
      </c>
      <c r="C3" s="6">
        <v>16.670000000000002</v>
      </c>
      <c r="D3" s="28">
        <v>85.9</v>
      </c>
      <c r="E3" s="6">
        <v>24400</v>
      </c>
      <c r="F3" s="3">
        <v>0</v>
      </c>
      <c r="G3" s="3">
        <v>0</v>
      </c>
    </row>
    <row r="4" spans="1:14" ht="29.25">
      <c r="A4" s="11" t="s">
        <v>43</v>
      </c>
      <c r="B4" s="5">
        <v>1</v>
      </c>
      <c r="C4" s="6">
        <v>20</v>
      </c>
      <c r="D4" s="28">
        <v>66.81</v>
      </c>
      <c r="E4" s="6">
        <v>24400</v>
      </c>
      <c r="F4" s="3">
        <v>1</v>
      </c>
      <c r="G4" s="3">
        <v>1</v>
      </c>
      <c r="K4" s="3" t="s">
        <v>416</v>
      </c>
      <c r="L4" s="3">
        <f>SUMPRODUCT(D2:D37,F2:F37)+SUMPRODUCT(D2:D37,G2:G37)</f>
        <v>415.22</v>
      </c>
      <c r="M4" s="3" t="s">
        <v>15</v>
      </c>
      <c r="N4" s="3">
        <v>200</v>
      </c>
    </row>
    <row r="5" spans="1:14" ht="29.25">
      <c r="A5" s="11" t="s">
        <v>32</v>
      </c>
      <c r="B5" s="5">
        <v>1</v>
      </c>
      <c r="C5" s="6">
        <v>18.63</v>
      </c>
      <c r="D5" s="28">
        <v>81.62</v>
      </c>
      <c r="E5" s="6">
        <v>24400</v>
      </c>
      <c r="F5" s="3">
        <v>0</v>
      </c>
      <c r="G5" s="3">
        <v>0</v>
      </c>
      <c r="L5" s="3">
        <f>SUMPRODUCT(E2:E37,F2:F37)+SUMPRODUCT(E2:E37,G2:G37)</f>
        <v>114350</v>
      </c>
      <c r="M5" s="3" t="s">
        <v>15</v>
      </c>
      <c r="N5" s="42">
        <v>100000</v>
      </c>
    </row>
    <row r="6" spans="1:14" ht="29.25">
      <c r="A6" s="11" t="s">
        <v>20</v>
      </c>
      <c r="B6" s="5">
        <v>1</v>
      </c>
      <c r="C6" s="6">
        <v>16.559999999999999</v>
      </c>
      <c r="D6" s="28">
        <v>42.24</v>
      </c>
      <c r="E6" s="6">
        <v>16750</v>
      </c>
      <c r="F6" s="3">
        <v>0</v>
      </c>
      <c r="G6" s="3">
        <v>0</v>
      </c>
      <c r="K6" s="3" t="s">
        <v>23</v>
      </c>
      <c r="L6" s="3">
        <f>SUM(F2:F9)</f>
        <v>2</v>
      </c>
      <c r="M6" s="3" t="s">
        <v>24</v>
      </c>
      <c r="N6" s="3">
        <v>2</v>
      </c>
    </row>
    <row r="7" spans="1:14" ht="29.25">
      <c r="A7" s="11" t="s">
        <v>29</v>
      </c>
      <c r="B7" s="5">
        <v>1</v>
      </c>
      <c r="C7" s="6">
        <v>18.93</v>
      </c>
      <c r="D7" s="28">
        <v>59.56</v>
      </c>
      <c r="E7" s="6">
        <v>16150</v>
      </c>
      <c r="F7" s="3">
        <v>1</v>
      </c>
      <c r="G7" s="3">
        <v>0</v>
      </c>
      <c r="K7" s="3" t="s">
        <v>26</v>
      </c>
      <c r="L7" s="3">
        <f>SUM(F10:F24)</f>
        <v>4</v>
      </c>
      <c r="M7" s="3" t="s">
        <v>24</v>
      </c>
      <c r="N7" s="3">
        <v>4</v>
      </c>
    </row>
    <row r="8" spans="1:14">
      <c r="A8" s="11" t="s">
        <v>18</v>
      </c>
      <c r="B8" s="5">
        <v>1</v>
      </c>
      <c r="C8" s="6">
        <v>18.36</v>
      </c>
      <c r="D8" s="28">
        <v>46.22</v>
      </c>
      <c r="E8" s="6">
        <v>14250</v>
      </c>
      <c r="F8" s="3">
        <v>0</v>
      </c>
      <c r="G8" s="3">
        <v>0</v>
      </c>
      <c r="K8" s="3" t="s">
        <v>28</v>
      </c>
      <c r="L8" s="3">
        <f>SUM(F25:F37)</f>
        <v>2</v>
      </c>
      <c r="M8" s="3" t="s">
        <v>24</v>
      </c>
      <c r="N8" s="3">
        <v>2</v>
      </c>
    </row>
    <row r="9" spans="1:14" ht="29.25">
      <c r="A9" s="11" t="s">
        <v>16</v>
      </c>
      <c r="B9" s="5">
        <v>1</v>
      </c>
      <c r="C9" s="6">
        <v>18.399999999999999</v>
      </c>
      <c r="D9" s="28">
        <v>39.28</v>
      </c>
      <c r="E9" s="6">
        <v>12750</v>
      </c>
      <c r="F9" s="3">
        <v>0</v>
      </c>
      <c r="G9" s="3">
        <v>0</v>
      </c>
    </row>
    <row r="10" spans="1:14">
      <c r="A10" s="11" t="s">
        <v>37</v>
      </c>
      <c r="B10" s="5">
        <v>2</v>
      </c>
      <c r="C10" s="6">
        <v>18.07</v>
      </c>
      <c r="D10" s="28">
        <v>58.16</v>
      </c>
      <c r="E10" s="6">
        <v>12650</v>
      </c>
      <c r="F10" s="3">
        <v>0</v>
      </c>
      <c r="G10" s="3">
        <v>0</v>
      </c>
      <c r="K10" s="3" t="s">
        <v>30</v>
      </c>
      <c r="L10" s="3">
        <f>SUM(G2:G37)</f>
        <v>1</v>
      </c>
      <c r="M10" s="3" t="s">
        <v>24</v>
      </c>
      <c r="N10" s="3">
        <v>1</v>
      </c>
    </row>
    <row r="11" spans="1:14" ht="29.25">
      <c r="A11" s="11" t="s">
        <v>34</v>
      </c>
      <c r="B11" s="5">
        <v>2</v>
      </c>
      <c r="C11" s="6">
        <v>15.67</v>
      </c>
      <c r="D11" s="28">
        <v>56.72</v>
      </c>
      <c r="E11" s="6">
        <v>12000</v>
      </c>
      <c r="F11" s="3">
        <v>0</v>
      </c>
      <c r="G11" s="3">
        <v>0</v>
      </c>
    </row>
    <row r="12" spans="1:14" ht="29.25">
      <c r="A12" s="11" t="s">
        <v>20</v>
      </c>
      <c r="B12" s="5">
        <v>2</v>
      </c>
      <c r="C12" s="6">
        <v>14</v>
      </c>
      <c r="D12" s="28">
        <v>54.61</v>
      </c>
      <c r="E12" s="6">
        <v>11500</v>
      </c>
      <c r="F12" s="3">
        <v>0</v>
      </c>
      <c r="G12" s="3">
        <v>0</v>
      </c>
    </row>
    <row r="13" spans="1:14">
      <c r="A13" s="11" t="s">
        <v>27</v>
      </c>
      <c r="B13" s="5">
        <v>2</v>
      </c>
      <c r="C13" s="6">
        <v>19.43</v>
      </c>
      <c r="D13" s="28">
        <v>44.89</v>
      </c>
      <c r="E13" s="6">
        <v>11500</v>
      </c>
      <c r="F13" s="3">
        <v>1</v>
      </c>
      <c r="G13" s="3">
        <v>0</v>
      </c>
    </row>
    <row r="14" spans="1:14" ht="29.25">
      <c r="A14" s="11" t="s">
        <v>45</v>
      </c>
      <c r="B14" s="5">
        <v>2</v>
      </c>
      <c r="C14" s="5">
        <v>13.39</v>
      </c>
      <c r="D14" s="28">
        <v>35.340000000000003</v>
      </c>
      <c r="E14" s="6">
        <v>10450</v>
      </c>
      <c r="F14" s="3">
        <v>0</v>
      </c>
      <c r="G14" s="3">
        <v>0</v>
      </c>
    </row>
    <row r="15" spans="1:14">
      <c r="A15" s="11" t="s">
        <v>49</v>
      </c>
      <c r="B15" s="5">
        <v>2</v>
      </c>
      <c r="C15" s="6">
        <v>18.7</v>
      </c>
      <c r="D15" s="28">
        <v>43</v>
      </c>
      <c r="E15" s="6">
        <v>9250</v>
      </c>
      <c r="F15" s="3">
        <v>1</v>
      </c>
      <c r="G15" s="3">
        <v>0</v>
      </c>
    </row>
    <row r="16" spans="1:14" ht="29.25">
      <c r="A16" s="11" t="s">
        <v>53</v>
      </c>
      <c r="B16" s="5">
        <v>2</v>
      </c>
      <c r="C16" s="5">
        <v>13.39</v>
      </c>
      <c r="D16" s="28">
        <v>46.18</v>
      </c>
      <c r="E16" s="6">
        <v>9250</v>
      </c>
      <c r="F16" s="3">
        <v>0</v>
      </c>
      <c r="G16" s="3">
        <v>0</v>
      </c>
    </row>
    <row r="17" spans="1:7">
      <c r="A17" s="11" t="s">
        <v>25</v>
      </c>
      <c r="B17" s="5">
        <v>2</v>
      </c>
      <c r="C17" s="6">
        <v>19.77</v>
      </c>
      <c r="D17" s="28">
        <v>23.09</v>
      </c>
      <c r="E17" s="6">
        <v>9200</v>
      </c>
      <c r="F17" s="3">
        <v>1</v>
      </c>
      <c r="G17" s="3">
        <v>0</v>
      </c>
    </row>
    <row r="18" spans="1:7" ht="29.25">
      <c r="A18" s="11" t="s">
        <v>47</v>
      </c>
      <c r="B18" s="5">
        <v>2</v>
      </c>
      <c r="C18" s="5">
        <v>13.39</v>
      </c>
      <c r="D18" s="28">
        <v>49.55</v>
      </c>
      <c r="E18" s="6">
        <v>9200</v>
      </c>
      <c r="F18" s="3">
        <v>0</v>
      </c>
      <c r="G18" s="3">
        <v>0</v>
      </c>
    </row>
    <row r="19" spans="1:7" ht="29.25">
      <c r="A19" s="11" t="s">
        <v>38</v>
      </c>
      <c r="B19" s="5">
        <v>2</v>
      </c>
      <c r="C19" s="6">
        <v>13.17</v>
      </c>
      <c r="D19" s="28">
        <v>35.46</v>
      </c>
      <c r="E19" s="6">
        <v>9000</v>
      </c>
      <c r="F19" s="3">
        <v>0</v>
      </c>
      <c r="G19" s="3">
        <v>0</v>
      </c>
    </row>
    <row r="20" spans="1:7">
      <c r="A20" s="11" t="s">
        <v>41</v>
      </c>
      <c r="B20" s="5">
        <v>2</v>
      </c>
      <c r="C20" s="6">
        <v>15.6</v>
      </c>
      <c r="D20" s="28">
        <v>54.97</v>
      </c>
      <c r="E20" s="6">
        <v>9000</v>
      </c>
      <c r="F20" s="3">
        <v>0</v>
      </c>
      <c r="G20" s="3">
        <v>0</v>
      </c>
    </row>
    <row r="21" spans="1:7" ht="15.75" customHeight="1">
      <c r="A21" s="11" t="s">
        <v>52</v>
      </c>
      <c r="B21" s="5">
        <v>2</v>
      </c>
      <c r="C21" s="6">
        <v>13.16</v>
      </c>
      <c r="D21" s="28">
        <v>40.54</v>
      </c>
      <c r="E21" s="6">
        <v>8000</v>
      </c>
      <c r="F21" s="3">
        <v>0</v>
      </c>
      <c r="G21" s="3">
        <v>0</v>
      </c>
    </row>
    <row r="22" spans="1:7" ht="15.75" customHeight="1">
      <c r="A22" s="11" t="s">
        <v>22</v>
      </c>
      <c r="B22" s="5">
        <v>2</v>
      </c>
      <c r="C22" s="6">
        <v>18.7</v>
      </c>
      <c r="D22" s="28">
        <v>40.270000000000003</v>
      </c>
      <c r="E22" s="6">
        <v>7950</v>
      </c>
      <c r="F22" s="3">
        <v>1</v>
      </c>
      <c r="G22" s="3">
        <v>0</v>
      </c>
    </row>
    <row r="23" spans="1:7" ht="15.75" customHeight="1">
      <c r="A23" s="11" t="s">
        <v>40</v>
      </c>
      <c r="B23" s="5">
        <v>2</v>
      </c>
      <c r="C23" s="6">
        <v>13.17</v>
      </c>
      <c r="D23" s="28">
        <v>35.909999999999997</v>
      </c>
      <c r="E23" s="6">
        <v>6750</v>
      </c>
      <c r="F23" s="3">
        <v>0</v>
      </c>
      <c r="G23" s="3">
        <v>0</v>
      </c>
    </row>
    <row r="24" spans="1:7" ht="15.75" customHeight="1">
      <c r="A24" s="28" t="s">
        <v>35</v>
      </c>
      <c r="B24" s="5">
        <v>2</v>
      </c>
      <c r="C24" s="6">
        <v>17</v>
      </c>
      <c r="D24" s="5">
        <v>82.32</v>
      </c>
      <c r="E24" s="6">
        <v>6700</v>
      </c>
      <c r="F24" s="3">
        <v>0</v>
      </c>
      <c r="G24" s="3">
        <v>0</v>
      </c>
    </row>
    <row r="25" spans="1:7" ht="15.75" customHeight="1">
      <c r="A25" s="11" t="s">
        <v>185</v>
      </c>
      <c r="B25" s="5">
        <v>3</v>
      </c>
      <c r="C25" s="5">
        <v>13.39</v>
      </c>
      <c r="D25" s="28">
        <v>99.62</v>
      </c>
      <c r="E25" s="5">
        <v>6500</v>
      </c>
      <c r="F25" s="3">
        <v>0</v>
      </c>
      <c r="G25" s="3">
        <v>0</v>
      </c>
    </row>
    <row r="26" spans="1:7" ht="15.75" customHeight="1">
      <c r="A26" s="11" t="s">
        <v>44</v>
      </c>
      <c r="B26" s="5">
        <v>3</v>
      </c>
      <c r="C26" s="6">
        <v>15.93</v>
      </c>
      <c r="D26" s="28">
        <v>39.049999999999997</v>
      </c>
      <c r="E26" s="6">
        <v>5750</v>
      </c>
      <c r="F26" s="3">
        <v>1</v>
      </c>
      <c r="G26" s="3">
        <v>0</v>
      </c>
    </row>
    <row r="27" spans="1:7" ht="15.75" customHeight="1">
      <c r="A27" s="11" t="s">
        <v>51</v>
      </c>
      <c r="B27" s="5">
        <v>3</v>
      </c>
      <c r="C27" s="5">
        <v>13.39</v>
      </c>
      <c r="D27" s="28">
        <v>25.19</v>
      </c>
      <c r="E27" s="6">
        <v>5750</v>
      </c>
      <c r="F27" s="3">
        <v>0</v>
      </c>
      <c r="G27" s="3">
        <v>0</v>
      </c>
    </row>
    <row r="28" spans="1:7" ht="15.75" customHeight="1">
      <c r="A28" s="11" t="s">
        <v>54</v>
      </c>
      <c r="B28" s="5">
        <v>3</v>
      </c>
      <c r="C28" s="6">
        <v>16.329999999999998</v>
      </c>
      <c r="D28" s="28">
        <v>31.74</v>
      </c>
      <c r="E28" s="6">
        <v>5750</v>
      </c>
      <c r="F28" s="3">
        <v>1</v>
      </c>
      <c r="G28" s="3">
        <v>0</v>
      </c>
    </row>
    <row r="29" spans="1:7" ht="15.75" customHeight="1">
      <c r="A29" s="11" t="s">
        <v>42</v>
      </c>
      <c r="B29" s="5">
        <v>3</v>
      </c>
      <c r="C29" s="6">
        <v>15.23</v>
      </c>
      <c r="D29" s="28">
        <v>23.88</v>
      </c>
      <c r="E29" s="6">
        <v>4500</v>
      </c>
      <c r="F29" s="3">
        <v>0</v>
      </c>
      <c r="G29" s="3">
        <v>0</v>
      </c>
    </row>
    <row r="30" spans="1:7" ht="15.75" customHeight="1">
      <c r="A30" s="11" t="s">
        <v>50</v>
      </c>
      <c r="B30" s="5">
        <v>3</v>
      </c>
      <c r="C30" s="6">
        <v>15.17</v>
      </c>
      <c r="D30" s="28">
        <v>23.03</v>
      </c>
      <c r="E30" s="6">
        <v>4500</v>
      </c>
      <c r="F30" s="3">
        <v>0</v>
      </c>
      <c r="G30" s="3">
        <v>0</v>
      </c>
    </row>
    <row r="31" spans="1:7" ht="15.75" customHeight="1">
      <c r="A31" s="11" t="s">
        <v>39</v>
      </c>
      <c r="B31" s="5">
        <v>3</v>
      </c>
      <c r="C31" s="6">
        <v>12.67</v>
      </c>
      <c r="D31" s="28">
        <v>21.39</v>
      </c>
      <c r="E31" s="6">
        <v>3250</v>
      </c>
      <c r="F31" s="3">
        <v>0</v>
      </c>
      <c r="G31" s="3">
        <v>0</v>
      </c>
    </row>
    <row r="32" spans="1:7" ht="15.75" customHeight="1">
      <c r="A32" s="11" t="s">
        <v>48</v>
      </c>
      <c r="B32" s="5">
        <v>3</v>
      </c>
      <c r="C32" s="5">
        <v>13.39</v>
      </c>
      <c r="D32" s="28">
        <v>29.83</v>
      </c>
      <c r="E32" s="6">
        <v>3250</v>
      </c>
      <c r="F32" s="3">
        <v>0</v>
      </c>
      <c r="G32" s="3">
        <v>0</v>
      </c>
    </row>
    <row r="33" spans="1:7" ht="15.75" customHeight="1">
      <c r="A33" s="11" t="s">
        <v>33</v>
      </c>
      <c r="B33" s="5">
        <v>3</v>
      </c>
      <c r="C33" s="6">
        <v>15.07</v>
      </c>
      <c r="D33" s="28">
        <v>21.75</v>
      </c>
      <c r="E33" s="6">
        <v>3250</v>
      </c>
      <c r="F33" s="3">
        <v>0</v>
      </c>
      <c r="G33" s="3">
        <v>0</v>
      </c>
    </row>
    <row r="34" spans="1:7" ht="15.75" customHeight="1">
      <c r="A34" s="11" t="s">
        <v>46</v>
      </c>
      <c r="B34" s="5">
        <v>3</v>
      </c>
      <c r="C34" s="5">
        <v>13.39</v>
      </c>
      <c r="D34" s="28">
        <v>20.25</v>
      </c>
      <c r="E34" s="6">
        <v>2000</v>
      </c>
      <c r="F34" s="3">
        <v>0</v>
      </c>
      <c r="G34" s="3">
        <v>0</v>
      </c>
    </row>
    <row r="35" spans="1:7" ht="15.75" customHeight="1">
      <c r="A35" s="11" t="s">
        <v>18</v>
      </c>
      <c r="B35" s="5">
        <v>3</v>
      </c>
      <c r="C35" s="5">
        <v>13.39</v>
      </c>
      <c r="D35" s="28">
        <v>19.79</v>
      </c>
      <c r="E35" s="6">
        <v>2000</v>
      </c>
      <c r="F35" s="3">
        <v>0</v>
      </c>
      <c r="G35" s="3">
        <v>0</v>
      </c>
    </row>
    <row r="36" spans="1:7" ht="15.75" customHeight="1">
      <c r="A36" s="43" t="s">
        <v>138</v>
      </c>
      <c r="B36" s="5">
        <v>3</v>
      </c>
      <c r="C36" s="5">
        <v>13.39</v>
      </c>
      <c r="D36" s="28">
        <v>20.03</v>
      </c>
      <c r="E36" s="5">
        <v>500</v>
      </c>
      <c r="F36" s="3">
        <v>0</v>
      </c>
      <c r="G36" s="3">
        <v>0</v>
      </c>
    </row>
    <row r="37" spans="1:7" ht="15.75" customHeight="1">
      <c r="A37" s="28" t="s">
        <v>145</v>
      </c>
      <c r="B37" s="5">
        <v>3</v>
      </c>
      <c r="C37" s="6">
        <v>8.17</v>
      </c>
      <c r="D37" s="11">
        <v>0</v>
      </c>
      <c r="E37" s="11">
        <v>0</v>
      </c>
      <c r="F37" s="3">
        <v>0</v>
      </c>
      <c r="G37" s="3">
        <v>0</v>
      </c>
    </row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workbookViewId="0">
      <selection activeCell="N13" sqref="N13"/>
    </sheetView>
  </sheetViews>
  <sheetFormatPr defaultColWidth="12.5703125" defaultRowHeight="15" customHeight="1"/>
  <cols>
    <col min="1" max="26" width="8.5703125" customWidth="1"/>
  </cols>
  <sheetData>
    <row r="1" spans="1:15" ht="15.75" thickBot="1">
      <c r="A1" s="3" t="s">
        <v>0</v>
      </c>
      <c r="B1" s="3" t="s">
        <v>1</v>
      </c>
      <c r="C1" s="3" t="s">
        <v>407</v>
      </c>
      <c r="D1" s="3" t="s">
        <v>17</v>
      </c>
      <c r="E1" s="3" t="s">
        <v>414</v>
      </c>
      <c r="F1" s="3" t="s">
        <v>62</v>
      </c>
      <c r="G1" s="3" t="s">
        <v>30</v>
      </c>
    </row>
    <row r="2" spans="1:15" ht="30" thickBot="1">
      <c r="A2" s="11" t="s">
        <v>20</v>
      </c>
      <c r="B2" s="5">
        <v>1</v>
      </c>
      <c r="C2" s="6">
        <v>29.07</v>
      </c>
      <c r="D2" s="6">
        <v>1</v>
      </c>
      <c r="E2" s="6">
        <v>26750</v>
      </c>
      <c r="F2" s="3">
        <v>0</v>
      </c>
      <c r="G2" s="3">
        <v>0</v>
      </c>
      <c r="H2" s="5">
        <v>74.61</v>
      </c>
      <c r="J2" s="3" t="s">
        <v>63</v>
      </c>
      <c r="K2" s="3" t="s">
        <v>415</v>
      </c>
      <c r="M2" s="3">
        <f>SUMPRODUCT(C2:C35,F2:F35)+SUMPRODUCT(C2:C35,G2:G35)</f>
        <v>879.02</v>
      </c>
    </row>
    <row r="3" spans="1:15" ht="44.25" thickBot="1">
      <c r="A3" s="11" t="s">
        <v>10</v>
      </c>
      <c r="B3" s="5">
        <v>1</v>
      </c>
      <c r="C3" s="6">
        <v>107.1</v>
      </c>
      <c r="D3" s="6">
        <v>4</v>
      </c>
      <c r="E3" s="6">
        <v>26500</v>
      </c>
      <c r="F3" s="3">
        <v>1</v>
      </c>
      <c r="G3" s="3">
        <v>1</v>
      </c>
      <c r="H3" s="5">
        <v>89.98</v>
      </c>
    </row>
    <row r="4" spans="1:15" ht="44.25" thickBot="1">
      <c r="A4" s="11" t="s">
        <v>12</v>
      </c>
      <c r="B4" s="5">
        <v>1</v>
      </c>
      <c r="C4" s="6">
        <v>77.930000000000007</v>
      </c>
      <c r="D4" s="6">
        <v>3</v>
      </c>
      <c r="E4" s="6">
        <v>26150</v>
      </c>
      <c r="F4" s="3">
        <v>0</v>
      </c>
      <c r="G4" s="3">
        <v>0</v>
      </c>
      <c r="H4" s="5">
        <v>95.46</v>
      </c>
      <c r="K4" s="3" t="s">
        <v>416</v>
      </c>
      <c r="L4" s="3">
        <f>SUMPRODUCT(D2:D35,F2:F35)+SUMPRODUCT(D2:D35,G2:G35)</f>
        <v>30</v>
      </c>
      <c r="M4" s="3" t="s">
        <v>15</v>
      </c>
      <c r="N4" s="3">
        <v>30</v>
      </c>
      <c r="O4" s="3">
        <v>20</v>
      </c>
    </row>
    <row r="5" spans="1:15" ht="30" thickBot="1">
      <c r="A5" s="11" t="s">
        <v>43</v>
      </c>
      <c r="B5" s="5">
        <v>1</v>
      </c>
      <c r="C5" s="5">
        <v>66.22</v>
      </c>
      <c r="D5" s="6">
        <v>2</v>
      </c>
      <c r="E5" s="6">
        <v>26150</v>
      </c>
      <c r="F5" s="3">
        <v>0</v>
      </c>
      <c r="G5" s="3">
        <v>0</v>
      </c>
      <c r="H5" s="5">
        <v>67.930000000000007</v>
      </c>
      <c r="L5" s="3">
        <f>SUMPRODUCT(E2:E35,F2:F35)+SUMPRODUCT(E2:E35,G2:G35)</f>
        <v>136750</v>
      </c>
      <c r="M5" s="3" t="s">
        <v>15</v>
      </c>
      <c r="N5" s="42">
        <v>130000</v>
      </c>
      <c r="O5" s="3">
        <v>130000</v>
      </c>
    </row>
    <row r="6" spans="1:15" ht="30" thickBot="1">
      <c r="A6" s="11" t="s">
        <v>32</v>
      </c>
      <c r="B6" s="5">
        <v>1</v>
      </c>
      <c r="C6" s="6">
        <v>57.16</v>
      </c>
      <c r="D6" s="6">
        <v>0</v>
      </c>
      <c r="E6" s="6">
        <v>26150</v>
      </c>
      <c r="F6" s="3">
        <v>0</v>
      </c>
      <c r="G6" s="3">
        <v>0</v>
      </c>
      <c r="H6" s="5">
        <v>28.23</v>
      </c>
      <c r="K6" s="3" t="s">
        <v>23</v>
      </c>
      <c r="L6" s="3">
        <f>SUM(F2:F9)</f>
        <v>2</v>
      </c>
      <c r="M6" s="3" t="s">
        <v>24</v>
      </c>
      <c r="N6" s="3">
        <v>2</v>
      </c>
    </row>
    <row r="7" spans="1:15" ht="30" thickBot="1">
      <c r="A7" s="11" t="s">
        <v>31</v>
      </c>
      <c r="B7" s="5">
        <v>1</v>
      </c>
      <c r="C7" s="6">
        <v>87.88</v>
      </c>
      <c r="D7" s="6">
        <v>4</v>
      </c>
      <c r="E7" s="6">
        <v>14450</v>
      </c>
      <c r="F7" s="3">
        <v>1</v>
      </c>
      <c r="G7" s="3">
        <v>0</v>
      </c>
      <c r="H7" s="5">
        <v>107.13</v>
      </c>
      <c r="K7" s="3" t="s">
        <v>26</v>
      </c>
      <c r="L7" s="3">
        <f>SUM(F10:F24)</f>
        <v>4</v>
      </c>
      <c r="M7" s="3" t="s">
        <v>24</v>
      </c>
      <c r="N7" s="3">
        <v>4</v>
      </c>
    </row>
    <row r="8" spans="1:15" ht="30" thickBot="1">
      <c r="A8" s="11" t="s">
        <v>29</v>
      </c>
      <c r="B8" s="5">
        <v>1</v>
      </c>
      <c r="C8" s="6">
        <v>42.44</v>
      </c>
      <c r="D8" s="6">
        <v>3</v>
      </c>
      <c r="E8" s="6">
        <v>22650</v>
      </c>
      <c r="F8" s="3">
        <v>0</v>
      </c>
      <c r="G8" s="3">
        <v>0</v>
      </c>
      <c r="H8" s="5">
        <v>30.13</v>
      </c>
      <c r="K8" s="3" t="s">
        <v>28</v>
      </c>
      <c r="L8" s="3">
        <f>SUM(F25:F35)</f>
        <v>2</v>
      </c>
      <c r="M8" s="3" t="s">
        <v>24</v>
      </c>
      <c r="N8" s="3">
        <v>2</v>
      </c>
    </row>
    <row r="9" spans="1:15" ht="15.75" thickBot="1">
      <c r="A9" s="11" t="s">
        <v>27</v>
      </c>
      <c r="B9" s="5">
        <v>1</v>
      </c>
      <c r="C9" s="6">
        <v>77.5</v>
      </c>
      <c r="D9" s="6">
        <v>4</v>
      </c>
      <c r="E9" s="6">
        <v>16700</v>
      </c>
      <c r="F9" s="3">
        <v>0</v>
      </c>
      <c r="G9" s="3">
        <v>0</v>
      </c>
      <c r="H9" s="5">
        <v>105.22</v>
      </c>
      <c r="L9">
        <v>0</v>
      </c>
      <c r="N9">
        <v>0</v>
      </c>
    </row>
    <row r="10" spans="1:15" ht="30" thickBot="1">
      <c r="A10" s="11" t="s">
        <v>16</v>
      </c>
      <c r="B10" s="5">
        <v>2</v>
      </c>
      <c r="C10" s="6">
        <v>74.06</v>
      </c>
      <c r="D10" s="6">
        <v>4</v>
      </c>
      <c r="E10" s="6">
        <v>14500</v>
      </c>
      <c r="F10" s="3">
        <v>1</v>
      </c>
      <c r="G10" s="3">
        <v>0</v>
      </c>
      <c r="H10" s="5">
        <v>85.5</v>
      </c>
      <c r="K10" s="3" t="s">
        <v>30</v>
      </c>
      <c r="L10" s="3">
        <f>SUM(G2:G35)</f>
        <v>1</v>
      </c>
      <c r="M10" s="3" t="s">
        <v>24</v>
      </c>
      <c r="N10" s="3">
        <v>1</v>
      </c>
    </row>
    <row r="11" spans="1:15" ht="30" thickBot="1">
      <c r="A11" s="11" t="s">
        <v>45</v>
      </c>
      <c r="B11" s="5">
        <v>2</v>
      </c>
      <c r="C11" s="5">
        <v>107.7</v>
      </c>
      <c r="D11" s="6">
        <v>0</v>
      </c>
      <c r="E11" s="6">
        <v>18450</v>
      </c>
      <c r="F11" s="3">
        <v>1</v>
      </c>
      <c r="G11" s="3">
        <v>0</v>
      </c>
      <c r="H11" s="5">
        <v>36.56</v>
      </c>
    </row>
    <row r="12" spans="1:15" ht="15.75" thickBot="1">
      <c r="A12" s="11" t="s">
        <v>37</v>
      </c>
      <c r="B12" s="5">
        <v>2</v>
      </c>
      <c r="C12" s="6">
        <v>101.91</v>
      </c>
      <c r="D12" s="6">
        <v>12</v>
      </c>
      <c r="E12" s="6">
        <v>14400</v>
      </c>
      <c r="F12" s="3">
        <v>1</v>
      </c>
      <c r="G12" s="3">
        <v>0</v>
      </c>
      <c r="H12" s="5">
        <v>74.5</v>
      </c>
    </row>
    <row r="13" spans="1:15" ht="30" thickBot="1">
      <c r="A13" s="11" t="s">
        <v>47</v>
      </c>
      <c r="B13" s="5">
        <v>2</v>
      </c>
      <c r="C13" s="5">
        <v>22.93</v>
      </c>
      <c r="D13" s="6">
        <v>0</v>
      </c>
      <c r="E13" s="6">
        <v>10950</v>
      </c>
      <c r="F13" s="3">
        <v>0</v>
      </c>
      <c r="G13" s="3">
        <v>0</v>
      </c>
      <c r="H13" s="5">
        <v>116.47</v>
      </c>
      <c r="N13">
        <f>SUMPRODUCT(G2:G37,H2:H37)+SUMPRODUCT(H2:H37,F2:F37)</f>
        <v>611.36</v>
      </c>
    </row>
    <row r="14" spans="1:15" ht="30" thickBot="1">
      <c r="A14" s="11" t="s">
        <v>22</v>
      </c>
      <c r="B14" s="5">
        <v>2</v>
      </c>
      <c r="C14" s="6">
        <v>73.239999999999995</v>
      </c>
      <c r="D14" s="6">
        <v>2</v>
      </c>
      <c r="E14" s="6">
        <v>14450</v>
      </c>
      <c r="F14" s="3">
        <v>0</v>
      </c>
      <c r="G14" s="3">
        <v>0</v>
      </c>
      <c r="H14" s="5">
        <v>57.56</v>
      </c>
    </row>
    <row r="15" spans="1:15" ht="15.75" thickBot="1">
      <c r="A15" s="11" t="s">
        <v>18</v>
      </c>
      <c r="B15" s="5">
        <v>2</v>
      </c>
      <c r="C15" s="6">
        <v>24.26</v>
      </c>
      <c r="D15" s="6">
        <v>0</v>
      </c>
      <c r="E15" s="6">
        <v>16000</v>
      </c>
      <c r="F15" s="3">
        <v>0</v>
      </c>
      <c r="G15" s="3">
        <v>0</v>
      </c>
      <c r="H15" s="5">
        <v>21.03</v>
      </c>
    </row>
    <row r="16" spans="1:15" ht="30" thickBot="1">
      <c r="A16" s="11" t="s">
        <v>20</v>
      </c>
      <c r="B16" s="5">
        <v>2</v>
      </c>
      <c r="C16" s="6">
        <v>29.16</v>
      </c>
      <c r="D16" s="6">
        <v>1</v>
      </c>
      <c r="E16" s="6">
        <v>15500</v>
      </c>
      <c r="F16" s="3">
        <v>0</v>
      </c>
      <c r="G16" s="3">
        <v>0</v>
      </c>
      <c r="H16" s="5">
        <v>25.59</v>
      </c>
    </row>
    <row r="17" spans="1:8" ht="15.75" thickBot="1">
      <c r="A17" s="11" t="s">
        <v>36</v>
      </c>
      <c r="B17" s="5">
        <v>2</v>
      </c>
      <c r="C17" s="6">
        <v>25.92</v>
      </c>
      <c r="D17" s="6">
        <v>0</v>
      </c>
      <c r="E17" s="6">
        <v>13750</v>
      </c>
      <c r="F17" s="3">
        <v>0</v>
      </c>
      <c r="G17" s="3">
        <v>0</v>
      </c>
      <c r="H17" s="5">
        <v>38.270000000000003</v>
      </c>
    </row>
    <row r="18" spans="1:8" ht="30" thickBot="1">
      <c r="A18" s="11" t="s">
        <v>38</v>
      </c>
      <c r="B18" s="5">
        <v>2</v>
      </c>
      <c r="C18" s="6">
        <v>24.64</v>
      </c>
      <c r="D18" s="6">
        <v>0</v>
      </c>
      <c r="E18" s="6">
        <v>9500</v>
      </c>
      <c r="F18" s="3">
        <v>0</v>
      </c>
      <c r="G18" s="3">
        <v>0</v>
      </c>
      <c r="H18" s="5">
        <v>68.650000000000006</v>
      </c>
    </row>
    <row r="19" spans="1:8" ht="30" thickBot="1">
      <c r="A19" s="11" t="s">
        <v>34</v>
      </c>
      <c r="B19" s="5">
        <v>2</v>
      </c>
      <c r="C19" s="6">
        <v>28.2</v>
      </c>
      <c r="D19" s="6">
        <v>1</v>
      </c>
      <c r="E19" s="6">
        <v>12500</v>
      </c>
      <c r="F19" s="3">
        <v>0</v>
      </c>
      <c r="G19" s="3">
        <v>0</v>
      </c>
      <c r="H19" s="5">
        <v>27.66</v>
      </c>
    </row>
    <row r="20" spans="1:8" ht="15.75" thickBot="1">
      <c r="A20" s="11" t="s">
        <v>49</v>
      </c>
      <c r="B20" s="5">
        <v>2</v>
      </c>
      <c r="C20" s="6">
        <v>26.34</v>
      </c>
      <c r="D20" s="6">
        <v>0</v>
      </c>
      <c r="E20" s="6">
        <v>11000</v>
      </c>
      <c r="F20" s="3">
        <v>0</v>
      </c>
      <c r="G20" s="3">
        <v>0</v>
      </c>
      <c r="H20" s="5">
        <v>32.299999999999997</v>
      </c>
    </row>
    <row r="21" spans="1:8" ht="15.75" customHeight="1" thickBot="1">
      <c r="A21" s="11" t="s">
        <v>25</v>
      </c>
      <c r="B21" s="5">
        <v>2</v>
      </c>
      <c r="C21" s="6">
        <v>54.03</v>
      </c>
      <c r="D21" s="6">
        <v>5</v>
      </c>
      <c r="E21" s="6">
        <v>10950</v>
      </c>
      <c r="F21" s="3">
        <v>0</v>
      </c>
      <c r="G21" s="3">
        <v>0</v>
      </c>
      <c r="H21" s="5">
        <v>16.27</v>
      </c>
    </row>
    <row r="22" spans="1:8" ht="15.75" customHeight="1" thickBot="1">
      <c r="A22" s="11" t="s">
        <v>44</v>
      </c>
      <c r="B22" s="5">
        <v>2</v>
      </c>
      <c r="C22" s="5">
        <v>27.85</v>
      </c>
      <c r="D22" s="6">
        <v>0</v>
      </c>
      <c r="E22" s="6">
        <v>10950</v>
      </c>
      <c r="F22" s="3">
        <v>0</v>
      </c>
      <c r="G22" s="3">
        <v>0</v>
      </c>
      <c r="H22" s="5">
        <v>26.41</v>
      </c>
    </row>
    <row r="23" spans="1:8" ht="15.75" customHeight="1" thickBot="1">
      <c r="A23" s="11" t="s">
        <v>35</v>
      </c>
      <c r="B23" s="5">
        <v>2</v>
      </c>
      <c r="C23" s="6">
        <v>27.53</v>
      </c>
      <c r="D23" s="6">
        <v>0</v>
      </c>
      <c r="E23" s="6">
        <v>10700</v>
      </c>
      <c r="F23" s="3">
        <v>0</v>
      </c>
      <c r="G23" s="3">
        <v>0</v>
      </c>
      <c r="H23" s="5">
        <v>31.34</v>
      </c>
    </row>
    <row r="24" spans="1:8" ht="15.75" customHeight="1" thickBot="1">
      <c r="A24" s="11" t="s">
        <v>48</v>
      </c>
      <c r="B24" s="5">
        <v>2</v>
      </c>
      <c r="C24" s="5">
        <v>109.94</v>
      </c>
      <c r="D24" s="6">
        <v>0</v>
      </c>
      <c r="E24" s="6">
        <v>8450</v>
      </c>
      <c r="F24" s="3">
        <v>1</v>
      </c>
      <c r="G24" s="3">
        <v>0</v>
      </c>
      <c r="H24" s="5">
        <v>68.88</v>
      </c>
    </row>
    <row r="25" spans="1:8" ht="15.75" customHeight="1" thickBot="1">
      <c r="A25" s="11" t="s">
        <v>53</v>
      </c>
      <c r="B25" s="5">
        <v>2</v>
      </c>
      <c r="C25" s="5">
        <v>87.43</v>
      </c>
      <c r="D25" s="6">
        <v>0</v>
      </c>
      <c r="E25" s="6">
        <v>9750</v>
      </c>
      <c r="F25" s="3">
        <v>1</v>
      </c>
      <c r="G25" s="3">
        <v>0</v>
      </c>
      <c r="H25" s="5">
        <v>37.299999999999997</v>
      </c>
    </row>
    <row r="26" spans="1:8" ht="15.75" customHeight="1" thickBot="1">
      <c r="A26" s="11" t="s">
        <v>41</v>
      </c>
      <c r="B26" s="5">
        <v>3</v>
      </c>
      <c r="C26" s="6">
        <v>74.55</v>
      </c>
      <c r="D26" s="6">
        <v>3</v>
      </c>
      <c r="E26" s="6">
        <v>10750</v>
      </c>
      <c r="F26" s="3">
        <v>0</v>
      </c>
      <c r="G26" s="3">
        <v>0</v>
      </c>
      <c r="H26" s="5">
        <v>29.97</v>
      </c>
    </row>
    <row r="27" spans="1:8" ht="15.75" customHeight="1" thickBot="1">
      <c r="A27" s="11" t="s">
        <v>51</v>
      </c>
      <c r="B27" s="5">
        <v>3</v>
      </c>
      <c r="C27" s="5">
        <v>10.33</v>
      </c>
      <c r="D27" s="6">
        <v>0</v>
      </c>
      <c r="E27" s="6">
        <v>9750</v>
      </c>
      <c r="F27" s="3">
        <v>0</v>
      </c>
      <c r="G27" s="3">
        <v>0</v>
      </c>
      <c r="H27" s="5">
        <v>27.07</v>
      </c>
    </row>
    <row r="28" spans="1:8" ht="15.75" customHeight="1" thickBot="1">
      <c r="A28" s="11" t="s">
        <v>52</v>
      </c>
      <c r="B28" s="5">
        <v>3</v>
      </c>
      <c r="C28" s="6">
        <v>25.43</v>
      </c>
      <c r="D28" s="6">
        <v>0</v>
      </c>
      <c r="E28" s="6">
        <v>8500</v>
      </c>
      <c r="F28" s="3">
        <v>0</v>
      </c>
      <c r="G28" s="3">
        <v>0</v>
      </c>
      <c r="H28" s="5">
        <v>29.47</v>
      </c>
    </row>
    <row r="29" spans="1:8" ht="15.75" customHeight="1" thickBot="1">
      <c r="A29" s="28" t="s">
        <v>18</v>
      </c>
      <c r="B29" s="5">
        <v>3</v>
      </c>
      <c r="C29" s="5">
        <v>54.96</v>
      </c>
      <c r="D29" s="6">
        <v>0</v>
      </c>
      <c r="E29" s="6">
        <v>7200</v>
      </c>
      <c r="F29" s="3">
        <v>0</v>
      </c>
      <c r="G29" s="3">
        <v>0</v>
      </c>
      <c r="H29" s="5">
        <v>44.04</v>
      </c>
    </row>
    <row r="30" spans="1:8" ht="15.75" customHeight="1" thickBot="1">
      <c r="A30" s="11" t="s">
        <v>40</v>
      </c>
      <c r="B30" s="5">
        <v>3</v>
      </c>
      <c r="C30" s="6">
        <v>30.24</v>
      </c>
      <c r="D30" s="6">
        <v>0</v>
      </c>
      <c r="E30" s="6">
        <v>7250</v>
      </c>
      <c r="F30" s="3">
        <v>0</v>
      </c>
      <c r="G30" s="3">
        <v>0</v>
      </c>
      <c r="H30" s="5">
        <v>21.6</v>
      </c>
    </row>
    <row r="31" spans="1:8" ht="15.75" customHeight="1" thickBot="1">
      <c r="A31" s="11" t="s">
        <v>39</v>
      </c>
      <c r="B31" s="5">
        <v>3</v>
      </c>
      <c r="C31" s="6">
        <v>21.18</v>
      </c>
      <c r="D31" s="6">
        <v>0</v>
      </c>
      <c r="E31" s="6">
        <v>7250</v>
      </c>
      <c r="F31" s="3">
        <v>0</v>
      </c>
      <c r="G31" s="3">
        <v>0</v>
      </c>
      <c r="H31" s="5">
        <v>29.57</v>
      </c>
    </row>
    <row r="32" spans="1:8" ht="15.75" customHeight="1" thickBot="1">
      <c r="A32" s="11" t="s">
        <v>42</v>
      </c>
      <c r="B32" s="5">
        <v>3</v>
      </c>
      <c r="C32" s="6">
        <v>33.770000000000003</v>
      </c>
      <c r="D32" s="6">
        <v>0</v>
      </c>
      <c r="E32" s="6">
        <v>6250</v>
      </c>
      <c r="F32" s="3">
        <v>0</v>
      </c>
      <c r="G32" s="3">
        <v>0</v>
      </c>
      <c r="H32" s="5">
        <v>23.43</v>
      </c>
    </row>
    <row r="33" spans="1:8" ht="15.75" customHeight="1" thickBot="1">
      <c r="A33" s="11" t="s">
        <v>50</v>
      </c>
      <c r="B33" s="5">
        <v>3</v>
      </c>
      <c r="C33" s="6">
        <v>29.79</v>
      </c>
      <c r="D33" s="6">
        <v>2</v>
      </c>
      <c r="E33" s="6">
        <v>5000</v>
      </c>
      <c r="F33" s="3">
        <v>0</v>
      </c>
      <c r="G33" s="3">
        <v>0</v>
      </c>
      <c r="H33" s="5">
        <v>38.31</v>
      </c>
    </row>
    <row r="34" spans="1:8" ht="15.75" customHeight="1" thickBot="1">
      <c r="A34" s="11" t="s">
        <v>33</v>
      </c>
      <c r="B34" s="5">
        <v>3</v>
      </c>
      <c r="C34" s="6">
        <v>95.9</v>
      </c>
      <c r="D34" s="6">
        <v>2</v>
      </c>
      <c r="E34" s="6">
        <v>3750</v>
      </c>
      <c r="F34" s="3">
        <v>1</v>
      </c>
      <c r="G34" s="3">
        <v>0</v>
      </c>
      <c r="H34" s="5">
        <v>21.53</v>
      </c>
    </row>
    <row r="35" spans="1:8" ht="15.75" customHeight="1" thickBot="1">
      <c r="A35" s="11" t="s">
        <v>46</v>
      </c>
      <c r="B35" s="5">
        <v>3</v>
      </c>
      <c r="C35" s="5">
        <v>73.260000000000005</v>
      </c>
      <c r="D35" s="6">
        <v>0</v>
      </c>
      <c r="E35" s="6">
        <v>2500</v>
      </c>
      <c r="F35" s="3">
        <v>0</v>
      </c>
      <c r="G35" s="3">
        <v>0</v>
      </c>
      <c r="H35" s="5">
        <v>21.03</v>
      </c>
    </row>
    <row r="36" spans="1:8" ht="15.75" customHeight="1" thickBot="1">
      <c r="A36" s="11" t="s">
        <v>167</v>
      </c>
      <c r="B36" s="5">
        <v>3</v>
      </c>
      <c r="C36" s="5">
        <v>19.329999999999998</v>
      </c>
      <c r="D36" s="6">
        <v>0</v>
      </c>
      <c r="E36" s="28">
        <v>0</v>
      </c>
      <c r="F36" s="3">
        <v>0</v>
      </c>
      <c r="G36" s="3">
        <v>0</v>
      </c>
      <c r="H36" s="46">
        <v>24.07</v>
      </c>
    </row>
    <row r="37" spans="1:8" ht="15.75" customHeight="1" thickBot="1">
      <c r="A37" s="11" t="s">
        <v>223</v>
      </c>
      <c r="B37" s="5">
        <v>3</v>
      </c>
      <c r="C37" s="5">
        <v>9.33</v>
      </c>
      <c r="D37" s="6">
        <v>0</v>
      </c>
      <c r="E37" s="28">
        <v>0</v>
      </c>
      <c r="F37" s="3">
        <v>0</v>
      </c>
      <c r="G37" s="3">
        <v>0</v>
      </c>
      <c r="H37" s="46">
        <v>26.3</v>
      </c>
    </row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>
      <selection activeCell="Q20" sqref="Q20"/>
    </sheetView>
  </sheetViews>
  <sheetFormatPr defaultColWidth="12.5703125" defaultRowHeight="15" customHeight="1"/>
  <cols>
    <col min="1" max="1" width="16" customWidth="1"/>
    <col min="2" max="3" width="8.5703125" customWidth="1"/>
    <col min="4" max="4" width="14.28515625" customWidth="1"/>
    <col min="5" max="5" width="14" customWidth="1"/>
    <col min="6" max="26" width="8.5703125" customWidth="1"/>
  </cols>
  <sheetData>
    <row r="1" spans="1:15">
      <c r="A1" s="1" t="s">
        <v>0</v>
      </c>
      <c r="B1" s="3" t="s">
        <v>1</v>
      </c>
      <c r="C1" s="3" t="s">
        <v>407</v>
      </c>
      <c r="D1" s="3" t="s">
        <v>17</v>
      </c>
      <c r="E1" s="3" t="s">
        <v>408</v>
      </c>
      <c r="F1" s="3" t="s">
        <v>409</v>
      </c>
      <c r="G1" s="3" t="s">
        <v>62</v>
      </c>
      <c r="H1" s="3" t="s">
        <v>9</v>
      </c>
      <c r="I1" s="3" t="s">
        <v>7</v>
      </c>
    </row>
    <row r="2" spans="1:15" ht="43.5">
      <c r="A2" s="11" t="s">
        <v>20</v>
      </c>
      <c r="B2" s="5">
        <v>1</v>
      </c>
      <c r="C2" s="6">
        <v>29.5</v>
      </c>
      <c r="D2" s="6">
        <v>0</v>
      </c>
      <c r="E2" s="6">
        <v>74.61</v>
      </c>
      <c r="F2" s="6">
        <v>84.03</v>
      </c>
      <c r="G2" s="38">
        <v>0</v>
      </c>
      <c r="H2" s="38">
        <v>0</v>
      </c>
      <c r="I2" s="6">
        <v>43.4</v>
      </c>
      <c r="J2" s="38"/>
      <c r="L2" s="40" t="s">
        <v>417</v>
      </c>
      <c r="M2" s="29">
        <f>SUMPRODUCT(G2:G37,C2:C37)+SUMPRODUCT(H2:H37,C2:C37)</f>
        <v>769.11</v>
      </c>
    </row>
    <row r="3" spans="1:15">
      <c r="A3" s="11" t="s">
        <v>10</v>
      </c>
      <c r="B3" s="5">
        <v>1</v>
      </c>
      <c r="C3" s="6">
        <v>105.22</v>
      </c>
      <c r="D3" s="6">
        <v>10</v>
      </c>
      <c r="E3" s="6">
        <v>89.98</v>
      </c>
      <c r="F3" s="6">
        <v>47.66</v>
      </c>
      <c r="G3" s="38">
        <v>1</v>
      </c>
      <c r="H3" s="38">
        <v>0</v>
      </c>
      <c r="I3" s="6">
        <v>62.46</v>
      </c>
      <c r="J3" s="38"/>
      <c r="K3" s="38" t="s">
        <v>230</v>
      </c>
      <c r="M3" s="8">
        <v>0</v>
      </c>
      <c r="O3" s="3">
        <v>0</v>
      </c>
    </row>
    <row r="4" spans="1:15">
      <c r="A4" s="11" t="s">
        <v>12</v>
      </c>
      <c r="B4" s="5">
        <v>1</v>
      </c>
      <c r="C4" s="6">
        <v>40.229999999999997</v>
      </c>
      <c r="D4" s="6">
        <v>0</v>
      </c>
      <c r="E4" s="6">
        <v>95.46</v>
      </c>
      <c r="F4" s="6">
        <v>63.29</v>
      </c>
      <c r="G4" s="38">
        <v>0</v>
      </c>
      <c r="H4" s="38">
        <v>0</v>
      </c>
      <c r="I4" s="6">
        <v>76.819999999999993</v>
      </c>
      <c r="J4" s="38"/>
      <c r="L4" s="3" t="s">
        <v>411</v>
      </c>
      <c r="M4" s="8">
        <f>SUMPRODUCT(D2:D37,G2:G37)+SUMPRODUCT(H2:H37,D2:D37)</f>
        <v>55</v>
      </c>
      <c r="N4" s="3" t="s">
        <v>15</v>
      </c>
      <c r="O4" s="3">
        <v>55</v>
      </c>
    </row>
    <row r="5" spans="1:15">
      <c r="A5" s="11" t="s">
        <v>43</v>
      </c>
      <c r="B5" s="5">
        <v>1</v>
      </c>
      <c r="C5" s="5">
        <v>73.89</v>
      </c>
      <c r="D5" s="6">
        <v>6</v>
      </c>
      <c r="E5" s="6">
        <v>67.930000000000007</v>
      </c>
      <c r="F5" s="6">
        <v>58.7</v>
      </c>
      <c r="G5" s="38">
        <v>1</v>
      </c>
      <c r="H5" s="38">
        <v>0</v>
      </c>
      <c r="I5" s="6">
        <v>66.11</v>
      </c>
      <c r="J5" s="38"/>
      <c r="L5" s="3" t="s">
        <v>412</v>
      </c>
      <c r="M5" s="8">
        <f>SUMPRODUCT(E2:E37,G2:G37)+SUMPRODUCT(E2:E37,H2:H37)</f>
        <v>520.12000000000012</v>
      </c>
      <c r="N5" s="3" t="s">
        <v>15</v>
      </c>
      <c r="O5" s="3">
        <v>440</v>
      </c>
    </row>
    <row r="6" spans="1:15">
      <c r="A6" s="11" t="s">
        <v>32</v>
      </c>
      <c r="B6" s="5">
        <v>1</v>
      </c>
      <c r="C6" s="6">
        <v>11.03</v>
      </c>
      <c r="D6" s="6">
        <v>1</v>
      </c>
      <c r="E6" s="6">
        <v>28.23</v>
      </c>
      <c r="F6" s="6">
        <v>50.9</v>
      </c>
      <c r="G6" s="38">
        <v>0</v>
      </c>
      <c r="H6" s="38">
        <v>0</v>
      </c>
      <c r="I6" s="6">
        <v>18.34</v>
      </c>
      <c r="J6" s="38"/>
      <c r="L6" s="3" t="s">
        <v>418</v>
      </c>
      <c r="M6" s="8">
        <f>SUMPRODUCT(F2:F37,G2:G37)+SUMPRODUCT(H2:H37,F2:F37)</f>
        <v>459.30000000000007</v>
      </c>
      <c r="N6" s="3" t="s">
        <v>15</v>
      </c>
      <c r="O6" s="3">
        <v>450</v>
      </c>
    </row>
    <row r="7" spans="1:15">
      <c r="A7" s="11" t="s">
        <v>31</v>
      </c>
      <c r="B7" s="5">
        <v>1</v>
      </c>
      <c r="C7" s="6">
        <v>15.73</v>
      </c>
      <c r="D7" s="6">
        <v>1</v>
      </c>
      <c r="E7" s="6">
        <v>107.13</v>
      </c>
      <c r="F7" s="6">
        <v>45.04</v>
      </c>
      <c r="G7" s="38">
        <v>0</v>
      </c>
      <c r="H7" s="38">
        <v>0</v>
      </c>
      <c r="I7" s="6">
        <v>14.89</v>
      </c>
      <c r="J7" s="38"/>
      <c r="M7" s="8">
        <v>0</v>
      </c>
      <c r="O7" s="3">
        <v>0</v>
      </c>
    </row>
    <row r="8" spans="1:15">
      <c r="A8" s="11" t="s">
        <v>29</v>
      </c>
      <c r="B8" s="5">
        <v>1</v>
      </c>
      <c r="C8" s="6">
        <v>64.34</v>
      </c>
      <c r="D8" s="6">
        <v>2</v>
      </c>
      <c r="E8" s="6">
        <v>30.13</v>
      </c>
      <c r="F8" s="6">
        <v>60.43</v>
      </c>
      <c r="G8" s="38">
        <v>0</v>
      </c>
      <c r="H8" s="38">
        <v>0</v>
      </c>
      <c r="I8" s="6">
        <v>24.4</v>
      </c>
      <c r="J8" s="38"/>
      <c r="M8" s="8"/>
    </row>
    <row r="9" spans="1:15">
      <c r="A9" s="11" t="s">
        <v>27</v>
      </c>
      <c r="B9" s="5">
        <v>1</v>
      </c>
      <c r="C9" s="6">
        <v>72.64</v>
      </c>
      <c r="D9" s="6">
        <v>3</v>
      </c>
      <c r="E9" s="6">
        <v>105.22</v>
      </c>
      <c r="F9" s="6">
        <v>77.95</v>
      </c>
      <c r="G9" s="38">
        <v>0</v>
      </c>
      <c r="H9" s="38">
        <v>0</v>
      </c>
      <c r="I9" s="6">
        <v>96.48</v>
      </c>
      <c r="J9" s="38"/>
      <c r="L9" s="3" t="s">
        <v>23</v>
      </c>
      <c r="M9" s="8">
        <f>SUM(G2:G9)</f>
        <v>2</v>
      </c>
      <c r="N9" s="3" t="s">
        <v>24</v>
      </c>
      <c r="O9" s="3">
        <v>2</v>
      </c>
    </row>
    <row r="10" spans="1:15">
      <c r="A10" s="11" t="s">
        <v>16</v>
      </c>
      <c r="B10" s="5">
        <v>2</v>
      </c>
      <c r="C10" s="6">
        <v>92.42</v>
      </c>
      <c r="D10" s="6">
        <v>11</v>
      </c>
      <c r="E10" s="6">
        <v>85.5</v>
      </c>
      <c r="F10" s="6">
        <v>61.98</v>
      </c>
      <c r="G10" s="38">
        <v>1</v>
      </c>
      <c r="H10" s="38">
        <v>1</v>
      </c>
      <c r="I10" s="6">
        <v>100.29</v>
      </c>
      <c r="J10" s="38"/>
      <c r="L10" s="3" t="s">
        <v>26</v>
      </c>
      <c r="M10" s="8">
        <f>SUM(G10:G24)</f>
        <v>4</v>
      </c>
      <c r="N10" s="3" t="s">
        <v>24</v>
      </c>
      <c r="O10" s="3">
        <v>4</v>
      </c>
    </row>
    <row r="11" spans="1:15">
      <c r="A11" s="11" t="s">
        <v>45</v>
      </c>
      <c r="B11" s="5">
        <v>2</v>
      </c>
      <c r="C11" s="6">
        <v>16.7</v>
      </c>
      <c r="D11" s="6">
        <v>0</v>
      </c>
      <c r="E11" s="6">
        <v>36.56</v>
      </c>
      <c r="F11" s="6">
        <v>50.44</v>
      </c>
      <c r="G11" s="38">
        <v>0</v>
      </c>
      <c r="H11" s="38">
        <v>0</v>
      </c>
      <c r="I11" s="6">
        <v>52.49</v>
      </c>
      <c r="J11" s="38"/>
      <c r="L11" s="3" t="s">
        <v>28</v>
      </c>
      <c r="M11" s="8">
        <f>SUM(G25:G35)</f>
        <v>2</v>
      </c>
      <c r="N11" s="3" t="s">
        <v>24</v>
      </c>
      <c r="O11" s="3">
        <v>2</v>
      </c>
    </row>
    <row r="12" spans="1:15">
      <c r="A12" s="11" t="s">
        <v>37</v>
      </c>
      <c r="B12" s="5">
        <v>2</v>
      </c>
      <c r="C12" s="5">
        <v>21.47</v>
      </c>
      <c r="D12" s="6">
        <v>1</v>
      </c>
      <c r="E12" s="6">
        <v>74.5</v>
      </c>
      <c r="F12" s="6">
        <v>52.44</v>
      </c>
      <c r="G12" s="38">
        <v>0</v>
      </c>
      <c r="H12" s="38">
        <v>0</v>
      </c>
      <c r="I12" s="6">
        <v>42.33</v>
      </c>
      <c r="J12" s="38"/>
    </row>
    <row r="13" spans="1:15">
      <c r="A13" s="11" t="s">
        <v>47</v>
      </c>
      <c r="B13" s="5">
        <v>2</v>
      </c>
      <c r="C13" s="6">
        <v>16.7</v>
      </c>
      <c r="D13" s="6">
        <v>0</v>
      </c>
      <c r="E13" s="6">
        <v>116.47</v>
      </c>
      <c r="F13" s="6">
        <v>58.45</v>
      </c>
      <c r="G13" s="38">
        <v>0</v>
      </c>
      <c r="H13" s="38">
        <v>0</v>
      </c>
      <c r="I13" s="6">
        <v>18.489999999999998</v>
      </c>
      <c r="J13" s="38"/>
      <c r="L13" s="3" t="s">
        <v>7</v>
      </c>
      <c r="M13" s="29">
        <f>SUMPRODUCT(G2:G35,I2:I35)+SUMPRODUCT(H2:H35,I2:I35)</f>
        <v>528.3900000000001</v>
      </c>
    </row>
    <row r="14" spans="1:15">
      <c r="A14" s="11" t="s">
        <v>22</v>
      </c>
      <c r="B14" s="5">
        <v>2</v>
      </c>
      <c r="C14" s="6">
        <v>23.4</v>
      </c>
      <c r="D14" s="6">
        <v>0</v>
      </c>
      <c r="E14" s="6">
        <v>57.56</v>
      </c>
      <c r="F14" s="6">
        <v>52.24</v>
      </c>
      <c r="G14" s="38">
        <v>0</v>
      </c>
      <c r="H14" s="38">
        <v>0</v>
      </c>
      <c r="I14" s="6">
        <v>38.54</v>
      </c>
      <c r="J14" s="38"/>
    </row>
    <row r="15" spans="1:15">
      <c r="A15" s="11" t="s">
        <v>18</v>
      </c>
      <c r="B15" s="5">
        <v>2</v>
      </c>
      <c r="C15" s="6">
        <v>59.83</v>
      </c>
      <c r="D15" s="6">
        <v>1</v>
      </c>
      <c r="E15" s="6">
        <v>21.03</v>
      </c>
      <c r="F15" s="6">
        <v>27.5</v>
      </c>
      <c r="G15" s="38">
        <v>1</v>
      </c>
      <c r="H15" s="38">
        <v>0</v>
      </c>
      <c r="I15" s="6">
        <v>67.84</v>
      </c>
      <c r="J15" s="38"/>
    </row>
    <row r="16" spans="1:15">
      <c r="A16" s="11" t="s">
        <v>20</v>
      </c>
      <c r="B16" s="5">
        <v>2</v>
      </c>
      <c r="C16" s="6">
        <v>25.64</v>
      </c>
      <c r="D16" s="6">
        <v>2</v>
      </c>
      <c r="E16" s="6">
        <v>25.59</v>
      </c>
      <c r="F16" s="6">
        <v>38.78</v>
      </c>
      <c r="G16" s="38">
        <v>0</v>
      </c>
      <c r="H16" s="38">
        <v>0</v>
      </c>
      <c r="I16" s="6">
        <v>34.409999999999997</v>
      </c>
      <c r="J16" s="38"/>
    </row>
    <row r="17" spans="1:10">
      <c r="A17" s="11" t="s">
        <v>36</v>
      </c>
      <c r="B17" s="5">
        <v>2</v>
      </c>
      <c r="C17" s="6">
        <v>17.03</v>
      </c>
      <c r="D17" s="6">
        <v>0</v>
      </c>
      <c r="E17" s="6">
        <v>38.270000000000003</v>
      </c>
      <c r="F17" s="6">
        <v>23.16</v>
      </c>
      <c r="G17" s="38">
        <v>0</v>
      </c>
      <c r="H17" s="38">
        <v>0</v>
      </c>
      <c r="I17" s="6">
        <v>12.1</v>
      </c>
      <c r="J17" s="38"/>
    </row>
    <row r="18" spans="1:10">
      <c r="A18" s="11" t="s">
        <v>38</v>
      </c>
      <c r="B18" s="5">
        <v>2</v>
      </c>
      <c r="C18" s="6">
        <v>19.34</v>
      </c>
      <c r="D18" s="6">
        <v>0</v>
      </c>
      <c r="E18" s="6">
        <v>68.650000000000006</v>
      </c>
      <c r="F18" s="6">
        <v>39.33</v>
      </c>
      <c r="G18" s="38">
        <v>0</v>
      </c>
      <c r="H18" s="38">
        <v>0</v>
      </c>
      <c r="I18" s="6">
        <v>58.03</v>
      </c>
      <c r="J18" s="38"/>
    </row>
    <row r="19" spans="1:10">
      <c r="A19" s="11" t="s">
        <v>34</v>
      </c>
      <c r="B19" s="5">
        <v>2</v>
      </c>
      <c r="C19" s="6">
        <v>86.86</v>
      </c>
      <c r="D19" s="6">
        <v>7</v>
      </c>
      <c r="E19" s="6">
        <v>27.66</v>
      </c>
      <c r="F19" s="6">
        <v>52.6</v>
      </c>
      <c r="G19" s="38">
        <v>1</v>
      </c>
      <c r="H19" s="38">
        <v>0</v>
      </c>
      <c r="I19" s="6">
        <v>53.06</v>
      </c>
      <c r="J19" s="38"/>
    </row>
    <row r="20" spans="1:10">
      <c r="A20" s="11" t="s">
        <v>49</v>
      </c>
      <c r="B20" s="5">
        <v>2</v>
      </c>
      <c r="C20" s="6">
        <v>26.2</v>
      </c>
      <c r="D20" s="6">
        <v>3</v>
      </c>
      <c r="E20" s="6">
        <v>32.299999999999997</v>
      </c>
      <c r="F20" s="6">
        <v>29.11</v>
      </c>
      <c r="G20" s="38">
        <v>1</v>
      </c>
      <c r="H20" s="38">
        <v>0</v>
      </c>
      <c r="I20" s="6">
        <v>39.54</v>
      </c>
      <c r="J20" s="38"/>
    </row>
    <row r="21" spans="1:10" ht="15.75" customHeight="1">
      <c r="A21" s="11" t="s">
        <v>44</v>
      </c>
      <c r="B21" s="5">
        <v>2</v>
      </c>
      <c r="C21" s="5">
        <v>55.55</v>
      </c>
      <c r="D21" s="6">
        <v>1</v>
      </c>
      <c r="E21" s="6">
        <v>26.41</v>
      </c>
      <c r="F21" s="6">
        <v>42.71</v>
      </c>
      <c r="G21" s="38">
        <v>0</v>
      </c>
      <c r="H21" s="38">
        <v>0</v>
      </c>
      <c r="I21" s="6">
        <v>27.36</v>
      </c>
      <c r="J21" s="38"/>
    </row>
    <row r="22" spans="1:10" ht="15.75" customHeight="1">
      <c r="A22" s="11" t="s">
        <v>35</v>
      </c>
      <c r="B22" s="5">
        <v>2</v>
      </c>
      <c r="C22" s="6">
        <v>25.93</v>
      </c>
      <c r="D22" s="6">
        <v>1</v>
      </c>
      <c r="E22" s="6">
        <v>31.34</v>
      </c>
      <c r="F22" s="6">
        <v>37.22</v>
      </c>
      <c r="G22" s="38">
        <v>0</v>
      </c>
      <c r="H22" s="38">
        <v>0</v>
      </c>
      <c r="I22" s="6">
        <v>29.04</v>
      </c>
      <c r="J22" s="38"/>
    </row>
    <row r="23" spans="1:10" ht="15.75" customHeight="1">
      <c r="A23" s="11" t="s">
        <v>48</v>
      </c>
      <c r="B23" s="5">
        <v>2</v>
      </c>
      <c r="C23" s="5">
        <v>28.85</v>
      </c>
      <c r="D23" s="6">
        <v>0</v>
      </c>
      <c r="E23" s="6">
        <v>68.88</v>
      </c>
      <c r="F23" s="6">
        <v>57.68</v>
      </c>
      <c r="G23" s="38">
        <v>0</v>
      </c>
      <c r="H23" s="38">
        <v>0</v>
      </c>
      <c r="I23" s="6">
        <v>49.99</v>
      </c>
      <c r="J23" s="38"/>
    </row>
    <row r="24" spans="1:10" ht="15.75" customHeight="1">
      <c r="A24" s="11" t="s">
        <v>53</v>
      </c>
      <c r="B24" s="5">
        <v>2</v>
      </c>
      <c r="C24" s="6">
        <v>16.7</v>
      </c>
      <c r="D24" s="6">
        <v>0</v>
      </c>
      <c r="E24" s="6">
        <v>37.299999999999997</v>
      </c>
      <c r="F24" s="6">
        <v>26.81</v>
      </c>
      <c r="G24" s="38">
        <v>0</v>
      </c>
      <c r="H24" s="38">
        <v>0</v>
      </c>
      <c r="I24" s="6">
        <v>18.96</v>
      </c>
      <c r="J24" s="38"/>
    </row>
    <row r="25" spans="1:10" ht="15.75" customHeight="1">
      <c r="A25" s="11" t="s">
        <v>41</v>
      </c>
      <c r="B25" s="5">
        <v>2</v>
      </c>
      <c r="C25" s="6">
        <v>18.47</v>
      </c>
      <c r="D25" s="6">
        <v>1</v>
      </c>
      <c r="E25" s="6">
        <v>29.97</v>
      </c>
      <c r="F25" s="6">
        <v>45.57</v>
      </c>
      <c r="G25" s="38">
        <v>0</v>
      </c>
      <c r="H25" s="38">
        <v>0</v>
      </c>
      <c r="I25" s="6">
        <v>69.569999999999993</v>
      </c>
      <c r="J25" s="38"/>
    </row>
    <row r="26" spans="1:10" ht="15.75" customHeight="1">
      <c r="A26" s="11" t="s">
        <v>51</v>
      </c>
      <c r="B26" s="5">
        <v>3</v>
      </c>
      <c r="C26" s="6">
        <v>16.7</v>
      </c>
      <c r="D26" s="6">
        <v>0</v>
      </c>
      <c r="E26" s="6">
        <v>27.07</v>
      </c>
      <c r="F26" s="6">
        <v>38.49</v>
      </c>
      <c r="G26" s="38">
        <v>0</v>
      </c>
      <c r="H26" s="38">
        <v>0</v>
      </c>
      <c r="I26" s="6">
        <v>25.6</v>
      </c>
      <c r="J26" s="38"/>
    </row>
    <row r="27" spans="1:10" ht="15.75" customHeight="1">
      <c r="A27" s="11" t="s">
        <v>52</v>
      </c>
      <c r="B27" s="5">
        <v>3</v>
      </c>
      <c r="C27" s="6">
        <v>14.83</v>
      </c>
      <c r="D27" s="6">
        <v>0</v>
      </c>
      <c r="E27" s="6">
        <v>29.47</v>
      </c>
      <c r="F27" s="6">
        <v>21.83</v>
      </c>
      <c r="G27" s="38">
        <v>0</v>
      </c>
      <c r="H27" s="38">
        <v>0</v>
      </c>
      <c r="I27" s="6">
        <v>18.940000000000001</v>
      </c>
      <c r="J27" s="38"/>
    </row>
    <row r="28" spans="1:10" ht="15.75" customHeight="1">
      <c r="A28" s="11" t="s">
        <v>18</v>
      </c>
      <c r="B28" s="5">
        <v>3</v>
      </c>
      <c r="C28" s="6">
        <v>16.7</v>
      </c>
      <c r="D28" s="6">
        <v>0</v>
      </c>
      <c r="E28" s="6">
        <v>44.04</v>
      </c>
      <c r="F28" s="6">
        <v>21.52</v>
      </c>
      <c r="G28" s="38">
        <v>0</v>
      </c>
      <c r="H28" s="38">
        <v>0</v>
      </c>
      <c r="I28" s="6">
        <v>28.54</v>
      </c>
      <c r="J28" s="38"/>
    </row>
    <row r="29" spans="1:10" ht="15.75" customHeight="1">
      <c r="A29" s="11" t="s">
        <v>40</v>
      </c>
      <c r="B29" s="5">
        <v>3</v>
      </c>
      <c r="C29" s="6">
        <v>24.88</v>
      </c>
      <c r="D29" s="6">
        <v>0</v>
      </c>
      <c r="E29" s="6">
        <v>21.6</v>
      </c>
      <c r="F29" s="6">
        <v>29.43</v>
      </c>
      <c r="G29" s="38">
        <v>0</v>
      </c>
      <c r="H29" s="38">
        <v>0</v>
      </c>
      <c r="I29" s="6">
        <v>23.02</v>
      </c>
      <c r="J29" s="38"/>
    </row>
    <row r="30" spans="1:10" ht="15.75" customHeight="1">
      <c r="A30" s="11" t="s">
        <v>39</v>
      </c>
      <c r="B30" s="5">
        <v>3</v>
      </c>
      <c r="C30" s="6">
        <v>18.37</v>
      </c>
      <c r="D30" s="6">
        <v>0</v>
      </c>
      <c r="E30" s="6">
        <v>29.57</v>
      </c>
      <c r="F30" s="6">
        <v>36.65</v>
      </c>
      <c r="G30" s="38">
        <v>0</v>
      </c>
      <c r="H30" s="38">
        <v>0</v>
      </c>
      <c r="I30" s="6">
        <v>15.7</v>
      </c>
      <c r="J30" s="38"/>
    </row>
    <row r="31" spans="1:10" ht="15.75" customHeight="1">
      <c r="A31" s="11" t="s">
        <v>42</v>
      </c>
      <c r="B31" s="5">
        <v>3</v>
      </c>
      <c r="C31" s="6">
        <v>16.989999999999998</v>
      </c>
      <c r="D31" s="6">
        <v>0</v>
      </c>
      <c r="E31" s="6">
        <v>23.43</v>
      </c>
      <c r="F31" s="6">
        <v>28.22</v>
      </c>
      <c r="G31" s="38">
        <v>0</v>
      </c>
      <c r="H31" s="38">
        <v>0</v>
      </c>
      <c r="I31" s="6">
        <v>7.94</v>
      </c>
      <c r="J31" s="38"/>
    </row>
    <row r="32" spans="1:10" ht="15.75" customHeight="1">
      <c r="A32" s="11" t="s">
        <v>50</v>
      </c>
      <c r="B32" s="5">
        <v>3</v>
      </c>
      <c r="C32" s="6">
        <v>57.33</v>
      </c>
      <c r="D32" s="6">
        <v>2</v>
      </c>
      <c r="E32" s="6">
        <v>38.31</v>
      </c>
      <c r="F32" s="6">
        <v>31.78</v>
      </c>
      <c r="G32" s="38">
        <v>1</v>
      </c>
      <c r="H32" s="38">
        <v>0</v>
      </c>
      <c r="I32" s="6">
        <v>23.07</v>
      </c>
      <c r="J32" s="38"/>
    </row>
    <row r="33" spans="1:10" ht="15.75" customHeight="1">
      <c r="A33" s="11" t="s">
        <v>54</v>
      </c>
      <c r="B33" s="5">
        <v>3</v>
      </c>
      <c r="C33" s="6">
        <v>29.23</v>
      </c>
      <c r="D33" s="6">
        <v>3</v>
      </c>
      <c r="E33" s="5">
        <v>18.53</v>
      </c>
      <c r="F33" s="6">
        <v>24.12</v>
      </c>
      <c r="G33" s="38">
        <v>0</v>
      </c>
      <c r="H33" s="38">
        <v>0</v>
      </c>
      <c r="I33" s="6">
        <v>32.24</v>
      </c>
      <c r="J33" s="38"/>
    </row>
    <row r="34" spans="1:10" ht="15.75" customHeight="1">
      <c r="A34" s="11" t="s">
        <v>33</v>
      </c>
      <c r="B34" s="5">
        <v>3</v>
      </c>
      <c r="C34" s="6">
        <v>66.040000000000006</v>
      </c>
      <c r="D34" s="6">
        <v>3</v>
      </c>
      <c r="E34" s="6">
        <v>21.53</v>
      </c>
      <c r="F34" s="6">
        <v>22.25</v>
      </c>
      <c r="G34" s="38">
        <v>1</v>
      </c>
      <c r="H34" s="38">
        <v>0</v>
      </c>
      <c r="I34" s="6">
        <v>15.73</v>
      </c>
      <c r="J34" s="38"/>
    </row>
    <row r="35" spans="1:10" ht="15.75" customHeight="1">
      <c r="A35" s="11" t="s">
        <v>46</v>
      </c>
      <c r="B35" s="5">
        <v>3</v>
      </c>
      <c r="C35" s="5">
        <v>23.05</v>
      </c>
      <c r="D35" s="6">
        <v>0</v>
      </c>
      <c r="E35" s="6">
        <v>21.03</v>
      </c>
      <c r="F35" s="6">
        <v>17.61</v>
      </c>
      <c r="G35" s="38">
        <v>0</v>
      </c>
      <c r="H35" s="38">
        <v>0</v>
      </c>
      <c r="I35" s="6">
        <v>25.9</v>
      </c>
      <c r="J35" s="38"/>
    </row>
    <row r="36" spans="1:10" ht="15.75" customHeight="1">
      <c r="A36" s="11" t="s">
        <v>171</v>
      </c>
      <c r="B36" s="5">
        <v>3</v>
      </c>
      <c r="C36" s="6">
        <v>16.7</v>
      </c>
      <c r="D36" s="6">
        <v>1</v>
      </c>
      <c r="E36" s="5">
        <v>25.19</v>
      </c>
      <c r="F36" s="5">
        <v>32.869999999999997</v>
      </c>
      <c r="G36" s="38">
        <v>1</v>
      </c>
      <c r="H36" s="38">
        <v>0</v>
      </c>
      <c r="I36" s="6">
        <v>21.47</v>
      </c>
    </row>
    <row r="37" spans="1:10" ht="15.75" customHeight="1">
      <c r="A37" s="11" t="s">
        <v>173</v>
      </c>
      <c r="B37" s="5">
        <v>3</v>
      </c>
      <c r="C37" s="5">
        <v>92.2</v>
      </c>
      <c r="D37" s="6">
        <v>0</v>
      </c>
      <c r="E37" s="5">
        <v>25.19</v>
      </c>
      <c r="F37" s="5">
        <v>32.869999999999997</v>
      </c>
      <c r="G37" s="38">
        <v>1</v>
      </c>
      <c r="H37" s="38">
        <v>0</v>
      </c>
      <c r="I37" s="6">
        <v>16.73</v>
      </c>
    </row>
    <row r="38" spans="1:10" ht="15.75" customHeight="1">
      <c r="A38" s="1"/>
    </row>
    <row r="39" spans="1:10" ht="15.75" customHeight="1">
      <c r="A39" s="1"/>
      <c r="H39" s="3">
        <f>SUM(H2:H37)</f>
        <v>1</v>
      </c>
    </row>
    <row r="40" spans="1:10" ht="15.75" customHeight="1">
      <c r="A40" s="1"/>
    </row>
    <row r="41" spans="1:10" ht="15.75" customHeight="1">
      <c r="A41" s="1"/>
    </row>
    <row r="42" spans="1:10" ht="15.75" customHeight="1">
      <c r="A42" s="1"/>
    </row>
    <row r="43" spans="1:10" ht="15.75" customHeight="1">
      <c r="A43" s="1"/>
    </row>
    <row r="44" spans="1:10" ht="15.75" customHeight="1">
      <c r="A44" s="1"/>
    </row>
    <row r="45" spans="1:10" ht="15.75" customHeight="1">
      <c r="A45" s="1"/>
    </row>
    <row r="46" spans="1:10" ht="15.75" customHeight="1">
      <c r="A46" s="1"/>
    </row>
    <row r="47" spans="1:10" ht="15.75" customHeight="1">
      <c r="A47" s="1"/>
    </row>
    <row r="48" spans="1:10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64</vt:i4>
      </vt:variant>
    </vt:vector>
  </HeadingPairs>
  <TitlesOfParts>
    <vt:vector size="77" baseType="lpstr">
      <vt:lpstr>Event1MILP</vt:lpstr>
      <vt:lpstr>EVENT 2 MILP</vt:lpstr>
      <vt:lpstr>Names</vt:lpstr>
      <vt:lpstr>Event 3</vt:lpstr>
      <vt:lpstr>Sensitivity Report 1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  <vt:lpstr>Names!solver_adj</vt:lpstr>
      <vt:lpstr>'Event 10'!solver_lhs0</vt:lpstr>
      <vt:lpstr>'Event 11'!solver_lhs0</vt:lpstr>
      <vt:lpstr>'Event 8'!solver_lhs0</vt:lpstr>
      <vt:lpstr>'Event 9'!solver_lhs0</vt:lpstr>
      <vt:lpstr>'Event 11'!solver_lhs10</vt:lpstr>
      <vt:lpstr>'Event 3'!solver_lhs10</vt:lpstr>
      <vt:lpstr>'Event 4'!solver_lhs10</vt:lpstr>
      <vt:lpstr>'Event 7'!solver_lhs10</vt:lpstr>
      <vt:lpstr>'Event 8'!solver_lhs10</vt:lpstr>
      <vt:lpstr>'Event 9'!solver_lhs10</vt:lpstr>
      <vt:lpstr>'Event 10'!solver_lhs11</vt:lpstr>
      <vt:lpstr>'Event 11'!solver_lhs11</vt:lpstr>
      <vt:lpstr>'Event 3'!solver_lhs11</vt:lpstr>
      <vt:lpstr>'Event 4'!solver_lhs11</vt:lpstr>
      <vt:lpstr>'Event 7'!solver_lhs11</vt:lpstr>
      <vt:lpstr>'Event 8'!solver_lhs11</vt:lpstr>
      <vt:lpstr>'Event 9'!solver_lhs11</vt:lpstr>
      <vt:lpstr>'Event 10'!solver_lhs12</vt:lpstr>
      <vt:lpstr>'Event 11'!solver_lhs12</vt:lpstr>
      <vt:lpstr>'Event 3'!solver_lhs12</vt:lpstr>
      <vt:lpstr>'Event 4'!solver_lhs12</vt:lpstr>
      <vt:lpstr>'Event 7'!solver_lhs12</vt:lpstr>
      <vt:lpstr>'Event 8'!solver_lhs12</vt:lpstr>
      <vt:lpstr>'Event 9'!solver_lhs12</vt:lpstr>
      <vt:lpstr>'Event 3'!solver_lhs13</vt:lpstr>
      <vt:lpstr>'Event 11'!solver_lhs6</vt:lpstr>
      <vt:lpstr>'Event 11'!solver_lhs7</vt:lpstr>
      <vt:lpstr>'Event 3'!solver_lhs7</vt:lpstr>
      <vt:lpstr>'Event 11'!solver_lhs8</vt:lpstr>
      <vt:lpstr>'Event 3'!solver_lhs8</vt:lpstr>
      <vt:lpstr>'Event 11'!solver_lhs9</vt:lpstr>
      <vt:lpstr>'Event 3'!solver_lhs9</vt:lpstr>
      <vt:lpstr>'Event 10'!solver_rhs0</vt:lpstr>
      <vt:lpstr>'Event 11'!solver_rhs0</vt:lpstr>
      <vt:lpstr>'Event 9'!solver_rhs0</vt:lpstr>
      <vt:lpstr>'Event 11'!solver_rhs10</vt:lpstr>
      <vt:lpstr>'Event 3'!solver_rhs10</vt:lpstr>
      <vt:lpstr>'Event 4'!solver_rhs10</vt:lpstr>
      <vt:lpstr>'Event 7'!solver_rhs10</vt:lpstr>
      <vt:lpstr>'Event 8'!solver_rhs10</vt:lpstr>
      <vt:lpstr>'Event 9'!solver_rhs10</vt:lpstr>
      <vt:lpstr>'Event 10'!solver_rhs11</vt:lpstr>
      <vt:lpstr>'Event 11'!solver_rhs11</vt:lpstr>
      <vt:lpstr>'Event 3'!solver_rhs11</vt:lpstr>
      <vt:lpstr>'Event 4'!solver_rhs11</vt:lpstr>
      <vt:lpstr>'Event 7'!solver_rhs11</vt:lpstr>
      <vt:lpstr>'Event 8'!solver_rhs11</vt:lpstr>
      <vt:lpstr>'Event 9'!solver_rhs11</vt:lpstr>
      <vt:lpstr>'Event 10'!solver_rhs12</vt:lpstr>
      <vt:lpstr>'Event 11'!solver_rhs12</vt:lpstr>
      <vt:lpstr>'Event 3'!solver_rhs12</vt:lpstr>
      <vt:lpstr>'Event 4'!solver_rhs12</vt:lpstr>
      <vt:lpstr>'Event 7'!solver_rhs12</vt:lpstr>
      <vt:lpstr>'Event 8'!solver_rhs12</vt:lpstr>
      <vt:lpstr>'Event 9'!solver_rhs12</vt:lpstr>
      <vt:lpstr>'Event 3'!solver_rhs13</vt:lpstr>
      <vt:lpstr>'Event 11'!solver_rhs6</vt:lpstr>
      <vt:lpstr>'Event 11'!solver_rhs7</vt:lpstr>
      <vt:lpstr>'Event 3'!solver_rhs7</vt:lpstr>
      <vt:lpstr>'Event 11'!solver_rhs8</vt:lpstr>
      <vt:lpstr>'Event 3'!solver_rhs8</vt:lpstr>
      <vt:lpstr>'Event 11'!solver_rhs9</vt:lpstr>
      <vt:lpstr>'Event 3'!solver_rhs9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2024-08-05T06:35:44Z</dcterms:created>
  <dcterms:modified xsi:type="dcterms:W3CDTF">2024-10-21T09:44:27Z</dcterms:modified>
</cp:coreProperties>
</file>