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920" windowHeight="1321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<sst xmlns="http://schemas.openxmlformats.org/spreadsheetml/2006/main" count="49" uniqueCount="23">
  <si>
    <t>gas env</t>
  </si>
  <si>
    <t>DFT Energy, Eh</t>
  </si>
  <si>
    <t>DFT Energy, kJ/mol</t>
  </si>
  <si>
    <t>DFT Energy, kcal/mol</t>
  </si>
  <si>
    <t>F-</t>
  </si>
  <si>
    <t>CH3Cl</t>
  </si>
  <si>
    <t>F~CH3Cl</t>
  </si>
  <si>
    <t>FCH3Cl (TS)</t>
  </si>
  <si>
    <t>Cl~CH3F</t>
  </si>
  <si>
    <t>Cl-</t>
  </si>
  <si>
    <t>CH3F</t>
  </si>
  <si>
    <t>deltaE</t>
  </si>
  <si>
    <t>&lt;5% skirtumas su empirinėmis duomenimis (-152kJ/mol)</t>
  </si>
  <si>
    <t>delta(TS-react.)</t>
  </si>
  <si>
    <t>delta(TS-prod.)</t>
  </si>
  <si>
    <t>water env</t>
  </si>
  <si>
    <t>water dielec. 𝜖</t>
  </si>
  <si>
    <t>acetone env</t>
  </si>
  <si>
    <t>acetone dielec. 𝜖</t>
  </si>
  <si>
    <t>COSMO nėra tikslus su nepoliniais tirpikliais, todėl nedaug skiriasi nuo vandens</t>
  </si>
  <si>
    <t>1 Eh =</t>
  </si>
  <si>
    <t>kJ/mol</t>
  </si>
  <si>
    <t>kcal/mol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</si>
</sst>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0.0000_ "/>
  </numFmts>
  <fonts count="22">
    <font>
      <sz val="11"/>
      <color theme="1"/>
      <name val="Calibri"/>
      <charset val="134"/>
      <scheme val="minor"/>
    </font>
    <font>
      <sz val="11"/>
      <color theme="0" tint="-0.15"/>
      <name val="Calibri"/>
      <charset val="134"/>
      <scheme val="minor"/>
    </font>
    <font>
      <sz val="13.5"/>
      <color rgb="FF001D35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8" borderId="2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5" applyNumberFormat="0" applyFill="0" applyAlignment="0" applyProtection="0">
      <alignment vertical="center"/>
    </xf>
    <xf numFmtId="0" fontId="9" fillId="0" borderId="25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9" borderId="27" applyNumberFormat="0" applyAlignment="0" applyProtection="0">
      <alignment vertical="center"/>
    </xf>
    <xf numFmtId="0" fontId="12" fillId="10" borderId="28" applyNumberFormat="0" applyAlignment="0" applyProtection="0">
      <alignment vertical="center"/>
    </xf>
    <xf numFmtId="0" fontId="13" fillId="10" borderId="27" applyNumberFormat="0" applyAlignment="0" applyProtection="0">
      <alignment vertical="center"/>
    </xf>
    <xf numFmtId="0" fontId="14" fillId="11" borderId="29" applyNumberFormat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1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</cellStyleXfs>
  <cellXfs count="10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Border="1" applyAlignment="1">
      <alignment horizontal="center"/>
    </xf>
    <xf numFmtId="0" fontId="0" fillId="2" borderId="4" xfId="0" applyFill="1" applyBorder="1"/>
    <xf numFmtId="176" fontId="0" fillId="2" borderId="5" xfId="0" applyNumberFormat="1" applyFill="1" applyBorder="1"/>
    <xf numFmtId="176" fontId="0" fillId="2" borderId="6" xfId="0" applyNumberFormat="1" applyFill="1" applyBorder="1"/>
    <xf numFmtId="0" fontId="0" fillId="0" borderId="0" xfId="0" applyBorder="1"/>
    <xf numFmtId="176" fontId="0" fillId="0" borderId="0" xfId="0" applyNumberFormat="1"/>
    <xf numFmtId="0" fontId="0" fillId="2" borderId="7" xfId="0" applyFill="1" applyBorder="1"/>
    <xf numFmtId="176" fontId="0" fillId="2" borderId="8" xfId="0" applyNumberFormat="1" applyFill="1" applyBorder="1"/>
    <xf numFmtId="176" fontId="0" fillId="2" borderId="9" xfId="0" applyNumberFormat="1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176" fontId="1" fillId="0" borderId="0" xfId="0" applyNumberFormat="1" applyFont="1" applyBorder="1"/>
    <xf numFmtId="0" fontId="2" fillId="0" borderId="0" xfId="0" applyFont="1"/>
    <xf numFmtId="0" fontId="0" fillId="3" borderId="4" xfId="0" applyFill="1" applyBorder="1"/>
    <xf numFmtId="0" fontId="0" fillId="2" borderId="5" xfId="0" applyFill="1" applyBorder="1"/>
    <xf numFmtId="0" fontId="1" fillId="0" borderId="0" xfId="0" applyFont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0" xfId="0" applyFill="1" applyBorder="1"/>
    <xf numFmtId="0" fontId="0" fillId="2" borderId="16" xfId="0" applyFill="1" applyBorder="1"/>
    <xf numFmtId="176" fontId="0" fillId="2" borderId="17" xfId="0" applyNumberFormat="1" applyFill="1" applyBorder="1"/>
    <xf numFmtId="176" fontId="0" fillId="2" borderId="18" xfId="0" applyNumberFormat="1" applyFill="1" applyBorder="1"/>
    <xf numFmtId="0" fontId="0" fillId="2" borderId="19" xfId="0" applyFill="1" applyBorder="1"/>
    <xf numFmtId="176" fontId="0" fillId="2" borderId="20" xfId="0" applyNumberFormat="1" applyFill="1" applyBorder="1"/>
    <xf numFmtId="176" fontId="0" fillId="2" borderId="21" xfId="0" applyNumberFormat="1" applyFill="1" applyBorder="1"/>
    <xf numFmtId="0" fontId="0" fillId="3" borderId="22" xfId="0" applyFont="1" applyFill="1" applyBorder="1"/>
    <xf numFmtId="176" fontId="0" fillId="3" borderId="0" xfId="0" applyNumberFormat="1" applyFont="1" applyFill="1"/>
    <xf numFmtId="176" fontId="0" fillId="3" borderId="23" xfId="0" applyNumberFormat="1" applyFont="1" applyFill="1" applyBorder="1"/>
    <xf numFmtId="0" fontId="0" fillId="0" borderId="0" xfId="0" applyFont="1" applyBorder="1" applyAlignment="1">
      <alignment horizontal="center"/>
    </xf>
    <xf numFmtId="176" fontId="0" fillId="2" borderId="5" xfId="0" applyNumberFormat="1" applyFill="1" applyBorder="1" applyAlignment="1">
      <alignment horizontal="right"/>
    </xf>
    <xf numFmtId="176" fontId="0" fillId="2" borderId="6" xfId="0" applyNumberFormat="1" applyFill="1" applyBorder="1" applyAlignment="1">
      <alignment horizontal="right"/>
    </xf>
    <xf numFmtId="0" fontId="0" fillId="3" borderId="19" xfId="0" applyFill="1" applyBorder="1"/>
    <xf numFmtId="176" fontId="0" fillId="2" borderId="20" xfId="0" applyNumberFormat="1" applyFill="1" applyBorder="1" applyAlignment="1">
      <alignment horizontal="right"/>
    </xf>
    <xf numFmtId="176" fontId="0" fillId="2" borderId="21" xfId="0" applyNumberFormat="1" applyFill="1" applyBorder="1" applyAlignment="1">
      <alignment horizontal="right"/>
    </xf>
    <xf numFmtId="0" fontId="0" fillId="0" borderId="0" xfId="0" applyBorder="1"/>
    <xf numFmtId="0" fontId="0" fillId="4" borderId="1" xfId="0" applyFill="1" applyBorder="1"/>
    <xf numFmtId="176" fontId="0" fillId="4" borderId="2" xfId="0" applyNumberFormat="1" applyFill="1" applyBorder="1"/>
    <xf numFmtId="176" fontId="0" fillId="4" borderId="3" xfId="0" applyNumberFormat="1" applyFill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4" borderId="4" xfId="0" applyFill="1" applyBorder="1"/>
    <xf numFmtId="176" fontId="0" fillId="4" borderId="5" xfId="0" applyNumberFormat="1" applyFill="1" applyBorder="1"/>
    <xf numFmtId="176" fontId="0" fillId="4" borderId="6" xfId="0" applyNumberFormat="1" applyFill="1" applyBorder="1"/>
    <xf numFmtId="0" fontId="0" fillId="4" borderId="7" xfId="0" applyFill="1" applyBorder="1"/>
    <xf numFmtId="176" fontId="0" fillId="4" borderId="8" xfId="0" applyNumberFormat="1" applyFill="1" applyBorder="1"/>
    <xf numFmtId="176" fontId="0" fillId="4" borderId="9" xfId="0" applyNumberForma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5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176" fontId="0" fillId="4" borderId="17" xfId="0" applyNumberFormat="1" applyFill="1" applyBorder="1"/>
    <xf numFmtId="176" fontId="0" fillId="4" borderId="18" xfId="0" applyNumberFormat="1" applyFill="1" applyBorder="1"/>
    <xf numFmtId="0" fontId="0" fillId="4" borderId="19" xfId="0" applyFill="1" applyBorder="1"/>
    <xf numFmtId="176" fontId="0" fillId="4" borderId="20" xfId="0" applyNumberFormat="1" applyFill="1" applyBorder="1"/>
    <xf numFmtId="176" fontId="0" fillId="4" borderId="21" xfId="0" applyNumberFormat="1" applyFill="1" applyBorder="1"/>
    <xf numFmtId="0" fontId="0" fillId="5" borderId="22" xfId="0" applyFont="1" applyFill="1" applyBorder="1"/>
    <xf numFmtId="176" fontId="0" fillId="5" borderId="0" xfId="0" applyNumberFormat="1" applyFont="1" applyFill="1"/>
    <xf numFmtId="176" fontId="0" fillId="5" borderId="23" xfId="0" applyNumberFormat="1" applyFont="1" applyFill="1" applyBorder="1"/>
    <xf numFmtId="0" fontId="0" fillId="5" borderId="4" xfId="0" applyFill="1" applyBorder="1"/>
    <xf numFmtId="176" fontId="0" fillId="4" borderId="5" xfId="0" applyNumberFormat="1" applyFill="1" applyBorder="1" applyAlignment="1">
      <alignment horizontal="right"/>
    </xf>
    <xf numFmtId="176" fontId="0" fillId="4" borderId="6" xfId="0" applyNumberFormat="1" applyFill="1" applyBorder="1" applyAlignment="1">
      <alignment horizontal="right"/>
    </xf>
    <xf numFmtId="0" fontId="0" fillId="5" borderId="19" xfId="0" applyFill="1" applyBorder="1"/>
    <xf numFmtId="176" fontId="0" fillId="4" borderId="20" xfId="0" applyNumberFormat="1" applyFill="1" applyBorder="1" applyAlignment="1">
      <alignment horizontal="right"/>
    </xf>
    <xf numFmtId="176" fontId="0" fillId="4" borderId="21" xfId="0" applyNumberFormat="1" applyFill="1" applyBorder="1" applyAlignment="1">
      <alignment horizontal="right"/>
    </xf>
    <xf numFmtId="0" fontId="0" fillId="6" borderId="1" xfId="0" applyFill="1" applyBorder="1"/>
    <xf numFmtId="176" fontId="0" fillId="6" borderId="2" xfId="0" applyNumberFormat="1" applyFill="1" applyBorder="1"/>
    <xf numFmtId="176" fontId="0" fillId="6" borderId="3" xfId="0" applyNumberFormat="1" applyFill="1" applyBorder="1"/>
    <xf numFmtId="0" fontId="0" fillId="6" borderId="4" xfId="0" applyFill="1" applyBorder="1"/>
    <xf numFmtId="176" fontId="0" fillId="6" borderId="5" xfId="0" applyNumberFormat="1" applyFill="1" applyBorder="1"/>
    <xf numFmtId="176" fontId="0" fillId="6" borderId="6" xfId="0" applyNumberFormat="1" applyFill="1" applyBorder="1"/>
    <xf numFmtId="0" fontId="0" fillId="6" borderId="7" xfId="0" applyFill="1" applyBorder="1"/>
    <xf numFmtId="176" fontId="0" fillId="6" borderId="8" xfId="0" applyNumberFormat="1" applyFill="1" applyBorder="1"/>
    <xf numFmtId="176" fontId="0" fillId="6" borderId="9" xfId="0" applyNumberFormat="1" applyFill="1" applyBorder="1"/>
    <xf numFmtId="0" fontId="0" fillId="6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4" xfId="0" applyFill="1" applyBorder="1"/>
    <xf numFmtId="0" fontId="0" fillId="6" borderId="5" xfId="0" applyFill="1" applyBorder="1"/>
    <xf numFmtId="0" fontId="0" fillId="6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6" borderId="16" xfId="0" applyFill="1" applyBorder="1"/>
    <xf numFmtId="176" fontId="0" fillId="6" borderId="17" xfId="0" applyNumberFormat="1" applyFill="1" applyBorder="1"/>
    <xf numFmtId="176" fontId="0" fillId="6" borderId="18" xfId="0" applyNumberFormat="1" applyFill="1" applyBorder="1"/>
    <xf numFmtId="0" fontId="0" fillId="7" borderId="1" xfId="0" applyFont="1" applyFill="1" applyBorder="1"/>
    <xf numFmtId="176" fontId="0" fillId="7" borderId="2" xfId="0" applyNumberFormat="1" applyFont="1" applyFill="1" applyBorder="1"/>
    <xf numFmtId="176" fontId="0" fillId="7" borderId="3" xfId="0" applyNumberFormat="1" applyFont="1" applyFill="1" applyBorder="1"/>
    <xf numFmtId="176" fontId="0" fillId="6" borderId="5" xfId="0" applyNumberFormat="1" applyFill="1" applyBorder="1" applyAlignment="1">
      <alignment horizontal="right"/>
    </xf>
    <xf numFmtId="176" fontId="0" fillId="6" borderId="6" xfId="0" applyNumberFormat="1" applyFill="1" applyBorder="1" applyAlignment="1">
      <alignment horizontal="right"/>
    </xf>
    <xf numFmtId="0" fontId="0" fillId="7" borderId="19" xfId="0" applyFill="1" applyBorder="1"/>
    <xf numFmtId="176" fontId="0" fillId="6" borderId="20" xfId="0" applyNumberFormat="1" applyFill="1" applyBorder="1"/>
    <xf numFmtId="176" fontId="0" fillId="6" borderId="20" xfId="0" applyNumberFormat="1" applyFill="1" applyBorder="1" applyAlignment="1">
      <alignment horizontal="right"/>
    </xf>
    <xf numFmtId="176" fontId="0" fillId="6" borderId="21" xfId="0" applyNumberFormat="1" applyFill="1" applyBorder="1" applyAlignment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workbookViewId="0">
      <selection activeCell="F14" sqref="F14"/>
    </sheetView>
  </sheetViews>
  <sheetFormatPr defaultColWidth="9" defaultRowHeight="15" outlineLevelCol="7"/>
  <cols>
    <col min="1" max="1" width="15.4285714285714" customWidth="1"/>
    <col min="2" max="2" width="15.2857142857143" customWidth="1"/>
    <col min="3" max="3" width="18" customWidth="1"/>
    <col min="4" max="4" width="21.5714285714286" customWidth="1"/>
    <col min="5" max="5" width="19.1428571428571" customWidth="1"/>
    <col min="6" max="6" width="53.4285714285714" customWidth="1"/>
    <col min="7" max="9" width="14"/>
  </cols>
  <sheetData>
    <row r="1" spans="1:6">
      <c r="A1" s="1" t="s">
        <v>0</v>
      </c>
      <c r="B1" s="2" t="s">
        <v>1</v>
      </c>
      <c r="C1" s="2" t="s">
        <v>2</v>
      </c>
      <c r="D1" s="3" t="s">
        <v>3</v>
      </c>
      <c r="E1" s="4"/>
      <c r="F1" s="4"/>
    </row>
    <row r="2" spans="1:8">
      <c r="A2" s="5" t="s">
        <v>4</v>
      </c>
      <c r="B2" s="6">
        <v>-99.788700031088</v>
      </c>
      <c r="C2" s="6">
        <f>$C$36*B2</f>
        <v>-261995.194011916</v>
      </c>
      <c r="D2" s="7">
        <f>B2*$C$37</f>
        <v>-62618.3546676518</v>
      </c>
      <c r="E2" s="8"/>
      <c r="F2" s="8"/>
      <c r="H2" s="9"/>
    </row>
    <row r="3" ht="15.75" spans="1:8">
      <c r="A3" s="10" t="s">
        <v>5</v>
      </c>
      <c r="B3" s="11">
        <v>-499.969222676615</v>
      </c>
      <c r="C3" s="11">
        <f>$C$36*B3</f>
        <v>-1312669.00414915</v>
      </c>
      <c r="D3" s="12">
        <f>B3*$C$37</f>
        <v>-313735.423937992</v>
      </c>
      <c r="F3" s="8"/>
      <c r="H3" s="9"/>
    </row>
    <row r="4" ht="17.25" spans="1:8">
      <c r="A4" s="13" t="s">
        <v>6</v>
      </c>
      <c r="B4" s="14"/>
      <c r="C4" s="14"/>
      <c r="D4" s="15"/>
      <c r="E4" s="16">
        <f>B2+B3</f>
        <v>-599.757922707703</v>
      </c>
      <c r="H4" s="17"/>
    </row>
    <row r="5" spans="1:5">
      <c r="A5" s="18" t="s">
        <v>7</v>
      </c>
      <c r="B5" s="19">
        <v>-599.781799462202</v>
      </c>
      <c r="C5" s="6">
        <f>$C$36*B5</f>
        <v>-1574726.88657093</v>
      </c>
      <c r="D5" s="7">
        <f>B5*$C$37</f>
        <v>-376368.7614953</v>
      </c>
      <c r="E5" s="20"/>
    </row>
    <row r="6" ht="15.75" spans="1:7">
      <c r="A6" s="21" t="s">
        <v>8</v>
      </c>
      <c r="B6" s="22"/>
      <c r="C6" s="22"/>
      <c r="D6" s="23"/>
      <c r="E6" s="16">
        <f>B7+B8</f>
        <v>-599.813439820778</v>
      </c>
      <c r="F6" s="8"/>
      <c r="G6" s="24"/>
    </row>
    <row r="7" spans="1:7">
      <c r="A7" s="25" t="s">
        <v>9</v>
      </c>
      <c r="B7" s="26">
        <v>-460.160972294191</v>
      </c>
      <c r="C7" s="26">
        <f>$C$36*B7</f>
        <v>-1208152.45789723</v>
      </c>
      <c r="D7" s="27">
        <f>B7*$C$37</f>
        <v>-288755.369679656</v>
      </c>
      <c r="F7" s="8"/>
      <c r="G7" s="24"/>
    </row>
    <row r="8" ht="15.75" spans="1:4">
      <c r="A8" s="28" t="s">
        <v>10</v>
      </c>
      <c r="B8" s="29">
        <v>-139.652467526587</v>
      </c>
      <c r="C8" s="29">
        <f>$C$36*B8</f>
        <v>-366657.500423117</v>
      </c>
      <c r="D8" s="30">
        <f>B8*$C$37</f>
        <v>-87633.2464404107</v>
      </c>
    </row>
    <row r="9" spans="1:8">
      <c r="A9" s="31" t="s">
        <v>11</v>
      </c>
      <c r="B9" s="32">
        <f>B7+B8-B2-B3</f>
        <v>-0.0555171130750409</v>
      </c>
      <c r="C9" s="32">
        <f>C7+C8-C2-C3</f>
        <v>-145.760159282247</v>
      </c>
      <c r="D9" s="33">
        <f>D7+D8-D2-D3</f>
        <v>-34.8375144236488</v>
      </c>
      <c r="E9" s="34" t="s">
        <v>12</v>
      </c>
      <c r="F9" s="34"/>
      <c r="G9" s="24"/>
      <c r="H9" s="9"/>
    </row>
    <row r="10" spans="1:8">
      <c r="A10" s="18" t="s">
        <v>13</v>
      </c>
      <c r="B10" s="6">
        <f>B5-(B3+B2)</f>
        <v>-0.0238767544990424</v>
      </c>
      <c r="C10" s="35">
        <f>$C$36*B10</f>
        <v>-62.688409864069</v>
      </c>
      <c r="D10" s="36">
        <f>$C$37*B10</f>
        <v>-14.9828896565212</v>
      </c>
      <c r="E10" s="8"/>
      <c r="F10" s="8"/>
      <c r="H10" s="9"/>
    </row>
    <row r="11" ht="15.75" spans="1:6">
      <c r="A11" s="37" t="s">
        <v>14</v>
      </c>
      <c r="B11" s="29">
        <f>B5-(B8+B7)</f>
        <v>0.0316403585760554</v>
      </c>
      <c r="C11" s="38">
        <f>$C$36*B11</f>
        <v>83.0717494180972</v>
      </c>
      <c r="D11" s="39">
        <f>$C$37*B11</f>
        <v>19.8546247672319</v>
      </c>
      <c r="E11" s="40"/>
      <c r="F11" s="40"/>
    </row>
    <row r="12" spans="5:6">
      <c r="E12" s="40"/>
      <c r="F12" s="40"/>
    </row>
    <row r="13" spans="1:6">
      <c r="A13" s="41" t="s">
        <v>15</v>
      </c>
      <c r="B13" s="42" t="s">
        <v>1</v>
      </c>
      <c r="C13" s="42" t="s">
        <v>2</v>
      </c>
      <c r="D13" s="43" t="s">
        <v>3</v>
      </c>
      <c r="E13" s="44" t="s">
        <v>16</v>
      </c>
      <c r="F13" s="45">
        <v>78.4</v>
      </c>
    </row>
    <row r="14" spans="1:6">
      <c r="A14" s="46" t="s">
        <v>4</v>
      </c>
      <c r="B14" s="47">
        <v>-99.929315225336</v>
      </c>
      <c r="C14" s="47">
        <f>$C$36*B14</f>
        <v>-262364.37915098</v>
      </c>
      <c r="D14" s="48">
        <f>B14*$C$37</f>
        <v>-62706.5920342308</v>
      </c>
      <c r="E14" s="8"/>
      <c r="F14" s="8"/>
    </row>
    <row r="15" ht="15.75" spans="1:6">
      <c r="A15" s="49" t="s">
        <v>5</v>
      </c>
      <c r="B15" s="50">
        <v>-499.973960862446</v>
      </c>
      <c r="C15" s="50">
        <f>$C$36*B15</f>
        <v>-1312681.44425425</v>
      </c>
      <c r="D15" s="51">
        <f>B15*$C$37</f>
        <v>-313738.39719449</v>
      </c>
      <c r="E15" s="8"/>
      <c r="F15" s="8"/>
    </row>
    <row r="16" spans="1:4">
      <c r="A16" s="52" t="s">
        <v>6</v>
      </c>
      <c r="B16" s="53"/>
      <c r="C16" s="53"/>
      <c r="D16" s="54"/>
    </row>
    <row r="17" spans="1:4">
      <c r="A17" s="46" t="s">
        <v>7</v>
      </c>
      <c r="B17" s="55">
        <v>-599.883770337165</v>
      </c>
      <c r="C17" s="47">
        <f>$C$36*B17</f>
        <v>-1574994.61106439</v>
      </c>
      <c r="D17" s="48">
        <f>B17*$C$37</f>
        <v>-376432.749185411</v>
      </c>
    </row>
    <row r="18" ht="15.75" spans="1:4">
      <c r="A18" s="56" t="s">
        <v>8</v>
      </c>
      <c r="B18" s="57"/>
      <c r="C18" s="57"/>
      <c r="D18" s="58"/>
    </row>
    <row r="19" spans="1:6">
      <c r="A19" s="59" t="s">
        <v>9</v>
      </c>
      <c r="B19" s="60">
        <v>-460.274652550907</v>
      </c>
      <c r="C19" s="60">
        <f>$C$36*B19</f>
        <v>-1208450.92536804</v>
      </c>
      <c r="D19" s="61">
        <f>B19*$C$37</f>
        <v>-288826.705117752</v>
      </c>
      <c r="E19" s="8"/>
      <c r="F19" s="8"/>
    </row>
    <row r="20" ht="15.75" spans="1:6">
      <c r="A20" s="62" t="s">
        <v>10</v>
      </c>
      <c r="B20" s="63">
        <v>-139.657362331308</v>
      </c>
      <c r="C20" s="63">
        <f>$C$36*B20</f>
        <v>-366670.351731052</v>
      </c>
      <c r="D20" s="64">
        <f>B20*$C$37</f>
        <v>-87636.3179767465</v>
      </c>
      <c r="E20" s="8"/>
      <c r="F20" s="8"/>
    </row>
    <row r="21" spans="1:6">
      <c r="A21" s="65" t="s">
        <v>11</v>
      </c>
      <c r="B21" s="66">
        <f>B19+B20-B14-B15</f>
        <v>-0.028738794432968</v>
      </c>
      <c r="C21" s="66">
        <f>C19+C20-C14-C15</f>
        <v>-75.4536938630044</v>
      </c>
      <c r="D21" s="67">
        <f>D19+D20-D14-D15</f>
        <v>-18.0338657780085</v>
      </c>
      <c r="E21" s="8"/>
      <c r="F21" s="8"/>
    </row>
    <row r="22" spans="1:6">
      <c r="A22" s="68" t="s">
        <v>13</v>
      </c>
      <c r="B22" s="47">
        <f>B17-(B15+B14)</f>
        <v>0.0195057506170997</v>
      </c>
      <c r="C22" s="69">
        <f>$C$36*B22</f>
        <v>51.21234083301</v>
      </c>
      <c r="D22" s="70">
        <f>$C$37*B22</f>
        <v>12.2400433097114</v>
      </c>
      <c r="E22" s="40"/>
      <c r="F22" s="40"/>
    </row>
    <row r="23" ht="15.75" spans="1:6">
      <c r="A23" s="71" t="s">
        <v>14</v>
      </c>
      <c r="B23" s="63">
        <f>B17-(B20+B19)</f>
        <v>0.0482445450500109</v>
      </c>
      <c r="C23" s="72">
        <f>$C$36*B23</f>
        <v>126.666034695876</v>
      </c>
      <c r="D23" s="73">
        <f>$C$37*B23</f>
        <v>30.2739090877016</v>
      </c>
      <c r="E23" s="40"/>
      <c r="F23" s="40"/>
    </row>
    <row r="24" spans="5:6">
      <c r="E24" s="40"/>
      <c r="F24" s="40"/>
    </row>
    <row r="25" spans="1:6">
      <c r="A25" s="74" t="s">
        <v>17</v>
      </c>
      <c r="B25" s="75" t="s">
        <v>1</v>
      </c>
      <c r="C25" s="75" t="s">
        <v>2</v>
      </c>
      <c r="D25" s="76" t="s">
        <v>3</v>
      </c>
      <c r="E25" s="44" t="s">
        <v>18</v>
      </c>
      <c r="F25" s="45">
        <v>25.2</v>
      </c>
    </row>
    <row r="26" spans="1:6">
      <c r="A26" s="77" t="s">
        <v>4</v>
      </c>
      <c r="B26" s="78">
        <v>-99.92545188483</v>
      </c>
      <c r="C26" s="78">
        <f>$C$36*B26</f>
        <v>-262354.235951949</v>
      </c>
      <c r="D26" s="79">
        <f>B26*$C$37</f>
        <v>-62704.167751462</v>
      </c>
      <c r="E26" s="8"/>
      <c r="F26" s="8"/>
    </row>
    <row r="27" ht="15.75" spans="1:6">
      <c r="A27" s="80" t="s">
        <v>5</v>
      </c>
      <c r="B27" s="81">
        <v>-499.973803845674</v>
      </c>
      <c r="C27" s="81">
        <f>$C$36*B27</f>
        <v>-1312681.03200677</v>
      </c>
      <c r="D27" s="82">
        <f>B27*$C$37</f>
        <v>-313738.298664978</v>
      </c>
      <c r="E27" s="8"/>
      <c r="F27" s="8"/>
    </row>
    <row r="28" spans="1:4">
      <c r="A28" s="83" t="s">
        <v>6</v>
      </c>
      <c r="B28" s="84"/>
      <c r="C28" s="84"/>
      <c r="D28" s="85"/>
    </row>
    <row r="29" spans="1:4">
      <c r="A29" s="86" t="s">
        <v>7</v>
      </c>
      <c r="B29" s="87">
        <v>-599.880972882533</v>
      </c>
      <c r="C29" s="78">
        <f>$C$36*B29</f>
        <v>-1574987.26634832</v>
      </c>
      <c r="D29" s="79">
        <f>B29*$C$37</f>
        <v>-376430.993756126</v>
      </c>
    </row>
    <row r="30" ht="15.75" spans="1:4">
      <c r="A30" s="88" t="s">
        <v>8</v>
      </c>
      <c r="B30" s="89"/>
      <c r="C30" s="89"/>
      <c r="D30" s="90"/>
    </row>
    <row r="31" spans="1:6">
      <c r="A31" s="91" t="s">
        <v>9</v>
      </c>
      <c r="B31" s="92">
        <v>-460.271504848491</v>
      </c>
      <c r="C31" s="92">
        <f>$C$36*B31</f>
        <v>-1208442.66107654</v>
      </c>
      <c r="D31" s="93">
        <f>B31*$C$37</f>
        <v>-288824.729904665</v>
      </c>
      <c r="E31" s="8"/>
      <c r="F31" s="8"/>
    </row>
    <row r="32" ht="15.75" spans="1:6">
      <c r="A32" s="80" t="s">
        <v>10</v>
      </c>
      <c r="B32" s="81">
        <v>-139.657201344675</v>
      </c>
      <c r="C32" s="81">
        <f>$C$36*B32</f>
        <v>-366669.929060708</v>
      </c>
      <c r="D32" s="82">
        <f>B32*$C$37</f>
        <v>-87636.2169561091</v>
      </c>
      <c r="E32" s="8"/>
      <c r="F32" s="8"/>
    </row>
    <row r="33" spans="1:6">
      <c r="A33" s="94" t="s">
        <v>11</v>
      </c>
      <c r="B33" s="95">
        <f>B31+B32-B26-B27</f>
        <v>-0.0294504626619982</v>
      </c>
      <c r="C33" s="95">
        <f>C31+C32-C26-C27</f>
        <v>-77.3221785279457</v>
      </c>
      <c r="D33" s="96">
        <f>D31+D32-D26-D27</f>
        <v>-18.4804443340981</v>
      </c>
      <c r="E33" s="4" t="s">
        <v>19</v>
      </c>
      <c r="F33" s="4"/>
    </row>
    <row r="34" spans="1:4">
      <c r="A34" s="86" t="s">
        <v>13</v>
      </c>
      <c r="B34" s="78">
        <f>B29-(B27+B26)</f>
        <v>0.0182828479710224</v>
      </c>
      <c r="C34" s="97">
        <f>$C$36*B34</f>
        <v>48.0016104004371</v>
      </c>
      <c r="D34" s="98">
        <f>$C$37*B34</f>
        <v>11.4726603135182</v>
      </c>
    </row>
    <row r="35" ht="15.75" spans="1:4">
      <c r="A35" s="99" t="s">
        <v>14</v>
      </c>
      <c r="B35" s="100">
        <f>B29-(B32+B31)</f>
        <v>0.0477333106330207</v>
      </c>
      <c r="C35" s="101">
        <f>$C$36*B35</f>
        <v>125.323788928338</v>
      </c>
      <c r="D35" s="102">
        <f>$C$37*B35</f>
        <v>29.9531046476054</v>
      </c>
    </row>
    <row r="36" spans="2:4">
      <c r="B36" s="44" t="s">
        <v>20</v>
      </c>
      <c r="C36" s="8">
        <v>2625.49962</v>
      </c>
      <c r="D36" s="8" t="s">
        <v>21</v>
      </c>
    </row>
    <row r="37" spans="3:4">
      <c r="C37">
        <v>627.509474</v>
      </c>
      <c r="D37" t="s">
        <v>22</v>
      </c>
    </row>
  </sheetData>
  <mergeCells count="3">
    <mergeCell ref="E1:F1"/>
    <mergeCell ref="E9:F9"/>
    <mergeCell ref="E33:F3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Sebastijonas Valaitis</cp:lastModifiedBy>
  <dcterms:created xsi:type="dcterms:W3CDTF">2025-07-21T09:59:00Z</dcterms:created>
  <dcterms:modified xsi:type="dcterms:W3CDTF">2025-09-22T13:34:35Z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3CFB10C46AC64BEAAE20325DA4168203_12</vt:lpwstr>
  </property>
  <property fmtid="{D5CDD505-2E9C-101B-9397-08002B2CF9AE}" pid="3" name="KSOProductBuildVer">
    <vt:lpwstr>2057-12.2.0.22549</vt:lpwstr>
  </property>
</Properties>
</file>