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definedNames>
    <definedName name="_xlnm.Print_Area" localSheetId="0">Hoja1!$A$1:$R$45</definedName>
  </definedNames>
  <calcPr fullCalcOnLoad="1"/>
</workbook>
</file>

<file path=xl/sharedStrings.xml><?xml version="1.0" encoding="utf-8"?>
<sst xmlns="http://schemas.openxmlformats.org/spreadsheetml/2006/main" count="135" uniqueCount="83">
  <si>
    <r>
      <t/>
    </r>
    <r>
      <rPr>
        <b/>
        <sz val="28"/>
        <color rgb="FF000000"/>
        <rFont val="楷体"/>
        <family val="2"/>
      </rPr>
      <t xml:space="preserve">  </t>
    </r>
    <r>
      <rPr>
        <b/>
        <sz val="28"/>
        <color rgb="FF000000"/>
        <rFont val="楷体"/>
        <family val="2"/>
      </rPr>
      <t>Jumbofruit liquidation</t>
    </r>
  </si>
  <si>
    <t xml:space="preserve">君博和德销售报告                                       </t>
  </si>
  <si>
    <t>品牌/BRAND: 8F</t>
  </si>
  <si>
    <t>批次号/lot number：柜号:CXRU-1413703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</si>
  <si>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</si>
  <si>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</si>
  <si>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</si>
  <si>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</si>
  <si>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</si>
  <si>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</si>
  <si>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</si>
  <si>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</si>
  <si>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</si>
  <si>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</si>
  <si>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</si>
  <si>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</si>
  <si>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</si>
  <si>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</si>
  <si>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</si>
  <si>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</si>
  <si>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</si>
  <si>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</si>
  <si>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</si>
  <si>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</si>
  <si>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</si>
  <si>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</si>
  <si>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t/>
    </r>
    <r>
      <rPr>
        <b/>
        <sz val="14"/>
        <color rgb="FF000000"/>
        <rFont val="楷体"/>
        <family val="2"/>
      </rPr>
      <t>P</t>
    </r>
    <r>
      <rPr>
        <b/>
        <sz val="14"/>
        <color rgb="FF000000"/>
        <rFont val="楷体"/>
        <family val="2"/>
      </rPr>
      <t>rice</t>
    </r>
  </si>
  <si>
    <t>Total RMB</t>
  </si>
  <si>
    <t>Total Cost:</t>
  </si>
  <si>
    <t>LAPINS</t>
  </si>
  <si>
    <t>NEO0001271</t>
  </si>
  <si>
    <t>2*2.5KG</t>
  </si>
  <si>
    <t>3JD</t>
  </si>
  <si>
    <t>Cost per Kg:</t>
  </si>
  <si>
    <t>NEO0001269</t>
  </si>
  <si>
    <t>Cost 5Kg:</t>
  </si>
  <si>
    <t>NEO0001282</t>
  </si>
  <si>
    <t>Cost 2.5Kg:</t>
  </si>
  <si>
    <t>NEO0001284</t>
  </si>
  <si>
    <t>NEO0001287</t>
  </si>
  <si>
    <t>NEO0001278</t>
  </si>
  <si>
    <t>3J</t>
  </si>
  <si>
    <t>NEO0001285</t>
  </si>
  <si>
    <t>2JD</t>
  </si>
  <si>
    <t>NEO0001280</t>
  </si>
  <si>
    <t>NEO0001281</t>
  </si>
  <si>
    <t>NEO0001267</t>
  </si>
  <si>
    <t>NEO0001279</t>
  </si>
  <si>
    <t>2J</t>
  </si>
  <si>
    <t>NEO0001272</t>
  </si>
  <si>
    <t>NEO0001283</t>
  </si>
  <si>
    <t>5KG</t>
  </si>
  <si>
    <t>JD</t>
  </si>
  <si>
    <t>NEO0001286</t>
  </si>
  <si>
    <t>NEO0001268</t>
  </si>
  <si>
    <t>NEO0001270</t>
  </si>
  <si>
    <t>NEO0001276</t>
  </si>
  <si>
    <t>NEO0001277</t>
  </si>
  <si>
    <t>NEO0001275</t>
  </si>
  <si>
    <t>J</t>
  </si>
  <si>
    <t>NEO0001274</t>
  </si>
  <si>
    <t>XLD</t>
  </si>
  <si>
    <t>total</t>
  </si>
  <si>
    <t>佣金</t>
  </si>
  <si>
    <t>Commission</t>
  </si>
  <si>
    <t>其他费用</t>
  </si>
  <si>
    <t>Others cost</t>
  </si>
  <si>
    <t>海运费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</si>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</sst>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月d日"/>
    <numFmt numFmtId="165" formatCode="$#,##0_);($#,##0)"/>
    <numFmt numFmtId="166" formatCode="#,##0%"/>
    <numFmt numFmtId="167" formatCode="$#,##0.0_);($#,##0.0)"/>
  </numFmts>
  <fonts count="13" x14ac:knownFonts="1">
    <font>
      <sz val="11"/>
      <color theme="1"/>
      <name val="Calibri"/>
      <family val="2"/>
      <scheme val="minor"/>
    </font>
    <font>
      <b/>
      <sz val="28"/>
      <color rgb="FF000000"/>
      <name val="楷体"/>
      <family val="2"/>
    </font>
    <font>
      <sz val="12"/>
      <color theme="1"/>
      <name val="宋体"/>
      <family val="2"/>
    </font>
    <font>
      <b/>
      <sz val="14"/>
      <color rgb="FF000000"/>
      <name val="楷体"/>
      <family val="2"/>
    </font>
    <font>
      <b/>
      <sz val="16"/>
      <color rgb="FF000000"/>
      <name val="楷体"/>
      <family val="2"/>
    </font>
    <font>
      <sz val="16"/>
      <color theme="1"/>
      <name val="宋体"/>
      <family val="2"/>
    </font>
    <font>
      <b/>
      <sz val="16"/>
      <color rgb="FF0d0d0d"/>
      <name val="楷体"/>
      <family val="2"/>
    </font>
    <font>
      <b/>
      <sz val="16"/>
      <color theme="1"/>
      <name val="楷体"/>
      <family val="2"/>
    </font>
    <font>
      <b/>
      <sz val="12"/>
      <color rgb="FFffffff"/>
      <name val="宋体"/>
      <family val="2"/>
    </font>
    <font>
      <b/>
      <sz val="12"/>
      <color theme="1"/>
      <name val="宋体"/>
      <family val="2"/>
    </font>
    <font>
      <b/>
      <sz val="14"/>
      <color rgb="FF0d0d0d"/>
      <name val="楷体"/>
      <family val="2"/>
    </font>
    <font>
      <b/>
      <sz val="14"/>
      <color theme="1"/>
      <name val="楷体"/>
      <family val="2"/>
    </font>
    <font>
      <b/>
      <sz val="16"/>
      <color theme="1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1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center"/>
    </xf>
    <xf xfId="0" numFmtId="165" applyNumberFormat="1" borderId="2" applyBorder="1" fontId="2" applyFont="1" fillId="2" applyFill="1" applyAlignment="1">
      <alignment horizontal="left"/>
    </xf>
    <xf xfId="0" numFmtId="166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3" applyBorder="1" fontId="3" applyFont="1" fillId="2" applyFill="1" applyAlignment="1">
      <alignment horizontal="right"/>
    </xf>
    <xf xfId="0" numFmtId="1" applyNumberFormat="1" borderId="4" applyBorder="1" fontId="3" applyFont="1" fillId="2" applyFill="1" applyAlignment="1">
      <alignment horizontal="right"/>
    </xf>
    <xf xfId="0" numFmtId="0" borderId="4" applyBorder="1" fontId="3" applyFont="1" fillId="2" applyFill="1" applyAlignment="1">
      <alignment horizontal="right"/>
    </xf>
    <xf xfId="0" numFmtId="164" applyNumberFormat="1" borderId="4" applyBorder="1" fontId="3" applyFont="1" fillId="2" applyFill="1" applyAlignment="1">
      <alignment horizontal="right"/>
    </xf>
    <xf xfId="0" numFmtId="3" applyNumberFormat="1" borderId="4" applyBorder="1" fontId="3" applyFont="1" fillId="2" applyFill="1" applyAlignment="1">
      <alignment horizontal="right"/>
    </xf>
    <xf xfId="0" numFmtId="165" applyNumberFormat="1" borderId="4" applyBorder="1" fontId="3" applyFont="1" fillId="2" applyFill="1" applyAlignment="1">
      <alignment horizontal="right"/>
    </xf>
    <xf xfId="0" numFmtId="165" applyNumberFormat="1" borderId="5" applyBorder="1" fontId="3" applyFont="1" fillId="2" applyFill="1" applyAlignment="1">
      <alignment horizontal="right"/>
    </xf>
    <xf xfId="0" numFmtId="0" borderId="1" applyBorder="1" fontId="3" applyFont="1" fillId="2" applyFill="1" applyAlignment="1">
      <alignment horizontal="left"/>
    </xf>
    <xf xfId="0" numFmtId="1" applyNumberFormat="1" borderId="1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165" applyNumberFormat="1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" applyNumberFormat="1" borderId="1" applyBorder="1" fontId="4" applyFont="1" fillId="2" applyFill="1" applyAlignment="1">
      <alignment horizontal="left"/>
    </xf>
    <xf xfId="0" numFmtId="164" applyNumberFormat="1" borderId="1" applyBorder="1" fontId="4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left"/>
    </xf>
    <xf xfId="0" numFmtId="165" applyNumberFormat="1" borderId="1" applyBorder="1" fontId="4" applyFont="1" fillId="2" applyFill="1" applyAlignment="1">
      <alignment horizontal="left"/>
    </xf>
    <xf xfId="0" numFmtId="166" applyNumberFormat="1" borderId="2" applyBorder="1" fontId="5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165" applyNumberFormat="1" borderId="2" applyBorder="1" fontId="5" applyFont="1" fillId="2" applyFill="1" applyAlignment="1">
      <alignment horizontal="left"/>
    </xf>
    <xf xfId="0" numFmtId="0" borderId="1" applyBorder="1" fontId="3" applyFont="1" fillId="2" applyFill="1" applyAlignment="1">
      <alignment horizontal="center"/>
    </xf>
    <xf xfId="0" numFmtId="1" applyNumberFormat="1" borderId="1" applyBorder="1" fontId="3" applyFont="1" fillId="2" applyFill="1" applyAlignment="1">
      <alignment horizontal="center"/>
    </xf>
    <xf xfId="0" numFmtId="14" applyNumberFormat="1" borderId="1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165" applyNumberFormat="1" borderId="1" applyBorder="1" fontId="3" applyFont="1" fillId="2" applyFill="1" applyAlignment="1">
      <alignment horizontal="center"/>
    </xf>
    <xf xfId="0" numFmtId="166" applyNumberFormat="1" borderId="2" applyBorder="1" fontId="5" applyFont="1" fillId="2" applyFill="1" applyAlignment="1">
      <alignment horizontal="right"/>
    </xf>
    <xf xfId="0" numFmtId="0" borderId="2" applyBorder="1" fontId="5" applyFont="1" fillId="2" applyFill="1" applyAlignment="1">
      <alignment horizontal="right"/>
    </xf>
    <xf xfId="0" numFmtId="167" applyNumberFormat="1" borderId="2" applyBorder="1" fontId="5" applyFont="1" fillId="2" applyFill="1" applyAlignment="1">
      <alignment horizontal="right"/>
    </xf>
    <xf xfId="0" numFmtId="166" applyNumberFormat="1" borderId="6" applyBorder="1" fontId="5" applyFont="1" fillId="2" applyFill="1" applyAlignment="1">
      <alignment horizontal="left"/>
    </xf>
    <xf xfId="0" numFmtId="165" applyNumberFormat="1" borderId="2" applyBorder="1" fontId="5" applyFont="1" fillId="2" applyFill="1" applyAlignment="1">
      <alignment horizontal="right"/>
    </xf>
    <xf xfId="0" numFmtId="0" borderId="1" applyBorder="1" fontId="4" applyFont="1" fillId="2" applyFill="1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4" applyNumberFormat="1" borderId="1" applyBorder="1" fontId="7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5" applyNumberFormat="1" borderId="1" applyBorder="1" fontId="4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66" applyNumberFormat="1" borderId="6" applyBorder="1" fontId="8" applyFont="1" fillId="2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165" applyNumberFormat="1" borderId="2" applyBorder="1" fontId="8" applyFont="1" fillId="2" applyFill="1" applyAlignment="1">
      <alignment horizontal="right"/>
    </xf>
    <xf xfId="0" numFmtId="166" applyNumberFormat="1" borderId="6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right"/>
    </xf>
    <xf xfId="0" numFmtId="165" applyNumberFormat="1" borderId="2" applyBorder="1" fontId="2" applyFont="1" fillId="2" applyFill="1" applyAlignment="1">
      <alignment horizontal="right"/>
    </xf>
    <xf xfId="0" numFmtId="166" applyNumberFormat="1" borderId="6" applyBorder="1" fontId="9" applyFont="1" fillId="2" applyFill="1" applyAlignment="1">
      <alignment horizontal="left"/>
    </xf>
    <xf xfId="0" numFmtId="0" borderId="2" applyBorder="1" fontId="9" applyFont="1" fillId="2" applyFill="1" applyAlignment="1">
      <alignment horizontal="left"/>
    </xf>
    <xf xfId="0" numFmtId="165" applyNumberFormat="1" borderId="2" applyBorder="1" fontId="9" applyFont="1" fillId="2" applyFill="1" applyAlignment="1">
      <alignment horizontal="left"/>
    </xf>
    <xf xfId="0" numFmtId="166" applyNumberFormat="1" borderId="6" applyBorder="1" fontId="2" applyFont="1" fillId="2" applyFill="1" applyAlignment="1">
      <alignment horizontal="right"/>
    </xf>
    <xf xfId="0" numFmtId="0" borderId="2" applyBorder="1" fontId="9" applyFont="1" fillId="2" applyFill="1" applyAlignment="1">
      <alignment horizontal="center"/>
    </xf>
    <xf xfId="0" numFmtId="166" applyNumberFormat="1" borderId="2" applyBorder="1" fontId="9" applyFont="1" fillId="2" applyFill="1" applyAlignment="1">
      <alignment horizontal="right"/>
    </xf>
    <xf xfId="0" numFmtId="0" borderId="2" applyBorder="1" fontId="9" applyFont="1" fillId="2" applyFill="1" applyAlignment="1">
      <alignment horizontal="right"/>
    </xf>
    <xf xfId="0" numFmtId="166" applyNumberFormat="1" borderId="6" applyBorder="1" fontId="9" applyFont="1" fillId="2" applyFill="1" applyAlignment="1">
      <alignment horizontal="right"/>
    </xf>
    <xf xfId="0" numFmtId="1" applyNumberFormat="1" borderId="1" applyBorder="1" fontId="10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14" applyNumberFormat="1" borderId="1" applyBorder="1" fontId="11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" applyNumberFormat="1" borderId="1" applyBorder="1" fontId="4" applyFont="1" fillId="2" applyFill="1" applyAlignment="1">
      <alignment horizontal="center"/>
    </xf>
    <xf xfId="0" numFmtId="164" applyNumberFormat="1" borderId="1" applyBorder="1" fontId="4" applyFont="1" fillId="2" applyFill="1" applyAlignment="1">
      <alignment horizontal="center"/>
    </xf>
    <xf xfId="0" numFmtId="3" applyNumberFormat="1" borderId="1" applyBorder="1" fontId="4" applyFont="1" fillId="2" applyFill="1" applyAlignment="1">
      <alignment horizontal="center"/>
    </xf>
    <xf xfId="0" numFmtId="7" applyNumberFormat="1" borderId="1" applyBorder="1" fontId="4" applyFont="1" fillId="2" applyFill="1" applyAlignment="1">
      <alignment horizontal="center"/>
    </xf>
    <xf xfId="0" numFmtId="166" applyNumberFormat="1" borderId="6" applyBorder="1" fontId="12" applyFont="1" fillId="2" applyFill="1" applyAlignment="1">
      <alignment horizontal="right"/>
    </xf>
    <xf xfId="0" numFmtId="0" borderId="2" applyBorder="1" fontId="12" applyFont="1" fillId="2" applyFill="1" applyAlignment="1">
      <alignment horizontal="right"/>
    </xf>
    <xf xfId="0" numFmtId="14" applyNumberFormat="1" borderId="1" applyBorder="1" fontId="4" applyFont="1" fillId="2" applyFill="1" applyAlignment="1">
      <alignment horizontal="left"/>
    </xf>
    <xf xfId="0" numFmtId="14" applyNumberFormat="1" borderId="1" applyBorder="1" fontId="7" applyFont="1" fillId="0" applyAlignment="1">
      <alignment horizontal="left"/>
    </xf>
    <xf xfId="0" numFmtId="1" applyNumberFormat="1" borderId="1" applyBorder="1" fontId="7" applyFont="1" fillId="0" applyAlignment="1">
      <alignment horizontal="center"/>
    </xf>
    <xf xfId="0" numFmtId="0" borderId="3" applyBorder="1" fontId="4" applyFont="1" fillId="2" applyFill="1" applyAlignment="1">
      <alignment horizontal="left"/>
    </xf>
    <xf xfId="0" numFmtId="1" applyNumberFormat="1" borderId="2" applyBorder="1" fontId="5" applyFont="1" fillId="2" applyFill="1" applyAlignment="1">
      <alignment horizontal="left"/>
    </xf>
    <xf xfId="0" numFmtId="14" applyNumberFormat="1" borderId="7" applyBorder="1" fontId="4" applyFont="1" fillId="3" applyFill="1" applyAlignment="1">
      <alignment horizontal="left"/>
    </xf>
    <xf xfId="0" numFmtId="1" applyNumberFormat="1" borderId="7" applyBorder="1" fontId="4" applyFont="1" fillId="3" applyFill="1" applyAlignment="1">
      <alignment horizontal="center"/>
    </xf>
    <xf xfId="0" numFmtId="3" applyNumberFormat="1" borderId="1" applyBorder="1" fontId="4" applyFont="1" fillId="3" applyFill="1" applyAlignment="1">
      <alignment horizontal="left"/>
    </xf>
    <xf xfId="0" numFmtId="165" applyNumberFormat="1" borderId="1" applyBorder="1" fontId="4" applyFont="1" fillId="3" applyFill="1" applyAlignment="1">
      <alignment horizontal="center"/>
    </xf>
    <xf xfId="0" numFmtId="165" applyNumberFormat="1" borderId="2" applyBorder="1" fontId="4" applyFont="1" fillId="2" applyFill="1" applyAlignment="1">
      <alignment horizontal="center"/>
    </xf>
    <xf xfId="0" numFmtId="1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5"/>
  <sheetViews>
    <sheetView workbookViewId="0" tabSelected="1"/>
  </sheetViews>
  <sheetFormatPr defaultRowHeight="15" x14ac:dyDescent="0.25"/>
  <cols>
    <col min="1" max="1" style="86" width="8.862142857142858" customWidth="1" bestFit="1"/>
    <col min="2" max="2" style="87" width="12.719285714285713" customWidth="1" bestFit="1"/>
    <col min="3" max="3" style="86" width="16.576428571428572" customWidth="1" bestFit="1"/>
    <col min="4" max="4" style="86" width="16.576428571428572" customWidth="1" bestFit="1"/>
    <col min="5" max="5" style="86" width="10.290714285714287" customWidth="1" bestFit="1"/>
    <col min="6" max="6" style="86" width="7.2907142857142855" customWidth="1" bestFit="1"/>
    <col min="7" max="7" style="88" width="16.576428571428572" customWidth="1" bestFit="1"/>
    <col min="8" max="8" style="87" width="33.86214285714286" customWidth="1" bestFit="1"/>
    <col min="9" max="9" style="89" width="8.862142857142858" customWidth="1" bestFit="1"/>
    <col min="10" max="10" style="90" width="21.005" customWidth="1" bestFit="1"/>
    <col min="11" max="11" style="90" width="16.005" customWidth="1" bestFit="1"/>
    <col min="12" max="12" style="90" width="19.719285714285714" customWidth="1" bestFit="1"/>
    <col min="13" max="13" style="91" width="14.576428571428572" customWidth="1" bestFit="1"/>
    <col min="14" max="14" style="86" width="14.862142857142858" customWidth="1" bestFit="1"/>
    <col min="15" max="15" style="90" width="14.862142857142858" customWidth="1" bestFit="1"/>
    <col min="16" max="16" style="86" width="8.005" customWidth="1" bestFit="1"/>
    <col min="17" max="17" style="86" width="8.005" customWidth="1" bestFit="1"/>
    <col min="18" max="18" style="86" width="9.862142857142858" customWidth="1" bestFit="1"/>
    <col min="19" max="19" style="86" width="9.862142857142858" customWidth="1" bestFit="1"/>
    <col min="20" max="20" style="86" width="7.719285714285714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3"/>
      <c r="G1" s="4"/>
      <c r="H1" s="2"/>
      <c r="I1" s="5"/>
      <c r="J1" s="6"/>
      <c r="K1" s="6"/>
      <c r="L1" s="7"/>
      <c r="M1" s="8"/>
      <c r="N1" s="9"/>
      <c r="O1" s="10"/>
      <c r="P1" s="9"/>
      <c r="Q1" s="9"/>
      <c r="R1" s="9"/>
      <c r="S1" s="9"/>
      <c r="T1" s="9"/>
    </row>
    <row x14ac:dyDescent="0.25" r="2" customHeight="1" ht="19.5">
      <c r="A2" s="3"/>
      <c r="B2" s="2"/>
      <c r="C2" s="3"/>
      <c r="D2" s="3"/>
      <c r="E2" s="3"/>
      <c r="F2" s="3"/>
      <c r="G2" s="4"/>
      <c r="H2" s="2"/>
      <c r="I2" s="5"/>
      <c r="J2" s="6"/>
      <c r="K2" s="6"/>
      <c r="L2" s="7"/>
      <c r="M2" s="8"/>
      <c r="N2" s="9"/>
      <c r="O2" s="10"/>
      <c r="P2" s="9"/>
      <c r="Q2" s="9"/>
      <c r="R2" s="9"/>
      <c r="S2" s="9"/>
      <c r="T2" s="9"/>
    </row>
    <row x14ac:dyDescent="0.25" r="3" customHeight="1" ht="19.5">
      <c r="A3" s="3"/>
      <c r="B3" s="2"/>
      <c r="C3" s="3"/>
      <c r="D3" s="3"/>
      <c r="E3" s="3"/>
      <c r="F3" s="3"/>
      <c r="G3" s="4"/>
      <c r="H3" s="2"/>
      <c r="I3" s="5"/>
      <c r="J3" s="6"/>
      <c r="K3" s="6"/>
      <c r="L3" s="7"/>
      <c r="M3" s="8"/>
      <c r="N3" s="9"/>
      <c r="O3" s="10"/>
      <c r="P3" s="9"/>
      <c r="Q3" s="9"/>
      <c r="R3" s="9"/>
      <c r="S3" s="9"/>
      <c r="T3" s="9"/>
    </row>
    <row x14ac:dyDescent="0.25" r="4" customHeight="1" ht="24.75">
      <c r="A4" s="11" t="s">
        <v>1</v>
      </c>
      <c r="B4" s="12"/>
      <c r="C4" s="13"/>
      <c r="D4" s="13"/>
      <c r="E4" s="13"/>
      <c r="F4" s="13"/>
      <c r="G4" s="14"/>
      <c r="H4" s="12"/>
      <c r="I4" s="15"/>
      <c r="J4" s="16"/>
      <c r="K4" s="17"/>
      <c r="L4" s="7"/>
      <c r="M4" s="8"/>
      <c r="N4" s="9"/>
      <c r="O4" s="10"/>
      <c r="P4" s="9"/>
      <c r="Q4" s="9"/>
      <c r="R4" s="9"/>
      <c r="S4" s="9"/>
      <c r="T4" s="9"/>
    </row>
    <row x14ac:dyDescent="0.25" r="5" customHeight="1" ht="24.75">
      <c r="A5" s="18" t="s">
        <v>2</v>
      </c>
      <c r="B5" s="19"/>
      <c r="C5" s="18"/>
      <c r="D5" s="18"/>
      <c r="E5" s="18"/>
      <c r="F5" s="18"/>
      <c r="G5" s="20"/>
      <c r="H5" s="19"/>
      <c r="I5" s="21"/>
      <c r="J5" s="22"/>
      <c r="K5" s="22"/>
      <c r="L5" s="7"/>
      <c r="M5" s="8"/>
      <c r="N5" s="9"/>
      <c r="O5" s="10"/>
      <c r="P5" s="9"/>
      <c r="Q5" s="9"/>
      <c r="R5" s="9"/>
      <c r="S5" s="9"/>
      <c r="T5" s="9"/>
    </row>
    <row x14ac:dyDescent="0.25" r="6" customHeight="1" ht="27">
      <c r="A6" s="23" t="s">
        <v>3</v>
      </c>
      <c r="B6" s="24"/>
      <c r="C6" s="23"/>
      <c r="D6" s="23"/>
      <c r="E6" s="23"/>
      <c r="F6" s="23"/>
      <c r="G6" s="25"/>
      <c r="H6" s="24"/>
      <c r="I6" s="26"/>
      <c r="J6" s="27"/>
      <c r="K6" s="27"/>
      <c r="L6" s="7"/>
      <c r="M6" s="8"/>
      <c r="N6" s="9"/>
      <c r="O6" s="10"/>
      <c r="P6" s="9"/>
      <c r="Q6" s="9"/>
      <c r="R6" s="9"/>
      <c r="S6" s="9"/>
      <c r="T6" s="9"/>
    </row>
    <row x14ac:dyDescent="0.25" r="7" customHeight="1" ht="24.75">
      <c r="A7" s="18" t="s">
        <v>4</v>
      </c>
      <c r="B7" s="19"/>
      <c r="C7" s="18"/>
      <c r="D7" s="18"/>
      <c r="E7" s="18"/>
      <c r="F7" s="18"/>
      <c r="G7" s="20"/>
      <c r="H7" s="19"/>
      <c r="I7" s="21"/>
      <c r="J7" s="22"/>
      <c r="K7" s="22"/>
      <c r="L7" s="7"/>
      <c r="M7" s="28"/>
      <c r="N7" s="29"/>
      <c r="O7" s="30"/>
      <c r="P7" s="29"/>
      <c r="Q7" s="29"/>
      <c r="R7" s="9"/>
      <c r="S7" s="9"/>
      <c r="T7" s="9"/>
    </row>
    <row x14ac:dyDescent="0.25" r="8" customHeight="1" ht="24.75">
      <c r="A8" s="31" t="s">
        <v>5</v>
      </c>
      <c r="B8" s="32" t="s">
        <v>6</v>
      </c>
      <c r="C8" s="31" t="s">
        <v>7</v>
      </c>
      <c r="D8" s="31" t="s">
        <v>8</v>
      </c>
      <c r="E8" s="31" t="s">
        <v>9</v>
      </c>
      <c r="F8" s="31" t="s">
        <v>10</v>
      </c>
      <c r="G8" s="33" t="s">
        <v>11</v>
      </c>
      <c r="H8" s="32" t="s">
        <v>12</v>
      </c>
      <c r="I8" s="34" t="s">
        <v>13</v>
      </c>
      <c r="J8" s="35" t="s">
        <v>14</v>
      </c>
      <c r="K8" s="35" t="s">
        <v>15</v>
      </c>
      <c r="L8" s="35" t="s">
        <v>16</v>
      </c>
      <c r="M8" s="36" t="s">
        <v>17</v>
      </c>
      <c r="N8" s="37"/>
      <c r="O8" s="38">
        <v>7.1</v>
      </c>
      <c r="P8" s="29" t="s">
        <v>18</v>
      </c>
      <c r="Q8" s="29"/>
      <c r="R8" s="9"/>
      <c r="S8" s="9"/>
      <c r="T8" s="9"/>
    </row>
    <row x14ac:dyDescent="0.25" r="9" customHeight="1" ht="24">
      <c r="A9" s="31"/>
      <c r="B9" s="32" t="s">
        <v>19</v>
      </c>
      <c r="C9" s="31" t="s">
        <v>20</v>
      </c>
      <c r="D9" s="31" t="s">
        <v>21</v>
      </c>
      <c r="E9" s="31" t="s">
        <v>22</v>
      </c>
      <c r="F9" s="31" t="s">
        <v>23</v>
      </c>
      <c r="G9" s="33" t="s">
        <v>24</v>
      </c>
      <c r="H9" s="32" t="s">
        <v>25</v>
      </c>
      <c r="I9" s="34" t="s">
        <v>26</v>
      </c>
      <c r="J9" s="35" t="s">
        <v>27</v>
      </c>
      <c r="K9" s="35" t="s">
        <v>18</v>
      </c>
      <c r="L9" s="35" t="s">
        <v>18</v>
      </c>
      <c r="M9" s="39"/>
      <c r="N9" s="37" t="s">
        <v>28</v>
      </c>
      <c r="O9" s="40">
        <f>+SUM(K34:K42)</f>
      </c>
      <c r="P9" s="29"/>
      <c r="Q9" s="29"/>
      <c r="R9" s="9"/>
      <c r="S9" s="9"/>
      <c r="T9" s="9"/>
    </row>
    <row x14ac:dyDescent="0.25" r="10" customHeight="1" ht="24.75">
      <c r="A10" s="41"/>
      <c r="B10" s="42">
        <v>184</v>
      </c>
      <c r="C10" s="43" t="s">
        <v>29</v>
      </c>
      <c r="D10" s="43" t="s">
        <v>30</v>
      </c>
      <c r="E10" s="41" t="s">
        <v>31</v>
      </c>
      <c r="F10" s="43" t="s">
        <v>32</v>
      </c>
      <c r="G10" s="44">
        <v>44953</v>
      </c>
      <c r="H10" s="42">
        <v>184</v>
      </c>
      <c r="I10" s="45">
        <v>90</v>
      </c>
      <c r="J10" s="46">
        <f>H10*I10</f>
      </c>
      <c r="K10" s="47">
        <f>+J10/O$8</f>
      </c>
      <c r="L10" s="47">
        <f>+I10/O$8</f>
      </c>
      <c r="M10" s="39"/>
      <c r="N10" s="37" t="s">
        <v>33</v>
      </c>
      <c r="O10" s="40">
        <f>+SUM(K34:K42)/22080</f>
      </c>
      <c r="P10" s="29"/>
      <c r="Q10" s="29"/>
      <c r="R10" s="9"/>
      <c r="S10" s="9"/>
      <c r="T10" s="9"/>
    </row>
    <row x14ac:dyDescent="0.25" r="11" customHeight="1" ht="24.75">
      <c r="A11" s="41"/>
      <c r="B11" s="42">
        <v>184</v>
      </c>
      <c r="C11" s="43" t="s">
        <v>29</v>
      </c>
      <c r="D11" s="43" t="s">
        <v>34</v>
      </c>
      <c r="E11" s="41" t="s">
        <v>31</v>
      </c>
      <c r="F11" s="43" t="s">
        <v>32</v>
      </c>
      <c r="G11" s="44">
        <v>44953</v>
      </c>
      <c r="H11" s="42">
        <v>184</v>
      </c>
      <c r="I11" s="45">
        <v>90</v>
      </c>
      <c r="J11" s="46">
        <f>H11*I11</f>
      </c>
      <c r="K11" s="47">
        <f>+J11/O$8</f>
      </c>
      <c r="L11" s="47">
        <f>+I11/O$8</f>
      </c>
      <c r="M11" s="39"/>
      <c r="N11" s="37" t="s">
        <v>35</v>
      </c>
      <c r="O11" s="40">
        <f>+O10*5</f>
      </c>
      <c r="P11" s="29"/>
      <c r="Q11" s="29"/>
      <c r="R11" s="9"/>
      <c r="S11" s="9"/>
      <c r="T11" s="9"/>
    </row>
    <row x14ac:dyDescent="0.25" r="12" customHeight="1" ht="24.75">
      <c r="A12" s="41"/>
      <c r="B12" s="42">
        <v>184</v>
      </c>
      <c r="C12" s="43" t="s">
        <v>29</v>
      </c>
      <c r="D12" s="43" t="s">
        <v>36</v>
      </c>
      <c r="E12" s="41" t="s">
        <v>31</v>
      </c>
      <c r="F12" s="43" t="s">
        <v>32</v>
      </c>
      <c r="G12" s="44">
        <v>44953</v>
      </c>
      <c r="H12" s="42">
        <v>184</v>
      </c>
      <c r="I12" s="45">
        <v>90</v>
      </c>
      <c r="J12" s="46">
        <f>H12*I12</f>
      </c>
      <c r="K12" s="47">
        <f>+J12/O$8</f>
      </c>
      <c r="L12" s="47">
        <f>+I12/O$8</f>
      </c>
      <c r="M12" s="39"/>
      <c r="N12" s="37" t="s">
        <v>37</v>
      </c>
      <c r="O12" s="40">
        <f>+O10*2.5</f>
      </c>
      <c r="P12" s="29"/>
      <c r="Q12" s="29"/>
      <c r="R12" s="9"/>
      <c r="S12" s="9"/>
      <c r="T12" s="9"/>
    </row>
    <row x14ac:dyDescent="0.25" r="13" customHeight="1" ht="24.75">
      <c r="A13" s="41"/>
      <c r="B13" s="42">
        <v>184</v>
      </c>
      <c r="C13" s="43" t="s">
        <v>29</v>
      </c>
      <c r="D13" s="43" t="s">
        <v>38</v>
      </c>
      <c r="E13" s="41" t="s">
        <v>31</v>
      </c>
      <c r="F13" s="43" t="s">
        <v>32</v>
      </c>
      <c r="G13" s="44">
        <v>44953</v>
      </c>
      <c r="H13" s="42">
        <v>184</v>
      </c>
      <c r="I13" s="45">
        <v>90</v>
      </c>
      <c r="J13" s="46">
        <f>H13*I13</f>
      </c>
      <c r="K13" s="47">
        <f>+J13/O$8</f>
      </c>
      <c r="L13" s="47">
        <f>+I13/O$8</f>
      </c>
      <c r="M13" s="39"/>
      <c r="N13" s="29"/>
      <c r="O13" s="40"/>
      <c r="P13" s="29"/>
      <c r="Q13" s="29"/>
      <c r="R13" s="48"/>
      <c r="S13" s="48"/>
      <c r="T13" s="48"/>
    </row>
    <row x14ac:dyDescent="0.25" r="14" customHeight="1" ht="24.75">
      <c r="A14" s="41"/>
      <c r="B14" s="42">
        <v>180</v>
      </c>
      <c r="C14" s="43" t="s">
        <v>29</v>
      </c>
      <c r="D14" s="43" t="s">
        <v>39</v>
      </c>
      <c r="E14" s="41" t="s">
        <v>31</v>
      </c>
      <c r="F14" s="43" t="s">
        <v>32</v>
      </c>
      <c r="G14" s="44">
        <v>44953</v>
      </c>
      <c r="H14" s="42">
        <v>180</v>
      </c>
      <c r="I14" s="45">
        <v>90</v>
      </c>
      <c r="J14" s="46">
        <f>H14*I14</f>
      </c>
      <c r="K14" s="47">
        <f>+J14/O$8</f>
      </c>
      <c r="L14" s="47">
        <f>+I14/O$8</f>
      </c>
      <c r="M14" s="49"/>
      <c r="N14" s="50"/>
      <c r="O14" s="51"/>
      <c r="P14" s="50"/>
      <c r="Q14" s="48"/>
      <c r="R14" s="48"/>
      <c r="S14" s="48"/>
      <c r="T14" s="48"/>
    </row>
    <row x14ac:dyDescent="0.25" r="15" customHeight="1" ht="24.75">
      <c r="A15" s="41"/>
      <c r="B15" s="42">
        <v>184</v>
      </c>
      <c r="C15" s="43" t="s">
        <v>29</v>
      </c>
      <c r="D15" s="43" t="s">
        <v>40</v>
      </c>
      <c r="E15" s="41" t="s">
        <v>31</v>
      </c>
      <c r="F15" s="43" t="s">
        <v>41</v>
      </c>
      <c r="G15" s="44">
        <v>44953</v>
      </c>
      <c r="H15" s="42">
        <v>184</v>
      </c>
      <c r="I15" s="45">
        <v>90</v>
      </c>
      <c r="J15" s="46">
        <f>H15*I15</f>
      </c>
      <c r="K15" s="47">
        <f>+J15/O$8</f>
      </c>
      <c r="L15" s="47">
        <f>+I15/O$8</f>
      </c>
      <c r="M15" s="52"/>
      <c r="N15" s="53"/>
      <c r="O15" s="54"/>
      <c r="P15" s="48"/>
      <c r="Q15" s="54"/>
      <c r="R15" s="48"/>
      <c r="S15" s="48"/>
      <c r="T15" s="48"/>
    </row>
    <row x14ac:dyDescent="0.25" r="16" customHeight="1" ht="24.75">
      <c r="A16" s="41"/>
      <c r="B16" s="42">
        <v>184</v>
      </c>
      <c r="C16" s="43" t="s">
        <v>29</v>
      </c>
      <c r="D16" s="43" t="s">
        <v>42</v>
      </c>
      <c r="E16" s="41" t="s">
        <v>31</v>
      </c>
      <c r="F16" s="43" t="s">
        <v>43</v>
      </c>
      <c r="G16" s="44">
        <v>44953</v>
      </c>
      <c r="H16" s="42">
        <v>184</v>
      </c>
      <c r="I16" s="45">
        <v>90</v>
      </c>
      <c r="J16" s="46">
        <f>H16*I16</f>
      </c>
      <c r="K16" s="47">
        <f>+J16/O$8</f>
      </c>
      <c r="L16" s="47">
        <f>+I16/O$8</f>
      </c>
      <c r="M16" s="52"/>
      <c r="N16" s="53"/>
      <c r="O16" s="54"/>
      <c r="P16" s="48"/>
      <c r="Q16" s="48"/>
      <c r="R16" s="48"/>
      <c r="S16" s="48"/>
      <c r="T16" s="48"/>
    </row>
    <row x14ac:dyDescent="0.25" r="17" customHeight="1" ht="18.75">
      <c r="A17" s="41"/>
      <c r="B17" s="42">
        <v>183</v>
      </c>
      <c r="C17" s="43" t="s">
        <v>29</v>
      </c>
      <c r="D17" s="43" t="s">
        <v>44</v>
      </c>
      <c r="E17" s="41" t="s">
        <v>31</v>
      </c>
      <c r="F17" s="43" t="s">
        <v>43</v>
      </c>
      <c r="G17" s="44">
        <v>44953</v>
      </c>
      <c r="H17" s="42">
        <v>183</v>
      </c>
      <c r="I17" s="45">
        <v>90</v>
      </c>
      <c r="J17" s="46">
        <f>H17*I17</f>
      </c>
      <c r="K17" s="47">
        <f>+J17/O$8</f>
      </c>
      <c r="L17" s="47">
        <f>+I17/O$8</f>
      </c>
      <c r="M17" s="52"/>
      <c r="N17" s="53"/>
      <c r="O17" s="54"/>
      <c r="P17" s="48"/>
      <c r="Q17" s="48"/>
      <c r="R17" s="48"/>
      <c r="S17" s="48"/>
      <c r="T17" s="48"/>
    </row>
    <row x14ac:dyDescent="0.25" r="18" customHeight="1" ht="18.75">
      <c r="A18" s="41"/>
      <c r="B18" s="42">
        <v>184</v>
      </c>
      <c r="C18" s="43" t="s">
        <v>29</v>
      </c>
      <c r="D18" s="43" t="s">
        <v>45</v>
      </c>
      <c r="E18" s="41" t="s">
        <v>31</v>
      </c>
      <c r="F18" s="43" t="s">
        <v>43</v>
      </c>
      <c r="G18" s="44">
        <v>44953</v>
      </c>
      <c r="H18" s="42">
        <v>184</v>
      </c>
      <c r="I18" s="45">
        <v>90</v>
      </c>
      <c r="J18" s="46">
        <f>H18*I18</f>
      </c>
      <c r="K18" s="47">
        <f>+J18/O$8</f>
      </c>
      <c r="L18" s="47">
        <f>+I18/O$8</f>
      </c>
      <c r="M18" s="52"/>
      <c r="N18" s="53"/>
      <c r="O18" s="54"/>
      <c r="P18" s="48"/>
      <c r="Q18" s="48"/>
      <c r="R18" s="48"/>
      <c r="S18" s="48"/>
      <c r="T18" s="48"/>
    </row>
    <row x14ac:dyDescent="0.25" r="19" customHeight="1" ht="18.75">
      <c r="A19" s="41"/>
      <c r="B19" s="42">
        <v>184</v>
      </c>
      <c r="C19" s="43" t="s">
        <v>29</v>
      </c>
      <c r="D19" s="43" t="s">
        <v>46</v>
      </c>
      <c r="E19" s="41" t="s">
        <v>31</v>
      </c>
      <c r="F19" s="43" t="s">
        <v>43</v>
      </c>
      <c r="G19" s="44">
        <v>44953</v>
      </c>
      <c r="H19" s="42">
        <v>184</v>
      </c>
      <c r="I19" s="45">
        <v>90</v>
      </c>
      <c r="J19" s="46">
        <f>H19*I19</f>
      </c>
      <c r="K19" s="47">
        <f>+J19/O$8</f>
      </c>
      <c r="L19" s="47">
        <f>+I19/O$8</f>
      </c>
      <c r="M19" s="55"/>
      <c r="N19" s="56"/>
      <c r="O19" s="57"/>
      <c r="P19" s="56"/>
      <c r="Q19" s="56"/>
      <c r="R19" s="56"/>
      <c r="S19" s="56"/>
      <c r="T19" s="48"/>
    </row>
    <row x14ac:dyDescent="0.25" r="20" customHeight="1" ht="18.75">
      <c r="A20" s="41"/>
      <c r="B20" s="42">
        <v>184</v>
      </c>
      <c r="C20" s="43" t="s">
        <v>29</v>
      </c>
      <c r="D20" s="43" t="s">
        <v>47</v>
      </c>
      <c r="E20" s="41" t="s">
        <v>31</v>
      </c>
      <c r="F20" s="43" t="s">
        <v>48</v>
      </c>
      <c r="G20" s="44">
        <v>44953</v>
      </c>
      <c r="H20" s="42">
        <v>184</v>
      </c>
      <c r="I20" s="45">
        <v>90</v>
      </c>
      <c r="J20" s="46">
        <f>H20*I20</f>
      </c>
      <c r="K20" s="47">
        <f>+J20/O$8</f>
      </c>
      <c r="L20" s="47">
        <f>+I20/O$8</f>
      </c>
      <c r="M20" s="58"/>
      <c r="N20" s="56"/>
      <c r="O20" s="57"/>
      <c r="P20" s="59"/>
      <c r="Q20" s="59"/>
      <c r="R20" s="59"/>
      <c r="S20" s="59"/>
      <c r="T20" s="59"/>
    </row>
    <row x14ac:dyDescent="0.25" r="21" customHeight="1" ht="18.75">
      <c r="A21" s="41"/>
      <c r="B21" s="42">
        <v>184</v>
      </c>
      <c r="C21" s="43" t="s">
        <v>29</v>
      </c>
      <c r="D21" s="43" t="s">
        <v>49</v>
      </c>
      <c r="E21" s="41" t="s">
        <v>31</v>
      </c>
      <c r="F21" s="43" t="s">
        <v>43</v>
      </c>
      <c r="G21" s="44">
        <v>44953</v>
      </c>
      <c r="H21" s="42">
        <v>184</v>
      </c>
      <c r="I21" s="45">
        <v>90</v>
      </c>
      <c r="J21" s="46">
        <f>H21*I21</f>
      </c>
      <c r="K21" s="47">
        <f>+J21/O$8</f>
      </c>
      <c r="L21" s="47">
        <f>+I21/O$8</f>
      </c>
      <c r="M21" s="55"/>
      <c r="N21" s="56"/>
      <c r="O21" s="7"/>
      <c r="P21" s="54"/>
      <c r="Q21" s="54"/>
      <c r="R21" s="54"/>
      <c r="S21" s="54"/>
      <c r="T21" s="54"/>
    </row>
    <row x14ac:dyDescent="0.25" r="22" customHeight="1" ht="18.75">
      <c r="A22" s="41"/>
      <c r="B22" s="42">
        <v>184</v>
      </c>
      <c r="C22" s="43" t="s">
        <v>29</v>
      </c>
      <c r="D22" s="43" t="s">
        <v>50</v>
      </c>
      <c r="E22" s="41" t="s">
        <v>51</v>
      </c>
      <c r="F22" s="43" t="s">
        <v>52</v>
      </c>
      <c r="G22" s="44">
        <v>44953</v>
      </c>
      <c r="H22" s="42">
        <v>184</v>
      </c>
      <c r="I22" s="45">
        <v>40</v>
      </c>
      <c r="J22" s="46">
        <f>H22*I22</f>
      </c>
      <c r="K22" s="47">
        <f>+J22/O$8</f>
      </c>
      <c r="L22" s="47">
        <f>+I22/O$8</f>
      </c>
      <c r="M22" s="55"/>
      <c r="N22" s="56"/>
      <c r="O22" s="7"/>
      <c r="P22" s="54"/>
      <c r="Q22" s="54"/>
      <c r="R22" s="54"/>
      <c r="S22" s="54"/>
      <c r="T22" s="54"/>
    </row>
    <row x14ac:dyDescent="0.25" r="23" customHeight="1" ht="18.75">
      <c r="A23" s="41"/>
      <c r="B23" s="42">
        <v>183</v>
      </c>
      <c r="C23" s="43" t="s">
        <v>29</v>
      </c>
      <c r="D23" s="43" t="s">
        <v>53</v>
      </c>
      <c r="E23" s="41" t="s">
        <v>51</v>
      </c>
      <c r="F23" s="43" t="s">
        <v>52</v>
      </c>
      <c r="G23" s="44">
        <v>44953</v>
      </c>
      <c r="H23" s="42">
        <v>183</v>
      </c>
      <c r="I23" s="45">
        <v>40</v>
      </c>
      <c r="J23" s="46">
        <f>H23*I23</f>
      </c>
      <c r="K23" s="47">
        <f>+J23/O$8</f>
      </c>
      <c r="L23" s="47">
        <f>+I23/O$8</f>
      </c>
      <c r="M23" s="60"/>
      <c r="N23" s="61"/>
      <c r="O23" s="7"/>
      <c r="P23" s="54"/>
      <c r="Q23" s="54"/>
      <c r="R23" s="54"/>
      <c r="S23" s="54"/>
      <c r="T23" s="54"/>
    </row>
    <row x14ac:dyDescent="0.25" r="24" customHeight="1" ht="18.75">
      <c r="A24" s="41"/>
      <c r="B24" s="42">
        <v>184</v>
      </c>
      <c r="C24" s="43" t="s">
        <v>29</v>
      </c>
      <c r="D24" s="43" t="s">
        <v>54</v>
      </c>
      <c r="E24" s="41" t="s">
        <v>51</v>
      </c>
      <c r="F24" s="43" t="s">
        <v>52</v>
      </c>
      <c r="G24" s="44">
        <v>44953</v>
      </c>
      <c r="H24" s="42">
        <v>184</v>
      </c>
      <c r="I24" s="45">
        <v>40</v>
      </c>
      <c r="J24" s="46">
        <f>H24*I24</f>
      </c>
      <c r="K24" s="47">
        <f>+J24/O$8</f>
      </c>
      <c r="L24" s="47">
        <f>+I24/O$8</f>
      </c>
      <c r="M24" s="60"/>
      <c r="N24" s="61"/>
      <c r="O24" s="7"/>
      <c r="P24" s="54"/>
      <c r="Q24" s="54"/>
      <c r="R24" s="54"/>
      <c r="S24" s="54"/>
      <c r="T24" s="54"/>
    </row>
    <row x14ac:dyDescent="0.25" r="25" customHeight="1" ht="18.75">
      <c r="A25" s="41"/>
      <c r="B25" s="42">
        <v>184</v>
      </c>
      <c r="C25" s="43" t="s">
        <v>29</v>
      </c>
      <c r="D25" s="43" t="s">
        <v>55</v>
      </c>
      <c r="E25" s="41" t="s">
        <v>51</v>
      </c>
      <c r="F25" s="43" t="s">
        <v>52</v>
      </c>
      <c r="G25" s="44">
        <v>44953</v>
      </c>
      <c r="H25" s="42">
        <v>184</v>
      </c>
      <c r="I25" s="45">
        <v>40</v>
      </c>
      <c r="J25" s="46">
        <f>H25*I25</f>
      </c>
      <c r="K25" s="47">
        <f>+J25/O$8</f>
      </c>
      <c r="L25" s="47">
        <f>+I25/O$8</f>
      </c>
      <c r="M25" s="60"/>
      <c r="N25" s="61"/>
      <c r="O25" s="7"/>
      <c r="P25" s="54"/>
      <c r="Q25" s="54"/>
      <c r="R25" s="54"/>
      <c r="S25" s="54"/>
      <c r="T25" s="54"/>
    </row>
    <row x14ac:dyDescent="0.25" r="26" customHeight="1" ht="18.75">
      <c r="A26" s="41"/>
      <c r="B26" s="42">
        <v>184</v>
      </c>
      <c r="C26" s="43" t="s">
        <v>29</v>
      </c>
      <c r="D26" s="43" t="s">
        <v>56</v>
      </c>
      <c r="E26" s="41" t="s">
        <v>51</v>
      </c>
      <c r="F26" s="43" t="s">
        <v>52</v>
      </c>
      <c r="G26" s="44">
        <v>44953</v>
      </c>
      <c r="H26" s="42">
        <v>184</v>
      </c>
      <c r="I26" s="45">
        <v>40</v>
      </c>
      <c r="J26" s="46">
        <f>H26*I26</f>
      </c>
      <c r="K26" s="47">
        <f>+J26/O$8</f>
      </c>
      <c r="L26" s="47">
        <f>+I26/O$8</f>
      </c>
      <c r="M26" s="62"/>
      <c r="N26" s="61"/>
      <c r="O26" s="10"/>
      <c r="P26" s="54"/>
      <c r="Q26" s="54"/>
      <c r="R26" s="54"/>
      <c r="S26" s="54"/>
      <c r="T26" s="54"/>
    </row>
    <row x14ac:dyDescent="0.25" r="27" customHeight="1" ht="18.75">
      <c r="A27" s="41"/>
      <c r="B27" s="42">
        <v>182</v>
      </c>
      <c r="C27" s="43" t="s">
        <v>29</v>
      </c>
      <c r="D27" s="43" t="s">
        <v>57</v>
      </c>
      <c r="E27" s="41" t="s">
        <v>51</v>
      </c>
      <c r="F27" s="43" t="s">
        <v>52</v>
      </c>
      <c r="G27" s="44">
        <v>44953</v>
      </c>
      <c r="H27" s="42">
        <v>182</v>
      </c>
      <c r="I27" s="45">
        <v>40</v>
      </c>
      <c r="J27" s="46">
        <f>H27*I27</f>
      </c>
      <c r="K27" s="47">
        <f>+J27/O$8</f>
      </c>
      <c r="L27" s="47">
        <f>+I27/O$8</f>
      </c>
      <c r="M27" s="62"/>
      <c r="N27" s="61"/>
      <c r="O27" s="10"/>
      <c r="P27" s="54"/>
      <c r="Q27" s="54"/>
      <c r="R27" s="54"/>
      <c r="S27" s="54"/>
      <c r="T27" s="54"/>
    </row>
    <row x14ac:dyDescent="0.25" r="28" customHeight="1" ht="18.75">
      <c r="A28" s="41"/>
      <c r="B28" s="42">
        <v>184</v>
      </c>
      <c r="C28" s="43" t="s">
        <v>29</v>
      </c>
      <c r="D28" s="43" t="s">
        <v>58</v>
      </c>
      <c r="E28" s="41" t="s">
        <v>51</v>
      </c>
      <c r="F28" s="43" t="s">
        <v>59</v>
      </c>
      <c r="G28" s="44">
        <v>44953</v>
      </c>
      <c r="H28" s="42">
        <v>184</v>
      </c>
      <c r="I28" s="45">
        <v>40</v>
      </c>
      <c r="J28" s="46">
        <f>H28*I28</f>
      </c>
      <c r="K28" s="47">
        <f>+J28/O$8</f>
      </c>
      <c r="L28" s="47">
        <f>+I28/O$8</f>
      </c>
      <c r="M28" s="62"/>
      <c r="N28" s="61"/>
      <c r="O28" s="10"/>
      <c r="P28" s="54"/>
      <c r="Q28" s="54"/>
      <c r="R28" s="54"/>
      <c r="S28" s="54"/>
      <c r="T28" s="54"/>
    </row>
    <row x14ac:dyDescent="0.25" r="29" customHeight="1" ht="18.75">
      <c r="A29" s="41"/>
      <c r="B29" s="42">
        <v>183</v>
      </c>
      <c r="C29" s="43" t="s">
        <v>29</v>
      </c>
      <c r="D29" s="43" t="s">
        <v>60</v>
      </c>
      <c r="E29" s="41" t="s">
        <v>51</v>
      </c>
      <c r="F29" s="43" t="s">
        <v>61</v>
      </c>
      <c r="G29" s="44">
        <v>44953</v>
      </c>
      <c r="H29" s="42">
        <v>183</v>
      </c>
      <c r="I29" s="45">
        <v>40</v>
      </c>
      <c r="J29" s="46">
        <f>H29*I29</f>
      </c>
      <c r="K29" s="47">
        <f>+J29/O$8</f>
      </c>
      <c r="L29" s="47">
        <f>+I29/O$8</f>
      </c>
      <c r="M29" s="52"/>
      <c r="N29" s="9"/>
      <c r="O29" s="10"/>
      <c r="P29" s="9"/>
      <c r="Q29" s="9"/>
      <c r="R29" s="9"/>
      <c r="S29" s="9"/>
      <c r="T29" s="9"/>
    </row>
    <row x14ac:dyDescent="0.25" r="30" customHeight="1" ht="18.75">
      <c r="A30" s="31"/>
      <c r="B30" s="63">
        <v>2</v>
      </c>
      <c r="C30" s="64"/>
      <c r="D30" s="64"/>
      <c r="E30" s="34"/>
      <c r="F30" s="64"/>
      <c r="G30" s="65"/>
      <c r="H30" s="63"/>
      <c r="I30" s="64"/>
      <c r="J30" s="66"/>
      <c r="K30" s="35"/>
      <c r="L30" s="35"/>
      <c r="M30" s="58"/>
      <c r="N30" s="56"/>
      <c r="O30" s="57"/>
      <c r="P30" s="59"/>
      <c r="Q30" s="59"/>
      <c r="R30" s="59"/>
      <c r="S30" s="59"/>
      <c r="T30" s="59"/>
    </row>
    <row x14ac:dyDescent="0.25" r="31" customHeight="1" ht="18.75">
      <c r="A31" s="31"/>
      <c r="B31" s="63">
        <v>7</v>
      </c>
      <c r="C31" s="64"/>
      <c r="D31" s="64"/>
      <c r="E31" s="34"/>
      <c r="F31" s="64"/>
      <c r="G31" s="65"/>
      <c r="H31" s="63"/>
      <c r="I31" s="64"/>
      <c r="J31" s="66"/>
      <c r="K31" s="35"/>
      <c r="L31" s="35"/>
      <c r="M31" s="62"/>
      <c r="N31" s="61"/>
      <c r="O31" s="7"/>
      <c r="P31" s="54"/>
      <c r="Q31" s="54"/>
      <c r="R31" s="54"/>
      <c r="S31" s="54"/>
      <c r="T31" s="54"/>
    </row>
    <row x14ac:dyDescent="0.25" r="32" customHeight="1" ht="18.75">
      <c r="A32" s="31"/>
      <c r="B32" s="63"/>
      <c r="C32" s="64"/>
      <c r="D32" s="64"/>
      <c r="E32" s="34"/>
      <c r="F32" s="64"/>
      <c r="G32" s="65"/>
      <c r="H32" s="63"/>
      <c r="I32" s="64"/>
      <c r="J32" s="66"/>
      <c r="K32" s="35"/>
      <c r="L32" s="35"/>
      <c r="M32" s="62"/>
      <c r="N32" s="61"/>
      <c r="O32" s="7"/>
      <c r="P32" s="54"/>
      <c r="Q32" s="54"/>
      <c r="R32" s="54"/>
      <c r="S32" s="54"/>
      <c r="T32" s="54"/>
    </row>
    <row x14ac:dyDescent="0.25" r="33" customHeight="1" ht="18.75">
      <c r="A33" s="41" t="s">
        <v>62</v>
      </c>
      <c r="B33" s="67">
        <f>SUM(B9:B31)</f>
      </c>
      <c r="C33" s="41"/>
      <c r="D33" s="41"/>
      <c r="E33" s="41"/>
      <c r="F33" s="29"/>
      <c r="G33" s="68"/>
      <c r="H33" s="67">
        <f>SUM(H9:H31)</f>
      </c>
      <c r="I33" s="69"/>
      <c r="J33" s="70">
        <f>SUM(J9:J31)</f>
      </c>
      <c r="K33" s="47">
        <f>+J33/O$8</f>
      </c>
      <c r="L33" s="47"/>
      <c r="M33" s="71"/>
      <c r="N33" s="72"/>
      <c r="O33" s="7"/>
      <c r="P33" s="54"/>
      <c r="Q33" s="54"/>
      <c r="R33" s="54"/>
      <c r="S33" s="54"/>
      <c r="T33" s="54"/>
    </row>
    <row x14ac:dyDescent="0.25" r="34" customHeight="1" ht="18.75">
      <c r="A34" s="23"/>
      <c r="B34" s="24"/>
      <c r="C34" s="23"/>
      <c r="D34" s="23"/>
      <c r="E34" s="23"/>
      <c r="F34" s="23"/>
      <c r="G34" s="73" t="s">
        <v>63</v>
      </c>
      <c r="H34" s="67" t="s">
        <v>64</v>
      </c>
      <c r="I34" s="69"/>
      <c r="J34" s="47">
        <f>+J33*6%</f>
      </c>
      <c r="K34" s="47">
        <f>+J34/O$8</f>
      </c>
      <c r="L34" s="47"/>
      <c r="M34" s="36">
        <f>K34/K33</f>
      </c>
      <c r="N34" s="29"/>
      <c r="O34" s="10"/>
      <c r="P34" s="9"/>
      <c r="Q34" s="9"/>
      <c r="R34" s="9"/>
      <c r="S34" s="9"/>
      <c r="T34" s="9"/>
    </row>
    <row x14ac:dyDescent="0.25" r="35" customHeight="1" ht="18.75">
      <c r="A35" s="23"/>
      <c r="B35" s="24"/>
      <c r="C35" s="23"/>
      <c r="D35" s="23"/>
      <c r="E35" s="23"/>
      <c r="F35" s="23"/>
      <c r="G35" s="73" t="s">
        <v>65</v>
      </c>
      <c r="H35" s="67" t="s">
        <v>66</v>
      </c>
      <c r="I35" s="47"/>
      <c r="J35" s="47">
        <v>1500</v>
      </c>
      <c r="K35" s="47">
        <f>+J35/O$8</f>
      </c>
      <c r="L35" s="47"/>
      <c r="M35" s="28"/>
      <c r="N35" s="29"/>
      <c r="O35" s="10"/>
      <c r="P35" s="9"/>
      <c r="Q35" s="9"/>
      <c r="R35" s="9"/>
      <c r="S35" s="9"/>
      <c r="T35" s="9"/>
    </row>
    <row x14ac:dyDescent="0.25" r="36" customHeight="1" ht="18.75">
      <c r="A36" s="23"/>
      <c r="B36" s="24"/>
      <c r="C36" s="23"/>
      <c r="D36" s="23"/>
      <c r="E36" s="23"/>
      <c r="F36" s="23"/>
      <c r="G36" s="73" t="s">
        <v>67</v>
      </c>
      <c r="H36" s="67" t="s">
        <v>68</v>
      </c>
      <c r="I36" s="69"/>
      <c r="J36" s="47">
        <v>107500</v>
      </c>
      <c r="K36" s="47">
        <f>+J36/O$8</f>
      </c>
      <c r="L36" s="47"/>
      <c r="M36" s="28"/>
      <c r="N36" s="29"/>
      <c r="O36" s="10"/>
      <c r="P36" s="9"/>
      <c r="Q36" s="9"/>
      <c r="R36" s="9"/>
      <c r="S36" s="9"/>
      <c r="T36" s="9"/>
    </row>
    <row x14ac:dyDescent="0.25" r="37" customHeight="1" ht="18.75">
      <c r="A37" s="23"/>
      <c r="B37" s="24"/>
      <c r="C37" s="23"/>
      <c r="D37" s="23"/>
      <c r="E37" s="23"/>
      <c r="F37" s="23"/>
      <c r="G37" s="73" t="s">
        <v>69</v>
      </c>
      <c r="H37" s="67" t="s">
        <v>70</v>
      </c>
      <c r="I37" s="69"/>
      <c r="J37" s="47">
        <v>20000</v>
      </c>
      <c r="K37" s="47">
        <f>+J37/O$8</f>
      </c>
      <c r="L37" s="47"/>
      <c r="M37" s="28"/>
      <c r="N37" s="29"/>
      <c r="O37" s="10"/>
      <c r="P37" s="9"/>
      <c r="Q37" s="9"/>
      <c r="R37" s="9"/>
      <c r="S37" s="9"/>
      <c r="T37" s="9"/>
    </row>
    <row x14ac:dyDescent="0.25" r="38" customHeight="1" ht="18.75">
      <c r="A38" s="23"/>
      <c r="B38" s="24"/>
      <c r="C38" s="23"/>
      <c r="D38" s="23"/>
      <c r="E38" s="23"/>
      <c r="F38" s="23"/>
      <c r="G38" s="73" t="s">
        <v>71</v>
      </c>
      <c r="H38" s="67" t="s">
        <v>72</v>
      </c>
      <c r="I38" s="69"/>
      <c r="J38" s="47">
        <v>176000</v>
      </c>
      <c r="K38" s="47">
        <f>+J38/O$8</f>
      </c>
      <c r="L38" s="47"/>
      <c r="M38" s="28"/>
      <c r="N38" s="29"/>
      <c r="O38" s="10"/>
      <c r="P38" s="9"/>
      <c r="Q38" s="9"/>
      <c r="R38" s="9"/>
      <c r="S38" s="9"/>
      <c r="T38" s="9"/>
    </row>
    <row x14ac:dyDescent="0.25" r="39" customHeight="1" ht="18.75">
      <c r="A39" s="23"/>
      <c r="B39" s="24"/>
      <c r="C39" s="23"/>
      <c r="D39" s="23"/>
      <c r="E39" s="23"/>
      <c r="F39" s="23"/>
      <c r="G39" s="74" t="s">
        <v>73</v>
      </c>
      <c r="H39" s="75" t="s">
        <v>74</v>
      </c>
      <c r="I39" s="69"/>
      <c r="J39" s="47">
        <v>7500</v>
      </c>
      <c r="K39" s="47">
        <f>+J39/O$8</f>
      </c>
      <c r="L39" s="47"/>
      <c r="M39" s="28"/>
      <c r="N39" s="29"/>
      <c r="O39" s="10"/>
      <c r="P39" s="9"/>
      <c r="Q39" s="9"/>
      <c r="R39" s="9"/>
      <c r="S39" s="9"/>
      <c r="T39" s="9"/>
    </row>
    <row x14ac:dyDescent="0.25" r="40" customHeight="1" ht="18.75">
      <c r="A40" s="23"/>
      <c r="B40" s="24"/>
      <c r="C40" s="23"/>
      <c r="D40" s="23"/>
      <c r="E40" s="23"/>
      <c r="F40" s="23"/>
      <c r="G40" s="73" t="s">
        <v>75</v>
      </c>
      <c r="H40" s="67" t="s">
        <v>76</v>
      </c>
      <c r="I40" s="69"/>
      <c r="J40" s="47">
        <v>5880</v>
      </c>
      <c r="K40" s="47">
        <f>+J40/O$8</f>
      </c>
      <c r="L40" s="47"/>
      <c r="M40" s="28"/>
      <c r="N40" s="29"/>
      <c r="O40" s="10"/>
      <c r="P40" s="9"/>
      <c r="Q40" s="9"/>
      <c r="R40" s="9"/>
      <c r="S40" s="9"/>
      <c r="T40" s="9"/>
    </row>
    <row x14ac:dyDescent="0.25" r="41" customHeight="1" ht="18.75">
      <c r="A41" s="23"/>
      <c r="B41" s="24"/>
      <c r="C41" s="23"/>
      <c r="D41" s="23"/>
      <c r="E41" s="23"/>
      <c r="F41" s="23"/>
      <c r="G41" s="73" t="s">
        <v>77</v>
      </c>
      <c r="H41" s="67" t="s">
        <v>78</v>
      </c>
      <c r="I41" s="69"/>
      <c r="J41" s="47">
        <v>1500</v>
      </c>
      <c r="K41" s="47">
        <f>+J41/O$8</f>
      </c>
      <c r="L41" s="47"/>
      <c r="M41" s="28"/>
      <c r="N41" s="29"/>
      <c r="O41" s="10"/>
      <c r="P41" s="9"/>
      <c r="Q41" s="9"/>
      <c r="R41" s="9"/>
      <c r="S41" s="9"/>
      <c r="T41" s="9"/>
    </row>
    <row x14ac:dyDescent="0.25" r="42" customHeight="1" ht="18.75">
      <c r="A42" s="23"/>
      <c r="B42" s="24"/>
      <c r="C42" s="23"/>
      <c r="D42" s="23"/>
      <c r="E42" s="23"/>
      <c r="F42" s="76"/>
      <c r="G42" s="73" t="s">
        <v>79</v>
      </c>
      <c r="H42" s="67" t="s">
        <v>80</v>
      </c>
      <c r="I42" s="69"/>
      <c r="J42" s="47"/>
      <c r="K42" s="47">
        <f>+J42/O$8</f>
      </c>
      <c r="L42" s="47"/>
      <c r="M42" s="28"/>
      <c r="N42" s="29"/>
      <c r="O42" s="10"/>
      <c r="P42" s="9"/>
      <c r="Q42" s="9"/>
      <c r="R42" s="9"/>
      <c r="S42" s="9"/>
      <c r="T42" s="9"/>
    </row>
    <row x14ac:dyDescent="0.25" r="43" customHeight="1" ht="18.75">
      <c r="A43" s="29"/>
      <c r="B43" s="77"/>
      <c r="C43" s="29"/>
      <c r="D43" s="29"/>
      <c r="E43" s="29"/>
      <c r="F43" s="29"/>
      <c r="G43" s="78" t="s">
        <v>81</v>
      </c>
      <c r="H43" s="79" t="s">
        <v>82</v>
      </c>
      <c r="I43" s="80"/>
      <c r="J43" s="81">
        <f>+J33-SUM(J34:J42)</f>
      </c>
      <c r="K43" s="81">
        <f>+K33-SUM(K34:K42)</f>
      </c>
      <c r="L43" s="82"/>
      <c r="M43" s="28"/>
      <c r="N43" s="29"/>
      <c r="O43" s="10"/>
      <c r="P43" s="9"/>
      <c r="Q43" s="9"/>
      <c r="R43" s="9"/>
      <c r="S43" s="9"/>
      <c r="T43" s="9"/>
    </row>
    <row x14ac:dyDescent="0.25" r="44" customHeight="1" ht="18.75">
      <c r="A44" s="9"/>
      <c r="B44" s="83"/>
      <c r="C44" s="9"/>
      <c r="D44" s="9"/>
      <c r="E44" s="9"/>
      <c r="F44" s="9"/>
      <c r="G44" s="84"/>
      <c r="H44" s="83"/>
      <c r="I44" s="85"/>
      <c r="J44" s="10"/>
      <c r="K44" s="10"/>
      <c r="L44" s="10"/>
      <c r="M44" s="8"/>
      <c r="N44" s="9"/>
      <c r="O44" s="10"/>
      <c r="P44" s="9"/>
      <c r="Q44" s="9"/>
      <c r="R44" s="9"/>
      <c r="S44" s="9"/>
      <c r="T44" s="9"/>
    </row>
    <row x14ac:dyDescent="0.25" r="45" customHeight="1" ht="18.75">
      <c r="A45" s="9"/>
      <c r="B45" s="83"/>
      <c r="C45" s="9"/>
      <c r="D45" s="9"/>
      <c r="E45" s="9"/>
      <c r="F45" s="9"/>
      <c r="G45" s="84"/>
      <c r="H45" s="83"/>
      <c r="I45" s="85"/>
      <c r="J45" s="7"/>
      <c r="K45" s="7"/>
      <c r="L45" s="7"/>
      <c r="M45" s="8"/>
      <c r="N45" s="9"/>
      <c r="O45" s="10"/>
      <c r="P45" s="9"/>
      <c r="Q45" s="9"/>
      <c r="R45" s="9"/>
      <c r="S45" s="9"/>
      <c r="T45" s="9"/>
    </row>
  </sheetData>
  <mergeCells count="15">
    <mergeCell ref="A1:K3"/>
    <mergeCell ref="A4:K4"/>
    <mergeCell ref="A5:K5"/>
    <mergeCell ref="A6:K6"/>
    <mergeCell ref="A7:K7"/>
    <mergeCell ref="M8:N8"/>
    <mergeCell ref="M23:N23"/>
    <mergeCell ref="M24:N24"/>
    <mergeCell ref="M25:N25"/>
    <mergeCell ref="M26:N26"/>
    <mergeCell ref="M27:N27"/>
    <mergeCell ref="M28:N28"/>
    <mergeCell ref="M31:N31"/>
    <mergeCell ref="M32:N32"/>
    <mergeCell ref="M33:N3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2024-02-17T21:39:18.562Z</dcterms:created>
  <dcterms:modified xsi:type="dcterms:W3CDTF">2024-02-17T21:39:18.562Z</dcterms:modified>
</cp:coreProperties>
</file>