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057-05416961"/>
  </sheets>
  <definedNames>
    <definedName name="_xlnm._FilterDatabase" localSheetId="0">'057-05416961'!$A$12:$M$33</definedName>
  </definedNames>
  <calcPr fullCalcOnLoad="1"/>
</workbook>
</file>

<file path=xl/sharedStrings.xml><?xml version="1.0" encoding="utf-8"?>
<sst xmlns="http://schemas.openxmlformats.org/spreadsheetml/2006/main" count="109" uniqueCount="68">
  <si>
    <t>Sales Summary</t>
  </si>
  <si>
    <t>销售报告</t>
  </si>
  <si>
    <r>
      <t/>
    </r>
    <r>
      <rPr>
        <sz val="12"/>
        <color theme="1"/>
        <rFont val="宋体-简"/>
        <family val="2"/>
      </rPr>
      <t>供应商</t>
    </r>
    <r>
      <rPr>
        <sz val="12"/>
        <color theme="1"/>
        <rFont val="Times New Roman Regular"/>
        <family val="2"/>
      </rPr>
      <t xml:space="preserve"> Supplier:</t>
    </r>
  </si>
  <si>
    <t>OCHO FUEGOS SPA</t>
  </si>
  <si>
    <r>
      <t/>
    </r>
    <r>
      <rPr>
        <sz val="12"/>
        <color theme="1"/>
        <rFont val="Cambria"/>
        <family val="2"/>
      </rPr>
      <t>到货日期</t>
    </r>
    <r>
      <rPr>
        <sz val="12"/>
        <color theme="1"/>
        <rFont val="Times New Roman Regular"/>
        <family val="2"/>
      </rPr>
      <t xml:space="preserve"> Arrival Date:</t>
    </r>
  </si>
  <si>
    <r>
      <t/>
    </r>
    <r>
      <rPr>
        <sz val="12"/>
        <color theme="1"/>
        <rFont val="Cambria"/>
        <family val="2"/>
      </rPr>
      <t>销售日期</t>
    </r>
    <r>
      <rPr>
        <sz val="12"/>
        <color theme="1"/>
        <rFont val="Times New Roman Regular"/>
        <family val="2"/>
      </rPr>
      <t xml:space="preserve"> Date of Sale:</t>
    </r>
  </si>
  <si>
    <r>
      <t/>
    </r>
    <r>
      <rPr>
        <sz val="12"/>
        <color theme="1"/>
        <rFont val="Cambria"/>
        <family val="2"/>
      </rPr>
      <t>汇率</t>
    </r>
    <r>
      <rPr>
        <sz val="12"/>
        <color theme="1"/>
        <rFont val="Times New Roman Regular"/>
        <family val="2"/>
      </rPr>
      <t>FX Rate:</t>
    </r>
  </si>
  <si>
    <t>7.30</t>
  </si>
  <si>
    <r>
      <t/>
    </r>
    <r>
      <rPr>
        <sz val="12"/>
        <color theme="1"/>
        <rFont val="宋体-简"/>
        <family val="2"/>
      </rPr>
      <t>航班号</t>
    </r>
    <r>
      <rPr>
        <sz val="12"/>
        <color theme="1"/>
        <rFont val="Times New Roman Regular"/>
        <family val="2"/>
      </rPr>
      <t>Flight No:</t>
    </r>
  </si>
  <si>
    <t>AF401/AF116</t>
  </si>
  <si>
    <r>
      <t/>
    </r>
    <r>
      <rPr>
        <sz val="12"/>
        <color theme="1"/>
        <rFont val="Cambria"/>
        <family val="2"/>
      </rPr>
      <t>提单号</t>
    </r>
    <r>
      <rPr>
        <sz val="12"/>
        <color theme="1"/>
        <rFont val="Times New Roman Regular"/>
        <family val="2"/>
      </rPr>
      <t xml:space="preserve"> AWB:</t>
    </r>
  </si>
  <si>
    <t>057-05416961</t>
  </si>
  <si>
    <r>
      <t/>
    </r>
    <r>
      <rPr>
        <sz val="12"/>
        <color theme="1"/>
        <rFont val="Cambria"/>
        <family val="2"/>
      </rPr>
      <t>销售地点</t>
    </r>
    <r>
      <rPr>
        <sz val="12"/>
        <color theme="1"/>
        <rFont val="Times New Roman Regular"/>
        <family val="2"/>
      </rPr>
      <t xml:space="preserve"> Sales Location:</t>
    </r>
  </si>
  <si>
    <t>Shanghai</t>
  </si>
  <si>
    <r>
      <t/>
    </r>
    <r>
      <rPr>
        <sz val="12"/>
        <color theme="1"/>
        <rFont val="Cambria"/>
        <family val="2"/>
      </rPr>
      <t>日期</t>
    </r>
  </si>
  <si>
    <r>
      <t/>
    </r>
    <r>
      <rPr>
        <sz val="12"/>
        <color theme="1"/>
        <rFont val="Cambria"/>
        <family val="2"/>
      </rPr>
      <t>板号</t>
    </r>
  </si>
  <si>
    <r>
      <t/>
    </r>
    <r>
      <rPr>
        <sz val="12"/>
        <color theme="1"/>
        <rFont val="Cambria"/>
        <family val="2"/>
      </rPr>
      <t>品种</t>
    </r>
  </si>
  <si>
    <r>
      <t/>
    </r>
    <r>
      <rPr>
        <sz val="12"/>
        <color theme="1"/>
        <rFont val="Cambria"/>
        <family val="2"/>
      </rPr>
      <t>包装厂</t>
    </r>
  </si>
  <si>
    <r>
      <t/>
    </r>
    <r>
      <rPr>
        <sz val="12"/>
        <color theme="1"/>
        <rFont val="Cambria"/>
        <family val="2"/>
      </rPr>
      <t>果园</t>
    </r>
  </si>
  <si>
    <r>
      <t/>
    </r>
    <r>
      <rPr>
        <sz val="12"/>
        <color theme="1"/>
        <rFont val="Cambria"/>
        <family val="2"/>
      </rPr>
      <t>大小</t>
    </r>
  </si>
  <si>
    <r>
      <t/>
    </r>
    <r>
      <rPr>
        <sz val="12"/>
        <color theme="1"/>
        <rFont val="Cambria"/>
        <family val="2"/>
      </rPr>
      <t>数量</t>
    </r>
  </si>
  <si>
    <r>
      <t/>
    </r>
    <r>
      <rPr>
        <sz val="12"/>
        <color theme="1"/>
        <rFont val="Cambria"/>
        <family val="2"/>
      </rPr>
      <t>规格</t>
    </r>
  </si>
  <si>
    <r>
      <t/>
    </r>
    <r>
      <rPr>
        <sz val="12"/>
        <color theme="1"/>
        <rFont val="Cambria"/>
        <family val="2"/>
      </rPr>
      <t>价格</t>
    </r>
    <r>
      <rPr>
        <sz val="12"/>
        <color theme="1"/>
        <rFont val="Times New Roman Regular"/>
        <family val="2"/>
      </rPr>
      <t>(</t>
    </r>
    <r>
      <rPr>
        <sz val="12"/>
        <color theme="1"/>
        <rFont val="Cambria"/>
        <family val="2"/>
      </rPr>
      <t>人民币</t>
    </r>
    <r>
      <rPr>
        <sz val="12"/>
        <color theme="1"/>
        <rFont val="Times New Roman Regular"/>
        <family val="2"/>
      </rPr>
      <t>)</t>
    </r>
  </si>
  <si>
    <r>
      <t/>
    </r>
    <r>
      <rPr>
        <sz val="12"/>
        <color theme="1"/>
        <rFont val="Cambria"/>
        <family val="2"/>
      </rPr>
      <t>总数</t>
    </r>
    <r>
      <rPr>
        <sz val="12"/>
        <color theme="1"/>
        <rFont val="Times New Roman Regular"/>
        <family val="2"/>
      </rPr>
      <t>(</t>
    </r>
    <r>
      <rPr>
        <sz val="12"/>
        <color theme="1"/>
        <rFont val="Cambria"/>
        <family val="2"/>
      </rPr>
      <t>人民币</t>
    </r>
    <r>
      <rPr>
        <sz val="12"/>
        <color theme="1"/>
        <rFont val="Times New Roman Regular"/>
        <family val="2"/>
      </rPr>
      <t>)</t>
    </r>
  </si>
  <si>
    <r>
      <t/>
    </r>
    <r>
      <rPr>
        <sz val="12"/>
        <color theme="1"/>
        <rFont val="Cambria"/>
        <family val="2"/>
      </rPr>
      <t>总数</t>
    </r>
    <r>
      <rPr>
        <sz val="12"/>
        <color theme="1"/>
        <rFont val="Times New Roman Regular"/>
        <family val="2"/>
      </rPr>
      <t>(</t>
    </r>
    <r>
      <rPr>
        <sz val="12"/>
        <color theme="1"/>
        <rFont val="Cambria"/>
        <family val="2"/>
      </rPr>
      <t>美金</t>
    </r>
    <r>
      <rPr>
        <sz val="12"/>
        <color theme="1"/>
        <rFont val="Times New Roman Regular"/>
        <family val="2"/>
      </rPr>
      <t>)</t>
    </r>
  </si>
  <si>
    <r>
      <t/>
    </r>
    <r>
      <rPr>
        <sz val="12"/>
        <color theme="1"/>
        <rFont val="Cambria"/>
        <family val="2"/>
      </rPr>
      <t>每箱收益</t>
    </r>
    <r>
      <rPr>
        <sz val="12"/>
        <color theme="1"/>
        <rFont val="Times New Roman Regular"/>
        <family val="2"/>
      </rPr>
      <t xml:space="preserve"> CIF</t>
    </r>
  </si>
  <si>
    <r>
      <t/>
    </r>
    <r>
      <rPr>
        <sz val="12"/>
        <color theme="1"/>
        <rFont val="Cambria"/>
        <family val="2"/>
      </rPr>
      <t>总收益</t>
    </r>
    <r>
      <rPr>
        <sz val="12"/>
        <color theme="1"/>
        <rFont val="Times New Roman Regular"/>
        <family val="2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</si>
  <si>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</si>
  <si>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</si>
  <si>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</si>
  <si>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</si>
  <si>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</si>
  <si>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</si>
  <si>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</si>
  <si>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</si>
  <si>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</si>
  <si>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</si>
  <si>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</si>
  <si>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</si>
  <si>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</si>
  <si>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ROYAL DAWN</t>
  </si>
  <si>
    <t>2J</t>
  </si>
  <si>
    <t>2.50kg</t>
  </si>
  <si>
    <t>2JD</t>
  </si>
  <si>
    <t>2JDD</t>
  </si>
  <si>
    <t>3J</t>
  </si>
  <si>
    <t>3JD</t>
  </si>
  <si>
    <t>3JDD</t>
  </si>
  <si>
    <t>4JD</t>
  </si>
  <si>
    <t>J</t>
  </si>
  <si>
    <t>JD</t>
  </si>
  <si>
    <t>JDD</t>
  </si>
  <si>
    <t>XLD</t>
  </si>
  <si>
    <r>
      <t/>
    </r>
    <r>
      <rPr>
        <sz val="12"/>
        <color theme="1"/>
        <rFont val="Cambria"/>
        <family val="2"/>
      </rPr>
      <t>总数</t>
    </r>
    <r>
      <rPr>
        <sz val="12"/>
        <color theme="1"/>
        <rFont val="Times New Roman Regular"/>
        <family val="2"/>
      </rPr>
      <t xml:space="preserve"> Total:</t>
    </r>
  </si>
  <si>
    <r>
      <t/>
    </r>
    <r>
      <rPr>
        <sz val="12"/>
        <color theme="1"/>
        <rFont val="Cambria"/>
        <family val="2"/>
      </rPr>
      <t>其他费用</t>
    </r>
    <r>
      <rPr>
        <sz val="12"/>
        <color theme="1"/>
        <rFont val="Times New Roman Regular"/>
        <family val="2"/>
      </rPr>
      <t xml:space="preserve"> Additional Fees</t>
    </r>
  </si>
  <si>
    <r>
      <t/>
    </r>
    <r>
      <rPr>
        <sz val="12"/>
        <color theme="1"/>
        <rFont val="Cambria"/>
        <family val="2"/>
      </rPr>
      <t>人民币</t>
    </r>
    <r>
      <rPr>
        <sz val="12"/>
        <color theme="1"/>
        <rFont val="Times New Roman Regular"/>
        <family val="2"/>
      </rPr>
      <t xml:space="preserve"> RMB</t>
    </r>
  </si>
  <si>
    <r>
      <t/>
    </r>
    <r>
      <rPr>
        <sz val="12"/>
        <color theme="1"/>
        <rFont val="Cambria"/>
        <family val="2"/>
      </rPr>
      <t>美金</t>
    </r>
    <r>
      <rPr>
        <sz val="12"/>
        <color theme="1"/>
        <rFont val="Times New Roman Regular"/>
        <family val="2"/>
      </rPr>
      <t xml:space="preserve"> USD</t>
    </r>
  </si>
  <si>
    <r>
      <t/>
    </r>
    <r>
      <rPr>
        <sz val="12"/>
        <color theme="1"/>
        <rFont val="Times New Roman Regular"/>
        <family val="2"/>
      </rPr>
      <t>Note</t>
    </r>
    <r>
      <rPr>
        <sz val="12"/>
        <color theme="1"/>
        <rFont val="Cambria"/>
        <family val="2"/>
      </rPr>
      <t>：</t>
    </r>
  </si>
  <si>
    <r>
      <t/>
    </r>
    <r>
      <rPr>
        <sz val="12"/>
        <color theme="1"/>
        <rFont val="Cambria"/>
        <family val="2"/>
      </rPr>
      <t>海关</t>
    </r>
    <r>
      <rPr>
        <sz val="12"/>
        <color theme="1"/>
        <rFont val="Times New Roman Regular"/>
        <family val="2"/>
      </rPr>
      <t>/</t>
    </r>
    <r>
      <rPr>
        <sz val="12"/>
        <color theme="1"/>
        <rFont val="Cambria"/>
        <family val="2"/>
      </rPr>
      <t>税金</t>
    </r>
    <r>
      <rPr>
        <sz val="12"/>
        <color theme="1"/>
        <rFont val="Times New Roman Regular"/>
        <family val="2"/>
      </rPr>
      <t xml:space="preserve"> Customs/VAT</t>
    </r>
  </si>
  <si>
    <r>
      <t/>
    </r>
    <r>
      <rPr>
        <sz val="12"/>
        <color theme="1"/>
        <rFont val="Cambria"/>
        <family val="2"/>
      </rPr>
      <t>机场提货费</t>
    </r>
    <r>
      <rPr>
        <sz val="12"/>
        <color theme="1"/>
        <rFont val="Times New Roman Regular"/>
        <family val="2"/>
      </rPr>
      <t xml:space="preserve"> Airport Fees</t>
    </r>
  </si>
  <si>
    <r>
      <t/>
    </r>
    <r>
      <rPr>
        <sz val="12"/>
        <color theme="1"/>
        <rFont val="Cambria"/>
        <family val="2"/>
      </rPr>
      <t>运输费</t>
    </r>
    <r>
      <rPr>
        <sz val="12"/>
        <color theme="1"/>
        <rFont val="Times New Roman Regular"/>
        <family val="2"/>
      </rPr>
      <t xml:space="preserve"> Trucking Fees</t>
    </r>
  </si>
  <si>
    <r>
      <t/>
    </r>
    <r>
      <rPr>
        <sz val="12"/>
        <color theme="1"/>
        <rFont val="Cambria"/>
        <family val="2"/>
      </rPr>
      <t>文件费</t>
    </r>
    <r>
      <rPr>
        <sz val="12"/>
        <color theme="1"/>
        <rFont val="Times New Roman Regular"/>
        <family val="2"/>
      </rPr>
      <t xml:space="preserve"> Doc.Fees</t>
    </r>
  </si>
  <si>
    <r>
      <t/>
    </r>
    <r>
      <rPr>
        <sz val="12"/>
        <color theme="1"/>
        <rFont val="Cambria"/>
        <family val="2"/>
      </rPr>
      <t>入场费</t>
    </r>
    <r>
      <rPr>
        <sz val="12"/>
        <color theme="1"/>
        <rFont val="Times New Roman Regular"/>
        <family val="2"/>
      </rPr>
      <t xml:space="preserve"> Market Entry Fees</t>
    </r>
  </si>
  <si>
    <r>
      <t/>
    </r>
    <r>
      <rPr>
        <sz val="12"/>
        <color theme="1"/>
        <rFont val="Cambria"/>
        <family val="2"/>
      </rPr>
      <t>市场费用</t>
    </r>
    <r>
      <rPr>
        <sz val="12"/>
        <color theme="1"/>
        <rFont val="Times New Roman Regular"/>
        <family val="2"/>
      </rPr>
      <t xml:space="preserve"> Market Fees</t>
    </r>
  </si>
  <si>
    <r>
      <t/>
    </r>
    <r>
      <rPr>
        <sz val="12"/>
        <color theme="1"/>
        <rFont val="Cambria"/>
        <family val="2"/>
      </rPr>
      <t>小计</t>
    </r>
    <r>
      <rPr>
        <sz val="12"/>
        <color theme="1"/>
        <rFont val="Times New Roman Regular"/>
        <family val="2"/>
      </rPr>
      <t xml:space="preserve"> Total Fees</t>
    </r>
  </si>
  <si>
    <r>
      <t/>
    </r>
    <r>
      <rPr>
        <sz val="12"/>
        <color theme="1"/>
        <rFont val="Cambria"/>
        <family val="2"/>
      </rPr>
      <t>销售佣金</t>
    </r>
    <r>
      <rPr>
        <sz val="12"/>
        <color theme="1"/>
        <rFont val="Times New Roman Regular"/>
        <family val="2"/>
      </rPr>
      <t xml:space="preserve"> Commission (8.00%</t>
    </r>
    <r>
      <rPr>
        <sz val="12"/>
        <color theme="1"/>
        <rFont val="Cambria"/>
        <family val="2"/>
      </rPr>
      <t>）</t>
    </r>
  </si>
  <si>
    <r>
      <t/>
    </r>
    <r>
      <rPr>
        <sz val="12"/>
        <color theme="1"/>
        <rFont val="Cambria"/>
        <family val="2"/>
      </rPr>
      <t>总费用</t>
    </r>
    <r>
      <rPr>
        <sz val="12"/>
        <color theme="1"/>
        <rFont val="Times New Roman Regular"/>
        <family val="2"/>
      </rPr>
      <t xml:space="preserve"> Total Charges</t>
    </r>
  </si>
  <si>
    <r>
      <t/>
    </r>
    <r>
      <rPr>
        <sz val="12"/>
        <color theme="1"/>
        <rFont val="Cambria"/>
        <family val="2"/>
      </rPr>
      <t>每箱平均费用</t>
    </r>
    <r>
      <rPr>
        <sz val="12"/>
        <color theme="1"/>
        <rFont val="Times New Roman Regular"/>
        <family val="2"/>
      </rPr>
      <t xml:space="preserve"> Ave/box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</si>
</sst>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yyyy/m/d"/>
    <numFmt numFmtId="165" formatCode="us$#,##0.ff"/>
    <numFmt numFmtId="166" formatCode="Us$#,##0.ff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 Regular"/>
      <family val="2"/>
    </font>
    <font>
      <sz val="18"/>
      <color theme="1"/>
      <name val="宋体-简"/>
      <family val="2"/>
    </font>
    <font>
      <sz val="11"/>
      <color rgb="FF000000"/>
      <name val="Times New Roman Regular"/>
      <family val="2"/>
    </font>
    <font>
      <sz val="12"/>
      <color theme="1"/>
      <name val="宋体-简"/>
      <family val="2"/>
    </font>
    <font>
      <sz val="12"/>
      <color theme="1"/>
      <name val="Times New Roman Regular"/>
      <family val="2"/>
    </font>
    <font>
      <sz val="12"/>
      <color theme="1"/>
      <name val="Cambria"/>
      <family val="2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e2efda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vertical="top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 wrapText="1"/>
    </xf>
    <xf xfId="0" numFmtId="14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1" applyBorder="1" fontId="1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vertical="top" wrapText="1"/>
    </xf>
    <xf xfId="0" numFmtId="16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14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1" applyBorder="1" fontId="4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0" fontId="0" fillId="0" applyAlignment="1">
      <alignment horizontal="general"/>
    </xf>
    <xf xfId="0" numFmtId="165" applyNumberFormat="1" borderId="1" applyBorder="1" fontId="6" applyFont="1" fillId="0" applyAlignment="1">
      <alignment horizontal="right"/>
    </xf>
    <xf xfId="0" numFmtId="1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165" applyNumberFormat="1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2" applyBorder="1" fontId="5" applyFont="1" fillId="2" applyFill="1" applyAlignment="1">
      <alignment horizontal="center"/>
    </xf>
    <xf xfId="0" numFmtId="3" applyNumberFormat="1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4" applyNumberFormat="1" borderId="2" applyBorder="1" fontId="5" applyFont="1" fillId="2" applyFill="1" applyAlignment="1">
      <alignment horizontal="center"/>
    </xf>
    <xf xfId="0" numFmtId="165" applyNumberFormat="1" borderId="2" applyBorder="1" fontId="5" applyFont="1" fillId="2" applyFill="1" applyAlignment="1">
      <alignment horizontal="center"/>
    </xf>
    <xf xfId="0" numFmtId="14" applyNumberFormat="1" borderId="2" applyBorder="1" fontId="5" applyFont="1" fillId="2" applyFill="1" applyAlignment="1">
      <alignment horizontal="center"/>
    </xf>
    <xf xfId="0" numFmtId="165" applyNumberFormat="1" borderId="2" applyBorder="1" fontId="6" applyFont="1" fillId="2" applyFill="1" applyAlignment="1">
      <alignment horizontal="center"/>
    </xf>
    <xf xfId="0" numFmtId="164" applyNumberFormat="1" borderId="3" applyBorder="1" fontId="5" applyFont="1" fillId="2" applyFill="1" applyAlignment="1">
      <alignment horizontal="center"/>
    </xf>
    <xf xfId="0" numFmtId="3" applyNumberFormat="1" borderId="3" applyBorder="1" fontId="5" applyFont="1" fillId="2" applyFill="1" applyAlignment="1">
      <alignment horizontal="center"/>
    </xf>
    <xf xfId="0" numFmtId="0" borderId="3" applyBorder="1" fontId="5" applyFont="1" fillId="2" applyFill="1" applyAlignment="1">
      <alignment horizontal="center"/>
    </xf>
    <xf xfId="0" numFmtId="4" applyNumberFormat="1" borderId="3" applyBorder="1" fontId="5" applyFont="1" fillId="2" applyFill="1" applyAlignment="1">
      <alignment horizontal="center"/>
    </xf>
    <xf xfId="0" numFmtId="165" applyNumberFormat="1" borderId="3" applyBorder="1" fontId="5" applyFont="1" fillId="2" applyFill="1" applyAlignment="1">
      <alignment horizontal="center"/>
    </xf>
    <xf xfId="0" numFmtId="14" applyNumberFormat="1" borderId="3" applyBorder="1" fontId="5" applyFont="1" fillId="2" applyFill="1" applyAlignment="1">
      <alignment horizontal="center"/>
    </xf>
    <xf xfId="0" numFmtId="164" applyNumberFormat="1" borderId="4" applyBorder="1" fontId="5" applyFont="1" fillId="0" applyAlignment="1">
      <alignment horizontal="center"/>
    </xf>
    <xf xfId="0" numFmtId="3" applyNumberFormat="1" borderId="4" applyBorder="1" fontId="7" applyFont="1" fillId="0" applyAlignment="1">
      <alignment horizontal="center" wrapText="1"/>
    </xf>
    <xf xfId="0" numFmtId="0" borderId="4" applyBorder="1" fontId="7" applyFont="1" fillId="0" applyAlignment="1">
      <alignment horizontal="center" wrapText="1"/>
    </xf>
    <xf xfId="0" numFmtId="3" applyNumberFormat="1" borderId="4" applyBorder="1" fontId="5" applyFont="1" fillId="0" applyAlignment="1">
      <alignment horizontal="center"/>
    </xf>
    <xf xfId="0" numFmtId="14" applyNumberFormat="1" borderId="4" applyBorder="1" fontId="7" applyFont="1" fillId="0" applyAlignment="1">
      <alignment horizontal="center" wrapText="1"/>
    </xf>
    <xf xfId="0" numFmtId="4" applyNumberFormat="1" borderId="4" applyBorder="1" fontId="5" applyFont="1" fillId="0" applyAlignment="1">
      <alignment horizontal="right"/>
    </xf>
    <xf xfId="0" numFmtId="166" applyNumberFormat="1" borderId="4" applyBorder="1" fontId="5" applyFont="1" fillId="0" applyAlignment="1">
      <alignment horizontal="right"/>
    </xf>
    <xf xfId="0" numFmtId="0" borderId="4" applyBorder="1" fontId="5" applyFont="1" fillId="0" applyAlignment="1">
      <alignment horizontal="center"/>
    </xf>
    <xf xfId="0" numFmtId="4" applyNumberFormat="1" borderId="4" applyBorder="1" fontId="5" applyFont="1" fillId="0" applyAlignment="1">
      <alignment horizontal="center"/>
    </xf>
    <xf xfId="0" numFmtId="165" applyNumberFormat="1" borderId="4" applyBorder="1" fontId="5" applyFont="1" fillId="0" applyAlignment="1">
      <alignment horizontal="center"/>
    </xf>
    <xf xfId="0" numFmtId="14" applyNumberFormat="1" borderId="4" applyBorder="1" fontId="5" applyFont="1" fillId="0" applyAlignment="1">
      <alignment horizontal="center"/>
    </xf>
    <xf xfId="0" numFmtId="164" applyNumberFormat="1" borderId="4" applyBorder="1" fontId="5" applyFont="1" fillId="3" applyFill="1" applyAlignment="1">
      <alignment horizontal="center"/>
    </xf>
    <xf xfId="0" numFmtId="3" applyNumberFormat="1" borderId="4" applyBorder="1" fontId="5" applyFont="1" fillId="3" applyFill="1" applyAlignment="1">
      <alignment horizontal="center"/>
    </xf>
    <xf xfId="0" numFmtId="0" borderId="4" applyBorder="1" fontId="5" applyFont="1" fillId="3" applyFill="1" applyAlignment="1">
      <alignment horizontal="center"/>
    </xf>
    <xf xfId="0" numFmtId="4" applyNumberFormat="1" borderId="4" applyBorder="1" fontId="5" applyFont="1" fillId="3" applyFill="1" applyAlignment="1">
      <alignment horizontal="center"/>
    </xf>
    <xf xfId="0" numFmtId="165" applyNumberFormat="1" borderId="4" applyBorder="1" fontId="5" applyFont="1" fillId="3" applyFill="1" applyAlignment="1">
      <alignment horizontal="center"/>
    </xf>
    <xf xfId="0" numFmtId="14" applyNumberFormat="1" borderId="4" applyBorder="1" fontId="5" applyFont="1" fillId="3" applyFill="1" applyAlignment="1">
      <alignment horizontal="center"/>
    </xf>
    <xf xfId="0" numFmtId="4" applyNumberFormat="1" borderId="4" applyBorder="1" fontId="5" applyFont="1" fillId="3" applyFill="1" applyAlignment="1">
      <alignment horizontal="right"/>
    </xf>
    <xf xfId="0" numFmtId="166" applyNumberFormat="1" borderId="4" applyBorder="1" fontId="5" applyFont="1" fillId="3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center"/>
    </xf>
    <xf xfId="0" numFmtId="164" applyNumberFormat="1" borderId="4" applyBorder="1" fontId="5" applyFont="1" fillId="0" applyAlignment="1">
      <alignment horizontal="left"/>
    </xf>
    <xf xfId="0" numFmtId="3" applyNumberFormat="1" borderId="4" applyBorder="1" fontId="5" applyFont="1" fillId="0" applyAlignment="1">
      <alignment horizontal="left"/>
    </xf>
    <xf xfId="0" numFmtId="0" borderId="4" applyBorder="1" fontId="5" applyFont="1" fillId="0" applyAlignment="1">
      <alignment horizontal="left"/>
    </xf>
    <xf xfId="0" numFmtId="4" applyNumberFormat="1" borderId="4" applyBorder="1" fontId="5" applyFont="1" fillId="2" applyFill="1" applyAlignment="1">
      <alignment horizontal="center"/>
    </xf>
    <xf xfId="0" numFmtId="165" applyNumberFormat="1" borderId="4" applyBorder="1" fontId="5" applyFont="1" fillId="2" applyFill="1" applyAlignment="1">
      <alignment horizontal="center"/>
    </xf>
    <xf xfId="0" numFmtId="3" applyNumberFormat="1" borderId="1" applyBorder="1" fontId="5" applyFont="1" fillId="0" applyAlignment="1">
      <alignment horizontal="left" vertical="top"/>
    </xf>
    <xf xfId="0" numFmtId="164" applyNumberFormat="1" borderId="4" applyBorder="1" fontId="6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166" applyNumberFormat="1" borderId="1" applyBorder="1" fontId="5" applyFont="1" fillId="0" applyAlignment="1">
      <alignment horizontal="left"/>
    </xf>
    <xf xfId="0" numFmtId="164" applyNumberFormat="1" borderId="4" applyBorder="1" fontId="5" applyFont="1" fillId="3" applyFill="1" applyAlignment="1">
      <alignment horizontal="left"/>
    </xf>
    <xf xfId="0" numFmtId="3" applyNumberFormat="1" borderId="4" applyBorder="1" fontId="5" applyFont="1" fillId="3" applyFill="1" applyAlignment="1">
      <alignment horizontal="left"/>
    </xf>
    <xf xfId="0" numFmtId="0" borderId="4" applyBorder="1" fontId="5" applyFont="1" fillId="3" applyFill="1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75"/>
  <sheetViews>
    <sheetView workbookViewId="0" tabSelected="1"/>
  </sheetViews>
  <sheetFormatPr defaultRowHeight="15" x14ac:dyDescent="0.25"/>
  <cols>
    <col min="1" max="1" style="79" width="18.290714285714284" customWidth="1" bestFit="1"/>
    <col min="2" max="2" style="80" width="17.005" customWidth="1" bestFit="1"/>
    <col min="3" max="3" style="81" width="19.862142857142857" customWidth="1" bestFit="1"/>
    <col min="4" max="4" style="82" width="19.576428571428572" customWidth="1" bestFit="1"/>
    <col min="5" max="5" style="83" width="24.005" customWidth="1" bestFit="1"/>
    <col min="6" max="6" style="84" width="17.433571428571426" customWidth="1" bestFit="1"/>
    <col min="7" max="7" style="80" width="15.862142857142858" customWidth="1" bestFit="1"/>
    <col min="8" max="8" style="81" width="19.576428571428572" customWidth="1" bestFit="1"/>
    <col min="9" max="9" style="82" width="18.290714285714284" customWidth="1" bestFit="1"/>
    <col min="10" max="10" style="82" width="19.862142857142857" customWidth="1" bestFit="1"/>
    <col min="11" max="11" style="83" width="18.862142857142857" customWidth="1" bestFit="1"/>
    <col min="12" max="12" style="83" width="18.005" customWidth="1" bestFit="1"/>
    <col min="13" max="13" style="83" width="19.290714285714284" customWidth="1" bestFit="1"/>
    <col min="14" max="14" style="81" width="14.862142857142858" customWidth="1" bestFit="1"/>
    <col min="15" max="15" style="81" width="17.862142857142857" customWidth="1" bestFit="1"/>
  </cols>
  <sheetData>
    <row x14ac:dyDescent="0.25" r="1" customHeight="1" ht="18.75" customFormat="1" s="1">
      <c r="A1" s="2" t="s">
        <v>0</v>
      </c>
      <c r="B1" s="3"/>
      <c r="C1" s="4"/>
      <c r="D1" s="5"/>
      <c r="E1" s="6"/>
      <c r="F1" s="7"/>
      <c r="G1" s="3"/>
      <c r="H1" s="4"/>
      <c r="I1" s="5"/>
      <c r="J1" s="5"/>
      <c r="K1" s="6"/>
      <c r="L1" s="6"/>
      <c r="M1" s="6"/>
      <c r="N1" s="8"/>
      <c r="O1" s="8"/>
    </row>
    <row x14ac:dyDescent="0.25" r="2" customHeight="1" ht="18.75" customFormat="1" s="1">
      <c r="A2" s="9"/>
      <c r="B2" s="3"/>
      <c r="C2" s="4"/>
      <c r="D2" s="5"/>
      <c r="E2" s="6"/>
      <c r="F2" s="7"/>
      <c r="G2" s="3"/>
      <c r="H2" s="4"/>
      <c r="I2" s="5"/>
      <c r="J2" s="5"/>
      <c r="K2" s="6"/>
      <c r="L2" s="6"/>
      <c r="M2" s="6"/>
      <c r="N2" s="8"/>
      <c r="O2" s="8"/>
    </row>
    <row x14ac:dyDescent="0.25" r="3" customHeight="1" ht="18.75" customFormat="1" s="1">
      <c r="A3" s="9"/>
      <c r="B3" s="3"/>
      <c r="C3" s="4"/>
      <c r="D3" s="5"/>
      <c r="E3" s="6"/>
      <c r="F3" s="7"/>
      <c r="G3" s="3"/>
      <c r="H3" s="4"/>
      <c r="I3" s="5"/>
      <c r="J3" s="5"/>
      <c r="K3" s="6"/>
      <c r="L3" s="6"/>
      <c r="M3" s="6"/>
      <c r="N3" s="8"/>
      <c r="O3" s="8"/>
    </row>
    <row x14ac:dyDescent="0.25" r="4" customHeight="1" ht="18.75" customFormat="1" s="1">
      <c r="A4" s="10" t="s">
        <v>1</v>
      </c>
      <c r="B4" s="3"/>
      <c r="C4" s="4"/>
      <c r="D4" s="5"/>
      <c r="E4" s="6"/>
      <c r="F4" s="7"/>
      <c r="G4" s="3"/>
      <c r="H4" s="4"/>
      <c r="I4" s="5"/>
      <c r="J4" s="5"/>
      <c r="K4" s="6"/>
      <c r="L4" s="6"/>
      <c r="M4" s="6"/>
      <c r="N4" s="8"/>
      <c r="O4" s="8"/>
    </row>
    <row x14ac:dyDescent="0.25" r="5" customHeight="1" ht="18.75" customFormat="1" s="1">
      <c r="A5" s="9"/>
      <c r="B5" s="3"/>
      <c r="C5" s="4"/>
      <c r="D5" s="5"/>
      <c r="E5" s="6"/>
      <c r="F5" s="7"/>
      <c r="G5" s="3"/>
      <c r="H5" s="4"/>
      <c r="I5" s="5"/>
      <c r="J5" s="5"/>
      <c r="K5" s="6"/>
      <c r="L5" s="6"/>
      <c r="M5" s="6"/>
      <c r="N5" s="8"/>
      <c r="O5" s="8"/>
    </row>
    <row x14ac:dyDescent="0.25" r="6" customHeight="1" ht="18.75" customFormat="1" s="1">
      <c r="A6" s="9"/>
      <c r="B6" s="3"/>
      <c r="C6" s="4"/>
      <c r="D6" s="5"/>
      <c r="E6" s="6"/>
      <c r="F6" s="7"/>
      <c r="G6" s="3"/>
      <c r="H6" s="4"/>
      <c r="I6" s="5"/>
      <c r="J6" s="5"/>
      <c r="K6" s="6"/>
      <c r="L6" s="6"/>
      <c r="M6" s="6"/>
      <c r="N6" s="8"/>
      <c r="O6" s="8"/>
    </row>
    <row x14ac:dyDescent="0.25" r="7" customHeight="1" ht="18.75">
      <c r="A7" s="11"/>
      <c r="B7" s="12"/>
      <c r="C7" s="13"/>
      <c r="D7" s="14"/>
      <c r="E7" s="15"/>
      <c r="F7" s="16"/>
      <c r="G7" s="12"/>
      <c r="H7" s="13"/>
      <c r="I7" s="14"/>
      <c r="J7" s="14"/>
      <c r="K7" s="15"/>
      <c r="L7" s="15"/>
      <c r="M7" s="15"/>
      <c r="N7" s="17"/>
      <c r="O7" s="17"/>
    </row>
    <row x14ac:dyDescent="0.25" r="8" customHeight="1" ht="21.75">
      <c r="A8" s="18" t="s">
        <v>2</v>
      </c>
      <c r="B8" s="19" t="s">
        <v>3</v>
      </c>
      <c r="C8" s="20"/>
      <c r="D8" s="21"/>
      <c r="E8" s="22" t="s">
        <v>4</v>
      </c>
      <c r="F8" s="23">
        <v>45248</v>
      </c>
      <c r="G8" s="23"/>
      <c r="H8" s="24" t="s">
        <v>5</v>
      </c>
      <c r="I8" s="25"/>
      <c r="J8" s="23">
        <v>45248</v>
      </c>
      <c r="K8" s="26"/>
      <c r="L8" s="27" t="s">
        <v>6</v>
      </c>
      <c r="M8" s="28" t="s">
        <v>7</v>
      </c>
      <c r="N8" s="17"/>
      <c r="O8" s="17"/>
    </row>
    <row x14ac:dyDescent="0.25" r="9" customHeight="1" ht="21.75">
      <c r="A9" s="18" t="s">
        <v>8</v>
      </c>
      <c r="B9" s="19" t="s">
        <v>9</v>
      </c>
      <c r="C9" s="20"/>
      <c r="D9" s="21"/>
      <c r="E9" s="27" t="s">
        <v>10</v>
      </c>
      <c r="F9" s="23" t="s">
        <v>11</v>
      </c>
      <c r="G9" s="19"/>
      <c r="H9" s="24" t="s">
        <v>12</v>
      </c>
      <c r="I9" s="25"/>
      <c r="J9" s="29" t="s">
        <v>13</v>
      </c>
      <c r="K9" s="26"/>
      <c r="L9" s="26"/>
      <c r="M9" s="26"/>
      <c r="N9" s="17"/>
      <c r="O9" s="17"/>
    </row>
    <row x14ac:dyDescent="0.25" r="10" customHeight="1" ht="18.75">
      <c r="A10" s="30"/>
      <c r="B10" s="31"/>
      <c r="C10" s="17"/>
      <c r="D10" s="21"/>
      <c r="E10" s="26"/>
      <c r="F10" s="32"/>
      <c r="G10" s="31"/>
      <c r="H10" s="17"/>
      <c r="I10" s="21"/>
      <c r="J10" s="21"/>
      <c r="K10" s="26"/>
      <c r="L10" s="26"/>
      <c r="M10" s="26"/>
      <c r="N10" s="17"/>
      <c r="O10" s="17"/>
    </row>
    <row x14ac:dyDescent="0.25" r="11" customHeight="1" ht="22.5">
      <c r="A11" s="33" t="s">
        <v>14</v>
      </c>
      <c r="B11" s="34" t="s">
        <v>15</v>
      </c>
      <c r="C11" s="35" t="s">
        <v>16</v>
      </c>
      <c r="D11" s="36" t="s">
        <v>17</v>
      </c>
      <c r="E11" s="37" t="s">
        <v>18</v>
      </c>
      <c r="F11" s="38" t="s">
        <v>19</v>
      </c>
      <c r="G11" s="34" t="s">
        <v>20</v>
      </c>
      <c r="H11" s="35" t="s">
        <v>21</v>
      </c>
      <c r="I11" s="36" t="s">
        <v>22</v>
      </c>
      <c r="J11" s="36" t="s">
        <v>23</v>
      </c>
      <c r="K11" s="37" t="s">
        <v>24</v>
      </c>
      <c r="L11" s="39" t="s">
        <v>25</v>
      </c>
      <c r="M11" s="39" t="s">
        <v>26</v>
      </c>
      <c r="N11" s="17"/>
      <c r="O11" s="17"/>
    </row>
    <row x14ac:dyDescent="0.25" r="12" customHeight="1" ht="18.75">
      <c r="A12" s="40" t="s">
        <v>27</v>
      </c>
      <c r="B12" s="41" t="s">
        <v>28</v>
      </c>
      <c r="C12" s="42" t="s">
        <v>29</v>
      </c>
      <c r="D12" s="43" t="s">
        <v>30</v>
      </c>
      <c r="E12" s="44" t="s">
        <v>31</v>
      </c>
      <c r="F12" s="45" t="s">
        <v>32</v>
      </c>
      <c r="G12" s="41" t="s">
        <v>33</v>
      </c>
      <c r="H12" s="42" t="s">
        <v>34</v>
      </c>
      <c r="I12" s="43" t="s">
        <v>35</v>
      </c>
      <c r="J12" s="43" t="s">
        <v>36</v>
      </c>
      <c r="K12" s="44" t="s">
        <v>37</v>
      </c>
      <c r="L12" s="44" t="s">
        <v>38</v>
      </c>
      <c r="M12" s="44" t="s">
        <v>39</v>
      </c>
      <c r="N12" s="17"/>
      <c r="O12" s="17"/>
    </row>
    <row x14ac:dyDescent="0.25" r="13" customHeight="1" ht="19.5">
      <c r="A13" s="46">
        <v>45248</v>
      </c>
      <c r="B13" s="47">
        <v>1515757</v>
      </c>
      <c r="C13" s="48" t="s">
        <v>40</v>
      </c>
      <c r="D13" s="49">
        <v>121064</v>
      </c>
      <c r="E13" s="49">
        <v>91329</v>
      </c>
      <c r="F13" s="50" t="s">
        <v>41</v>
      </c>
      <c r="G13" s="47">
        <v>30</v>
      </c>
      <c r="H13" s="48" t="s">
        <v>42</v>
      </c>
      <c r="I13" s="51">
        <v>290</v>
      </c>
      <c r="J13" s="51">
        <f>I13*G13</f>
      </c>
      <c r="K13" s="52">
        <f>J13/$M$8</f>
        <v>25568.875</v>
      </c>
      <c r="L13" s="52">
        <f>K13/G13-$E$47</f>
        <v>25568.875</v>
      </c>
      <c r="M13" s="52">
        <f>L13*G13</f>
        <v>25568.875</v>
      </c>
      <c r="N13" s="17"/>
      <c r="O13" s="17"/>
    </row>
    <row x14ac:dyDescent="0.25" r="14" customHeight="1" ht="19.5">
      <c r="A14" s="46">
        <v>45248</v>
      </c>
      <c r="B14" s="47">
        <v>1515757</v>
      </c>
      <c r="C14" s="48" t="s">
        <v>40</v>
      </c>
      <c r="D14" s="49">
        <v>121064</v>
      </c>
      <c r="E14" s="49">
        <v>91329</v>
      </c>
      <c r="F14" s="50" t="s">
        <v>41</v>
      </c>
      <c r="G14" s="47">
        <v>31</v>
      </c>
      <c r="H14" s="48" t="s">
        <v>42</v>
      </c>
      <c r="I14" s="51">
        <v>300</v>
      </c>
      <c r="J14" s="51">
        <f>I14*G14</f>
      </c>
      <c r="K14" s="52">
        <f>J14/$M$8</f>
        <v>25568.875</v>
      </c>
      <c r="L14" s="52">
        <f>K14/G14-$E$47</f>
        <v>25568.875</v>
      </c>
      <c r="M14" s="52">
        <f>L14*G14</f>
        <v>25568.875</v>
      </c>
      <c r="N14" s="17"/>
      <c r="O14" s="17"/>
    </row>
    <row x14ac:dyDescent="0.25" r="15" customHeight="1" ht="19.5">
      <c r="A15" s="46">
        <v>45248</v>
      </c>
      <c r="B15" s="47">
        <v>1515758</v>
      </c>
      <c r="C15" s="48" t="s">
        <v>40</v>
      </c>
      <c r="D15" s="49">
        <v>121064</v>
      </c>
      <c r="E15" s="49">
        <v>91329</v>
      </c>
      <c r="F15" s="50" t="s">
        <v>43</v>
      </c>
      <c r="G15" s="47">
        <v>131</v>
      </c>
      <c r="H15" s="48" t="s">
        <v>42</v>
      </c>
      <c r="I15" s="51">
        <v>260</v>
      </c>
      <c r="J15" s="51">
        <f>I15*G15</f>
      </c>
      <c r="K15" s="52">
        <f>J15/$M$8</f>
        <v>25568.875</v>
      </c>
      <c r="L15" s="52">
        <f>K15/G15-$E$47</f>
        <v>25568.875</v>
      </c>
      <c r="M15" s="52">
        <f>L15*G15</f>
        <v>25568.875</v>
      </c>
      <c r="N15" s="17"/>
      <c r="O15" s="17"/>
    </row>
    <row x14ac:dyDescent="0.25" r="16" customHeight="1" ht="19.5">
      <c r="A16" s="46">
        <v>45248</v>
      </c>
      <c r="B16" s="47">
        <v>1515758</v>
      </c>
      <c r="C16" s="48" t="s">
        <v>40</v>
      </c>
      <c r="D16" s="49">
        <v>121064</v>
      </c>
      <c r="E16" s="49">
        <v>91329</v>
      </c>
      <c r="F16" s="50" t="s">
        <v>44</v>
      </c>
      <c r="G16" s="47">
        <v>13</v>
      </c>
      <c r="H16" s="48" t="s">
        <v>42</v>
      </c>
      <c r="I16" s="51">
        <v>260</v>
      </c>
      <c r="J16" s="51">
        <f>I16*G16</f>
      </c>
      <c r="K16" s="52">
        <f>J16/$M$8</f>
        <v>25568.875</v>
      </c>
      <c r="L16" s="52">
        <f>K16/G16-$E$47</f>
        <v>25568.875</v>
      </c>
      <c r="M16" s="52">
        <f>L16*G16</f>
        <v>25568.875</v>
      </c>
      <c r="N16" s="17"/>
      <c r="O16" s="17"/>
    </row>
    <row x14ac:dyDescent="0.25" r="17" customHeight="1" ht="19.5">
      <c r="A17" s="46">
        <v>45248</v>
      </c>
      <c r="B17" s="47">
        <v>1515757</v>
      </c>
      <c r="C17" s="48" t="s">
        <v>40</v>
      </c>
      <c r="D17" s="49">
        <v>121064</v>
      </c>
      <c r="E17" s="49">
        <v>91329</v>
      </c>
      <c r="F17" s="50" t="s">
        <v>45</v>
      </c>
      <c r="G17" s="47">
        <v>7</v>
      </c>
      <c r="H17" s="48" t="s">
        <v>42</v>
      </c>
      <c r="I17" s="51">
        <v>260</v>
      </c>
      <c r="J17" s="51">
        <f>I17*G17</f>
      </c>
      <c r="K17" s="52">
        <f>J17/$M$8</f>
        <v>25568.875</v>
      </c>
      <c r="L17" s="52">
        <f>K17/G17-$E$47</f>
        <v>25568.875</v>
      </c>
      <c r="M17" s="52">
        <f>L17*G17</f>
        <v>25568.875</v>
      </c>
      <c r="N17" s="17"/>
      <c r="O17" s="17"/>
    </row>
    <row x14ac:dyDescent="0.25" r="18" customHeight="1" ht="19.5">
      <c r="A18" s="46">
        <v>45248</v>
      </c>
      <c r="B18" s="47">
        <v>1515757</v>
      </c>
      <c r="C18" s="48" t="s">
        <v>40</v>
      </c>
      <c r="D18" s="49">
        <v>121064</v>
      </c>
      <c r="E18" s="49">
        <v>91329</v>
      </c>
      <c r="F18" s="50" t="s">
        <v>45</v>
      </c>
      <c r="G18" s="47">
        <v>19</v>
      </c>
      <c r="H18" s="48" t="s">
        <v>42</v>
      </c>
      <c r="I18" s="51">
        <v>310</v>
      </c>
      <c r="J18" s="51">
        <f>I18*G18</f>
      </c>
      <c r="K18" s="52">
        <f>J18/$M$8</f>
        <v>25568.875</v>
      </c>
      <c r="L18" s="52">
        <f>K18/G18-$E$47</f>
        <v>25568.875</v>
      </c>
      <c r="M18" s="52">
        <f>L18*G18</f>
        <v>25568.875</v>
      </c>
      <c r="N18" s="17"/>
      <c r="O18" s="17"/>
    </row>
    <row x14ac:dyDescent="0.25" r="19" customHeight="1" ht="19.5">
      <c r="A19" s="46">
        <v>45248</v>
      </c>
      <c r="B19" s="47">
        <v>1515758</v>
      </c>
      <c r="C19" s="48" t="s">
        <v>40</v>
      </c>
      <c r="D19" s="49">
        <v>121064</v>
      </c>
      <c r="E19" s="49">
        <v>91329</v>
      </c>
      <c r="F19" s="50" t="s">
        <v>46</v>
      </c>
      <c r="G19" s="47">
        <v>79</v>
      </c>
      <c r="H19" s="48" t="s">
        <v>42</v>
      </c>
      <c r="I19" s="51">
        <v>260</v>
      </c>
      <c r="J19" s="51">
        <f>I19*G19</f>
      </c>
      <c r="K19" s="52">
        <f>J19/$M$8</f>
        <v>25568.875</v>
      </c>
      <c r="L19" s="52">
        <f>K19/G19-$E$47</f>
        <v>25568.875</v>
      </c>
      <c r="M19" s="52">
        <f>L19*G19</f>
        <v>25568.875</v>
      </c>
      <c r="N19" s="17"/>
      <c r="O19" s="17"/>
    </row>
    <row x14ac:dyDescent="0.25" r="20" customHeight="1" ht="19.5">
      <c r="A20" s="46">
        <v>45248</v>
      </c>
      <c r="B20" s="47">
        <v>1515758</v>
      </c>
      <c r="C20" s="48" t="s">
        <v>40</v>
      </c>
      <c r="D20" s="49">
        <v>121064</v>
      </c>
      <c r="E20" s="49">
        <v>91329</v>
      </c>
      <c r="F20" s="50" t="s">
        <v>47</v>
      </c>
      <c r="G20" s="47">
        <v>15</v>
      </c>
      <c r="H20" s="48" t="s">
        <v>42</v>
      </c>
      <c r="I20" s="51">
        <v>260</v>
      </c>
      <c r="J20" s="51">
        <f>I20*G20</f>
      </c>
      <c r="K20" s="52">
        <f>J20/$M$8</f>
        <v>25568.875</v>
      </c>
      <c r="L20" s="52">
        <f>K20/G20-$E$47</f>
        <v>25568.875</v>
      </c>
      <c r="M20" s="52">
        <f>L20*G20</f>
        <v>25568.875</v>
      </c>
      <c r="N20" s="17"/>
      <c r="O20" s="17"/>
    </row>
    <row x14ac:dyDescent="0.25" r="21" customHeight="1" ht="19.5">
      <c r="A21" s="46">
        <v>45248</v>
      </c>
      <c r="B21" s="47">
        <v>1515758</v>
      </c>
      <c r="C21" s="48" t="s">
        <v>40</v>
      </c>
      <c r="D21" s="49">
        <v>121064</v>
      </c>
      <c r="E21" s="49">
        <v>91329</v>
      </c>
      <c r="F21" s="50" t="s">
        <v>48</v>
      </c>
      <c r="G21" s="47">
        <v>4</v>
      </c>
      <c r="H21" s="48" t="s">
        <v>42</v>
      </c>
      <c r="I21" s="51">
        <v>260</v>
      </c>
      <c r="J21" s="51">
        <f>I21*G21</f>
      </c>
      <c r="K21" s="52">
        <f>J21/$M$8</f>
        <v>25568.875</v>
      </c>
      <c r="L21" s="52">
        <f>K21/G21-$E$47</f>
        <v>25568.875</v>
      </c>
      <c r="M21" s="52">
        <f>L21*G21</f>
        <v>25568.875</v>
      </c>
      <c r="N21" s="17"/>
      <c r="O21" s="17"/>
    </row>
    <row x14ac:dyDescent="0.25" r="22" customHeight="1" ht="19.5">
      <c r="A22" s="46">
        <v>45248</v>
      </c>
      <c r="B22" s="47">
        <v>1515757</v>
      </c>
      <c r="C22" s="48" t="s">
        <v>40</v>
      </c>
      <c r="D22" s="49">
        <v>121064</v>
      </c>
      <c r="E22" s="49">
        <v>91329</v>
      </c>
      <c r="F22" s="50" t="s">
        <v>49</v>
      </c>
      <c r="G22" s="47">
        <v>100</v>
      </c>
      <c r="H22" s="48" t="s">
        <v>42</v>
      </c>
      <c r="I22" s="51">
        <v>220</v>
      </c>
      <c r="J22" s="51">
        <f>I22*G22</f>
      </c>
      <c r="K22" s="52">
        <f>J22/$M$8</f>
        <v>25568.875</v>
      </c>
      <c r="L22" s="52">
        <f>K22/G22-$E$47</f>
        <v>25568.875</v>
      </c>
      <c r="M22" s="52">
        <f>L22*G22</f>
        <v>25568.875</v>
      </c>
      <c r="N22" s="17"/>
      <c r="O22" s="17"/>
    </row>
    <row x14ac:dyDescent="0.25" r="23" customHeight="1" ht="24">
      <c r="A23" s="46">
        <v>45248</v>
      </c>
      <c r="B23" s="47">
        <v>1515757</v>
      </c>
      <c r="C23" s="48" t="s">
        <v>40</v>
      </c>
      <c r="D23" s="49">
        <v>121064</v>
      </c>
      <c r="E23" s="49">
        <v>91329</v>
      </c>
      <c r="F23" s="50" t="s">
        <v>49</v>
      </c>
      <c r="G23" s="47">
        <v>1</v>
      </c>
      <c r="H23" s="48" t="s">
        <v>42</v>
      </c>
      <c r="I23" s="51">
        <v>260</v>
      </c>
      <c r="J23" s="51">
        <f>I23*G23</f>
      </c>
      <c r="K23" s="52">
        <f>J23/$M$8</f>
        <v>25568.875</v>
      </c>
      <c r="L23" s="52">
        <f>K23/G23-$E$47</f>
        <v>25568.875</v>
      </c>
      <c r="M23" s="52">
        <f>L23*G23</f>
        <v>25568.875</v>
      </c>
      <c r="N23" s="17"/>
      <c r="O23" s="17"/>
    </row>
    <row x14ac:dyDescent="0.25" r="24" customHeight="1" ht="24">
      <c r="A24" s="46">
        <v>45248</v>
      </c>
      <c r="B24" s="47">
        <v>1515758</v>
      </c>
      <c r="C24" s="48" t="s">
        <v>40</v>
      </c>
      <c r="D24" s="49">
        <v>121064</v>
      </c>
      <c r="E24" s="49">
        <v>91329</v>
      </c>
      <c r="F24" s="50" t="s">
        <v>50</v>
      </c>
      <c r="G24" s="47">
        <v>33</v>
      </c>
      <c r="H24" s="48" t="s">
        <v>42</v>
      </c>
      <c r="I24" s="51">
        <v>255</v>
      </c>
      <c r="J24" s="51">
        <f>I24*G24</f>
      </c>
      <c r="K24" s="52">
        <f>J24/$M$8</f>
        <v>25568.875</v>
      </c>
      <c r="L24" s="52">
        <f>K24/G24-$E$47</f>
        <v>25568.875</v>
      </c>
      <c r="M24" s="52">
        <f>L24*G24</f>
        <v>25568.875</v>
      </c>
      <c r="N24" s="17"/>
      <c r="O24" s="17"/>
    </row>
    <row x14ac:dyDescent="0.25" r="25" customHeight="1" ht="24">
      <c r="A25" s="46">
        <v>45248</v>
      </c>
      <c r="B25" s="47">
        <v>1515757</v>
      </c>
      <c r="C25" s="48" t="s">
        <v>40</v>
      </c>
      <c r="D25" s="49">
        <v>121064</v>
      </c>
      <c r="E25" s="49">
        <v>91329</v>
      </c>
      <c r="F25" s="50" t="s">
        <v>50</v>
      </c>
      <c r="G25" s="47">
        <v>76</v>
      </c>
      <c r="H25" s="48" t="s">
        <v>42</v>
      </c>
      <c r="I25" s="51">
        <v>255</v>
      </c>
      <c r="J25" s="51">
        <f>I25*G25</f>
      </c>
      <c r="K25" s="52">
        <f>J25/$M$8</f>
        <v>25568.875</v>
      </c>
      <c r="L25" s="52">
        <f>K25/G25-$E$47</f>
        <v>25568.875</v>
      </c>
      <c r="M25" s="52">
        <f>L25*G25</f>
        <v>25568.875</v>
      </c>
      <c r="N25" s="17"/>
      <c r="O25" s="17"/>
    </row>
    <row x14ac:dyDescent="0.25" r="26" customHeight="1" ht="24">
      <c r="A26" s="46">
        <v>45248</v>
      </c>
      <c r="B26" s="47">
        <v>1515757</v>
      </c>
      <c r="C26" s="48" t="s">
        <v>40</v>
      </c>
      <c r="D26" s="49">
        <v>121064</v>
      </c>
      <c r="E26" s="49">
        <v>91329</v>
      </c>
      <c r="F26" s="50" t="s">
        <v>50</v>
      </c>
      <c r="G26" s="47">
        <v>1</v>
      </c>
      <c r="H26" s="48" t="s">
        <v>42</v>
      </c>
      <c r="I26" s="51">
        <v>260</v>
      </c>
      <c r="J26" s="51">
        <f>I26*G26</f>
      </c>
      <c r="K26" s="52">
        <f>J26/$M$8</f>
        <v>25568.875</v>
      </c>
      <c r="L26" s="52">
        <f>K26/G26-$E$47</f>
        <v>25568.875</v>
      </c>
      <c r="M26" s="52">
        <f>L26*G26</f>
        <v>25568.875</v>
      </c>
      <c r="N26" s="17"/>
      <c r="O26" s="17"/>
    </row>
    <row x14ac:dyDescent="0.25" r="27" customHeight="1" ht="24">
      <c r="A27" s="46">
        <v>45248</v>
      </c>
      <c r="B27" s="47">
        <v>1515758</v>
      </c>
      <c r="C27" s="48" t="s">
        <v>40</v>
      </c>
      <c r="D27" s="49">
        <v>121064</v>
      </c>
      <c r="E27" s="49">
        <v>91329</v>
      </c>
      <c r="F27" s="50" t="s">
        <v>51</v>
      </c>
      <c r="G27" s="47">
        <v>5</v>
      </c>
      <c r="H27" s="48" t="s">
        <v>42</v>
      </c>
      <c r="I27" s="51">
        <v>260</v>
      </c>
      <c r="J27" s="51">
        <f>I27*G27</f>
      </c>
      <c r="K27" s="52">
        <f>J27/$M$8</f>
        <v>25568.875</v>
      </c>
      <c r="L27" s="52">
        <f>K27/G27-$E$47</f>
        <v>25568.875</v>
      </c>
      <c r="M27" s="52">
        <f>L27*G27</f>
        <v>25568.875</v>
      </c>
      <c r="N27" s="17"/>
      <c r="O27" s="17"/>
    </row>
    <row x14ac:dyDescent="0.25" r="28" customHeight="1" ht="24">
      <c r="A28" s="46">
        <v>45248</v>
      </c>
      <c r="B28" s="47">
        <v>1515757</v>
      </c>
      <c r="C28" s="48" t="s">
        <v>40</v>
      </c>
      <c r="D28" s="49">
        <v>121064</v>
      </c>
      <c r="E28" s="49">
        <v>91329</v>
      </c>
      <c r="F28" s="50" t="s">
        <v>52</v>
      </c>
      <c r="G28" s="47">
        <v>10</v>
      </c>
      <c r="H28" s="48" t="s">
        <v>42</v>
      </c>
      <c r="I28" s="51">
        <v>220</v>
      </c>
      <c r="J28" s="51">
        <f>I28*G28</f>
      </c>
      <c r="K28" s="52">
        <f>J28/$M$8</f>
        <v>25568.875</v>
      </c>
      <c r="L28" s="52">
        <f>K28/G28-$E$47</f>
        <v>25568.875</v>
      </c>
      <c r="M28" s="52">
        <f>L28*G28</f>
        <v>25568.875</v>
      </c>
      <c r="N28" s="17"/>
      <c r="O28" s="17"/>
    </row>
    <row x14ac:dyDescent="0.25" r="29" customHeight="1" ht="24">
      <c r="A29" s="46">
        <v>45248</v>
      </c>
      <c r="B29" s="47">
        <v>1515757</v>
      </c>
      <c r="C29" s="48" t="s">
        <v>40</v>
      </c>
      <c r="D29" s="49">
        <v>121064</v>
      </c>
      <c r="E29" s="49">
        <v>91329</v>
      </c>
      <c r="F29" s="50" t="s">
        <v>52</v>
      </c>
      <c r="G29" s="47">
        <v>3</v>
      </c>
      <c r="H29" s="48" t="s">
        <v>42</v>
      </c>
      <c r="I29" s="51">
        <v>260</v>
      </c>
      <c r="J29" s="51">
        <f>I29*G29</f>
      </c>
      <c r="K29" s="52">
        <f>J29/$M$8</f>
        <v>25568.875</v>
      </c>
      <c r="L29" s="52">
        <f>K29/G29-$E$47</f>
        <v>25568.875</v>
      </c>
      <c r="M29" s="52">
        <f>L29*G29</f>
        <v>25568.875</v>
      </c>
      <c r="N29" s="17"/>
      <c r="O29" s="17"/>
    </row>
    <row x14ac:dyDescent="0.25" r="30" customHeight="1" ht="24">
      <c r="A30" s="46">
        <v>45248</v>
      </c>
      <c r="B30" s="47">
        <v>1515757</v>
      </c>
      <c r="C30" s="48" t="s">
        <v>40</v>
      </c>
      <c r="D30" s="49">
        <v>121064</v>
      </c>
      <c r="E30" s="49">
        <v>91329</v>
      </c>
      <c r="F30" s="50" t="s">
        <v>52</v>
      </c>
      <c r="G30" s="47">
        <v>2</v>
      </c>
      <c r="H30" s="48" t="s">
        <v>42</v>
      </c>
      <c r="I30" s="51">
        <v>380</v>
      </c>
      <c r="J30" s="51">
        <f>I30*G30</f>
      </c>
      <c r="K30" s="52">
        <f>J30/$M$8</f>
        <v>25568.875</v>
      </c>
      <c r="L30" s="52">
        <f>K30/G30-$E$47</f>
        <v>25568.875</v>
      </c>
      <c r="M30" s="52">
        <f>L30*G30</f>
        <v>25568.875</v>
      </c>
      <c r="N30" s="17"/>
      <c r="O30" s="17"/>
    </row>
    <row x14ac:dyDescent="0.25" r="31" customHeight="1" ht="24">
      <c r="A31" s="46"/>
      <c r="B31" s="49"/>
      <c r="C31" s="53"/>
      <c r="D31" s="54"/>
      <c r="E31" s="55"/>
      <c r="F31" s="56"/>
      <c r="G31" s="49"/>
      <c r="H31" s="53"/>
      <c r="I31" s="51"/>
      <c r="J31" s="51"/>
      <c r="K31" s="52"/>
      <c r="L31" s="52"/>
      <c r="M31" s="52"/>
      <c r="N31" s="17"/>
      <c r="O31" s="17"/>
    </row>
    <row x14ac:dyDescent="0.25" r="32" customHeight="1" ht="24">
      <c r="A32" s="46"/>
      <c r="B32" s="49"/>
      <c r="C32" s="53"/>
      <c r="D32" s="54"/>
      <c r="E32" s="55"/>
      <c r="F32" s="56"/>
      <c r="G32" s="49"/>
      <c r="H32" s="53"/>
      <c r="I32" s="51"/>
      <c r="J32" s="51"/>
      <c r="K32" s="52"/>
      <c r="L32" s="52"/>
      <c r="M32" s="52"/>
      <c r="N32" s="17"/>
      <c r="O32" s="17"/>
    </row>
    <row x14ac:dyDescent="0.25" r="33" customHeight="1" ht="24">
      <c r="A33" s="57"/>
      <c r="B33" s="58"/>
      <c r="C33" s="59" t="s">
        <v>53</v>
      </c>
      <c r="D33" s="60"/>
      <c r="E33" s="61"/>
      <c r="F33" s="62"/>
      <c r="G33" s="58">
        <f>SUM(G13:G31)</f>
      </c>
      <c r="H33" s="59"/>
      <c r="I33" s="60"/>
      <c r="J33" s="63">
        <f>SUM(J13:J31)</f>
      </c>
      <c r="K33" s="64">
        <f>SUM(K13:K31)</f>
        <v>25568.875</v>
      </c>
      <c r="L33" s="64">
        <f>K33/G33-E47</f>
        <v>25568.875</v>
      </c>
      <c r="M33" s="64">
        <f>SUM(M13:M31)</f>
        <v>25568.875</v>
      </c>
      <c r="N33" s="17"/>
      <c r="O33" s="17"/>
    </row>
    <row x14ac:dyDescent="0.25" r="34" customHeight="1" ht="18.75">
      <c r="A34" s="30"/>
      <c r="B34" s="31"/>
      <c r="C34" s="17"/>
      <c r="D34" s="21"/>
      <c r="E34" s="26"/>
      <c r="F34" s="32"/>
      <c r="G34" s="31"/>
      <c r="H34" s="17"/>
      <c r="I34" s="21"/>
      <c r="J34" s="65"/>
      <c r="K34" s="65"/>
      <c r="L34" s="65"/>
      <c r="M34" s="65"/>
      <c r="N34" s="17"/>
      <c r="O34" s="66"/>
    </row>
    <row x14ac:dyDescent="0.25" r="35" customHeight="1" ht="22">
      <c r="A35" s="67" t="s">
        <v>54</v>
      </c>
      <c r="B35" s="68"/>
      <c r="C35" s="69"/>
      <c r="D35" s="70" t="s">
        <v>55</v>
      </c>
      <c r="E35" s="71" t="s">
        <v>56</v>
      </c>
      <c r="F35" s="32"/>
      <c r="G35" s="72" t="s">
        <v>57</v>
      </c>
      <c r="H35" s="20"/>
      <c r="I35" s="29"/>
      <c r="J35" s="29"/>
      <c r="K35" s="28"/>
      <c r="L35" s="28"/>
      <c r="M35" s="28"/>
      <c r="N35" s="17"/>
      <c r="O35" s="66"/>
    </row>
    <row x14ac:dyDescent="0.25" r="36" customHeight="1" ht="22">
      <c r="A36" s="67" t="s">
        <v>58</v>
      </c>
      <c r="B36" s="68"/>
      <c r="C36" s="69"/>
      <c r="D36" s="51">
        <f>J33*0.09</f>
      </c>
      <c r="E36" s="52">
        <f>D36/$M$8</f>
        <v>25568.875</v>
      </c>
      <c r="F36" s="32"/>
      <c r="G36" s="19"/>
      <c r="H36" s="20"/>
      <c r="I36" s="29"/>
      <c r="J36" s="29"/>
      <c r="K36" s="28"/>
      <c r="L36" s="28"/>
      <c r="M36" s="28"/>
      <c r="N36" s="17"/>
      <c r="O36" s="66"/>
    </row>
    <row x14ac:dyDescent="0.25" r="37" customHeight="1" ht="22">
      <c r="A37" s="73" t="s">
        <v>59</v>
      </c>
      <c r="B37" s="68"/>
      <c r="C37" s="69"/>
      <c r="D37" s="51">
        <v>1181</v>
      </c>
      <c r="E37" s="52">
        <f>D37/$M$8</f>
        <v>25568.875</v>
      </c>
      <c r="F37" s="32"/>
      <c r="G37" s="19"/>
      <c r="H37" s="20"/>
      <c r="I37" s="29"/>
      <c r="J37" s="29"/>
      <c r="K37" s="28"/>
      <c r="L37" s="28"/>
      <c r="M37" s="28"/>
      <c r="N37" s="17"/>
      <c r="O37" s="66"/>
    </row>
    <row x14ac:dyDescent="0.25" r="38" customHeight="1" ht="22">
      <c r="A38" s="73" t="s">
        <v>60</v>
      </c>
      <c r="B38" s="68"/>
      <c r="C38" s="69"/>
      <c r="D38" s="51">
        <v>1000</v>
      </c>
      <c r="E38" s="52">
        <f>D38/$M$8</f>
        <v>25568.875</v>
      </c>
      <c r="F38" s="32"/>
      <c r="G38" s="19"/>
      <c r="H38" s="20"/>
      <c r="I38" s="29"/>
      <c r="J38" s="29"/>
      <c r="K38" s="28"/>
      <c r="L38" s="28"/>
      <c r="M38" s="28"/>
      <c r="N38" s="17"/>
      <c r="O38" s="66"/>
    </row>
    <row x14ac:dyDescent="0.25" r="39" customHeight="1" ht="22">
      <c r="A39" s="73" t="s">
        <v>61</v>
      </c>
      <c r="B39" s="68"/>
      <c r="C39" s="69"/>
      <c r="D39" s="51">
        <v>1200</v>
      </c>
      <c r="E39" s="52">
        <f>D39/$M$8</f>
        <v>25568.875</v>
      </c>
      <c r="F39" s="32"/>
      <c r="G39" s="19"/>
      <c r="H39" s="20"/>
      <c r="I39" s="29"/>
      <c r="J39" s="29"/>
      <c r="K39" s="28"/>
      <c r="L39" s="28"/>
      <c r="M39" s="28"/>
      <c r="N39" s="17"/>
      <c r="O39" s="66"/>
    </row>
    <row x14ac:dyDescent="0.25" r="40" customHeight="1" ht="22">
      <c r="A40" s="73" t="s">
        <v>62</v>
      </c>
      <c r="B40" s="68"/>
      <c r="C40" s="69"/>
      <c r="D40" s="51">
        <v>396</v>
      </c>
      <c r="E40" s="52">
        <f>D40/$M$8</f>
        <v>25568.875</v>
      </c>
      <c r="F40" s="32"/>
      <c r="G40" s="19"/>
      <c r="H40" s="20"/>
      <c r="I40" s="29"/>
      <c r="J40" s="29"/>
      <c r="K40" s="28"/>
      <c r="L40" s="28"/>
      <c r="M40" s="28"/>
      <c r="N40" s="17"/>
      <c r="O40" s="66"/>
    </row>
    <row x14ac:dyDescent="0.25" r="41" customHeight="1" ht="22">
      <c r="A41" s="73" t="s">
        <v>63</v>
      </c>
      <c r="B41" s="68"/>
      <c r="C41" s="69"/>
      <c r="D41" s="51">
        <v>226</v>
      </c>
      <c r="E41" s="52">
        <f>D41/$M$8</f>
        <v>25568.875</v>
      </c>
      <c r="F41" s="32"/>
      <c r="G41" s="19"/>
      <c r="H41" s="20"/>
      <c r="I41" s="29"/>
      <c r="J41" s="29"/>
      <c r="K41" s="28"/>
      <c r="L41" s="28"/>
      <c r="M41" s="28"/>
      <c r="N41" s="17"/>
      <c r="O41" s="66"/>
    </row>
    <row x14ac:dyDescent="0.25" r="42" customHeight="1" ht="22">
      <c r="A42" s="73" t="s">
        <v>64</v>
      </c>
      <c r="B42" s="68"/>
      <c r="C42" s="69"/>
      <c r="D42" s="51">
        <f>SUM(D36:D41)</f>
      </c>
      <c r="E42" s="52">
        <f>D42/$M$8</f>
        <v>25568.875</v>
      </c>
      <c r="F42" s="32"/>
      <c r="G42" s="19"/>
      <c r="H42" s="20"/>
      <c r="I42" s="29"/>
      <c r="J42" s="29"/>
      <c r="K42" s="28"/>
      <c r="L42" s="28"/>
      <c r="M42" s="28"/>
      <c r="N42" s="17"/>
      <c r="O42" s="66"/>
    </row>
    <row x14ac:dyDescent="0.25" r="43" customHeight="1" ht="22">
      <c r="A43" s="74"/>
      <c r="B43" s="19"/>
      <c r="C43" s="20"/>
      <c r="D43" s="25"/>
      <c r="E43" s="75"/>
      <c r="F43" s="32"/>
      <c r="G43" s="19"/>
      <c r="H43" s="20"/>
      <c r="I43" s="29"/>
      <c r="J43" s="29"/>
      <c r="K43" s="28"/>
      <c r="L43" s="28"/>
      <c r="M43" s="28"/>
      <c r="N43" s="17"/>
      <c r="O43" s="66"/>
    </row>
    <row x14ac:dyDescent="0.25" r="44" customHeight="1" ht="22">
      <c r="A44" s="67" t="s">
        <v>65</v>
      </c>
      <c r="B44" s="68"/>
      <c r="C44" s="69"/>
      <c r="D44" s="51">
        <f>J33*0.08</f>
      </c>
      <c r="E44" s="52">
        <f>D44/$M$8</f>
        <v>25568.875</v>
      </c>
      <c r="F44" s="32"/>
      <c r="G44" s="19"/>
      <c r="H44" s="20"/>
      <c r="I44" s="29"/>
      <c r="J44" s="29"/>
      <c r="K44" s="28"/>
      <c r="L44" s="28"/>
      <c r="M44" s="28"/>
      <c r="N44" s="17"/>
      <c r="O44" s="66"/>
    </row>
    <row x14ac:dyDescent="0.25" r="45" customHeight="1" ht="22">
      <c r="A45" s="74"/>
      <c r="B45" s="19"/>
      <c r="C45" s="20"/>
      <c r="D45" s="25"/>
      <c r="E45" s="75"/>
      <c r="F45" s="32"/>
      <c r="G45" s="19"/>
      <c r="H45" s="20"/>
      <c r="I45" s="29"/>
      <c r="J45" s="29"/>
      <c r="K45" s="28"/>
      <c r="L45" s="28"/>
      <c r="M45" s="28"/>
      <c r="N45" s="17"/>
      <c r="O45" s="66"/>
    </row>
    <row x14ac:dyDescent="0.25" r="46" customHeight="1" ht="22">
      <c r="A46" s="76" t="s">
        <v>66</v>
      </c>
      <c r="B46" s="77"/>
      <c r="C46" s="78"/>
      <c r="D46" s="51">
        <f>D42+D44</f>
      </c>
      <c r="E46" s="52">
        <f>D46/$M$8</f>
        <v>25568.875</v>
      </c>
      <c r="F46" s="32"/>
      <c r="G46" s="19"/>
      <c r="H46" s="20"/>
      <c r="I46" s="29"/>
      <c r="J46" s="29"/>
      <c r="K46" s="28"/>
      <c r="L46" s="28"/>
      <c r="M46" s="28"/>
      <c r="N46" s="17"/>
      <c r="O46" s="66"/>
    </row>
    <row x14ac:dyDescent="0.25" r="47" customHeight="1" ht="22">
      <c r="A47" s="76" t="s">
        <v>67</v>
      </c>
      <c r="B47" s="77"/>
      <c r="C47" s="78"/>
      <c r="D47" s="51">
        <f>D46/G33</f>
      </c>
      <c r="E47" s="52">
        <f>D47/$M$8</f>
        <v>25568.875</v>
      </c>
      <c r="F47" s="32"/>
      <c r="G47" s="19"/>
      <c r="H47" s="20"/>
      <c r="I47" s="29"/>
      <c r="J47" s="29"/>
      <c r="K47" s="28"/>
      <c r="L47" s="28"/>
      <c r="M47" s="28"/>
      <c r="N47" s="17"/>
      <c r="O47" s="66"/>
    </row>
    <row x14ac:dyDescent="0.25" r="48" customHeight="1" ht="18.75">
      <c r="A48" s="30"/>
      <c r="B48" s="31"/>
      <c r="C48" s="17"/>
      <c r="D48" s="21"/>
      <c r="E48" s="26"/>
      <c r="F48" s="32"/>
      <c r="G48" s="31"/>
      <c r="H48" s="17"/>
      <c r="I48" s="21"/>
      <c r="J48" s="21"/>
      <c r="K48" s="26"/>
      <c r="L48" s="26"/>
      <c r="M48" s="26"/>
      <c r="N48" s="17"/>
      <c r="O48" s="66"/>
    </row>
    <row x14ac:dyDescent="0.25" r="49" customHeight="1" ht="18.75">
      <c r="A49" s="30"/>
      <c r="B49" s="31"/>
      <c r="C49" s="17"/>
      <c r="D49" s="21"/>
      <c r="E49" s="26"/>
      <c r="F49" s="32"/>
      <c r="G49" s="31"/>
      <c r="H49" s="17"/>
      <c r="I49" s="21"/>
      <c r="J49" s="21"/>
      <c r="K49" s="26"/>
      <c r="L49" s="26"/>
      <c r="M49" s="26"/>
      <c r="N49" s="17"/>
      <c r="O49" s="66"/>
    </row>
    <row x14ac:dyDescent="0.25" r="50" customHeight="1" ht="18.75">
      <c r="A50" s="30"/>
      <c r="B50" s="31"/>
      <c r="C50" s="17"/>
      <c r="D50" s="21"/>
      <c r="E50" s="26"/>
      <c r="F50" s="32"/>
      <c r="G50" s="31"/>
      <c r="H50" s="17"/>
      <c r="I50" s="21"/>
      <c r="J50" s="21"/>
      <c r="K50" s="26"/>
      <c r="L50" s="26"/>
      <c r="M50" s="26"/>
      <c r="N50" s="17"/>
      <c r="O50" s="66"/>
    </row>
    <row x14ac:dyDescent="0.25" r="51" customHeight="1" ht="18.75">
      <c r="A51" s="30"/>
      <c r="B51" s="31"/>
      <c r="C51" s="17"/>
      <c r="D51" s="21"/>
      <c r="E51" s="26"/>
      <c r="F51" s="32"/>
      <c r="G51" s="31"/>
      <c r="H51" s="17"/>
      <c r="I51" s="21"/>
      <c r="J51" s="21"/>
      <c r="K51" s="26"/>
      <c r="L51" s="26"/>
      <c r="M51" s="26"/>
      <c r="N51" s="17"/>
      <c r="O51" s="66"/>
    </row>
    <row x14ac:dyDescent="0.25" r="52" customHeight="1" ht="18.75">
      <c r="A52" s="30"/>
      <c r="B52" s="31"/>
      <c r="C52" s="17"/>
      <c r="D52" s="21"/>
      <c r="E52" s="26"/>
      <c r="F52" s="32"/>
      <c r="G52" s="31"/>
      <c r="H52" s="17"/>
      <c r="I52" s="21"/>
      <c r="J52" s="21"/>
      <c r="K52" s="26"/>
      <c r="L52" s="26"/>
      <c r="M52" s="26"/>
      <c r="N52" s="17"/>
      <c r="O52" s="66"/>
    </row>
    <row x14ac:dyDescent="0.25" r="53" customHeight="1" ht="18.75">
      <c r="A53" s="30"/>
      <c r="B53" s="31"/>
      <c r="C53" s="17"/>
      <c r="D53" s="21"/>
      <c r="E53" s="26"/>
      <c r="F53" s="32"/>
      <c r="G53" s="31"/>
      <c r="H53" s="17"/>
      <c r="I53" s="21"/>
      <c r="J53" s="21"/>
      <c r="K53" s="26"/>
      <c r="L53" s="26"/>
      <c r="M53" s="26"/>
      <c r="N53" s="17"/>
      <c r="O53" s="66"/>
    </row>
    <row x14ac:dyDescent="0.25" r="54" customHeight="1" ht="18.75">
      <c r="A54" s="30"/>
      <c r="B54" s="31"/>
      <c r="C54" s="17"/>
      <c r="D54" s="21"/>
      <c r="E54" s="26"/>
      <c r="F54" s="32"/>
      <c r="G54" s="31"/>
      <c r="H54" s="17"/>
      <c r="I54" s="21"/>
      <c r="J54" s="21"/>
      <c r="K54" s="26"/>
      <c r="L54" s="26"/>
      <c r="M54" s="26"/>
      <c r="N54" s="17"/>
      <c r="O54" s="66"/>
    </row>
    <row x14ac:dyDescent="0.25" r="55" customHeight="1" ht="18.75">
      <c r="A55" s="30"/>
      <c r="B55" s="31"/>
      <c r="C55" s="17"/>
      <c r="D55" s="21"/>
      <c r="E55" s="26"/>
      <c r="F55" s="32"/>
      <c r="G55" s="31"/>
      <c r="H55" s="17"/>
      <c r="I55" s="21"/>
      <c r="J55" s="21"/>
      <c r="K55" s="26"/>
      <c r="L55" s="26"/>
      <c r="M55" s="26"/>
      <c r="N55" s="17"/>
      <c r="O55" s="66"/>
    </row>
    <row x14ac:dyDescent="0.25" r="56" customHeight="1" ht="18.75">
      <c r="A56" s="30"/>
      <c r="B56" s="31"/>
      <c r="C56" s="17"/>
      <c r="D56" s="21"/>
      <c r="E56" s="26"/>
      <c r="F56" s="32"/>
      <c r="G56" s="31"/>
      <c r="H56" s="17"/>
      <c r="I56" s="21"/>
      <c r="J56" s="21"/>
      <c r="K56" s="26"/>
      <c r="L56" s="26"/>
      <c r="M56" s="26"/>
      <c r="N56" s="17"/>
      <c r="O56" s="66"/>
    </row>
    <row x14ac:dyDescent="0.25" r="57" customHeight="1" ht="18.75">
      <c r="A57" s="30"/>
      <c r="B57" s="31"/>
      <c r="C57" s="17"/>
      <c r="D57" s="21"/>
      <c r="E57" s="26"/>
      <c r="F57" s="32"/>
      <c r="G57" s="31"/>
      <c r="H57" s="17"/>
      <c r="I57" s="21"/>
      <c r="J57" s="21"/>
      <c r="K57" s="26"/>
      <c r="L57" s="26"/>
      <c r="M57" s="26"/>
      <c r="N57" s="17"/>
      <c r="O57" s="66"/>
    </row>
    <row x14ac:dyDescent="0.25" r="58" customHeight="1" ht="18.75">
      <c r="A58" s="30"/>
      <c r="B58" s="31"/>
      <c r="C58" s="17"/>
      <c r="D58" s="21"/>
      <c r="E58" s="26"/>
      <c r="F58" s="32"/>
      <c r="G58" s="31"/>
      <c r="H58" s="17"/>
      <c r="I58" s="21"/>
      <c r="J58" s="21"/>
      <c r="K58" s="26"/>
      <c r="L58" s="26"/>
      <c r="M58" s="26"/>
      <c r="N58" s="17"/>
      <c r="O58" s="66"/>
    </row>
    <row x14ac:dyDescent="0.25" r="59" customHeight="1" ht="18.75">
      <c r="A59" s="30"/>
      <c r="B59" s="31"/>
      <c r="C59" s="17"/>
      <c r="D59" s="21"/>
      <c r="E59" s="26"/>
      <c r="F59" s="32"/>
      <c r="G59" s="31"/>
      <c r="H59" s="17"/>
      <c r="I59" s="21"/>
      <c r="J59" s="21"/>
      <c r="K59" s="26"/>
      <c r="L59" s="26"/>
      <c r="M59" s="26"/>
      <c r="N59" s="17"/>
      <c r="O59" s="66"/>
    </row>
    <row x14ac:dyDescent="0.25" r="60" customHeight="1" ht="18.75">
      <c r="A60" s="30"/>
      <c r="B60" s="31"/>
      <c r="C60" s="17"/>
      <c r="D60" s="21"/>
      <c r="E60" s="26"/>
      <c r="F60" s="32"/>
      <c r="G60" s="31"/>
      <c r="H60" s="17"/>
      <c r="I60" s="21"/>
      <c r="J60" s="21"/>
      <c r="K60" s="26"/>
      <c r="L60" s="26"/>
      <c r="M60" s="26"/>
      <c r="N60" s="17"/>
      <c r="O60" s="17"/>
    </row>
    <row x14ac:dyDescent="0.25" r="61" customHeight="1" ht="18.75">
      <c r="A61" s="30"/>
      <c r="B61" s="31"/>
      <c r="C61" s="17"/>
      <c r="D61" s="21"/>
      <c r="E61" s="26"/>
      <c r="F61" s="32"/>
      <c r="G61" s="31"/>
      <c r="H61" s="17"/>
      <c r="I61" s="21"/>
      <c r="J61" s="21"/>
      <c r="K61" s="26"/>
      <c r="L61" s="26"/>
      <c r="M61" s="26"/>
      <c r="N61" s="17"/>
      <c r="O61" s="20"/>
    </row>
    <row x14ac:dyDescent="0.25" r="62" customHeight="1" ht="18.75">
      <c r="A62" s="30"/>
      <c r="B62" s="31"/>
      <c r="C62" s="17"/>
      <c r="D62" s="21"/>
      <c r="E62" s="26"/>
      <c r="F62" s="32"/>
      <c r="G62" s="31"/>
      <c r="H62" s="17"/>
      <c r="I62" s="21"/>
      <c r="J62" s="21"/>
      <c r="K62" s="26"/>
      <c r="L62" s="26"/>
      <c r="M62" s="26"/>
      <c r="N62" s="17"/>
      <c r="O62" s="20"/>
    </row>
    <row x14ac:dyDescent="0.25" r="63" customHeight="1" ht="18.75">
      <c r="A63" s="30"/>
      <c r="B63" s="31"/>
      <c r="C63" s="17"/>
      <c r="D63" s="21"/>
      <c r="E63" s="26"/>
      <c r="F63" s="32"/>
      <c r="G63" s="31"/>
      <c r="H63" s="17"/>
      <c r="I63" s="21"/>
      <c r="J63" s="21"/>
      <c r="K63" s="26"/>
      <c r="L63" s="26"/>
      <c r="M63" s="26"/>
      <c r="N63" s="17"/>
      <c r="O63" s="20"/>
    </row>
    <row x14ac:dyDescent="0.25" r="64" customHeight="1" ht="18.75">
      <c r="A64" s="30"/>
      <c r="B64" s="31"/>
      <c r="C64" s="17"/>
      <c r="D64" s="21"/>
      <c r="E64" s="26"/>
      <c r="F64" s="32"/>
      <c r="G64" s="31"/>
      <c r="H64" s="17"/>
      <c r="I64" s="21"/>
      <c r="J64" s="21"/>
      <c r="K64" s="26"/>
      <c r="L64" s="26"/>
      <c r="M64" s="26"/>
      <c r="N64" s="17"/>
      <c r="O64" s="20"/>
    </row>
    <row x14ac:dyDescent="0.25" r="65" customHeight="1" ht="18.75">
      <c r="A65" s="30"/>
      <c r="B65" s="31"/>
      <c r="C65" s="17"/>
      <c r="D65" s="21"/>
      <c r="E65" s="26"/>
      <c r="F65" s="32"/>
      <c r="G65" s="31"/>
      <c r="H65" s="17"/>
      <c r="I65" s="21"/>
      <c r="J65" s="21"/>
      <c r="K65" s="26"/>
      <c r="L65" s="26"/>
      <c r="M65" s="26"/>
      <c r="N65" s="17"/>
      <c r="O65" s="20"/>
    </row>
    <row x14ac:dyDescent="0.25" r="66" customHeight="1" ht="18.75">
      <c r="A66" s="30"/>
      <c r="B66" s="31"/>
      <c r="C66" s="17"/>
      <c r="D66" s="21"/>
      <c r="E66" s="26"/>
      <c r="F66" s="32"/>
      <c r="G66" s="31"/>
      <c r="H66" s="17"/>
      <c r="I66" s="21"/>
      <c r="J66" s="21"/>
      <c r="K66" s="26"/>
      <c r="L66" s="26"/>
      <c r="M66" s="26"/>
      <c r="N66" s="17"/>
      <c r="O66" s="20"/>
    </row>
    <row x14ac:dyDescent="0.25" r="67" customHeight="1" ht="18.75">
      <c r="A67" s="30"/>
      <c r="B67" s="31"/>
      <c r="C67" s="17"/>
      <c r="D67" s="21"/>
      <c r="E67" s="26"/>
      <c r="F67" s="32"/>
      <c r="G67" s="31"/>
      <c r="H67" s="17"/>
      <c r="I67" s="21"/>
      <c r="J67" s="21"/>
      <c r="K67" s="26"/>
      <c r="L67" s="26"/>
      <c r="M67" s="26"/>
      <c r="N67" s="17"/>
      <c r="O67" s="20"/>
    </row>
    <row x14ac:dyDescent="0.25" r="68" customHeight="1" ht="18.75">
      <c r="A68" s="30"/>
      <c r="B68" s="31"/>
      <c r="C68" s="17"/>
      <c r="D68" s="21"/>
      <c r="E68" s="26"/>
      <c r="F68" s="32"/>
      <c r="G68" s="31"/>
      <c r="H68" s="17"/>
      <c r="I68" s="21"/>
      <c r="J68" s="21"/>
      <c r="K68" s="26"/>
      <c r="L68" s="26"/>
      <c r="M68" s="26"/>
      <c r="N68" s="17"/>
      <c r="O68" s="20"/>
    </row>
    <row x14ac:dyDescent="0.25" r="69" customHeight="1" ht="18.75">
      <c r="A69" s="30"/>
      <c r="B69" s="31"/>
      <c r="C69" s="17"/>
      <c r="D69" s="21"/>
      <c r="E69" s="26"/>
      <c r="F69" s="32"/>
      <c r="G69" s="31"/>
      <c r="H69" s="17"/>
      <c r="I69" s="21"/>
      <c r="J69" s="21"/>
      <c r="K69" s="26"/>
      <c r="L69" s="26"/>
      <c r="M69" s="26"/>
      <c r="N69" s="17"/>
      <c r="O69" s="20"/>
    </row>
    <row x14ac:dyDescent="0.25" r="70" customHeight="1" ht="18.75">
      <c r="A70" s="30"/>
      <c r="B70" s="31"/>
      <c r="C70" s="17"/>
      <c r="D70" s="21"/>
      <c r="E70" s="26"/>
      <c r="F70" s="32"/>
      <c r="G70" s="31"/>
      <c r="H70" s="17"/>
      <c r="I70" s="21"/>
      <c r="J70" s="21"/>
      <c r="K70" s="26"/>
      <c r="L70" s="26"/>
      <c r="M70" s="26"/>
      <c r="N70" s="17"/>
      <c r="O70" s="20"/>
    </row>
    <row x14ac:dyDescent="0.25" r="71" customHeight="1" ht="18.75">
      <c r="A71" s="30"/>
      <c r="B71" s="31"/>
      <c r="C71" s="17"/>
      <c r="D71" s="21"/>
      <c r="E71" s="26"/>
      <c r="F71" s="32"/>
      <c r="G71" s="31"/>
      <c r="H71" s="17"/>
      <c r="I71" s="21"/>
      <c r="J71" s="21"/>
      <c r="K71" s="26"/>
      <c r="L71" s="26"/>
      <c r="M71" s="26"/>
      <c r="N71" s="17"/>
      <c r="O71" s="20"/>
    </row>
    <row x14ac:dyDescent="0.25" r="72" customHeight="1" ht="18.75">
      <c r="A72" s="30"/>
      <c r="B72" s="31"/>
      <c r="C72" s="17"/>
      <c r="D72" s="21"/>
      <c r="E72" s="26"/>
      <c r="F72" s="32"/>
      <c r="G72" s="31"/>
      <c r="H72" s="17"/>
      <c r="I72" s="21"/>
      <c r="J72" s="21"/>
      <c r="K72" s="26"/>
      <c r="L72" s="26"/>
      <c r="M72" s="26"/>
      <c r="N72" s="17"/>
      <c r="O72" s="20"/>
    </row>
    <row x14ac:dyDescent="0.25" r="73" customHeight="1" ht="18.75">
      <c r="A73" s="30"/>
      <c r="B73" s="31"/>
      <c r="C73" s="17"/>
      <c r="D73" s="21"/>
      <c r="E73" s="26"/>
      <c r="F73" s="32"/>
      <c r="G73" s="31"/>
      <c r="H73" s="17"/>
      <c r="I73" s="21"/>
      <c r="J73" s="21"/>
      <c r="K73" s="26"/>
      <c r="L73" s="26"/>
      <c r="M73" s="26"/>
      <c r="N73" s="17"/>
      <c r="O73" s="20"/>
    </row>
    <row x14ac:dyDescent="0.25" r="74" customHeight="1" ht="18.75">
      <c r="A74" s="30"/>
      <c r="B74" s="31"/>
      <c r="C74" s="17"/>
      <c r="D74" s="21"/>
      <c r="E74" s="26"/>
      <c r="F74" s="32"/>
      <c r="G74" s="31"/>
      <c r="H74" s="17"/>
      <c r="I74" s="21"/>
      <c r="J74" s="21"/>
      <c r="K74" s="26"/>
      <c r="L74" s="26"/>
      <c r="M74" s="26"/>
      <c r="N74" s="17"/>
      <c r="O74" s="20"/>
    </row>
    <row x14ac:dyDescent="0.25" r="75" customHeight="1" ht="18.75">
      <c r="A75" s="30"/>
      <c r="B75" s="31"/>
      <c r="C75" s="17"/>
      <c r="D75" s="21"/>
      <c r="E75" s="26"/>
      <c r="F75" s="32"/>
      <c r="G75" s="31"/>
      <c r="H75" s="17"/>
      <c r="I75" s="21"/>
      <c r="J75" s="21"/>
      <c r="K75" s="26"/>
      <c r="L75" s="26"/>
      <c r="M75" s="26"/>
      <c r="N75" s="17"/>
      <c r="O75" s="20"/>
    </row>
  </sheetData>
  <mergeCells count="19">
    <mergeCell ref="A1:M3"/>
    <mergeCell ref="A4:M6"/>
    <mergeCell ref="A7:M7"/>
    <mergeCell ref="B8:C8"/>
    <mergeCell ref="H8:I8"/>
    <mergeCell ref="B9:C9"/>
    <mergeCell ref="H9:I9"/>
    <mergeCell ref="A35:C35"/>
    <mergeCell ref="G35:M47"/>
    <mergeCell ref="A36:C36"/>
    <mergeCell ref="A37:C37"/>
    <mergeCell ref="A38:C38"/>
    <mergeCell ref="A39:C39"/>
    <mergeCell ref="A40:C40"/>
    <mergeCell ref="A41:C41"/>
    <mergeCell ref="A42:C42"/>
    <mergeCell ref="A44:C44"/>
    <mergeCell ref="A46:C46"/>
    <mergeCell ref="A47:C4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057-05416961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2024-04-24T04:07:04.048Z</dcterms:created>
  <dcterms:modified xsi:type="dcterms:W3CDTF">2024-04-24T04:07:04.048Z</dcterms:modified>
</cp:coreProperties>
</file>