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<sst xmlns="http://schemas.openxmlformats.org/spreadsheetml/2006/main" count="149" uniqueCount="77">
  <si>
    <r>
      <t/>
    </r>
    <r>
      <rPr>
        <b/>
        <sz val="28"/>
        <color rgb="FF000000"/>
        <rFont val="楷体"/>
        <family val="2"/>
      </rPr>
      <t xml:space="preserve">  </t>
    </r>
    <r>
      <rPr>
        <b/>
        <sz val="28"/>
        <color rgb="FF000000"/>
        <rFont val="楷体"/>
        <family val="2"/>
      </rPr>
      <t>HappyFarmFruit Liquidation</t>
    </r>
  </si>
  <si>
    <t>supplier: 8F</t>
  </si>
  <si>
    <t>Vessel:</t>
  </si>
  <si>
    <t>SEASPAN RAPTOR</t>
  </si>
  <si>
    <t xml:space="preserve">Container NO: </t>
  </si>
  <si>
    <t>MEDU9767315</t>
  </si>
  <si>
    <t>ETA:</t>
  </si>
  <si>
    <t>Remark：</t>
  </si>
  <si>
    <r>
      <t xml:space="preserve">Soft and decays
</t>
    </r>
    <r>
      <rPr>
        <b/>
        <sz val="14"/>
        <color rgb="FF000000"/>
        <rFont val="楷体"/>
        <family val="2"/>
      </rPr>
      <t>SOLD in GZ</t>
    </r>
  </si>
  <si>
    <t>AVG FOB：</t>
  </si>
  <si>
    <t>/kg</t>
  </si>
  <si>
    <t>货品</t>
  </si>
  <si>
    <t>销售日期</t>
  </si>
  <si>
    <t>版号</t>
  </si>
  <si>
    <t>重量</t>
  </si>
  <si>
    <t>品种</t>
  </si>
  <si>
    <t>包装</t>
  </si>
  <si>
    <t>规格</t>
  </si>
  <si>
    <t>销售数量</t>
  </si>
  <si>
    <t>单价</t>
  </si>
  <si>
    <t>金额</t>
  </si>
  <si>
    <t>观察</t>
  </si>
  <si>
    <r>
      <t/>
    </r>
    <r>
      <rPr>
        <b/>
        <sz val="14"/>
        <color rgb="FF000000"/>
        <rFont val="楷体"/>
        <family val="2"/>
      </rPr>
      <t>I</t>
    </r>
    <r>
      <rPr>
        <b/>
        <sz val="14"/>
        <color rgb="FF000000"/>
        <rFont val="楷体"/>
        <family val="2"/>
      </rPr>
      <t>tem</t>
    </r>
  </si>
  <si>
    <t>Sale date</t>
  </si>
  <si>
    <t>Palllet NO.</t>
  </si>
  <si>
    <t>weight</t>
  </si>
  <si>
    <t>Varieties</t>
  </si>
  <si>
    <t>Packing</t>
  </si>
  <si>
    <t>Size</t>
  </si>
  <si>
    <r>
      <t/>
    </r>
    <r>
      <rPr>
        <b/>
        <sz val="14"/>
        <color rgb="FF000000"/>
        <rFont val="楷体"/>
        <family val="2"/>
      </rPr>
      <t>s</t>
    </r>
    <r>
      <rPr>
        <b/>
        <sz val="14"/>
        <color rgb="FF000000"/>
        <rFont val="楷体"/>
        <family val="2"/>
      </rPr>
      <t>ales boxes</t>
    </r>
  </si>
  <si>
    <r>
      <t/>
    </r>
    <r>
      <rPr>
        <b/>
        <sz val="14"/>
        <color rgb="FF000000"/>
        <rFont val="楷体"/>
        <family val="2"/>
      </rPr>
      <t>P</t>
    </r>
    <r>
      <rPr>
        <b/>
        <sz val="14"/>
        <color rgb="FF000000"/>
        <rFont val="楷体"/>
        <family val="2"/>
      </rPr>
      <t>rice(RMB)</t>
    </r>
  </si>
  <si>
    <r>
      <t/>
    </r>
    <r>
      <rPr>
        <b/>
        <sz val="14"/>
        <color rgb="FF000000"/>
        <rFont val="楷体"/>
        <family val="2"/>
      </rPr>
      <t>t</t>
    </r>
    <r>
      <rPr>
        <b/>
        <sz val="14"/>
        <color rgb="FF000000"/>
        <rFont val="楷体"/>
        <family val="2"/>
      </rPr>
      <t>otal(RMB)</t>
    </r>
  </si>
  <si>
    <t>FOB USD</t>
  </si>
  <si>
    <t>CHERRIES</t>
  </si>
  <si>
    <t>1512188</t>
  </si>
  <si>
    <t>LAPINS</t>
  </si>
  <si>
    <t>happy farm 2.5kg</t>
  </si>
  <si>
    <t>3JD</t>
  </si>
  <si>
    <t>1512219</t>
  </si>
  <si>
    <t>3J</t>
  </si>
  <si>
    <t>1512220</t>
  </si>
  <si>
    <t>1512221</t>
  </si>
  <si>
    <t>2J</t>
  </si>
  <si>
    <t>1512222</t>
  </si>
  <si>
    <t>2JD</t>
  </si>
  <si>
    <t>1513720</t>
  </si>
  <si>
    <t>1513723</t>
  </si>
  <si>
    <t>1513724</t>
  </si>
  <si>
    <t>1513725</t>
  </si>
  <si>
    <t>1513726</t>
  </si>
  <si>
    <t>1513731</t>
  </si>
  <si>
    <t>1513732</t>
  </si>
  <si>
    <t>1513735</t>
  </si>
  <si>
    <t>1513737</t>
  </si>
  <si>
    <t>1513738</t>
  </si>
  <si>
    <t>1512189</t>
  </si>
  <si>
    <t>JD</t>
  </si>
  <si>
    <t>1512228</t>
  </si>
  <si>
    <t>1513730</t>
  </si>
  <si>
    <t>1513734</t>
  </si>
  <si>
    <t>J</t>
  </si>
  <si>
    <t>1513741</t>
  </si>
  <si>
    <t>CHINA CUSTOM</t>
  </si>
  <si>
    <t>Custom checked and return</t>
  </si>
  <si>
    <t>DAMAGE</t>
  </si>
  <si>
    <t>TOTAL boxes</t>
  </si>
  <si>
    <t>Total Kg BL</t>
  </si>
  <si>
    <t>23,612.4 Kg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</si>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</sst>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yyyy/m/d"/>
    <numFmt numFmtId="165" formatCode="_(us$* #,##0.ff_)"/>
    <numFmt numFmtId="166" formatCode="_(Us$* #,##0.ff_)"/>
    <numFmt numFmtId="167" formatCode="#,##0.00%"/>
  </numFmts>
  <fonts count="15" x14ac:knownFonts="1">
    <font>
      <sz val="11"/>
      <color theme="1"/>
      <name val="Calibri"/>
      <family val="2"/>
      <scheme val="minor"/>
    </font>
    <font>
      <b/>
      <sz val="28"/>
      <color rgb="FF000000"/>
      <name val="楷体"/>
      <family val="2"/>
    </font>
    <font>
      <b/>
      <sz val="14"/>
      <color rgb="FF000000"/>
      <name val="楷体"/>
      <family val="2"/>
    </font>
    <font>
      <sz val="14"/>
      <color rgb="FF000000"/>
      <name val="楷体"/>
      <family val="2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2"/>
      <color theme="1"/>
      <name val="宋体"/>
      <family val="2"/>
    </font>
    <font>
      <sz val="11"/>
      <color theme="1"/>
      <name val="Aptos Narrow"/>
      <family val="2"/>
    </font>
    <font>
      <sz val="9"/>
      <color rgb="FF000000"/>
      <name val="新宋体"/>
      <family val="2"/>
    </font>
    <font>
      <b/>
      <sz val="12"/>
      <color rgb="FF000000"/>
      <name val="楷体"/>
      <family val="2"/>
    </font>
    <font>
      <sz val="11"/>
      <color rgb="FF000000"/>
      <name val="Arial"/>
      <family val="2"/>
    </font>
    <font>
      <sz val="11"/>
      <color rgb="FF3d3d3d"/>
      <name val="Arial"/>
      <family val="2"/>
    </font>
    <font>
      <b/>
      <sz val="12"/>
      <color rgb="FFffffff"/>
      <name val="楷体"/>
      <family val="2"/>
    </font>
    <font>
      <b/>
      <sz val="11"/>
      <color rgb="FF000000"/>
      <name val="Arial"/>
      <family val="2"/>
    </font>
    <font>
      <b/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6c6ad"/>
      </patternFill>
    </fill>
    <fill>
      <patternFill patternType="solid">
        <fgColor rgb="FFffff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133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164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65" applyNumberFormat="1" borderId="2" applyBorder="1" fontId="1" applyFont="1" fillId="2" applyFill="1" applyAlignment="1">
      <alignment horizontal="center"/>
    </xf>
    <xf xfId="0" numFmtId="7" applyNumberFormat="1" borderId="3" applyBorder="1" fontId="1" applyFont="1" fillId="2" applyFill="1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164" applyNumberFormat="1" borderId="5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165" applyNumberFormat="1" borderId="5" applyBorder="1" fontId="1" applyFont="1" fillId="2" applyFill="1" applyAlignment="1">
      <alignment horizontal="center"/>
    </xf>
    <xf xfId="0" numFmtId="7" applyNumberFormat="1" borderId="6" applyBorder="1" fontId="1" applyFont="1" fillId="2" applyFill="1" applyAlignment="1">
      <alignment horizontal="center"/>
    </xf>
    <xf xfId="0" numFmtId="0" borderId="7" applyBorder="1" fontId="2" applyFont="1" fillId="2" applyFill="1" applyAlignment="1">
      <alignment horizontal="left"/>
    </xf>
    <xf xfId="0" numFmtId="164" applyNumberFormat="1" borderId="8" applyBorder="1" fontId="2" applyFont="1" fillId="2" applyFill="1" applyAlignment="1">
      <alignment horizontal="left"/>
    </xf>
    <xf xfId="0" numFmtId="0" borderId="8" applyBorder="1" fontId="2" applyFont="1" fillId="2" applyFill="1" applyAlignment="1">
      <alignment horizontal="left"/>
    </xf>
    <xf xfId="0" numFmtId="4" applyNumberFormat="1" borderId="8" applyBorder="1" fontId="2" applyFont="1" fillId="2" applyFill="1" applyAlignment="1">
      <alignment horizontal="left"/>
    </xf>
    <xf xfId="0" numFmtId="3" applyNumberFormat="1" borderId="8" applyBorder="1" fontId="2" applyFont="1" fillId="2" applyFill="1" applyAlignment="1">
      <alignment horizontal="left"/>
    </xf>
    <xf xfId="0" numFmtId="3" applyNumberFormat="1" borderId="8" applyBorder="1" fontId="2" applyFont="1" fillId="2" applyFill="1" applyAlignment="1">
      <alignment horizontal="right"/>
    </xf>
    <xf xfId="0" numFmtId="165" applyNumberFormat="1" borderId="8" applyBorder="1" fontId="2" applyFont="1" fillId="2" applyFill="1" applyAlignment="1">
      <alignment horizontal="left"/>
    </xf>
    <xf xfId="0" numFmtId="7" applyNumberFormat="1" borderId="9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4" applyNumberFormat="1" borderId="5" applyBorder="1" fontId="2" applyFont="1" fillId="2" applyFill="1" applyAlignment="1">
      <alignment horizontal="left"/>
    </xf>
    <xf xfId="0" numFmtId="7" applyNumberFormat="1" borderId="6" applyBorder="1" fontId="2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 vertical="top" wrapText="1"/>
    </xf>
    <xf xfId="0" numFmtId="0" borderId="8" applyBorder="1" fontId="3" applyFont="1" fillId="2" applyFill="1" applyAlignment="1">
      <alignment horizontal="left" wrapText="1"/>
    </xf>
    <xf xfId="0" numFmtId="4" applyNumberFormat="1" borderId="8" applyBorder="1" fontId="3" applyFont="1" fillId="2" applyFill="1" applyAlignment="1">
      <alignment horizontal="left" wrapText="1"/>
    </xf>
    <xf xfId="0" numFmtId="3" applyNumberFormat="1" borderId="8" applyBorder="1" fontId="3" applyFont="1" fillId="2" applyFill="1" applyAlignment="1">
      <alignment horizontal="left" wrapText="1"/>
    </xf>
    <xf xfId="0" numFmtId="4" applyNumberFormat="1" borderId="8" applyBorder="1" fontId="3" applyFont="1" fillId="2" applyFill="1" applyAlignment="1">
      <alignment horizontal="left"/>
    </xf>
    <xf xfId="0" numFmtId="165" applyNumberFormat="1" borderId="8" applyBorder="1" fontId="3" applyFont="1" fillId="2" applyFill="1" applyAlignment="1">
      <alignment horizontal="center" vertical="top"/>
    </xf>
    <xf xfId="0" numFmtId="7" applyNumberFormat="1" borderId="9" applyBorder="1" fontId="3" applyFont="1" fillId="2" applyFill="1" applyAlignment="1">
      <alignment horizontal="center"/>
    </xf>
    <xf xfId="0" numFmtId="164" applyNumberFormat="1" borderId="2" applyBorder="1" fontId="3" applyFont="1" fillId="2" applyFill="1" applyAlignment="1">
      <alignment horizontal="left" wrapText="1"/>
    </xf>
    <xf xfId="0" numFmtId="0" borderId="2" applyBorder="1" fontId="3" applyFont="1" fillId="2" applyFill="1" applyAlignment="1">
      <alignment horizontal="left" wrapText="1"/>
    </xf>
    <xf xfId="0" numFmtId="4" applyNumberFormat="1" borderId="2" applyBorder="1" fontId="3" applyFont="1" fillId="2" applyFill="1" applyAlignment="1">
      <alignment horizontal="left" wrapText="1"/>
    </xf>
    <xf xfId="0" numFmtId="3" applyNumberFormat="1" borderId="2" applyBorder="1" fontId="3" applyFont="1" fillId="2" applyFill="1" applyAlignment="1">
      <alignment horizontal="left" wrapText="1"/>
    </xf>
    <xf xfId="0" numFmtId="4" applyNumberFormat="1" borderId="2" applyBorder="1" fontId="3" applyFont="1" fillId="2" applyFill="1" applyAlignment="1">
      <alignment horizontal="left"/>
    </xf>
    <xf xfId="0" numFmtId="165" applyNumberFormat="1" borderId="2" applyBorder="1" fontId="3" applyFont="1" fillId="2" applyFill="1" applyAlignment="1">
      <alignment horizontal="center"/>
    </xf>
    <xf xfId="0" numFmtId="7" applyNumberFormat="1" borderId="3" applyBorder="1" fontId="3" applyFont="1" fillId="2" applyFill="1" applyAlignment="1">
      <alignment horizontal="center"/>
    </xf>
    <xf xfId="0" numFmtId="0" borderId="10" applyBorder="1" fontId="2" applyFont="1" fillId="2" applyFill="1" applyAlignment="1">
      <alignment horizontal="left"/>
    </xf>
    <xf xfId="0" numFmtId="164" applyNumberFormat="1" borderId="10" applyBorder="1" fontId="3" applyFont="1" fillId="2" applyFill="1" applyAlignment="1">
      <alignment horizontal="left"/>
    </xf>
    <xf xfId="0" numFmtId="4" applyNumberFormat="1" borderId="10" applyBorder="1" fontId="2" applyFont="1" fillId="2" applyFill="1" applyAlignment="1">
      <alignment horizontal="left"/>
    </xf>
    <xf xfId="0" numFmtId="166" applyNumberFormat="1" borderId="10" applyBorder="1" fontId="2" applyFont="1" fillId="2" applyFill="1" applyAlignment="1">
      <alignment horizontal="left"/>
    </xf>
    <xf xfId="0" numFmtId="3" applyNumberFormat="1" borderId="10" applyBorder="1" fontId="2" applyFont="1" fillId="2" applyFill="1" applyAlignment="1">
      <alignment horizontal="left"/>
    </xf>
    <xf xfId="0" numFmtId="4" applyNumberFormat="1" borderId="10" applyBorder="1" fontId="3" applyFont="1" fillId="2" applyFill="1" applyAlignment="1">
      <alignment horizontal="left"/>
    </xf>
    <xf xfId="0" numFmtId="165" applyNumberFormat="1" borderId="10" applyBorder="1" fontId="3" applyFont="1" fillId="2" applyFill="1" applyAlignment="1">
      <alignment horizontal="center"/>
    </xf>
    <xf xfId="0" numFmtId="7" applyNumberFormat="1" borderId="11" applyBorder="1" fontId="3" applyFont="1" fillId="2" applyFill="1" applyAlignment="1">
      <alignment horizontal="center"/>
    </xf>
    <xf xfId="0" numFmtId="0" borderId="12" applyBorder="1" fontId="2" applyFont="1" fillId="2" applyFill="1" applyAlignment="1">
      <alignment horizontal="center"/>
    </xf>
    <xf xfId="0" numFmtId="164" applyNumberFormat="1" borderId="13" applyBorder="1" fontId="2" applyFont="1" fillId="0" applyAlignment="1">
      <alignment horizontal="center"/>
    </xf>
    <xf xfId="0" numFmtId="0" borderId="13" applyBorder="1" fontId="2" applyFont="1" fillId="0" applyAlignment="1">
      <alignment horizontal="center"/>
    </xf>
    <xf xfId="0" numFmtId="4" applyNumberFormat="1" borderId="13" applyBorder="1" fontId="2" applyFont="1" fillId="0" applyAlignment="1">
      <alignment horizontal="center"/>
    </xf>
    <xf xfId="0" numFmtId="3" applyNumberFormat="1" borderId="13" applyBorder="1" fontId="2" applyFont="1" fillId="0" applyAlignment="1">
      <alignment horizontal="center"/>
    </xf>
    <xf xfId="0" numFmtId="4" applyNumberFormat="1" borderId="14" applyBorder="1" fontId="2" applyFont="1" fillId="0" applyAlignment="1">
      <alignment horizontal="center"/>
    </xf>
    <xf xfId="0" numFmtId="165" applyNumberFormat="1" borderId="12" applyBorder="1" fontId="2" applyFont="1" fillId="2" applyFill="1" applyAlignment="1">
      <alignment horizontal="center"/>
    </xf>
    <xf xfId="0" numFmtId="7" applyNumberFormat="1" borderId="12" applyBorder="1" fontId="2" applyFont="1" fillId="2" applyFill="1" applyAlignment="1">
      <alignment horizontal="center"/>
    </xf>
    <xf xfId="0" numFmtId="0" borderId="15" applyBorder="1" fontId="2" applyFont="1" fillId="3" applyFill="1" applyAlignment="1">
      <alignment horizontal="center"/>
    </xf>
    <xf xfId="0" numFmtId="0" borderId="15" applyBorder="1" fontId="2" applyFont="1" fillId="2" applyFill="1" applyAlignment="1">
      <alignment horizontal="center"/>
    </xf>
    <xf xfId="0" numFmtId="164" applyNumberFormat="1" borderId="15" applyBorder="1" fontId="2" applyFont="1" fillId="0" applyAlignment="1">
      <alignment horizontal="center"/>
    </xf>
    <xf xfId="0" numFmtId="0" borderId="15" applyBorder="1" fontId="2" applyFont="1" fillId="0" applyAlignment="1">
      <alignment horizontal="center"/>
    </xf>
    <xf xfId="0" numFmtId="4" applyNumberFormat="1" borderId="15" applyBorder="1" fontId="2" applyFont="1" fillId="0" applyAlignment="1">
      <alignment horizontal="center"/>
    </xf>
    <xf xfId="0" numFmtId="3" applyNumberFormat="1" borderId="15" applyBorder="1" fontId="2" applyFont="1" fillId="0" applyAlignment="1">
      <alignment horizontal="center"/>
    </xf>
    <xf xfId="0" numFmtId="4" applyNumberFormat="1" borderId="16" applyBorder="1" fontId="2" applyFont="1" fillId="0" applyAlignment="1">
      <alignment horizontal="center"/>
    </xf>
    <xf xfId="0" numFmtId="165" applyNumberFormat="1" borderId="15" applyBorder="1" fontId="2" applyFont="1" fillId="2" applyFill="1" applyAlignment="1">
      <alignment horizontal="center"/>
    </xf>
    <xf xfId="0" numFmtId="7" applyNumberFormat="1" borderId="15" applyBorder="1" fontId="2" applyFont="1" fillId="2" applyFill="1" applyAlignment="1">
      <alignment horizontal="center"/>
    </xf>
    <xf xfId="0" numFmtId="0" borderId="15" applyBorder="1" fontId="4" applyFont="1" fillId="2" applyFill="1" applyAlignment="1">
      <alignment horizontal="center"/>
    </xf>
    <xf xfId="0" numFmtId="164" applyNumberFormat="1" borderId="15" applyBorder="1" fontId="5" applyFont="1" fillId="0" applyAlignment="1">
      <alignment horizontal="center"/>
    </xf>
    <xf xfId="0" numFmtId="0" borderId="15" applyBorder="1" fontId="4" applyFont="1" fillId="0" applyAlignment="1">
      <alignment horizontal="center"/>
    </xf>
    <xf xfId="0" numFmtId="4" applyNumberFormat="1" borderId="15" applyBorder="1" fontId="4" applyFont="1" fillId="0" applyAlignment="1">
      <alignment horizontal="center"/>
    </xf>
    <xf xfId="0" numFmtId="0" borderId="15" applyBorder="1" fontId="6" applyFont="1" fillId="0" applyAlignment="1">
      <alignment horizontal="center"/>
    </xf>
    <xf xfId="0" numFmtId="3" applyNumberFormat="1" borderId="15" applyBorder="1" fontId="7" applyFont="1" fillId="0" applyAlignment="1">
      <alignment horizontal="center"/>
    </xf>
    <xf xfId="0" numFmtId="4" applyNumberFormat="1" borderId="15" applyBorder="1" fontId="4" applyFont="1" fillId="2" applyFill="1" applyAlignment="1">
      <alignment horizontal="right"/>
    </xf>
    <xf xfId="0" numFmtId="7" applyNumberFormat="1" borderId="15" applyBorder="1" fontId="4" applyFont="1" fillId="2" applyFill="1" applyAlignment="1">
      <alignment horizontal="right"/>
    </xf>
    <xf xfId="0" numFmtId="0" borderId="2" applyBorder="1" fontId="8" applyFont="1" fillId="2" applyFill="1" applyAlignment="1">
      <alignment horizontal="left"/>
    </xf>
    <xf xfId="0" numFmtId="3" applyNumberFormat="1" borderId="2" applyBorder="1" fontId="8" applyFont="1" fillId="2" applyFill="1" applyAlignment="1">
      <alignment horizontal="center"/>
    </xf>
    <xf xfId="0" numFmtId="0" borderId="2" applyBorder="1" fontId="8" applyFont="1" fillId="2" applyFill="1" applyAlignment="1">
      <alignment horizontal="center"/>
    </xf>
    <xf xfId="0" numFmtId="7" applyNumberFormat="1" borderId="2" applyBorder="1" fontId="8" applyFont="1" fillId="2" applyFill="1" applyAlignment="1">
      <alignment horizontal="center"/>
    </xf>
    <xf xfId="0" numFmtId="164" applyNumberFormat="1" borderId="15" applyBorder="1" fontId="4" applyFont="1" fillId="2" applyFill="1" applyAlignment="1">
      <alignment horizontal="center"/>
    </xf>
    <xf xfId="0" numFmtId="4" applyNumberFormat="1" borderId="15" applyBorder="1" fontId="4" applyFont="1" fillId="2" applyFill="1" applyAlignment="1">
      <alignment horizontal="center"/>
    </xf>
    <xf xfId="0" numFmtId="3" applyNumberFormat="1" borderId="15" applyBorder="1" fontId="4" applyFont="1" fillId="2" applyFill="1" applyAlignment="1">
      <alignment horizontal="center"/>
    </xf>
    <xf xfId="0" numFmtId="164" applyNumberFormat="1" borderId="1" applyBorder="1" fontId="4" applyFont="1" fillId="2" applyFill="1" applyAlignment="1">
      <alignment horizontal="center"/>
    </xf>
    <xf xfId="0" numFmtId="0" borderId="1" applyBorder="1" fontId="4" applyFont="1" fillId="2" applyFill="1" applyAlignment="1">
      <alignment horizontal="center"/>
    </xf>
    <xf xfId="0" numFmtId="4" applyNumberFormat="1" borderId="1" applyBorder="1" fontId="4" applyFont="1" fillId="2" applyFill="1" applyAlignment="1">
      <alignment horizontal="center"/>
    </xf>
    <xf xfId="0" numFmtId="3" applyNumberFormat="1" borderId="1" applyBorder="1" fontId="4" applyFont="1" fillId="2" applyFill="1" applyAlignment="1">
      <alignment horizontal="center"/>
    </xf>
    <xf xfId="0" numFmtId="164" applyNumberFormat="1" borderId="15" applyBorder="1" fontId="2" applyFont="1" fillId="2" applyFill="1" applyAlignment="1">
      <alignment horizontal="center"/>
    </xf>
    <xf xfId="0" numFmtId="4" applyNumberFormat="1" borderId="15" applyBorder="1" fontId="2" applyFont="1" fillId="2" applyFill="1" applyAlignment="1">
      <alignment horizontal="center"/>
    </xf>
    <xf xfId="0" numFmtId="0" borderId="15" applyBorder="1" fontId="9" applyFont="1" fillId="2" applyFill="1" applyAlignment="1">
      <alignment horizontal="center"/>
    </xf>
    <xf xfId="0" numFmtId="3" applyNumberFormat="1" borderId="8" applyBorder="1" fontId="4" applyFont="1" fillId="2" applyFill="1" applyAlignment="1">
      <alignment horizontal="center"/>
    </xf>
    <xf xfId="0" numFmtId="4" applyNumberFormat="1" borderId="7" applyBorder="1" fontId="4" applyFont="1" fillId="2" applyFill="1" applyAlignment="1">
      <alignment horizontal="center"/>
    </xf>
    <xf xfId="0" numFmtId="7" applyNumberFormat="1" borderId="17" applyBorder="1" fontId="4" applyFont="1" fillId="2" applyFill="1" applyAlignment="1">
      <alignment horizontal="right"/>
    </xf>
    <xf xfId="0" numFmtId="7" applyNumberFormat="1" borderId="18" applyBorder="1" fontId="8" applyFont="1" fillId="0" applyAlignment="1">
      <alignment horizontal="center"/>
    </xf>
    <xf xfId="0" numFmtId="7" applyNumberFormat="1" borderId="2" applyBorder="1" fontId="8" applyFont="1" fillId="2" applyFill="1" applyAlignment="1">
      <alignment horizontal="left"/>
    </xf>
    <xf xfId="0" numFmtId="0" borderId="15" applyBorder="1" fontId="9" applyFont="1" fillId="2" applyFill="1" applyAlignment="1">
      <alignment horizontal="left"/>
    </xf>
    <xf xfId="0" numFmtId="164" applyNumberFormat="1" borderId="15" applyBorder="1" fontId="9" applyFont="1" fillId="2" applyFill="1" applyAlignment="1">
      <alignment horizontal="left"/>
    </xf>
    <xf xfId="0" numFmtId="4" applyNumberFormat="1" borderId="15" applyBorder="1" fontId="9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center"/>
    </xf>
    <xf xfId="0" numFmtId="3" applyNumberFormat="1" borderId="7" applyBorder="1" fontId="10" applyFont="1" fillId="2" applyFill="1" applyAlignment="1">
      <alignment horizontal="left"/>
    </xf>
    <xf xfId="0" numFmtId="167" applyNumberFormat="1" borderId="15" applyBorder="1" fontId="4" applyFont="1" fillId="2" applyFill="1" applyAlignment="1">
      <alignment horizontal="center"/>
    </xf>
    <xf xfId="0" numFmtId="7" applyNumberFormat="1" borderId="19" applyBorder="1" fontId="4" applyFont="1" fillId="2" applyFill="1" applyAlignment="1">
      <alignment horizontal="right"/>
    </xf>
    <xf xfId="0" numFmtId="7" applyNumberFormat="1" borderId="2" applyBorder="1" fontId="11" applyFont="1" fillId="2" applyFill="1" applyAlignment="1">
      <alignment horizontal="right"/>
    </xf>
    <xf xfId="0" numFmtId="7" applyNumberFormat="1" borderId="2" applyBorder="1" fontId="11" applyFont="1" fillId="2" applyFill="1" applyAlignment="1">
      <alignment horizontal="left"/>
    </xf>
    <xf xfId="0" numFmtId="4" applyNumberFormat="1" borderId="2" applyBorder="1" fontId="8" applyFont="1" fillId="2" applyFill="1" applyAlignment="1">
      <alignment horizontal="center"/>
    </xf>
    <xf xfId="0" numFmtId="3" applyNumberFormat="1" borderId="15" applyBorder="1" fontId="12" applyFont="1" fillId="2" applyFill="1" applyAlignment="1">
      <alignment horizontal="center"/>
    </xf>
    <xf xfId="0" numFmtId="0" borderId="19" applyBorder="1" fontId="9" applyFont="1" fillId="2" applyFill="1" applyAlignment="1">
      <alignment horizontal="left"/>
    </xf>
    <xf xfId="0" numFmtId="3" applyNumberFormat="1" borderId="19" applyBorder="1" fontId="9" applyFont="1" fillId="2" applyFill="1" applyAlignment="1">
      <alignment horizontal="left"/>
    </xf>
    <xf xfId="0" numFmtId="3" applyNumberFormat="1" borderId="15" applyBorder="1" fontId="9" applyFont="1" fillId="2" applyFill="1" applyAlignment="1">
      <alignment horizontal="left"/>
    </xf>
    <xf xfId="0" numFmtId="3" applyNumberFormat="1" borderId="15" applyBorder="1" fontId="10" applyFont="1" fillId="2" applyFill="1" applyAlignment="1">
      <alignment horizontal="left"/>
    </xf>
    <xf xfId="0" numFmtId="3" applyNumberFormat="1" borderId="15" applyBorder="1" fontId="13" applyFont="1" fillId="4" applyFill="1" applyAlignment="1">
      <alignment horizontal="left"/>
    </xf>
    <xf xfId="0" numFmtId="4" applyNumberFormat="1" borderId="15" applyBorder="1" fontId="14" applyFont="1" fillId="4" applyFill="1" applyAlignment="1">
      <alignment horizontal="center"/>
    </xf>
    <xf xfId="0" numFmtId="7" applyNumberFormat="1" borderId="15" applyBorder="1" fontId="14" applyFont="1" fillId="4" applyFill="1" applyAlignment="1">
      <alignment horizontal="right"/>
    </xf>
    <xf xfId="0" numFmtId="166" applyNumberFormat="1" borderId="15" applyBorder="1" fontId="4" applyFont="1" fillId="2" applyFill="1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3"/>
  <sheetViews>
    <sheetView workbookViewId="0" tabSelected="1"/>
  </sheetViews>
  <sheetFormatPr defaultRowHeight="15" x14ac:dyDescent="0.25"/>
  <cols>
    <col min="1" max="1" style="125" width="11.719285714285713" customWidth="1" bestFit="1"/>
    <col min="2" max="2" style="126" width="14.719285714285713" customWidth="1" bestFit="1"/>
    <col min="3" max="3" style="125" width="16.576428571428572" customWidth="1" bestFit="1"/>
    <col min="4" max="4" style="127" width="16.576428571428572" customWidth="1" bestFit="1"/>
    <col min="5" max="5" style="125" width="21.005" customWidth="1" bestFit="1"/>
    <col min="6" max="6" style="125" width="31.862142857142857" customWidth="1" bestFit="1"/>
    <col min="7" max="7" style="128" width="23.005" customWidth="1" bestFit="1"/>
    <col min="8" max="8" style="128" width="25.005" customWidth="1" bestFit="1"/>
    <col min="9" max="9" style="127" width="15.005" customWidth="1" bestFit="1"/>
    <col min="10" max="10" style="129" width="26.719285714285714" customWidth="1" bestFit="1"/>
    <col min="11" max="11" style="130" width="14.719285714285713" customWidth="1" bestFit="1"/>
    <col min="12" max="12" style="131" width="21.14785714285714" customWidth="1" bestFit="1"/>
    <col min="13" max="13" style="132" width="13.576428571428572" customWidth="1" bestFit="1"/>
    <col min="14" max="14" style="132" width="13.576428571428572" customWidth="1" bestFit="1"/>
    <col min="15" max="15" style="132" width="13.576428571428572" customWidth="1" bestFit="1"/>
    <col min="16" max="16" style="132" width="13.576428571428572" customWidth="1" bestFit="1"/>
    <col min="17" max="17" style="132" width="13.576428571428572" customWidth="1" bestFit="1"/>
    <col min="18" max="18" style="132" width="13.576428571428572" customWidth="1" bestFit="1"/>
    <col min="19" max="19" style="132" width="13.576428571428572" customWidth="1" bestFit="1"/>
    <col min="20" max="20" style="132" width="13.576428571428572" customWidth="1" bestFit="1"/>
    <col min="21" max="21" style="132" width="13.576428571428572" customWidth="1" bestFit="1"/>
  </cols>
  <sheetData>
    <row x14ac:dyDescent="0.25" r="1" customHeight="1" ht="18.75">
      <c r="A1" s="1" t="s">
        <v>0</v>
      </c>
      <c r="B1" s="2"/>
      <c r="C1" s="3"/>
      <c r="D1" s="4"/>
      <c r="E1" s="3"/>
      <c r="F1" s="3"/>
      <c r="G1" s="5"/>
      <c r="H1" s="5"/>
      <c r="I1" s="4"/>
      <c r="J1" s="6"/>
      <c r="K1" s="7"/>
      <c r="L1" s="8"/>
      <c r="M1" s="9"/>
      <c r="N1" s="9"/>
      <c r="O1" s="9"/>
      <c r="P1" s="9"/>
      <c r="Q1" s="9"/>
      <c r="R1" s="9"/>
      <c r="S1" s="9"/>
      <c r="T1" s="9"/>
      <c r="U1" s="9"/>
    </row>
    <row x14ac:dyDescent="0.25" r="2" customHeight="1" ht="18.75">
      <c r="A2" s="10"/>
      <c r="B2" s="2"/>
      <c r="C2" s="3"/>
      <c r="D2" s="4"/>
      <c r="E2" s="3"/>
      <c r="F2" s="3"/>
      <c r="G2" s="5"/>
      <c r="H2" s="5"/>
      <c r="I2" s="4"/>
      <c r="J2" s="6"/>
      <c r="K2" s="7"/>
      <c r="L2" s="8"/>
      <c r="M2" s="9"/>
      <c r="N2" s="9"/>
      <c r="O2" s="9"/>
      <c r="P2" s="9"/>
      <c r="Q2" s="9"/>
      <c r="R2" s="9"/>
      <c r="S2" s="9"/>
      <c r="T2" s="9"/>
      <c r="U2" s="9"/>
    </row>
    <row x14ac:dyDescent="0.25" r="3" customHeight="1" ht="18.75">
      <c r="A3" s="11"/>
      <c r="B3" s="12"/>
      <c r="C3" s="13"/>
      <c r="D3" s="14"/>
      <c r="E3" s="13"/>
      <c r="F3" s="13"/>
      <c r="G3" s="15"/>
      <c r="H3" s="15"/>
      <c r="I3" s="14"/>
      <c r="J3" s="16"/>
      <c r="K3" s="17"/>
      <c r="L3" s="8"/>
      <c r="M3" s="9"/>
      <c r="N3" s="9"/>
      <c r="O3" s="9"/>
      <c r="P3" s="9"/>
      <c r="Q3" s="9"/>
      <c r="R3" s="9"/>
      <c r="S3" s="9"/>
      <c r="T3" s="9"/>
      <c r="U3" s="9"/>
    </row>
    <row x14ac:dyDescent="0.25" r="4" customHeight="1" ht="23.25">
      <c r="A4" s="18" t="s">
        <v>1</v>
      </c>
      <c r="B4" s="19"/>
      <c r="C4" s="20"/>
      <c r="D4" s="21"/>
      <c r="E4" s="20"/>
      <c r="F4" s="20"/>
      <c r="G4" s="22"/>
      <c r="H4" s="23" t="s">
        <v>2</v>
      </c>
      <c r="I4" s="21" t="s">
        <v>3</v>
      </c>
      <c r="J4" s="24"/>
      <c r="K4" s="25"/>
      <c r="L4" s="8"/>
      <c r="M4" s="9"/>
      <c r="N4" s="9"/>
      <c r="O4" s="9"/>
      <c r="P4" s="9"/>
      <c r="Q4" s="9"/>
      <c r="R4" s="9"/>
      <c r="S4" s="9"/>
      <c r="T4" s="9"/>
      <c r="U4" s="9"/>
    </row>
    <row x14ac:dyDescent="0.25" r="5" customHeight="1" ht="21.75">
      <c r="A5" s="26" t="s">
        <v>4</v>
      </c>
      <c r="B5" s="27"/>
      <c r="C5" s="28" t="s">
        <v>5</v>
      </c>
      <c r="D5" s="29"/>
      <c r="E5" s="28"/>
      <c r="F5" s="28"/>
      <c r="G5" s="30"/>
      <c r="H5" s="31" t="s">
        <v>6</v>
      </c>
      <c r="I5" s="32">
        <v>45307</v>
      </c>
      <c r="J5" s="32"/>
      <c r="K5" s="33"/>
      <c r="L5" s="8"/>
      <c r="M5" s="9"/>
      <c r="N5" s="9"/>
      <c r="O5" s="9"/>
      <c r="P5" s="9"/>
      <c r="Q5" s="9"/>
      <c r="R5" s="9"/>
      <c r="S5" s="9"/>
      <c r="T5" s="9"/>
      <c r="U5" s="9"/>
    </row>
    <row x14ac:dyDescent="0.25" r="6" customHeight="1" ht="25.5">
      <c r="A6" s="20" t="s">
        <v>7</v>
      </c>
      <c r="B6" s="34" t="s">
        <v>8</v>
      </c>
      <c r="C6" s="35"/>
      <c r="D6" s="36"/>
      <c r="E6" s="35"/>
      <c r="F6" s="35"/>
      <c r="G6" s="37"/>
      <c r="H6" s="37"/>
      <c r="I6" s="38"/>
      <c r="J6" s="39"/>
      <c r="K6" s="40"/>
      <c r="L6" s="8"/>
      <c r="M6" s="9"/>
      <c r="N6" s="9"/>
      <c r="O6" s="9"/>
      <c r="P6" s="9"/>
      <c r="Q6" s="9"/>
      <c r="R6" s="9"/>
      <c r="S6" s="9"/>
      <c r="T6" s="9"/>
      <c r="U6" s="9"/>
    </row>
    <row x14ac:dyDescent="0.25" r="7" customHeight="1" ht="22.5">
      <c r="A7" s="28"/>
      <c r="B7" s="41"/>
      <c r="C7" s="42"/>
      <c r="D7" s="43"/>
      <c r="E7" s="42"/>
      <c r="F7" s="42"/>
      <c r="G7" s="44"/>
      <c r="H7" s="44"/>
      <c r="I7" s="45"/>
      <c r="J7" s="46"/>
      <c r="K7" s="47"/>
      <c r="L7" s="8"/>
      <c r="M7" s="9"/>
      <c r="N7" s="9"/>
      <c r="O7" s="9"/>
      <c r="P7" s="9"/>
      <c r="Q7" s="9"/>
      <c r="R7" s="9"/>
      <c r="S7" s="9"/>
      <c r="T7" s="9"/>
      <c r="U7" s="9"/>
    </row>
    <row x14ac:dyDescent="0.25" r="8" customHeight="1" ht="26.25">
      <c r="A8" s="48"/>
      <c r="B8" s="49"/>
      <c r="C8" s="48"/>
      <c r="D8" s="50"/>
      <c r="E8" s="48"/>
      <c r="F8" s="48" t="s">
        <v>9</v>
      </c>
      <c r="G8" s="51">
        <f>J42/G36</f>
        <v>25568.875</v>
      </c>
      <c r="H8" s="52" t="s">
        <v>10</v>
      </c>
      <c r="I8" s="53"/>
      <c r="J8" s="54"/>
      <c r="K8" s="55"/>
      <c r="L8" s="8"/>
      <c r="M8" s="9"/>
      <c r="N8" s="9"/>
      <c r="O8" s="9"/>
      <c r="P8" s="9"/>
      <c r="Q8" s="9"/>
      <c r="R8" s="9"/>
      <c r="S8" s="9"/>
      <c r="T8" s="9"/>
      <c r="U8" s="9"/>
    </row>
    <row x14ac:dyDescent="0.25" r="9" customHeight="1" ht="25.5">
      <c r="A9" s="56" t="s">
        <v>11</v>
      </c>
      <c r="B9" s="57" t="s">
        <v>12</v>
      </c>
      <c r="C9" s="58" t="s">
        <v>13</v>
      </c>
      <c r="D9" s="59" t="s">
        <v>14</v>
      </c>
      <c r="E9" s="58" t="s">
        <v>15</v>
      </c>
      <c r="F9" s="58" t="s">
        <v>16</v>
      </c>
      <c r="G9" s="60" t="s">
        <v>17</v>
      </c>
      <c r="H9" s="60" t="s">
        <v>18</v>
      </c>
      <c r="I9" s="61" t="s">
        <v>19</v>
      </c>
      <c r="J9" s="62" t="s">
        <v>20</v>
      </c>
      <c r="K9" s="63" t="s">
        <v>20</v>
      </c>
      <c r="L9" s="64" t="s">
        <v>21</v>
      </c>
      <c r="M9" s="9"/>
      <c r="N9" s="9"/>
      <c r="O9" s="9"/>
      <c r="P9" s="9"/>
      <c r="Q9" s="9"/>
      <c r="R9" s="9"/>
      <c r="S9" s="9"/>
      <c r="T9" s="9"/>
      <c r="U9" s="9"/>
    </row>
    <row x14ac:dyDescent="0.25" r="10" customHeight="1" ht="22.5">
      <c r="A10" s="65" t="s">
        <v>22</v>
      </c>
      <c r="B10" s="66" t="s">
        <v>23</v>
      </c>
      <c r="C10" s="67" t="s">
        <v>24</v>
      </c>
      <c r="D10" s="68" t="s">
        <v>25</v>
      </c>
      <c r="E10" s="67" t="s">
        <v>26</v>
      </c>
      <c r="F10" s="67" t="s">
        <v>27</v>
      </c>
      <c r="G10" s="69" t="s">
        <v>28</v>
      </c>
      <c r="H10" s="69" t="s">
        <v>29</v>
      </c>
      <c r="I10" s="70" t="s">
        <v>30</v>
      </c>
      <c r="J10" s="71" t="s">
        <v>31</v>
      </c>
      <c r="K10" s="72" t="s">
        <v>32</v>
      </c>
      <c r="L10" s="8"/>
      <c r="M10" s="9"/>
      <c r="N10" s="9"/>
      <c r="O10" s="9"/>
      <c r="P10" s="9"/>
      <c r="Q10" s="9"/>
      <c r="R10" s="9"/>
      <c r="S10" s="9"/>
      <c r="T10" s="9"/>
      <c r="U10" s="9"/>
    </row>
    <row x14ac:dyDescent="0.25" r="11" customHeight="1" ht="19.5">
      <c r="A11" s="73" t="s">
        <v>33</v>
      </c>
      <c r="B11" s="74">
        <v>45309</v>
      </c>
      <c r="C11" s="75" t="s">
        <v>34</v>
      </c>
      <c r="D11" s="76">
        <v>2.5</v>
      </c>
      <c r="E11" s="75" t="s">
        <v>35</v>
      </c>
      <c r="F11" s="77" t="s">
        <v>36</v>
      </c>
      <c r="G11" s="78" t="s">
        <v>37</v>
      </c>
      <c r="H11" s="78">
        <v>420</v>
      </c>
      <c r="I11" s="78">
        <v>190</v>
      </c>
      <c r="J11" s="79">
        <f>H11*I11</f>
      </c>
      <c r="K11" s="80">
        <f>+(I11/$I$42)-((SUM($J$34:$J$40)/$I$42)/$G$35)*3.5</f>
      </c>
      <c r="L11" s="81"/>
      <c r="M11" s="82"/>
      <c r="N11" s="83"/>
      <c r="O11" s="83"/>
      <c r="P11" s="82"/>
      <c r="Q11" s="82"/>
      <c r="R11" s="82"/>
      <c r="S11" s="82"/>
      <c r="T11" s="83"/>
      <c r="U11" s="83"/>
    </row>
    <row x14ac:dyDescent="0.25" r="12" customHeight="1" ht="19.5">
      <c r="A12" s="73" t="s">
        <v>33</v>
      </c>
      <c r="B12" s="74">
        <v>45309</v>
      </c>
      <c r="C12" s="75" t="s">
        <v>38</v>
      </c>
      <c r="D12" s="76">
        <v>2.5</v>
      </c>
      <c r="E12" s="75" t="s">
        <v>35</v>
      </c>
      <c r="F12" s="77" t="s">
        <v>36</v>
      </c>
      <c r="G12" s="78" t="s">
        <v>39</v>
      </c>
      <c r="H12" s="78">
        <v>420</v>
      </c>
      <c r="I12" s="78">
        <v>180</v>
      </c>
      <c r="J12" s="79">
        <f>H12*I12</f>
      </c>
      <c r="K12" s="80">
        <f>+(I12/$I$42)-((SUM($J$34:$J$40)/$I$42)/$G$35)*3.5</f>
      </c>
      <c r="L12" s="81"/>
      <c r="M12" s="82"/>
      <c r="N12" s="84"/>
      <c r="O12" s="83"/>
      <c r="P12" s="82"/>
      <c r="Q12" s="82"/>
      <c r="R12" s="82"/>
      <c r="S12" s="82"/>
      <c r="T12" s="83"/>
      <c r="U12" s="83"/>
    </row>
    <row x14ac:dyDescent="0.25" r="13" customHeight="1" ht="19.5">
      <c r="A13" s="73" t="s">
        <v>33</v>
      </c>
      <c r="B13" s="74">
        <v>45309</v>
      </c>
      <c r="C13" s="75" t="s">
        <v>40</v>
      </c>
      <c r="D13" s="76">
        <v>2.5</v>
      </c>
      <c r="E13" s="75" t="s">
        <v>35</v>
      </c>
      <c r="F13" s="77" t="s">
        <v>36</v>
      </c>
      <c r="G13" s="78" t="s">
        <v>37</v>
      </c>
      <c r="H13" s="78">
        <v>420</v>
      </c>
      <c r="I13" s="78">
        <v>190</v>
      </c>
      <c r="J13" s="79">
        <f>H13*I13</f>
      </c>
      <c r="K13" s="80">
        <f>+(I13/$I$42)-((SUM($J$34:$J$40)/$I$42)/$G$35)*3.5</f>
      </c>
      <c r="L13" s="81"/>
      <c r="M13" s="82"/>
      <c r="N13" s="83"/>
      <c r="O13" s="83"/>
      <c r="P13" s="82"/>
      <c r="Q13" s="82"/>
      <c r="R13" s="82"/>
      <c r="S13" s="82"/>
      <c r="T13" s="83"/>
      <c r="U13" s="83"/>
    </row>
    <row x14ac:dyDescent="0.25" r="14" customHeight="1" ht="19.5">
      <c r="A14" s="73" t="s">
        <v>33</v>
      </c>
      <c r="B14" s="74">
        <v>45309</v>
      </c>
      <c r="C14" s="75" t="s">
        <v>41</v>
      </c>
      <c r="D14" s="76">
        <v>2.5</v>
      </c>
      <c r="E14" s="75" t="s">
        <v>35</v>
      </c>
      <c r="F14" s="77" t="s">
        <v>36</v>
      </c>
      <c r="G14" s="78" t="s">
        <v>42</v>
      </c>
      <c r="H14" s="78">
        <v>420</v>
      </c>
      <c r="I14" s="78">
        <v>160</v>
      </c>
      <c r="J14" s="79">
        <f>H14*I14</f>
      </c>
      <c r="K14" s="80">
        <f>+(I14/$I$42)-((SUM($J$34:$J$40)/$I$42)/$G$35)*3.5</f>
      </c>
      <c r="L14" s="81"/>
      <c r="M14" s="82"/>
      <c r="N14" s="83"/>
      <c r="O14" s="83"/>
      <c r="P14" s="82"/>
      <c r="Q14" s="82"/>
      <c r="R14" s="82"/>
      <c r="S14" s="82"/>
      <c r="T14" s="83"/>
      <c r="U14" s="83"/>
    </row>
    <row x14ac:dyDescent="0.25" r="15" customHeight="1" ht="19.5">
      <c r="A15" s="73" t="s">
        <v>33</v>
      </c>
      <c r="B15" s="74">
        <v>45309</v>
      </c>
      <c r="C15" s="75" t="s">
        <v>43</v>
      </c>
      <c r="D15" s="76">
        <v>2.5</v>
      </c>
      <c r="E15" s="75" t="s">
        <v>35</v>
      </c>
      <c r="F15" s="77" t="s">
        <v>36</v>
      </c>
      <c r="G15" s="78" t="s">
        <v>44</v>
      </c>
      <c r="H15" s="78">
        <v>420</v>
      </c>
      <c r="I15" s="78">
        <v>155</v>
      </c>
      <c r="J15" s="79">
        <f>H15*I15</f>
      </c>
      <c r="K15" s="80">
        <f>+(I15/$I$42)-((SUM($J$34:$J$40)/$I$42)/$G$35)*3.5</f>
      </c>
      <c r="L15" s="81"/>
      <c r="M15" s="82"/>
      <c r="N15" s="83"/>
      <c r="O15" s="83"/>
      <c r="P15" s="82"/>
      <c r="Q15" s="82"/>
      <c r="R15" s="82"/>
      <c r="S15" s="82"/>
      <c r="T15" s="83"/>
      <c r="U15" s="83"/>
    </row>
    <row x14ac:dyDescent="0.25" r="16" customHeight="1" ht="19.5">
      <c r="A16" s="73" t="s">
        <v>33</v>
      </c>
      <c r="B16" s="74">
        <v>45309</v>
      </c>
      <c r="C16" s="75" t="s">
        <v>45</v>
      </c>
      <c r="D16" s="76">
        <v>2.5</v>
      </c>
      <c r="E16" s="75" t="s">
        <v>35</v>
      </c>
      <c r="F16" s="77" t="s">
        <v>36</v>
      </c>
      <c r="G16" s="78" t="s">
        <v>39</v>
      </c>
      <c r="H16" s="78">
        <v>420</v>
      </c>
      <c r="I16" s="78">
        <v>180</v>
      </c>
      <c r="J16" s="79">
        <f>H16*I16</f>
      </c>
      <c r="K16" s="80">
        <f>+(I16/$I$42)-((SUM($J$34:$J$40)/$I$42)/$G$35)*3.5</f>
      </c>
      <c r="L16" s="81"/>
      <c r="M16" s="82"/>
      <c r="N16" s="83"/>
      <c r="O16" s="83"/>
      <c r="P16" s="82"/>
      <c r="Q16" s="82"/>
      <c r="R16" s="82"/>
      <c r="S16" s="82"/>
      <c r="T16" s="83"/>
      <c r="U16" s="83"/>
    </row>
    <row x14ac:dyDescent="0.25" r="17" customHeight="1" ht="19.5">
      <c r="A17" s="73" t="s">
        <v>33</v>
      </c>
      <c r="B17" s="74">
        <v>45309</v>
      </c>
      <c r="C17" s="75" t="s">
        <v>46</v>
      </c>
      <c r="D17" s="76">
        <v>2.5</v>
      </c>
      <c r="E17" s="75" t="s">
        <v>35</v>
      </c>
      <c r="F17" s="77" t="s">
        <v>36</v>
      </c>
      <c r="G17" s="78" t="s">
        <v>42</v>
      </c>
      <c r="H17" s="78">
        <v>420</v>
      </c>
      <c r="I17" s="78">
        <v>155</v>
      </c>
      <c r="J17" s="79">
        <f>H17*I17</f>
      </c>
      <c r="K17" s="80">
        <f>+(I17/$I$42)-((SUM($J$34:$J$40)/$I$42)/$G$35)*3.5</f>
      </c>
      <c r="L17" s="81"/>
      <c r="M17" s="82"/>
      <c r="N17" s="83"/>
      <c r="O17" s="83"/>
      <c r="P17" s="82"/>
      <c r="Q17" s="82"/>
      <c r="R17" s="82"/>
      <c r="S17" s="82"/>
      <c r="T17" s="83"/>
      <c r="U17" s="83"/>
    </row>
    <row x14ac:dyDescent="0.25" r="18" customHeight="1" ht="19.5">
      <c r="A18" s="73" t="s">
        <v>33</v>
      </c>
      <c r="B18" s="74">
        <v>45309</v>
      </c>
      <c r="C18" s="75" t="s">
        <v>47</v>
      </c>
      <c r="D18" s="76">
        <v>2.5</v>
      </c>
      <c r="E18" s="75" t="s">
        <v>35</v>
      </c>
      <c r="F18" s="77" t="s">
        <v>36</v>
      </c>
      <c r="G18" s="78" t="s">
        <v>37</v>
      </c>
      <c r="H18" s="78">
        <v>417</v>
      </c>
      <c r="I18" s="78">
        <v>190</v>
      </c>
      <c r="J18" s="79">
        <f>H18*I18</f>
      </c>
      <c r="K18" s="80">
        <f>+(I18/$I$42)-((SUM($J$34:$J$40)/$I$42)/$G$35)*3.5</f>
      </c>
      <c r="L18" s="81"/>
      <c r="M18" s="82"/>
      <c r="N18" s="83"/>
      <c r="O18" s="83"/>
      <c r="P18" s="82"/>
      <c r="Q18" s="82"/>
      <c r="R18" s="82"/>
      <c r="S18" s="82"/>
      <c r="T18" s="83"/>
      <c r="U18" s="83"/>
    </row>
    <row x14ac:dyDescent="0.25" r="19" customHeight="1" ht="19.5">
      <c r="A19" s="73" t="s">
        <v>33</v>
      </c>
      <c r="B19" s="74">
        <v>45310</v>
      </c>
      <c r="C19" s="75" t="s">
        <v>48</v>
      </c>
      <c r="D19" s="76">
        <v>2.5</v>
      </c>
      <c r="E19" s="75" t="s">
        <v>35</v>
      </c>
      <c r="F19" s="77" t="s">
        <v>36</v>
      </c>
      <c r="G19" s="78" t="s">
        <v>44</v>
      </c>
      <c r="H19" s="78">
        <v>420</v>
      </c>
      <c r="I19" s="78">
        <v>155</v>
      </c>
      <c r="J19" s="79">
        <f>H19*I19</f>
      </c>
      <c r="K19" s="80">
        <f>+(I19/$I$42)-((SUM($J$34:$J$40)/$I$42)/$G$35)*3.5</f>
      </c>
      <c r="L19" s="81"/>
      <c r="M19" s="82"/>
      <c r="N19" s="83"/>
      <c r="O19" s="83"/>
      <c r="P19" s="82"/>
      <c r="Q19" s="82"/>
      <c r="R19" s="82"/>
      <c r="S19" s="82"/>
      <c r="T19" s="83"/>
      <c r="U19" s="83"/>
    </row>
    <row x14ac:dyDescent="0.25" r="20" customHeight="1" ht="19.5">
      <c r="A20" s="73" t="s">
        <v>33</v>
      </c>
      <c r="B20" s="74">
        <v>45310</v>
      </c>
      <c r="C20" s="75" t="s">
        <v>49</v>
      </c>
      <c r="D20" s="76">
        <v>2.5</v>
      </c>
      <c r="E20" s="75" t="s">
        <v>35</v>
      </c>
      <c r="F20" s="77" t="s">
        <v>36</v>
      </c>
      <c r="G20" s="78" t="s">
        <v>39</v>
      </c>
      <c r="H20" s="78">
        <v>420</v>
      </c>
      <c r="I20" s="78">
        <v>180</v>
      </c>
      <c r="J20" s="79">
        <f>H20*I20</f>
      </c>
      <c r="K20" s="80">
        <f>+(I20/$I$42)-((SUM($J$34:$J$40)/$I$42)/$G$35)*3.5</f>
      </c>
      <c r="L20" s="81"/>
      <c r="M20" s="82"/>
      <c r="N20" s="83"/>
      <c r="O20" s="83"/>
      <c r="P20" s="82"/>
      <c r="Q20" s="82"/>
      <c r="R20" s="82"/>
      <c r="S20" s="82"/>
      <c r="T20" s="83"/>
      <c r="U20" s="83"/>
    </row>
    <row x14ac:dyDescent="0.25" r="21" customHeight="1" ht="19.5">
      <c r="A21" s="73" t="s">
        <v>33</v>
      </c>
      <c r="B21" s="74">
        <v>45309</v>
      </c>
      <c r="C21" s="75" t="s">
        <v>50</v>
      </c>
      <c r="D21" s="76">
        <v>2.5</v>
      </c>
      <c r="E21" s="75" t="s">
        <v>35</v>
      </c>
      <c r="F21" s="77" t="s">
        <v>36</v>
      </c>
      <c r="G21" s="78" t="s">
        <v>42</v>
      </c>
      <c r="H21" s="78">
        <v>420</v>
      </c>
      <c r="I21" s="78">
        <v>160</v>
      </c>
      <c r="J21" s="79">
        <f>H21*I21</f>
      </c>
      <c r="K21" s="80">
        <f>+(I21/$I$42)-((SUM($J$34:$J$40)/$I$42)/$G$35)*3.5</f>
      </c>
      <c r="L21" s="81"/>
      <c r="M21" s="82"/>
      <c r="N21" s="83"/>
      <c r="O21" s="83"/>
      <c r="P21" s="82"/>
      <c r="Q21" s="82"/>
      <c r="R21" s="82"/>
      <c r="S21" s="82"/>
      <c r="T21" s="83"/>
      <c r="U21" s="83"/>
    </row>
    <row x14ac:dyDescent="0.25" r="22" customHeight="1" ht="19.5">
      <c r="A22" s="73" t="s">
        <v>33</v>
      </c>
      <c r="B22" s="74">
        <v>45309</v>
      </c>
      <c r="C22" s="75" t="s">
        <v>51</v>
      </c>
      <c r="D22" s="76">
        <v>2.5</v>
      </c>
      <c r="E22" s="75" t="s">
        <v>35</v>
      </c>
      <c r="F22" s="77" t="s">
        <v>36</v>
      </c>
      <c r="G22" s="78" t="s">
        <v>39</v>
      </c>
      <c r="H22" s="78">
        <v>420</v>
      </c>
      <c r="I22" s="78">
        <v>180</v>
      </c>
      <c r="J22" s="79">
        <f>H22*I22</f>
      </c>
      <c r="K22" s="80">
        <f>+(I22/$I$42)-((SUM($J$34:$J$40)/$I$42)/$G$35)*3.5</f>
      </c>
      <c r="L22" s="81"/>
      <c r="M22" s="82"/>
      <c r="N22" s="83"/>
      <c r="O22" s="83"/>
      <c r="P22" s="82"/>
      <c r="Q22" s="82"/>
      <c r="R22" s="82"/>
      <c r="S22" s="82"/>
      <c r="T22" s="83"/>
      <c r="U22" s="83"/>
    </row>
    <row x14ac:dyDescent="0.25" r="23" customHeight="1" ht="19.5">
      <c r="A23" s="73" t="s">
        <v>33</v>
      </c>
      <c r="B23" s="74">
        <v>45309</v>
      </c>
      <c r="C23" s="75" t="s">
        <v>52</v>
      </c>
      <c r="D23" s="76">
        <v>2.5</v>
      </c>
      <c r="E23" s="75" t="s">
        <v>35</v>
      </c>
      <c r="F23" s="77" t="s">
        <v>36</v>
      </c>
      <c r="G23" s="78" t="s">
        <v>37</v>
      </c>
      <c r="H23" s="78">
        <v>420</v>
      </c>
      <c r="I23" s="78">
        <v>190</v>
      </c>
      <c r="J23" s="79">
        <f>H23*I23</f>
      </c>
      <c r="K23" s="80">
        <f>+(I23/$I$42)-((SUM($J$34:$J$40)/$I$42)/$G$35)*3.5</f>
      </c>
      <c r="L23" s="81"/>
      <c r="M23" s="82"/>
      <c r="N23" s="83"/>
      <c r="O23" s="83"/>
      <c r="P23" s="82"/>
      <c r="Q23" s="82"/>
      <c r="R23" s="82"/>
      <c r="S23" s="82"/>
      <c r="T23" s="83"/>
      <c r="U23" s="83"/>
    </row>
    <row x14ac:dyDescent="0.25" r="24" customHeight="1" ht="19.5">
      <c r="A24" s="73" t="s">
        <v>33</v>
      </c>
      <c r="B24" s="74">
        <v>45309</v>
      </c>
      <c r="C24" s="75" t="s">
        <v>53</v>
      </c>
      <c r="D24" s="76">
        <v>2.5</v>
      </c>
      <c r="E24" s="75" t="s">
        <v>35</v>
      </c>
      <c r="F24" s="77" t="s">
        <v>36</v>
      </c>
      <c r="G24" s="78" t="s">
        <v>39</v>
      </c>
      <c r="H24" s="78">
        <v>420</v>
      </c>
      <c r="I24" s="78">
        <v>180</v>
      </c>
      <c r="J24" s="79">
        <f>H24*I24</f>
      </c>
      <c r="K24" s="80">
        <f>+(I24/$I$42)-((SUM($J$34:$J$40)/$I$42)/$G$35)*3.5</f>
      </c>
      <c r="L24" s="81"/>
      <c r="M24" s="82"/>
      <c r="N24" s="83"/>
      <c r="O24" s="83"/>
      <c r="P24" s="82"/>
      <c r="Q24" s="82"/>
      <c r="R24" s="82"/>
      <c r="S24" s="82"/>
      <c r="T24" s="83"/>
      <c r="U24" s="83"/>
    </row>
    <row x14ac:dyDescent="0.25" r="25" customHeight="1" ht="18.75">
      <c r="A25" s="73" t="s">
        <v>33</v>
      </c>
      <c r="B25" s="74">
        <v>45309</v>
      </c>
      <c r="C25" s="75" t="s">
        <v>54</v>
      </c>
      <c r="D25" s="76">
        <v>2.5</v>
      </c>
      <c r="E25" s="77" t="s">
        <v>35</v>
      </c>
      <c r="F25" s="77" t="s">
        <v>36</v>
      </c>
      <c r="G25" s="78" t="s">
        <v>44</v>
      </c>
      <c r="H25" s="78">
        <v>420</v>
      </c>
      <c r="I25" s="78">
        <v>155</v>
      </c>
      <c r="J25" s="79">
        <f>H25*I25</f>
      </c>
      <c r="K25" s="80">
        <f>+(I25/$I$42)-((SUM($J$34:$J$40)/$I$42)/$G$35)*3.5</f>
      </c>
      <c r="L25" s="81"/>
      <c r="M25" s="82"/>
      <c r="N25" s="83"/>
      <c r="O25" s="83"/>
      <c r="P25" s="82"/>
      <c r="Q25" s="82"/>
      <c r="R25" s="82"/>
      <c r="S25" s="82"/>
      <c r="T25" s="83"/>
      <c r="U25" s="83"/>
    </row>
    <row x14ac:dyDescent="0.25" r="26" customHeight="1" ht="18.75">
      <c r="A26" s="73" t="s">
        <v>33</v>
      </c>
      <c r="B26" s="74">
        <v>45309</v>
      </c>
      <c r="C26" s="75" t="s">
        <v>55</v>
      </c>
      <c r="D26" s="76">
        <v>2.5</v>
      </c>
      <c r="E26" s="77" t="s">
        <v>35</v>
      </c>
      <c r="F26" s="77" t="s">
        <v>36</v>
      </c>
      <c r="G26" s="78" t="s">
        <v>56</v>
      </c>
      <c r="H26" s="78">
        <v>419</v>
      </c>
      <c r="I26" s="78">
        <v>120</v>
      </c>
      <c r="J26" s="79">
        <f>H26*I26</f>
      </c>
      <c r="K26" s="80">
        <f>+(I26/$I$42)-((SUM($J$34:$J$40)/$I$42)/$G$35)*3.5</f>
      </c>
      <c r="L26" s="81"/>
      <c r="M26" s="82"/>
      <c r="N26" s="83"/>
      <c r="O26" s="83"/>
      <c r="P26" s="82"/>
      <c r="Q26" s="82"/>
      <c r="R26" s="82"/>
      <c r="S26" s="82"/>
      <c r="T26" s="83"/>
      <c r="U26" s="83"/>
    </row>
    <row x14ac:dyDescent="0.25" r="27" customHeight="1" ht="18.75">
      <c r="A27" s="73" t="s">
        <v>33</v>
      </c>
      <c r="B27" s="74">
        <v>45310</v>
      </c>
      <c r="C27" s="75" t="s">
        <v>57</v>
      </c>
      <c r="D27" s="76">
        <v>2.5</v>
      </c>
      <c r="E27" s="77" t="s">
        <v>35</v>
      </c>
      <c r="F27" s="77" t="s">
        <v>36</v>
      </c>
      <c r="G27" s="78" t="s">
        <v>56</v>
      </c>
      <c r="H27" s="78">
        <v>418</v>
      </c>
      <c r="I27" s="78">
        <v>120</v>
      </c>
      <c r="J27" s="79">
        <f>H27*I27</f>
      </c>
      <c r="K27" s="80">
        <f>+(I27/$I$42)-((SUM($J$34:$J$40)/$I$42)/$G$35)*3.5</f>
      </c>
      <c r="L27" s="81"/>
      <c r="M27" s="82"/>
      <c r="N27" s="83"/>
      <c r="O27" s="83"/>
      <c r="P27" s="82"/>
      <c r="Q27" s="82"/>
      <c r="R27" s="82"/>
      <c r="S27" s="82"/>
      <c r="T27" s="83"/>
      <c r="U27" s="83"/>
    </row>
    <row x14ac:dyDescent="0.25" r="28" customHeight="1" ht="18.75">
      <c r="A28" s="73" t="s">
        <v>33</v>
      </c>
      <c r="B28" s="74">
        <v>45310</v>
      </c>
      <c r="C28" s="75" t="s">
        <v>58</v>
      </c>
      <c r="D28" s="76">
        <v>2.5</v>
      </c>
      <c r="E28" s="77" t="s">
        <v>35</v>
      </c>
      <c r="F28" s="77" t="s">
        <v>36</v>
      </c>
      <c r="G28" s="78" t="s">
        <v>56</v>
      </c>
      <c r="H28" s="78">
        <v>420</v>
      </c>
      <c r="I28" s="78">
        <v>125</v>
      </c>
      <c r="J28" s="79">
        <f>H28*I28</f>
      </c>
      <c r="K28" s="80">
        <f>+(I28/$I$42)-((SUM($J$34:$J$40)/$I$42)/$G$35)*3.5</f>
      </c>
      <c r="L28" s="81"/>
      <c r="M28" s="82"/>
      <c r="N28" s="83"/>
      <c r="O28" s="83"/>
      <c r="P28" s="82"/>
      <c r="Q28" s="82"/>
      <c r="R28" s="82"/>
      <c r="S28" s="82"/>
      <c r="T28" s="83"/>
      <c r="U28" s="83"/>
    </row>
    <row x14ac:dyDescent="0.25" r="29" customHeight="1" ht="18.75">
      <c r="A29" s="73" t="s">
        <v>33</v>
      </c>
      <c r="B29" s="74">
        <v>45311</v>
      </c>
      <c r="C29" s="75" t="s">
        <v>59</v>
      </c>
      <c r="D29" s="76">
        <v>2.5</v>
      </c>
      <c r="E29" s="77" t="s">
        <v>35</v>
      </c>
      <c r="F29" s="77" t="s">
        <v>36</v>
      </c>
      <c r="G29" s="78" t="s">
        <v>60</v>
      </c>
      <c r="H29" s="78">
        <v>420</v>
      </c>
      <c r="I29" s="78">
        <v>120</v>
      </c>
      <c r="J29" s="79">
        <f>H29*I29</f>
      </c>
      <c r="K29" s="80">
        <f>+(I29/$I$42)-((SUM($J$34:$J$40)/$I$42)/$G$35)*3.5</f>
      </c>
      <c r="L29" s="81"/>
      <c r="M29" s="82"/>
      <c r="N29" s="83"/>
      <c r="O29" s="83"/>
      <c r="P29" s="82"/>
      <c r="Q29" s="82"/>
      <c r="R29" s="82"/>
      <c r="S29" s="82"/>
      <c r="T29" s="83"/>
      <c r="U29" s="83"/>
    </row>
    <row x14ac:dyDescent="0.25" r="30" customHeight="1" ht="18.75">
      <c r="A30" s="73" t="s">
        <v>33</v>
      </c>
      <c r="B30" s="74">
        <v>45311</v>
      </c>
      <c r="C30" s="75" t="s">
        <v>61</v>
      </c>
      <c r="D30" s="76">
        <v>2.5</v>
      </c>
      <c r="E30" s="77" t="s">
        <v>35</v>
      </c>
      <c r="F30" s="77" t="s">
        <v>36</v>
      </c>
      <c r="G30" s="78" t="s">
        <v>60</v>
      </c>
      <c r="H30" s="78">
        <v>420</v>
      </c>
      <c r="I30" s="78">
        <v>115</v>
      </c>
      <c r="J30" s="79">
        <f>H30*I30</f>
      </c>
      <c r="K30" s="80">
        <f>+(I30/$I$42)-((SUM($J$34:$J$40)/$I$42)/$G$35)*3.5</f>
      </c>
      <c r="L30" s="81"/>
      <c r="M30" s="82"/>
      <c r="N30" s="83"/>
      <c r="O30" s="83"/>
      <c r="P30" s="82"/>
      <c r="Q30" s="82"/>
      <c r="R30" s="82"/>
      <c r="S30" s="82"/>
      <c r="T30" s="83"/>
      <c r="U30" s="83"/>
    </row>
    <row x14ac:dyDescent="0.25" r="31" customHeight="1" ht="18.75">
      <c r="A31" s="73"/>
      <c r="B31" s="85"/>
      <c r="C31" s="73"/>
      <c r="D31" s="86"/>
      <c r="E31" s="73"/>
      <c r="F31" s="73"/>
      <c r="G31" s="87" t="s">
        <v>62</v>
      </c>
      <c r="H31" s="87">
        <v>2</v>
      </c>
      <c r="I31" s="87">
        <v>100</v>
      </c>
      <c r="J31" s="79">
        <f>H31*I31</f>
      </c>
      <c r="K31" s="80">
        <f>+(I31/$I$42)-((SUM($J$34:$J$40)/$I$42)/$G$35)*3.5</f>
      </c>
      <c r="L31" s="81" t="s">
        <v>63</v>
      </c>
      <c r="M31" s="82"/>
      <c r="N31" s="83"/>
      <c r="O31" s="83"/>
      <c r="P31" s="82"/>
      <c r="Q31" s="82"/>
      <c r="R31" s="82"/>
      <c r="S31" s="82"/>
      <c r="T31" s="83"/>
      <c r="U31" s="83"/>
    </row>
    <row x14ac:dyDescent="0.25" r="32" customHeight="1" ht="18.75">
      <c r="A32" s="73"/>
      <c r="B32" s="88"/>
      <c r="C32" s="89"/>
      <c r="D32" s="90"/>
      <c r="E32" s="89"/>
      <c r="F32" s="89"/>
      <c r="G32" s="91" t="s">
        <v>64</v>
      </c>
      <c r="H32" s="91">
        <v>4</v>
      </c>
      <c r="I32" s="91">
        <v>0</v>
      </c>
      <c r="J32" s="79">
        <f>H32*I32</f>
      </c>
      <c r="K32" s="80">
        <v>0</v>
      </c>
      <c r="L32" s="81"/>
      <c r="M32" s="82"/>
      <c r="N32" s="83"/>
      <c r="O32" s="83"/>
      <c r="P32" s="82"/>
      <c r="Q32" s="82"/>
      <c r="R32" s="82"/>
      <c r="S32" s="82"/>
      <c r="T32" s="83"/>
      <c r="U32" s="83"/>
    </row>
    <row x14ac:dyDescent="0.25" r="33" customHeight="1" ht="18.75">
      <c r="A33" s="65"/>
      <c r="B33" s="92"/>
      <c r="C33" s="65"/>
      <c r="D33" s="93"/>
      <c r="E33" s="65"/>
      <c r="F33" s="94" t="s">
        <v>65</v>
      </c>
      <c r="G33" s="87">
        <f>SUM(H11:H32)</f>
      </c>
      <c r="H33" s="95"/>
      <c r="I33" s="96"/>
      <c r="J33" s="97">
        <f>SUM(J11:J32)</f>
      </c>
      <c r="K33" s="98"/>
      <c r="L33" s="99"/>
      <c r="M33" s="82"/>
      <c r="N33" s="83"/>
      <c r="O33" s="83"/>
      <c r="P33" s="82"/>
      <c r="Q33" s="82"/>
      <c r="R33" s="82"/>
      <c r="S33" s="82"/>
      <c r="T33" s="83"/>
      <c r="U33" s="83"/>
    </row>
    <row x14ac:dyDescent="0.25" r="34" customHeight="1" ht="18.75">
      <c r="A34" s="100"/>
      <c r="B34" s="101"/>
      <c r="C34" s="100"/>
      <c r="D34" s="102"/>
      <c r="E34" s="100"/>
      <c r="F34" s="94" t="s">
        <v>66</v>
      </c>
      <c r="G34" s="103" t="s">
        <v>67</v>
      </c>
      <c r="H34" s="104" t="s">
        <v>68</v>
      </c>
      <c r="I34" s="105">
        <v>0.06</v>
      </c>
      <c r="J34" s="106">
        <f>+J33*I34</f>
      </c>
      <c r="K34" s="107"/>
      <c r="L34" s="108"/>
      <c r="M34" s="109"/>
      <c r="N34" s="83"/>
      <c r="O34" s="83"/>
      <c r="P34" s="82"/>
      <c r="Q34" s="82"/>
      <c r="R34" s="82"/>
      <c r="S34" s="82"/>
      <c r="T34" s="83"/>
      <c r="U34" s="83"/>
    </row>
    <row x14ac:dyDescent="0.25" r="35" customHeight="1" ht="18.75">
      <c r="A35" s="100"/>
      <c r="B35" s="101"/>
      <c r="C35" s="100"/>
      <c r="D35" s="102"/>
      <c r="E35" s="100"/>
      <c r="F35" s="94"/>
      <c r="G35" s="110">
        <v>23612.4</v>
      </c>
      <c r="H35" s="104" t="s">
        <v>69</v>
      </c>
      <c r="I35" s="105"/>
      <c r="J35" s="106">
        <v>60843</v>
      </c>
      <c r="K35" s="107"/>
      <c r="L35" s="108"/>
      <c r="M35" s="109"/>
      <c r="N35" s="83"/>
      <c r="O35" s="83"/>
      <c r="P35" s="82"/>
      <c r="Q35" s="82"/>
      <c r="R35" s="82"/>
      <c r="S35" s="82"/>
      <c r="T35" s="83"/>
      <c r="U35" s="83"/>
    </row>
    <row x14ac:dyDescent="0.25" r="36" customHeight="1" ht="18.75">
      <c r="A36" s="100"/>
      <c r="B36" s="101"/>
      <c r="C36" s="100"/>
      <c r="D36" s="102"/>
      <c r="E36" s="100"/>
      <c r="F36" s="100"/>
      <c r="G36" s="110">
        <v>23612.4</v>
      </c>
      <c r="H36" s="104" t="s">
        <v>70</v>
      </c>
      <c r="I36" s="96"/>
      <c r="J36" s="106">
        <v>34684</v>
      </c>
      <c r="K36" s="107"/>
      <c r="L36" s="108"/>
      <c r="M36" s="109"/>
      <c r="N36" s="83"/>
      <c r="O36" s="83"/>
      <c r="P36" s="82"/>
      <c r="Q36" s="82"/>
      <c r="R36" s="82"/>
      <c r="S36" s="82"/>
      <c r="T36" s="83"/>
      <c r="U36" s="83"/>
    </row>
    <row x14ac:dyDescent="0.25" r="37" customHeight="1" ht="18.75">
      <c r="A37" s="100"/>
      <c r="B37" s="101"/>
      <c r="C37" s="100"/>
      <c r="D37" s="102"/>
      <c r="E37" s="100"/>
      <c r="F37" s="111"/>
      <c r="G37" s="112"/>
      <c r="H37" s="104" t="s">
        <v>71</v>
      </c>
      <c r="I37" s="96"/>
      <c r="J37" s="106">
        <v>26259</v>
      </c>
      <c r="K37" s="107"/>
      <c r="L37" s="108"/>
      <c r="M37" s="109"/>
      <c r="N37" s="83"/>
      <c r="O37" s="83"/>
      <c r="P37" s="82"/>
      <c r="Q37" s="82"/>
      <c r="R37" s="82"/>
      <c r="S37" s="82"/>
      <c r="T37" s="83"/>
      <c r="U37" s="83"/>
    </row>
    <row x14ac:dyDescent="0.25" r="38" customHeight="1" ht="18.75">
      <c r="A38" s="100"/>
      <c r="B38" s="101"/>
      <c r="C38" s="100"/>
      <c r="D38" s="102"/>
      <c r="E38" s="100"/>
      <c r="F38" s="100"/>
      <c r="G38" s="113"/>
      <c r="H38" s="114" t="s">
        <v>72</v>
      </c>
      <c r="I38" s="86"/>
      <c r="J38" s="80">
        <v>129381.37</v>
      </c>
      <c r="K38" s="107"/>
      <c r="L38" s="108"/>
      <c r="M38" s="109"/>
      <c r="N38" s="83"/>
      <c r="O38" s="83"/>
      <c r="P38" s="82"/>
      <c r="Q38" s="82"/>
      <c r="R38" s="82"/>
      <c r="S38" s="82"/>
      <c r="T38" s="83"/>
      <c r="U38" s="83"/>
    </row>
    <row x14ac:dyDescent="0.25" r="39" customHeight="1" ht="18.75">
      <c r="A39" s="100"/>
      <c r="B39" s="101"/>
      <c r="C39" s="100"/>
      <c r="D39" s="102"/>
      <c r="E39" s="100"/>
      <c r="F39" s="100"/>
      <c r="G39" s="113"/>
      <c r="H39" s="114" t="s">
        <v>73</v>
      </c>
      <c r="I39" s="86"/>
      <c r="J39" s="80">
        <v>2465</v>
      </c>
      <c r="K39" s="107"/>
      <c r="L39" s="108"/>
      <c r="M39" s="109"/>
      <c r="N39" s="83"/>
      <c r="O39" s="83"/>
      <c r="P39" s="82"/>
      <c r="Q39" s="82"/>
      <c r="R39" s="82"/>
      <c r="S39" s="82"/>
      <c r="T39" s="83"/>
      <c r="U39" s="83"/>
    </row>
    <row x14ac:dyDescent="0.25" r="40" customHeight="1" ht="18.75">
      <c r="A40" s="100"/>
      <c r="B40" s="101"/>
      <c r="C40" s="100"/>
      <c r="D40" s="102"/>
      <c r="E40" s="100"/>
      <c r="F40" s="100"/>
      <c r="G40" s="113"/>
      <c r="H40" s="114" t="s">
        <v>74</v>
      </c>
      <c r="I40" s="86"/>
      <c r="J40" s="80">
        <v>2800</v>
      </c>
      <c r="K40" s="107"/>
      <c r="L40" s="108"/>
      <c r="M40" s="109"/>
      <c r="N40" s="83"/>
      <c r="O40" s="83"/>
      <c r="P40" s="82"/>
      <c r="Q40" s="82"/>
      <c r="R40" s="82"/>
      <c r="S40" s="82"/>
      <c r="T40" s="83"/>
      <c r="U40" s="83"/>
    </row>
    <row x14ac:dyDescent="0.25" r="41" customHeight="1" ht="18.75">
      <c r="A41" s="100"/>
      <c r="B41" s="101"/>
      <c r="C41" s="100"/>
      <c r="D41" s="102"/>
      <c r="E41" s="100"/>
      <c r="F41" s="100"/>
      <c r="G41" s="113"/>
      <c r="H41" s="115" t="s">
        <v>75</v>
      </c>
      <c r="I41" s="116"/>
      <c r="J41" s="117">
        <f>J33-SUM(J34:J40)</f>
      </c>
      <c r="K41" s="107"/>
      <c r="L41" s="108"/>
      <c r="M41" s="82"/>
      <c r="N41" s="83"/>
      <c r="O41" s="83"/>
      <c r="P41" s="82"/>
      <c r="Q41" s="82"/>
      <c r="R41" s="82"/>
      <c r="S41" s="82"/>
      <c r="T41" s="83"/>
      <c r="U41" s="83"/>
    </row>
    <row x14ac:dyDescent="0.25" r="42" customHeight="1" ht="18.75">
      <c r="A42" s="100"/>
      <c r="B42" s="101"/>
      <c r="C42" s="100"/>
      <c r="D42" s="102"/>
      <c r="E42" s="100"/>
      <c r="F42" s="100"/>
      <c r="G42" s="113"/>
      <c r="H42" s="114" t="s">
        <v>76</v>
      </c>
      <c r="I42" s="86">
        <v>7.3</v>
      </c>
      <c r="J42" s="118">
        <f>J41/I42</f>
        <v>25568.875</v>
      </c>
      <c r="K42" s="107"/>
      <c r="L42" s="108"/>
      <c r="M42" s="82"/>
      <c r="N42" s="83"/>
      <c r="O42" s="83"/>
      <c r="P42" s="82"/>
      <c r="Q42" s="82"/>
      <c r="R42" s="82"/>
      <c r="S42" s="82"/>
      <c r="T42" s="83"/>
      <c r="U42" s="83"/>
    </row>
    <row x14ac:dyDescent="0.25" r="43" customHeight="1" ht="18.75">
      <c r="A43" s="119"/>
      <c r="B43" s="120"/>
      <c r="C43" s="119"/>
      <c r="D43" s="121"/>
      <c r="E43" s="119"/>
      <c r="F43" s="119"/>
      <c r="G43" s="122"/>
      <c r="H43" s="122"/>
      <c r="I43" s="121"/>
      <c r="J43" s="123"/>
      <c r="K43" s="124"/>
      <c r="L43" s="81"/>
      <c r="M43" s="82"/>
      <c r="N43" s="83"/>
      <c r="O43" s="83"/>
      <c r="P43" s="82"/>
      <c r="Q43" s="82"/>
      <c r="R43" s="82"/>
      <c r="S43" s="82"/>
      <c r="T43" s="83"/>
      <c r="U43" s="83"/>
    </row>
  </sheetData>
  <mergeCells count="34">
    <mergeCell ref="A1:K3"/>
    <mergeCell ref="I4:J4"/>
    <mergeCell ref="I5:J5"/>
    <mergeCell ref="B6:H7"/>
    <mergeCell ref="J6:K7"/>
    <mergeCell ref="J8:K8"/>
    <mergeCell ref="T11:U11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28:U28"/>
    <mergeCell ref="T33:U33"/>
    <mergeCell ref="T34:U34"/>
    <mergeCell ref="T36:U36"/>
    <mergeCell ref="T37:U37"/>
    <mergeCell ref="T38:U38"/>
    <mergeCell ref="T39:U39"/>
    <mergeCell ref="T40:U40"/>
    <mergeCell ref="T41:U41"/>
    <mergeCell ref="T42:U42"/>
    <mergeCell ref="T43:U4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2024-03-16T18:25:43.483Z</dcterms:created>
  <dcterms:modified xsi:type="dcterms:W3CDTF">2024-03-16T18:25:43.492Z</dcterms:modified>
</cp:coreProperties>
</file>