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Proyecto Contactabilidad CAWI\Hojas de cálculo\"/>
    </mc:Choice>
  </mc:AlternateContent>
  <xr:revisionPtr revIDLastSave="0" documentId="13_ncr:1_{43F02716-2F0E-4AC2-ACA5-2C65BB14EF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0" sheetId="13" r:id="rId1"/>
    <sheet name="Enero 2020" sheetId="1" r:id="rId2"/>
    <sheet name="Febrero 2020" sheetId="2" r:id="rId3"/>
    <sheet name="Marzo 2020" sheetId="3" r:id="rId4"/>
    <sheet name="Abril 2020" sheetId="4" r:id="rId5"/>
    <sheet name="Mayo 2020" sheetId="5" r:id="rId6"/>
    <sheet name="Junio 2020" sheetId="6" r:id="rId7"/>
    <sheet name="Julio 2020" sheetId="8" r:id="rId8"/>
    <sheet name="Agosto 2020" sheetId="7" r:id="rId9"/>
    <sheet name="Septiembre 2020" sheetId="9" r:id="rId10"/>
    <sheet name="Octubre 2020" sheetId="10" r:id="rId11"/>
    <sheet name="Noviembre 2020" sheetId="11" r:id="rId12"/>
    <sheet name="Diciembre 2020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3" l="1"/>
  <c r="B9" i="13"/>
  <c r="B8" i="13"/>
  <c r="B7" i="13"/>
  <c r="B6" i="13"/>
  <c r="B5" i="13"/>
  <c r="B4" i="13"/>
  <c r="B3" i="13"/>
  <c r="B2" i="13"/>
  <c r="B13" i="11"/>
  <c r="B14" i="12"/>
  <c r="B15" i="13" s="1"/>
  <c r="B13" i="10"/>
  <c r="B13" i="9"/>
  <c r="B13" i="7"/>
  <c r="B13" i="8"/>
  <c r="B13" i="6"/>
  <c r="B12" i="5"/>
  <c r="B14" i="4"/>
  <c r="B14" i="3"/>
  <c r="B14" i="2"/>
  <c r="B14" i="1"/>
  <c r="B14" i="13" l="1"/>
  <c r="B16" i="13"/>
  <c r="C2" i="13"/>
  <c r="C5" i="13"/>
  <c r="C6" i="13"/>
  <c r="C10" i="13"/>
  <c r="C3" i="13"/>
  <c r="C7" i="13"/>
  <c r="C11" i="13"/>
  <c r="C4" i="13"/>
  <c r="C8" i="13"/>
  <c r="C12" i="13"/>
  <c r="C9" i="13"/>
  <c r="C13" i="13"/>
  <c r="C14" i="13" l="1"/>
</calcChain>
</file>

<file path=xl/sharedStrings.xml><?xml version="1.0" encoding="utf-8"?>
<sst xmlns="http://schemas.openxmlformats.org/spreadsheetml/2006/main" count="335" uniqueCount="62">
  <si>
    <t>Enviado</t>
  </si>
  <si>
    <t>Entregado</t>
  </si>
  <si>
    <t>Primera apertura</t>
  </si>
  <si>
    <t>Abierto</t>
  </si>
  <si>
    <t>Rebote suave</t>
  </si>
  <si>
    <t>Aplazado</t>
  </si>
  <si>
    <t>0.2%</t>
  </si>
  <si>
    <t>Rebote duro</t>
  </si>
  <si>
    <t>0.1%</t>
  </si>
  <si>
    <t>Bloqueado</t>
  </si>
  <si>
    <t>&lt; 0.1%</t>
  </si>
  <si>
    <t>E-mails no válidos</t>
  </si>
  <si>
    <t>Queja</t>
  </si>
  <si>
    <t>Suscripción cancelada</t>
  </si>
  <si>
    <t>Clicado</t>
  </si>
  <si>
    <t>ESTADOS</t>
  </si>
  <si>
    <t>FRECUENCIA (%)</t>
  </si>
  <si>
    <t>CANTIDAD</t>
  </si>
  <si>
    <t>TOTAL</t>
  </si>
  <si>
    <t>12.4%</t>
  </si>
  <si>
    <t>0.5%</t>
  </si>
  <si>
    <t>0.3%</t>
  </si>
  <si>
    <t>38.2%</t>
  </si>
  <si>
    <t>0.4%</t>
  </si>
  <si>
    <t>38.6%</t>
  </si>
  <si>
    <t>14.6%</t>
  </si>
  <si>
    <t>7.9%</t>
  </si>
  <si>
    <t>40.1%</t>
  </si>
  <si>
    <t>39.7%</t>
  </si>
  <si>
    <t>13.0%</t>
  </si>
  <si>
    <t>6.5%</t>
  </si>
  <si>
    <t>43.0%</t>
  </si>
  <si>
    <t>42.6%</t>
  </si>
  <si>
    <t>9.6%</t>
  </si>
  <si>
    <t>4.0%</t>
  </si>
  <si>
    <t>43.3%</t>
  </si>
  <si>
    <t>8.5%</t>
  </si>
  <si>
    <t>42.3%</t>
  </si>
  <si>
    <t>0.7%</t>
  </si>
  <si>
    <t>43.7%</t>
  </si>
  <si>
    <t>43.2%</t>
  </si>
  <si>
    <t>8.7%</t>
  </si>
  <si>
    <t>3.5%</t>
  </si>
  <si>
    <t>42.9%</t>
  </si>
  <si>
    <t>42.5%</t>
  </si>
  <si>
    <t>4.2%</t>
  </si>
  <si>
    <t>38.3%</t>
  </si>
  <si>
    <t>37.9%</t>
  </si>
  <si>
    <t>10.1%</t>
  </si>
  <si>
    <t>39.3%</t>
  </si>
  <si>
    <t>38.8%</t>
  </si>
  <si>
    <t>12.3%</t>
  </si>
  <si>
    <t>8.2%</t>
  </si>
  <si>
    <t>9.5%</t>
  </si>
  <si>
    <t>43.1%</t>
  </si>
  <si>
    <t>3.9%</t>
  </si>
  <si>
    <t>44.2%</t>
  </si>
  <si>
    <t>43.5%</t>
  </si>
  <si>
    <t>3.1%</t>
  </si>
  <si>
    <t>8.1%</t>
  </si>
  <si>
    <t>3.6%</t>
  </si>
  <si>
    <t>Cliqueado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</si>
</sst>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Arial"/>
      <family val="2"/>
    </font>
    <font>
      <sz val="11"/>
      <color theme="1"/>
      <name val="Times New Roman"/>
      <family val="1"/>
    </font>
    <font>
      <sz val="11"/>
      <color rgb="FF333333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333333"/>
      <name val="Times New Roman"/>
      <family val="1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right" vertical="top" wrapText="1"/>
    </xf>
    <xf numFmtId="0" fontId="4" fillId="2" borderId="2" xfId="0" applyFont="1" applyFill="1" applyBorder="1" applyAlignment="1">
      <alignment horizontal="right" vertical="top" wrapText="1"/>
    </xf>
    <xf numFmtId="0" fontId="4" fillId="4" borderId="2" xfId="0" applyFont="1" applyFill="1" applyBorder="1" applyAlignment="1">
      <alignment horizontal="right" vertical="top" wrapText="1"/>
    </xf>
    <xf numFmtId="0" fontId="6" fillId="0" borderId="2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 wrapText="1"/>
    </xf>
    <xf numFmtId="165" fontId="5" fillId="2" borderId="2" xfId="1" applyNumberFormat="1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horizontal="center" vertical="top" wrapText="1"/>
    </xf>
    <xf numFmtId="9" fontId="5" fillId="3" borderId="2" xfId="1" applyFont="1" applyFill="1" applyBorder="1" applyAlignment="1">
      <alignment horizontal="center" vertical="top" wrapText="1"/>
    </xf>
    <xf numFmtId="9" fontId="5" fillId="2" borderId="2" xfId="1" applyFont="1" applyFill="1" applyBorder="1" applyAlignment="1">
      <alignment horizontal="center" vertical="top" wrapText="1"/>
    </xf>
    <xf numFmtId="164" fontId="5" fillId="2" borderId="2" xfId="1" applyNumberFormat="1" applyFont="1" applyFill="1" applyBorder="1" applyAlignment="1">
      <alignment horizontal="center" vertical="top" wrapText="1"/>
    </xf>
    <xf numFmtId="10" fontId="5" fillId="2" borderId="2" xfId="1" applyNumberFormat="1" applyFont="1" applyFill="1" applyBorder="1" applyAlignment="1">
      <alignment horizontal="center" vertical="top" wrapText="1"/>
    </xf>
    <xf numFmtId="164" fontId="5" fillId="3" borderId="2" xfId="1" applyNumberFormat="1" applyFont="1" applyFill="1" applyBorder="1" applyAlignment="1">
      <alignment horizontal="center" vertical="top" wrapText="1"/>
    </xf>
    <xf numFmtId="0" fontId="7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9" fontId="3" fillId="0" borderId="2" xfId="0" applyNumberFormat="1" applyFont="1" applyBorder="1" applyAlignment="1">
      <alignment horizontal="center"/>
    </xf>
    <xf numFmtId="0" fontId="8" fillId="3" borderId="2" xfId="0" applyFont="1" applyFill="1" applyBorder="1" applyAlignment="1">
      <alignment vertical="top"/>
    </xf>
    <xf numFmtId="0" fontId="8" fillId="2" borderId="2" xfId="0" applyFont="1" applyFill="1" applyBorder="1" applyAlignment="1">
      <alignment vertical="top"/>
    </xf>
    <xf numFmtId="0" fontId="8" fillId="4" borderId="2" xfId="0" applyFont="1" applyFill="1" applyBorder="1" applyAlignment="1">
      <alignment vertical="top"/>
    </xf>
    <xf numFmtId="0" fontId="2" fillId="4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vertical="top"/>
    </xf>
    <xf numFmtId="0" fontId="9" fillId="3" borderId="2" xfId="0" applyFont="1" applyFill="1" applyBorder="1" applyAlignment="1">
      <alignment horizontal="right" vertical="top" wrapText="1"/>
    </xf>
    <xf numFmtId="0" fontId="9" fillId="2" borderId="2" xfId="0" applyFont="1" applyFill="1" applyBorder="1" applyAlignment="1">
      <alignment vertical="top"/>
    </xf>
    <xf numFmtId="0" fontId="9" fillId="2" borderId="2" xfId="0" applyFont="1" applyFill="1" applyBorder="1" applyAlignment="1">
      <alignment horizontal="right" vertical="top" wrapText="1"/>
    </xf>
    <xf numFmtId="0" fontId="9" fillId="4" borderId="2" xfId="0" applyFont="1" applyFill="1" applyBorder="1" applyAlignment="1">
      <alignment vertical="top"/>
    </xf>
    <xf numFmtId="0" fontId="9" fillId="4" borderId="2" xfId="0" applyFont="1" applyFill="1" applyBorder="1" applyAlignment="1">
      <alignment horizontal="right" vertical="top" wrapText="1"/>
    </xf>
    <xf numFmtId="0" fontId="9" fillId="3" borderId="2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top" wrapText="1"/>
    </xf>
    <xf numFmtId="0" fontId="9" fillId="4" borderId="2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9" fillId="4" borderId="1" xfId="0" applyFont="1" applyFill="1" applyBorder="1" applyAlignment="1">
      <alignment vertical="top" wrapText="1"/>
    </xf>
    <xf numFmtId="0" fontId="6" fillId="0" borderId="3" xfId="0" applyFont="1" applyBorder="1" applyAlignment="1">
      <alignment horizontal="center"/>
    </xf>
    <xf numFmtId="10" fontId="9" fillId="4" borderId="2" xfId="1" applyNumberFormat="1" applyFont="1" applyFill="1" applyBorder="1" applyAlignment="1">
      <alignment horizontal="center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700" b="1" i="1" baseline="0">
                <a:effectLst/>
              </a:rPr>
              <a:t>ESTADOS DE CORREOS ENVIADOS - 2020</a:t>
            </a:r>
            <a:endParaRPr lang="es-CL" sz="1700">
              <a:effectLst/>
            </a:endParaRPr>
          </a:p>
        </c:rich>
      </c:tx>
      <c:layout>
        <c:manualLayout>
          <c:xMode val="edge"/>
          <c:yMode val="edge"/>
          <c:x val="0.18625485622173674"/>
          <c:y val="3.870342903238684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'2020'!$B$1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'2020'!$A$2:$A$13</c:f>
              <c:strCache>
                <c:ptCount val="12"/>
                <c:pt idx="0">
                  <c:v>Enviado</c:v>
                </c:pt>
                <c:pt idx="1">
                  <c:v>Entregado</c:v>
                </c:pt>
                <c:pt idx="2">
                  <c:v>Primera apertura</c:v>
                </c:pt>
                <c:pt idx="3">
                  <c:v>Abierto</c:v>
                </c:pt>
                <c:pt idx="4">
                  <c:v>Rebote suave</c:v>
                </c:pt>
                <c:pt idx="5">
                  <c:v>Aplazado</c:v>
                </c:pt>
                <c:pt idx="6">
                  <c:v>Bloqueado</c:v>
                </c:pt>
                <c:pt idx="7">
                  <c:v>Rebote duro</c:v>
                </c:pt>
                <c:pt idx="8">
                  <c:v>Suscripción cancelada</c:v>
                </c:pt>
                <c:pt idx="9">
                  <c:v>E-mails no válidos</c:v>
                </c:pt>
                <c:pt idx="10">
                  <c:v>Queja</c:v>
                </c:pt>
                <c:pt idx="11">
                  <c:v>Clicado</c:v>
                </c:pt>
              </c:strCache>
            </c:strRef>
          </c:cat>
          <c:val>
            <c:numRef>
              <c:f>'2020'!$B$2:$B$13</c:f>
              <c:numCache>
                <c:formatCode>General</c:formatCode>
                <c:ptCount val="12"/>
                <c:pt idx="0">
                  <c:v>10898670</c:v>
                </c:pt>
                <c:pt idx="1">
                  <c:v>10755598</c:v>
                </c:pt>
                <c:pt idx="2">
                  <c:v>2626666</c:v>
                </c:pt>
                <c:pt idx="3">
                  <c:v>1344721</c:v>
                </c:pt>
                <c:pt idx="4">
                  <c:v>112812</c:v>
                </c:pt>
                <c:pt idx="5">
                  <c:v>68946</c:v>
                </c:pt>
                <c:pt idx="6">
                  <c:v>41313</c:v>
                </c:pt>
                <c:pt idx="7">
                  <c:v>10146</c:v>
                </c:pt>
                <c:pt idx="8">
                  <c:v>5096</c:v>
                </c:pt>
                <c:pt idx="9">
                  <c:v>1037</c:v>
                </c:pt>
                <c:pt idx="10">
                  <c:v>931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3-49B4-8802-AD6D42208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304096"/>
        <c:axId val="669296608"/>
      </c:barChart>
      <c:catAx>
        <c:axId val="66930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100" b="1"/>
                  <a:t>Estados</a:t>
                </a:r>
              </a:p>
            </c:rich>
          </c:tx>
          <c:layout>
            <c:manualLayout>
              <c:xMode val="edge"/>
              <c:yMode val="edge"/>
              <c:x val="0.44680687031091859"/>
              <c:y val="0.90631819765140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9296608"/>
        <c:crosses val="autoZero"/>
        <c:auto val="1"/>
        <c:lblAlgn val="ctr"/>
        <c:lblOffset val="100"/>
        <c:noMultiLvlLbl val="0"/>
      </c:catAx>
      <c:valAx>
        <c:axId val="6692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100" b="1"/>
                  <a:t>Cantidad</a:t>
                </a:r>
              </a:p>
            </c:rich>
          </c:tx>
          <c:layout>
            <c:manualLayout>
              <c:xMode val="edge"/>
              <c:yMode val="edge"/>
              <c:x val="9.4145328140020045E-3"/>
              <c:y val="0.30063848467847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930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L" sz="1600" b="1" i="0" baseline="0">
                <a:effectLst/>
              </a:rPr>
              <a:t>PORCENTAJES DE ESTADOS EN LOS CORREOS ENVIADOS - ABRIL 2020</a:t>
            </a:r>
            <a:endParaRPr lang="es-CL" sz="16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en-US" sz="1600"/>
          </a:p>
        </c:rich>
      </c:tx>
      <c:layout>
        <c:manualLayout>
          <c:xMode val="edge"/>
          <c:yMode val="edge"/>
          <c:x val="9.1434110201524935E-2"/>
          <c:y val="3.8772206671126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'Abril 2020'!$B$1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931-43F7-B1FD-A46163A21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2931-43F7-B1FD-A46163A213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931-43F7-B1FD-A46163A213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2931-43F7-B1FD-A46163A213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931-43F7-B1FD-A46163A213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931-43F7-B1FD-A46163A213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931-43F7-B1FD-A46163A2130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931-43F7-B1FD-A46163A2130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931-43F7-B1FD-A46163A2130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931-43F7-B1FD-A46163A2130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931-43F7-B1FD-A46163A2130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931-43F7-B1FD-A46163A21304}"/>
              </c:ext>
            </c:extLst>
          </c:dPt>
          <c:dLbls>
            <c:dLbl>
              <c:idx val="0"/>
              <c:layout>
                <c:manualLayout>
                  <c:x val="-0.14413473315835526"/>
                  <c:y val="8.476742490522018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931-43F7-B1FD-A46163A21304}"/>
                </c:ext>
              </c:extLst>
            </c:dLbl>
            <c:dLbl>
              <c:idx val="1"/>
              <c:layout>
                <c:manualLayout>
                  <c:x val="9.0877734033245838E-2"/>
                  <c:y val="-0.2017454068241470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931-43F7-B1FD-A46163A21304}"/>
                </c:ext>
              </c:extLst>
            </c:dLbl>
            <c:dLbl>
              <c:idx val="2"/>
              <c:layout>
                <c:manualLayout>
                  <c:x val="9.8889982502187224E-2"/>
                  <c:y val="9.593613298337708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931-43F7-B1FD-A46163A21304}"/>
                </c:ext>
              </c:extLst>
            </c:dLbl>
            <c:dLbl>
              <c:idx val="3"/>
              <c:layout>
                <c:manualLayout>
                  <c:x val="4.6674103237095366E-2"/>
                  <c:y val="0.1192979002624671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31-43F7-B1FD-A46163A21304}"/>
                </c:ext>
              </c:extLst>
            </c:dLbl>
            <c:dLbl>
              <c:idx val="4"/>
              <c:layout>
                <c:manualLayout>
                  <c:x val="9.8401137357830275E-3"/>
                  <c:y val="0.2805530037911927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31-43F7-B1FD-A46163A2130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31-43F7-B1FD-A46163A2130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31-43F7-B1FD-A46163A2130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31-43F7-B1FD-A46163A2130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31-43F7-B1FD-A46163A2130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31-43F7-B1FD-A46163A2130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31-43F7-B1FD-A46163A2130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31-43F7-B1FD-A46163A21304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'Abril 2020'!$A$2:$A$13</c:f>
              <c:strCache>
                <c:ptCount val="12"/>
                <c:pt idx="0">
                  <c:v>Enviado</c:v>
                </c:pt>
                <c:pt idx="1">
                  <c:v>Entregado</c:v>
                </c:pt>
                <c:pt idx="2">
                  <c:v>Primera apertura</c:v>
                </c:pt>
                <c:pt idx="3">
                  <c:v>Abierto</c:v>
                </c:pt>
                <c:pt idx="4">
                  <c:v>Rebote suave</c:v>
                </c:pt>
                <c:pt idx="5">
                  <c:v>Aplazado</c:v>
                </c:pt>
                <c:pt idx="6">
                  <c:v>Rebote duro</c:v>
                </c:pt>
                <c:pt idx="7">
                  <c:v>Bloqueado</c:v>
                </c:pt>
                <c:pt idx="8">
                  <c:v>E-mails no válidos</c:v>
                </c:pt>
                <c:pt idx="9">
                  <c:v>Queja</c:v>
                </c:pt>
                <c:pt idx="10">
                  <c:v>Suscripción cancelada</c:v>
                </c:pt>
                <c:pt idx="11">
                  <c:v>Clicado</c:v>
                </c:pt>
              </c:strCache>
            </c:strRef>
          </c:cat>
          <c:val>
            <c:numRef>
              <c:f>'Abril 2020'!$B$2:$B$13</c:f>
              <c:numCache>
                <c:formatCode>General</c:formatCode>
                <c:ptCount val="12"/>
                <c:pt idx="0">
                  <c:v>405421</c:v>
                </c:pt>
                <c:pt idx="1">
                  <c:v>401761</c:v>
                </c:pt>
                <c:pt idx="2">
                  <c:v>153207</c:v>
                </c:pt>
                <c:pt idx="3">
                  <c:v>83009</c:v>
                </c:pt>
                <c:pt idx="4">
                  <c:v>3917</c:v>
                </c:pt>
                <c:pt idx="5">
                  <c:v>2187</c:v>
                </c:pt>
                <c:pt idx="6">
                  <c:v>600</c:v>
                </c:pt>
                <c:pt idx="7">
                  <c:v>180</c:v>
                </c:pt>
                <c:pt idx="8">
                  <c:v>55</c:v>
                </c:pt>
                <c:pt idx="9">
                  <c:v>38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1-43F7-B1FD-A46163A213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 i="1" baseline="0">
                <a:effectLst/>
              </a:rPr>
              <a:t>ESTADOS DE CORREOS ENVIADOS - MAYO 2020</a:t>
            </a:r>
            <a:endParaRPr lang="es-CL" sz="1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'Mayo 2020'!$B$1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'Mayo 2020'!$A$2:$A$11</c:f>
              <c:strCache>
                <c:ptCount val="10"/>
                <c:pt idx="0">
                  <c:v>Enviado</c:v>
                </c:pt>
                <c:pt idx="1">
                  <c:v>Entregado</c:v>
                </c:pt>
                <c:pt idx="2">
                  <c:v>Primera apertura</c:v>
                </c:pt>
                <c:pt idx="3">
                  <c:v>Abierto</c:v>
                </c:pt>
                <c:pt idx="4">
                  <c:v>Rebote suave</c:v>
                </c:pt>
                <c:pt idx="5">
                  <c:v>Aplazado</c:v>
                </c:pt>
                <c:pt idx="6">
                  <c:v>Rebote duro</c:v>
                </c:pt>
                <c:pt idx="7">
                  <c:v>Bloqueado</c:v>
                </c:pt>
                <c:pt idx="8">
                  <c:v>E-mails no válidos</c:v>
                </c:pt>
                <c:pt idx="9">
                  <c:v>Queja</c:v>
                </c:pt>
              </c:strCache>
            </c:strRef>
          </c:cat>
          <c:val>
            <c:numRef>
              <c:f>'Mayo 2020'!$B$2:$B$11</c:f>
              <c:numCache>
                <c:formatCode>General</c:formatCode>
                <c:ptCount val="10"/>
                <c:pt idx="0">
                  <c:v>623924</c:v>
                </c:pt>
                <c:pt idx="1">
                  <c:v>617837</c:v>
                </c:pt>
                <c:pt idx="2">
                  <c:v>202490</c:v>
                </c:pt>
                <c:pt idx="3">
                  <c:v>100781</c:v>
                </c:pt>
                <c:pt idx="4">
                  <c:v>6176</c:v>
                </c:pt>
                <c:pt idx="5">
                  <c:v>4263</c:v>
                </c:pt>
                <c:pt idx="6">
                  <c:v>1022</c:v>
                </c:pt>
                <c:pt idx="7">
                  <c:v>940</c:v>
                </c:pt>
                <c:pt idx="8">
                  <c:v>55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A-4E83-9CBD-3EA37710D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946368"/>
        <c:axId val="413955104"/>
      </c:barChart>
      <c:catAx>
        <c:axId val="41394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100" b="1"/>
                  <a:t>Estado</a:t>
                </a:r>
              </a:p>
            </c:rich>
          </c:tx>
          <c:layout>
            <c:manualLayout>
              <c:xMode val="edge"/>
              <c:yMode val="edge"/>
              <c:x val="0.48779048301353756"/>
              <c:y val="0.89543072923231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3955104"/>
        <c:crosses val="autoZero"/>
        <c:auto val="1"/>
        <c:lblAlgn val="ctr"/>
        <c:lblOffset val="100"/>
        <c:noMultiLvlLbl val="0"/>
      </c:catAx>
      <c:valAx>
        <c:axId val="4139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100" b="1"/>
                  <a:t>Cantidad</a:t>
                </a:r>
              </a:p>
            </c:rich>
          </c:tx>
          <c:layout>
            <c:manualLayout>
              <c:xMode val="edge"/>
              <c:yMode val="edge"/>
              <c:x val="6.5520059886366548E-3"/>
              <c:y val="0.27837965000785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39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700"/>
              <a:t>PORCENTAJES DE ESTADOS EN LOS CORREOS ENVIADOS - MAY0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'Mayo 2020'!$B$1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60C7-46C5-BEFB-BACCB28174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0C7-46C5-BEFB-BACCB28174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0C7-46C5-BEFB-BACCB28174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0C7-46C5-BEFB-BACCB28174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0C7-46C5-BEFB-BACCB28174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0C7-46C5-BEFB-BACCB28174D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0C7-46C5-BEFB-BACCB28174D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0C7-46C5-BEFB-BACCB28174D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0C7-46C5-BEFB-BACCB28174D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0C7-46C5-BEFB-BACCB28174DF}"/>
              </c:ext>
            </c:extLst>
          </c:dPt>
          <c:dLbls>
            <c:dLbl>
              <c:idx val="0"/>
              <c:layout>
                <c:manualLayout>
                  <c:x val="-0.13004768153980761"/>
                  <c:y val="4.239136774569845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0C7-46C5-BEFB-BACCB28174DF}"/>
                </c:ext>
              </c:extLst>
            </c:dLbl>
            <c:dLbl>
              <c:idx val="1"/>
              <c:layout>
                <c:manualLayout>
                  <c:x val="9.0195538057742788E-2"/>
                  <c:y val="-0.1507556867891515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0C7-46C5-BEFB-BACCB28174DF}"/>
                </c:ext>
              </c:extLst>
            </c:dLbl>
            <c:dLbl>
              <c:idx val="2"/>
              <c:layout>
                <c:manualLayout>
                  <c:x val="8.1734689413823225E-2"/>
                  <c:y val="0.1072521143190433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0C7-46C5-BEFB-BACCB28174DF}"/>
                </c:ext>
              </c:extLst>
            </c:dLbl>
            <c:dLbl>
              <c:idx val="3"/>
              <c:layout>
                <c:manualLayout>
                  <c:x val="3.6281933508311409E-2"/>
                  <c:y val="0.1040175707203265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0C7-46C5-BEFB-BACCB28174DF}"/>
                </c:ext>
              </c:extLst>
            </c:dLbl>
            <c:dLbl>
              <c:idx val="4"/>
              <c:layout>
                <c:manualLayout>
                  <c:x val="1.6609580052493439E-2"/>
                  <c:y val="0.2530500874890637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0C7-46C5-BEFB-BACCB28174D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0C7-46C5-BEFB-BACCB28174D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C7-46C5-BEFB-BACCB28174D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C7-46C5-BEFB-BACCB28174D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C7-46C5-BEFB-BACCB28174D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C7-46C5-BEFB-BACCB28174DF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'Mayo 2020'!$A$2:$A$11</c:f>
              <c:strCache>
                <c:ptCount val="10"/>
                <c:pt idx="0">
                  <c:v>Enviado</c:v>
                </c:pt>
                <c:pt idx="1">
                  <c:v>Entregado</c:v>
                </c:pt>
                <c:pt idx="2">
                  <c:v>Primera apertura</c:v>
                </c:pt>
                <c:pt idx="3">
                  <c:v>Abierto</c:v>
                </c:pt>
                <c:pt idx="4">
                  <c:v>Rebote suave</c:v>
                </c:pt>
                <c:pt idx="5">
                  <c:v>Aplazado</c:v>
                </c:pt>
                <c:pt idx="6">
                  <c:v>Rebote duro</c:v>
                </c:pt>
                <c:pt idx="7">
                  <c:v>Bloqueado</c:v>
                </c:pt>
                <c:pt idx="8">
                  <c:v>E-mails no válidos</c:v>
                </c:pt>
                <c:pt idx="9">
                  <c:v>Queja</c:v>
                </c:pt>
              </c:strCache>
            </c:strRef>
          </c:cat>
          <c:val>
            <c:numRef>
              <c:f>'Mayo 2020'!$B$2:$B$11</c:f>
              <c:numCache>
                <c:formatCode>General</c:formatCode>
                <c:ptCount val="10"/>
                <c:pt idx="0">
                  <c:v>623924</c:v>
                </c:pt>
                <c:pt idx="1">
                  <c:v>617837</c:v>
                </c:pt>
                <c:pt idx="2">
                  <c:v>202490</c:v>
                </c:pt>
                <c:pt idx="3">
                  <c:v>100781</c:v>
                </c:pt>
                <c:pt idx="4">
                  <c:v>6176</c:v>
                </c:pt>
                <c:pt idx="5">
                  <c:v>4263</c:v>
                </c:pt>
                <c:pt idx="6">
                  <c:v>1022</c:v>
                </c:pt>
                <c:pt idx="7">
                  <c:v>940</c:v>
                </c:pt>
                <c:pt idx="8">
                  <c:v>55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7-46C5-BEFB-BACCB28174D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 i="1" baseline="0">
                <a:effectLst/>
              </a:rPr>
              <a:t>ESTADOS DE CORREOS ENVIADOS - JUNIO 2020</a:t>
            </a:r>
            <a:endParaRPr lang="es-CL" sz="1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'Junio 2020'!$B$1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'Junio 2020'!$A$2:$A$12</c:f>
              <c:strCache>
                <c:ptCount val="11"/>
                <c:pt idx="0">
                  <c:v>Enviado</c:v>
                </c:pt>
                <c:pt idx="1">
                  <c:v>Entregado</c:v>
                </c:pt>
                <c:pt idx="2">
                  <c:v>Primera apertura</c:v>
                </c:pt>
                <c:pt idx="3">
                  <c:v>Abierto</c:v>
                </c:pt>
                <c:pt idx="4">
                  <c:v>Rebote suave</c:v>
                </c:pt>
                <c:pt idx="5">
                  <c:v>Aplazado</c:v>
                </c:pt>
                <c:pt idx="6">
                  <c:v>Bloqueado</c:v>
                </c:pt>
                <c:pt idx="7">
                  <c:v>Rebote duro</c:v>
                </c:pt>
                <c:pt idx="8">
                  <c:v>Suscripción cancelada</c:v>
                </c:pt>
                <c:pt idx="9">
                  <c:v>E-mails no válidos</c:v>
                </c:pt>
                <c:pt idx="10">
                  <c:v>Queja</c:v>
                </c:pt>
              </c:strCache>
            </c:strRef>
          </c:cat>
          <c:val>
            <c:numRef>
              <c:f>'Junio 2020'!$B$2:$B$12</c:f>
              <c:numCache>
                <c:formatCode>General</c:formatCode>
                <c:ptCount val="11"/>
                <c:pt idx="0">
                  <c:v>934210</c:v>
                </c:pt>
                <c:pt idx="1">
                  <c:v>924396</c:v>
                </c:pt>
                <c:pt idx="2">
                  <c:v>207413</c:v>
                </c:pt>
                <c:pt idx="3">
                  <c:v>87314</c:v>
                </c:pt>
                <c:pt idx="4">
                  <c:v>9712</c:v>
                </c:pt>
                <c:pt idx="5">
                  <c:v>5102</c:v>
                </c:pt>
                <c:pt idx="6">
                  <c:v>2469</c:v>
                </c:pt>
                <c:pt idx="7">
                  <c:v>817</c:v>
                </c:pt>
                <c:pt idx="8">
                  <c:v>344</c:v>
                </c:pt>
                <c:pt idx="9">
                  <c:v>92</c:v>
                </c:pt>
                <c:pt idx="1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5-4DB2-A0FC-1F98C8AB0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206528"/>
        <c:axId val="639204448"/>
      </c:barChart>
      <c:catAx>
        <c:axId val="63920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100" b="1"/>
                  <a:t>Estado</a:t>
                </a:r>
              </a:p>
            </c:rich>
          </c:tx>
          <c:layout>
            <c:manualLayout>
              <c:xMode val="edge"/>
              <c:yMode val="edge"/>
              <c:x val="0.47670945374724483"/>
              <c:y val="0.89615111419515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9204448"/>
        <c:crosses val="autoZero"/>
        <c:auto val="1"/>
        <c:lblAlgn val="ctr"/>
        <c:lblOffset val="100"/>
        <c:noMultiLvlLbl val="0"/>
      </c:catAx>
      <c:valAx>
        <c:axId val="6392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100" b="1"/>
                  <a:t>Cantidad</a:t>
                </a:r>
              </a:p>
            </c:rich>
          </c:tx>
          <c:layout>
            <c:manualLayout>
              <c:xMode val="edge"/>
              <c:yMode val="edge"/>
              <c:x val="6.1776056767818338E-3"/>
              <c:y val="0.28774888557975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920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700"/>
              <a:t>PORCENTAJES DE ESTADOS EN LOS CORREOS ENVIADOS - JUNIO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'Junio 2020'!$B$1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1FE-47BA-A8B3-60DF8FC7AA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C1FE-47BA-A8B3-60DF8FC7AA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C1FE-47BA-A8B3-60DF8FC7AA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1FE-47BA-A8B3-60DF8FC7AA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1FE-47BA-A8B3-60DF8FC7AA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1FE-47BA-A8B3-60DF8FC7AA7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1FE-47BA-A8B3-60DF8FC7AA7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FE-47BA-A8B3-60DF8FC7AA7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1FE-47BA-A8B3-60DF8FC7AA7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FE-47BA-A8B3-60DF8FC7AA7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1FE-47BA-A8B3-60DF8FC7AA7C}"/>
              </c:ext>
            </c:extLst>
          </c:dPt>
          <c:dLbls>
            <c:dLbl>
              <c:idx val="0"/>
              <c:layout>
                <c:manualLayout>
                  <c:x val="-0.14142881216844411"/>
                  <c:y val="3.558461492102095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1FE-47BA-A8B3-60DF8FC7AA7C}"/>
                </c:ext>
              </c:extLst>
            </c:dLbl>
            <c:dLbl>
              <c:idx val="2"/>
              <c:layout>
                <c:manualLayout>
                  <c:x val="5.8119816856475597E-2"/>
                  <c:y val="9.954677733617393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1FE-47BA-A8B3-60DF8FC7AA7C}"/>
                </c:ext>
              </c:extLst>
            </c:dLbl>
            <c:dLbl>
              <c:idx val="3"/>
              <c:layout>
                <c:manualLayout>
                  <c:x val="2.287656550133664E-2"/>
                  <c:y val="9.74534515512089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1FE-47BA-A8B3-60DF8FC7AA7C}"/>
                </c:ext>
              </c:extLst>
            </c:dLbl>
            <c:dLbl>
              <c:idx val="4"/>
              <c:layout>
                <c:manualLayout>
                  <c:x val="1.1723291517537988E-2"/>
                  <c:y val="0.2306293633660935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1FE-47BA-A8B3-60DF8FC7AA7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1FE-47BA-A8B3-60DF8FC7AA7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1FE-47BA-A8B3-60DF8FC7AA7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1FE-47BA-A8B3-60DF8FC7AA7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FE-47BA-A8B3-60DF8FC7AA7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FE-47BA-A8B3-60DF8FC7AA7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FE-47BA-A8B3-60DF8FC7AA7C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'Junio 2020'!$A$2:$A$12</c:f>
              <c:strCache>
                <c:ptCount val="11"/>
                <c:pt idx="0">
                  <c:v>Enviado</c:v>
                </c:pt>
                <c:pt idx="1">
                  <c:v>Entregado</c:v>
                </c:pt>
                <c:pt idx="2">
                  <c:v>Primera apertura</c:v>
                </c:pt>
                <c:pt idx="3">
                  <c:v>Abierto</c:v>
                </c:pt>
                <c:pt idx="4">
                  <c:v>Rebote suave</c:v>
                </c:pt>
                <c:pt idx="5">
                  <c:v>Aplazado</c:v>
                </c:pt>
                <c:pt idx="6">
                  <c:v>Bloqueado</c:v>
                </c:pt>
                <c:pt idx="7">
                  <c:v>Rebote duro</c:v>
                </c:pt>
                <c:pt idx="8">
                  <c:v>Suscripción cancelada</c:v>
                </c:pt>
                <c:pt idx="9">
                  <c:v>E-mails no válidos</c:v>
                </c:pt>
                <c:pt idx="10">
                  <c:v>Queja</c:v>
                </c:pt>
              </c:strCache>
            </c:strRef>
          </c:cat>
          <c:val>
            <c:numRef>
              <c:f>'Junio 2020'!$B$2:$B$12</c:f>
              <c:numCache>
                <c:formatCode>General</c:formatCode>
                <c:ptCount val="11"/>
                <c:pt idx="0">
                  <c:v>934210</c:v>
                </c:pt>
                <c:pt idx="1">
                  <c:v>924396</c:v>
                </c:pt>
                <c:pt idx="2">
                  <c:v>207413</c:v>
                </c:pt>
                <c:pt idx="3">
                  <c:v>87314</c:v>
                </c:pt>
                <c:pt idx="4">
                  <c:v>9712</c:v>
                </c:pt>
                <c:pt idx="5">
                  <c:v>5102</c:v>
                </c:pt>
                <c:pt idx="6">
                  <c:v>2469</c:v>
                </c:pt>
                <c:pt idx="7">
                  <c:v>817</c:v>
                </c:pt>
                <c:pt idx="8">
                  <c:v>344</c:v>
                </c:pt>
                <c:pt idx="9">
                  <c:v>92</c:v>
                </c:pt>
                <c:pt idx="1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E-47BA-A8B3-60DF8FC7AA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700" b="1" i="0" baseline="0">
                <a:effectLst/>
              </a:rPr>
              <a:t>PORCENTAJES DE ESTADOS EN LOS CORREOS ENVIADOS - JULIO 2020</a:t>
            </a:r>
            <a:endParaRPr lang="es-CL" sz="1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'Julio 2020'!$B$1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2130-4D94-B6B0-98604C7AB2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130-4D94-B6B0-98604C7AB2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2130-4D94-B6B0-98604C7AB2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130-4D94-B6B0-98604C7AB2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130-4D94-B6B0-98604C7AB23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130-4D94-B6B0-98604C7AB23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130-4D94-B6B0-98604C7AB23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130-4D94-B6B0-98604C7AB23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130-4D94-B6B0-98604C7AB23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130-4D94-B6B0-98604C7AB23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130-4D94-B6B0-98604C7AB230}"/>
              </c:ext>
            </c:extLst>
          </c:dPt>
          <c:dLbls>
            <c:dLbl>
              <c:idx val="0"/>
              <c:layout>
                <c:manualLayout>
                  <c:x val="-0.12981299212598424"/>
                  <c:y val="4.701771653543298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130-4D94-B6B0-98604C7AB230}"/>
                </c:ext>
              </c:extLst>
            </c:dLbl>
            <c:dLbl>
              <c:idx val="1"/>
              <c:layout>
                <c:manualLayout>
                  <c:x val="0.10561898512685915"/>
                  <c:y val="-0.1303273549139690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130-4D94-B6B0-98604C7AB230}"/>
                </c:ext>
              </c:extLst>
            </c:dLbl>
            <c:dLbl>
              <c:idx val="2"/>
              <c:layout>
                <c:manualLayout>
                  <c:x val="6.0151137357830245E-2"/>
                  <c:y val="0.1098315835520559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130-4D94-B6B0-98604C7AB230}"/>
                </c:ext>
              </c:extLst>
            </c:dLbl>
            <c:dLbl>
              <c:idx val="3"/>
              <c:layout>
                <c:manualLayout>
                  <c:x val="2.2852362204724409E-2"/>
                  <c:y val="9.290791776027992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130-4D94-B6B0-98604C7AB230}"/>
                </c:ext>
              </c:extLst>
            </c:dLbl>
            <c:dLbl>
              <c:idx val="4"/>
              <c:layout>
                <c:manualLayout>
                  <c:x val="1.3521653543307087E-2"/>
                  <c:y val="0.2206514289880431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130-4D94-B6B0-98604C7AB23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30-4D94-B6B0-98604C7AB23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30-4D94-B6B0-98604C7AB23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30-4D94-B6B0-98604C7AB23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30-4D94-B6B0-98604C7AB23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30-4D94-B6B0-98604C7AB23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30-4D94-B6B0-98604C7AB230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'Julio 2020'!$A$2:$A$12</c:f>
              <c:strCache>
                <c:ptCount val="11"/>
                <c:pt idx="0">
                  <c:v>Enviado</c:v>
                </c:pt>
                <c:pt idx="1">
                  <c:v>Entregado</c:v>
                </c:pt>
                <c:pt idx="2">
                  <c:v>Primera apertura</c:v>
                </c:pt>
                <c:pt idx="3">
                  <c:v>Abierto</c:v>
                </c:pt>
                <c:pt idx="4">
                  <c:v>Rebote suave</c:v>
                </c:pt>
                <c:pt idx="5">
                  <c:v>Aplazado</c:v>
                </c:pt>
                <c:pt idx="6">
                  <c:v>Bloqueado</c:v>
                </c:pt>
                <c:pt idx="7">
                  <c:v>Rebote duro</c:v>
                </c:pt>
                <c:pt idx="8">
                  <c:v>Suscripción cancelada</c:v>
                </c:pt>
                <c:pt idx="9">
                  <c:v>E-mails no válidos</c:v>
                </c:pt>
                <c:pt idx="10">
                  <c:v>Queja</c:v>
                </c:pt>
              </c:strCache>
            </c:strRef>
          </c:cat>
          <c:val>
            <c:numRef>
              <c:f>'Julio 2020'!$B$2:$B$12</c:f>
              <c:numCache>
                <c:formatCode>General</c:formatCode>
                <c:ptCount val="11"/>
                <c:pt idx="0">
                  <c:v>767242</c:v>
                </c:pt>
                <c:pt idx="1">
                  <c:v>760577</c:v>
                </c:pt>
                <c:pt idx="2">
                  <c:v>171784</c:v>
                </c:pt>
                <c:pt idx="3">
                  <c:v>74857</c:v>
                </c:pt>
                <c:pt idx="4">
                  <c:v>6823</c:v>
                </c:pt>
                <c:pt idx="5">
                  <c:v>4296</c:v>
                </c:pt>
                <c:pt idx="6">
                  <c:v>976</c:v>
                </c:pt>
                <c:pt idx="7">
                  <c:v>923</c:v>
                </c:pt>
                <c:pt idx="8">
                  <c:v>626</c:v>
                </c:pt>
                <c:pt idx="9">
                  <c:v>70</c:v>
                </c:pt>
                <c:pt idx="1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0-4D94-B6B0-98604C7AB23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700"/>
              <a:t>PORCENTAJES DE ESTADOS EN LOS CORREOS ENVIADOS - AGOSTO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'Agosto 2020'!$B$1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413-41B6-87DD-454BCAD274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413-41B6-87DD-454BCAD274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413-41B6-87DD-454BCAD274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413-41B6-87DD-454BCAD274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413-41B6-87DD-454BCAD2743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413-41B6-87DD-454BCAD2743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413-41B6-87DD-454BCAD2743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13-41B6-87DD-454BCAD2743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413-41B6-87DD-454BCAD2743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13-41B6-87DD-454BCAD2743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413-41B6-87DD-454BCAD27438}"/>
              </c:ext>
            </c:extLst>
          </c:dPt>
          <c:dLbls>
            <c:dLbl>
              <c:idx val="0"/>
              <c:layout>
                <c:manualLayout>
                  <c:x val="-0.1289494750656168"/>
                  <c:y val="3.767716535433070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413-41B6-87DD-454BCAD27438}"/>
                </c:ext>
              </c:extLst>
            </c:dLbl>
            <c:dLbl>
              <c:idx val="1"/>
              <c:layout>
                <c:manualLayout>
                  <c:x val="0.11809317585301835"/>
                  <c:y val="-0.1093733595800526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13-41B6-87DD-454BCAD27438}"/>
                </c:ext>
              </c:extLst>
            </c:dLbl>
            <c:dLbl>
              <c:idx val="2"/>
              <c:layout>
                <c:manualLayout>
                  <c:x val="6.4964785651793519E-2"/>
                  <c:y val="0.1112204724409448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413-41B6-87DD-454BCAD27438}"/>
                </c:ext>
              </c:extLst>
            </c:dLbl>
            <c:dLbl>
              <c:idx val="3"/>
              <c:layout>
                <c:manualLayout>
                  <c:x val="2.7287401574803149E-2"/>
                  <c:y val="9.066856226305040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13-41B6-87DD-454BCAD27438}"/>
                </c:ext>
              </c:extLst>
            </c:dLbl>
            <c:dLbl>
              <c:idx val="4"/>
              <c:layout>
                <c:manualLayout>
                  <c:x val="1.4204943132108435E-2"/>
                  <c:y val="0.2374788568095654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13-41B6-87DD-454BCAD2743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13-41B6-87DD-454BCAD2743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13-41B6-87DD-454BCAD2743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13-41B6-87DD-454BCAD2743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13-41B6-87DD-454BCAD2743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13-41B6-87DD-454BCAD2743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13-41B6-87DD-454BCAD27438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'Agosto 2020'!$A$2:$A$12</c:f>
              <c:strCache>
                <c:ptCount val="11"/>
                <c:pt idx="0">
                  <c:v>Enviado</c:v>
                </c:pt>
                <c:pt idx="1">
                  <c:v>Entregado</c:v>
                </c:pt>
                <c:pt idx="2">
                  <c:v>Primera apertura</c:v>
                </c:pt>
                <c:pt idx="3">
                  <c:v>Abierto</c:v>
                </c:pt>
                <c:pt idx="4">
                  <c:v>Rebote suave</c:v>
                </c:pt>
                <c:pt idx="5">
                  <c:v>Aplazado</c:v>
                </c:pt>
                <c:pt idx="6">
                  <c:v>Bloqueado</c:v>
                </c:pt>
                <c:pt idx="7">
                  <c:v>Suscripción cancelada</c:v>
                </c:pt>
                <c:pt idx="8">
                  <c:v>Rebote duro</c:v>
                </c:pt>
                <c:pt idx="9">
                  <c:v>E-mails no válidos</c:v>
                </c:pt>
                <c:pt idx="10">
                  <c:v>Queja</c:v>
                </c:pt>
              </c:strCache>
            </c:strRef>
          </c:cat>
          <c:val>
            <c:numRef>
              <c:f>'Agosto 2020'!$B$2:$B$12</c:f>
              <c:numCache>
                <c:formatCode>General</c:formatCode>
                <c:ptCount val="11"/>
                <c:pt idx="0">
                  <c:v>1017992</c:v>
                </c:pt>
                <c:pt idx="1">
                  <c:v>999641</c:v>
                </c:pt>
                <c:pt idx="2">
                  <c:v>223469</c:v>
                </c:pt>
                <c:pt idx="3">
                  <c:v>92376</c:v>
                </c:pt>
                <c:pt idx="4">
                  <c:v>16491</c:v>
                </c:pt>
                <c:pt idx="5">
                  <c:v>5766</c:v>
                </c:pt>
                <c:pt idx="6">
                  <c:v>3859</c:v>
                </c:pt>
                <c:pt idx="7">
                  <c:v>802</c:v>
                </c:pt>
                <c:pt idx="8">
                  <c:v>660</c:v>
                </c:pt>
                <c:pt idx="9">
                  <c:v>86</c:v>
                </c:pt>
                <c:pt idx="1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3-41B6-87DD-454BCAD274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700" b="1" i="0" baseline="0">
                <a:effectLst/>
              </a:rPr>
              <a:t>PORCENTAJES DE ESTADOS EN LOS CORREOS ENVIADOS - SEPTIEMBRE 2020</a:t>
            </a:r>
            <a:endParaRPr lang="es-CL" sz="1700">
              <a:effectLst/>
            </a:endParaRPr>
          </a:p>
        </c:rich>
      </c:tx>
      <c:layout>
        <c:manualLayout>
          <c:xMode val="edge"/>
          <c:yMode val="edge"/>
          <c:x val="0.1483263342082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'Septiembre 2020'!$B$1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A58-462A-8FD9-82E63CFA43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B47-411F-9DBE-ED7D325D91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AB47-411F-9DBE-ED7D325D91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B47-411F-9DBE-ED7D325D91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B47-411F-9DBE-ED7D325D917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AB47-411F-9DBE-ED7D325D917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B47-411F-9DBE-ED7D325D917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B47-411F-9DBE-ED7D325D917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B47-411F-9DBE-ED7D325D917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B47-411F-9DBE-ED7D325D917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47-411F-9DBE-ED7D325D9170}"/>
              </c:ext>
            </c:extLst>
          </c:dPt>
          <c:dLbls>
            <c:dLbl>
              <c:idx val="1"/>
              <c:layout>
                <c:manualLayout>
                  <c:x val="0.13092935258092736"/>
                  <c:y val="-0.1139931466899970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B47-411F-9DBE-ED7D325D9170}"/>
                </c:ext>
              </c:extLst>
            </c:dLbl>
            <c:dLbl>
              <c:idx val="2"/>
              <c:layout>
                <c:manualLayout>
                  <c:x val="4.7718941382327157E-2"/>
                  <c:y val="0.1085877806940799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B47-411F-9DBE-ED7D325D9170}"/>
                </c:ext>
              </c:extLst>
            </c:dLbl>
            <c:dLbl>
              <c:idx val="3"/>
              <c:layout>
                <c:manualLayout>
                  <c:x val="2.0504811898512634E-2"/>
                  <c:y val="7.865157480314960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47-411F-9DBE-ED7D325D9170}"/>
                </c:ext>
              </c:extLst>
            </c:dLbl>
            <c:dLbl>
              <c:idx val="4"/>
              <c:layout>
                <c:manualLayout>
                  <c:x val="1.5910761154855593E-2"/>
                  <c:y val="0.2479199475065616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B47-411F-9DBE-ED7D325D917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B47-411F-9DBE-ED7D325D917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B47-411F-9DBE-ED7D325D917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B47-411F-9DBE-ED7D325D917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47-411F-9DBE-ED7D325D917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47-411F-9DBE-ED7D325D917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47-411F-9DBE-ED7D325D9170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'Septiembre 2020'!$A$2:$A$12</c:f>
              <c:strCache>
                <c:ptCount val="11"/>
                <c:pt idx="0">
                  <c:v>Enviado</c:v>
                </c:pt>
                <c:pt idx="1">
                  <c:v>Entregado</c:v>
                </c:pt>
                <c:pt idx="2">
                  <c:v>Primera apertura</c:v>
                </c:pt>
                <c:pt idx="3">
                  <c:v>Abierto</c:v>
                </c:pt>
                <c:pt idx="4">
                  <c:v>Rebote suave</c:v>
                </c:pt>
                <c:pt idx="5">
                  <c:v>Aplazado</c:v>
                </c:pt>
                <c:pt idx="6">
                  <c:v>Bloqueado</c:v>
                </c:pt>
                <c:pt idx="7">
                  <c:v>Suscripción cancelada</c:v>
                </c:pt>
                <c:pt idx="8">
                  <c:v>Rebote duro</c:v>
                </c:pt>
                <c:pt idx="9">
                  <c:v>E-mails no válidos</c:v>
                </c:pt>
                <c:pt idx="10">
                  <c:v>Queja</c:v>
                </c:pt>
              </c:strCache>
            </c:strRef>
          </c:cat>
          <c:val>
            <c:numRef>
              <c:f>'Septiembre 2020'!$B$2:$B$12</c:f>
              <c:numCache>
                <c:formatCode>General</c:formatCode>
                <c:ptCount val="11"/>
                <c:pt idx="0">
                  <c:v>1379574</c:v>
                </c:pt>
                <c:pt idx="1">
                  <c:v>1359567</c:v>
                </c:pt>
                <c:pt idx="2">
                  <c:v>255081</c:v>
                </c:pt>
                <c:pt idx="3">
                  <c:v>95937</c:v>
                </c:pt>
                <c:pt idx="4">
                  <c:v>13132</c:v>
                </c:pt>
                <c:pt idx="5">
                  <c:v>9867</c:v>
                </c:pt>
                <c:pt idx="6">
                  <c:v>9357</c:v>
                </c:pt>
                <c:pt idx="7">
                  <c:v>972</c:v>
                </c:pt>
                <c:pt idx="8">
                  <c:v>789</c:v>
                </c:pt>
                <c:pt idx="9">
                  <c:v>117</c:v>
                </c:pt>
                <c:pt idx="1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7-411F-9DBE-ED7D325D91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20378056037857"/>
          <c:y val="0.2563087853393558"/>
          <c:w val="0.28641955090532673"/>
          <c:h val="0.7037657017827969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700" b="1" i="0" baseline="0">
                <a:effectLst/>
              </a:rPr>
              <a:t>PORCENTAJES DE ESTADOS EN LOS CORREOS ENVIADOS - OCTUBRE 2020</a:t>
            </a:r>
            <a:endParaRPr lang="es-CL" sz="1700">
              <a:effectLst/>
            </a:endParaRPr>
          </a:p>
        </c:rich>
      </c:tx>
      <c:layout>
        <c:manualLayout>
          <c:xMode val="edge"/>
          <c:yMode val="edge"/>
          <c:x val="0.10311789151356079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'Octubre 2020'!$B$1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5F40-43F2-A13B-6EBB292B0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F40-43F2-A13B-6EBB292B0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5F40-43F2-A13B-6EBB292B00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F40-43F2-A13B-6EBB292B00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F40-43F2-A13B-6EBB292B00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5F40-43F2-A13B-6EBB292B005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F40-43F2-A13B-6EBB292B005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F40-43F2-A13B-6EBB292B005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F40-43F2-A13B-6EBB292B005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F40-43F2-A13B-6EBB292B005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40-43F2-A13B-6EBB292B0056}"/>
              </c:ext>
            </c:extLst>
          </c:dPt>
          <c:dLbls>
            <c:dLbl>
              <c:idx val="0"/>
              <c:layout>
                <c:manualLayout>
                  <c:x val="-0.11402930883639545"/>
                  <c:y val="2.640602216389617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40-43F2-A13B-6EBB292B0056}"/>
                </c:ext>
              </c:extLst>
            </c:dLbl>
            <c:dLbl>
              <c:idx val="1"/>
              <c:layout>
                <c:manualLayout>
                  <c:x val="0.11759011373578303"/>
                  <c:y val="-0.1316338582677166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40-43F2-A13B-6EBB292B0056}"/>
                </c:ext>
              </c:extLst>
            </c:dLbl>
            <c:dLbl>
              <c:idx val="2"/>
              <c:layout>
                <c:manualLayout>
                  <c:x val="4.7753062117235345E-2"/>
                  <c:y val="0.1180788859725867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40-43F2-A13B-6EBB292B0056}"/>
                </c:ext>
              </c:extLst>
            </c:dLbl>
            <c:dLbl>
              <c:idx val="3"/>
              <c:layout>
                <c:manualLayout>
                  <c:x val="2.0601706036745406E-2"/>
                  <c:y val="8.789297171186935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40-43F2-A13B-6EBB292B0056}"/>
                </c:ext>
              </c:extLst>
            </c:dLbl>
            <c:dLbl>
              <c:idx val="4"/>
              <c:layout>
                <c:manualLayout>
                  <c:x val="2.2697069116360404E-2"/>
                  <c:y val="0.2617935258092738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40-43F2-A13B-6EBB292B005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40-43F2-A13B-6EBB292B005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40-43F2-A13B-6EBB292B005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40-43F2-A13B-6EBB292B005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40-43F2-A13B-6EBB292B005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40-43F2-A13B-6EBB292B005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40-43F2-A13B-6EBB292B0056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'Octubre 2020'!$A$2:$A$12</c:f>
              <c:strCache>
                <c:ptCount val="11"/>
                <c:pt idx="0">
                  <c:v>Enviado</c:v>
                </c:pt>
                <c:pt idx="1">
                  <c:v>Entregado</c:v>
                </c:pt>
                <c:pt idx="2">
                  <c:v>Primera apertura</c:v>
                </c:pt>
                <c:pt idx="3">
                  <c:v>Abierto</c:v>
                </c:pt>
                <c:pt idx="4">
                  <c:v>Rebote suave</c:v>
                </c:pt>
                <c:pt idx="5">
                  <c:v>Bloqueado</c:v>
                </c:pt>
                <c:pt idx="6">
                  <c:v>Aplazado</c:v>
                </c:pt>
                <c:pt idx="7">
                  <c:v>Suscripción cancelada</c:v>
                </c:pt>
                <c:pt idx="8">
                  <c:v>Rebote duro</c:v>
                </c:pt>
                <c:pt idx="9">
                  <c:v>E-mails no válidos</c:v>
                </c:pt>
                <c:pt idx="10">
                  <c:v>Queja</c:v>
                </c:pt>
              </c:strCache>
            </c:strRef>
          </c:cat>
          <c:val>
            <c:numRef>
              <c:f>'Octubre 2020'!$B$2:$B$12</c:f>
              <c:numCache>
                <c:formatCode>General</c:formatCode>
                <c:ptCount val="11"/>
                <c:pt idx="0">
                  <c:v>1616494</c:v>
                </c:pt>
                <c:pt idx="1">
                  <c:v>1591992</c:v>
                </c:pt>
                <c:pt idx="2">
                  <c:v>296162</c:v>
                </c:pt>
                <c:pt idx="3">
                  <c:v>111708</c:v>
                </c:pt>
                <c:pt idx="4">
                  <c:v>14848</c:v>
                </c:pt>
                <c:pt idx="5">
                  <c:v>13546</c:v>
                </c:pt>
                <c:pt idx="6">
                  <c:v>10440</c:v>
                </c:pt>
                <c:pt idx="7">
                  <c:v>1112</c:v>
                </c:pt>
                <c:pt idx="8">
                  <c:v>441</c:v>
                </c:pt>
                <c:pt idx="9">
                  <c:v>122</c:v>
                </c:pt>
                <c:pt idx="1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0-43F2-A13B-6EBB292B00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92550611739056"/>
          <c:y val="0.25170359779220081"/>
          <c:w val="0.26901350080600345"/>
          <c:h val="0.708666260166365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700"/>
              <a:t>PORCENTAJES DE ESTADOS EN LOS CORREOS ENVIADOS - NOVIEMBRE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'Noviembre 2020'!$B$1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AF3-4933-A1D2-E811190B01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AF3-4933-A1D2-E811190B01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AF3-4933-A1D2-E811190B01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EAF3-4933-A1D2-E811190B01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AF3-4933-A1D2-E811190B01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EAF3-4933-A1D2-E811190B01F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AF3-4933-A1D2-E811190B01F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AF3-4933-A1D2-E811190B01F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AF3-4933-A1D2-E811190B01F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AF3-4933-A1D2-E811190B01F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AF3-4933-A1D2-E811190B01FF}"/>
              </c:ext>
            </c:extLst>
          </c:dPt>
          <c:dLbls>
            <c:dLbl>
              <c:idx val="0"/>
              <c:layout>
                <c:manualLayout>
                  <c:x val="-0.12779153734415985"/>
                  <c:y val="2.438173900871085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F3-4933-A1D2-E811190B01FF}"/>
                </c:ext>
              </c:extLst>
            </c:dLbl>
            <c:dLbl>
              <c:idx val="1"/>
              <c:layout>
                <c:manualLayout>
                  <c:x val="0.12288879677139801"/>
                  <c:y val="-0.1160350822349733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F3-4933-A1D2-E811190B01FF}"/>
                </c:ext>
              </c:extLst>
            </c:dLbl>
            <c:dLbl>
              <c:idx val="2"/>
              <c:layout>
                <c:manualLayout>
                  <c:x val="5.4771395738675836E-2"/>
                  <c:y val="0.1014558801097512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F3-4933-A1D2-E811190B01FF}"/>
                </c:ext>
              </c:extLst>
            </c:dLbl>
            <c:dLbl>
              <c:idx val="3"/>
              <c:layout>
                <c:manualLayout>
                  <c:x val="2.2997828272096489E-2"/>
                  <c:y val="7.991929981162004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AF3-4933-A1D2-E811190B01FF}"/>
                </c:ext>
              </c:extLst>
            </c:dLbl>
            <c:dLbl>
              <c:idx val="4"/>
              <c:layout>
                <c:manualLayout>
                  <c:x val="1.4703577138915885E-2"/>
                  <c:y val="0.2260706930134954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AF3-4933-A1D2-E811190B01F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AF3-4933-A1D2-E811190B01F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AF3-4933-A1D2-E811190B01F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AF3-4933-A1D2-E811190B01F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AF3-4933-A1D2-E811190B01F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F3-4933-A1D2-E811190B01F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F3-4933-A1D2-E811190B01FF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'Noviembre 2020'!$A$2:$A$12</c:f>
              <c:strCache>
                <c:ptCount val="11"/>
                <c:pt idx="0">
                  <c:v>Enviado</c:v>
                </c:pt>
                <c:pt idx="1">
                  <c:v>Entregado</c:v>
                </c:pt>
                <c:pt idx="2">
                  <c:v>Primera apertura</c:v>
                </c:pt>
                <c:pt idx="3">
                  <c:v>Abierto</c:v>
                </c:pt>
                <c:pt idx="4">
                  <c:v>Rebote suave</c:v>
                </c:pt>
                <c:pt idx="5">
                  <c:v>Aplazado</c:v>
                </c:pt>
                <c:pt idx="6">
                  <c:v>Bloqueado</c:v>
                </c:pt>
                <c:pt idx="7">
                  <c:v>Rebote duro</c:v>
                </c:pt>
                <c:pt idx="8">
                  <c:v>Suscripción cancelada</c:v>
                </c:pt>
                <c:pt idx="9">
                  <c:v>E-mails no válidos</c:v>
                </c:pt>
                <c:pt idx="10">
                  <c:v>Queja</c:v>
                </c:pt>
              </c:strCache>
            </c:strRef>
          </c:cat>
          <c:val>
            <c:numRef>
              <c:f>'Noviembre 2020'!$B$2:$B$12</c:f>
              <c:numCache>
                <c:formatCode>General</c:formatCode>
                <c:ptCount val="11"/>
                <c:pt idx="0">
                  <c:v>901230</c:v>
                </c:pt>
                <c:pt idx="1">
                  <c:v>892215</c:v>
                </c:pt>
                <c:pt idx="2">
                  <c:v>174981</c:v>
                </c:pt>
                <c:pt idx="3">
                  <c:v>75004</c:v>
                </c:pt>
                <c:pt idx="4">
                  <c:v>7513</c:v>
                </c:pt>
                <c:pt idx="5">
                  <c:v>6915</c:v>
                </c:pt>
                <c:pt idx="6">
                  <c:v>2116</c:v>
                </c:pt>
                <c:pt idx="7">
                  <c:v>1138</c:v>
                </c:pt>
                <c:pt idx="8">
                  <c:v>659</c:v>
                </c:pt>
                <c:pt idx="9">
                  <c:v>62</c:v>
                </c:pt>
                <c:pt idx="1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3-4933-A1D2-E811190B01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15349900509348"/>
          <c:y val="0.26830866692152261"/>
          <c:w val="0.26158677499997851"/>
          <c:h val="0.6726501311629150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600" b="1" i="0" baseline="0">
                <a:effectLst/>
              </a:rPr>
              <a:t>PORCENTAJES DE ESTADOS EN LOS CORREOS ENVIADOS - 2020</a:t>
            </a:r>
            <a:endParaRPr lang="es-CL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'2020'!$B$1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8D-4E63-B6E8-AE52592F10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8D-4E63-B6E8-AE52592F10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1F8-4224-B656-22F40BD63C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1F8-4224-B656-22F40BD63C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F8-4224-B656-22F40BD63C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1F8-4224-B656-22F40BD63C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F8-4224-B656-22F40BD63C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1F8-4224-B656-22F40BD63C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F8-4224-B656-22F40BD63C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1F8-4224-B656-22F40BD63C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F8-4224-B656-22F40BD63CA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1F8-4224-B656-22F40BD63CA1}"/>
              </c:ext>
            </c:extLst>
          </c:dPt>
          <c:dLbls>
            <c:dLbl>
              <c:idx val="2"/>
              <c:layout>
                <c:manualLayout>
                  <c:x val="7.3915781317356127E-2"/>
                  <c:y val="0.1059201140062221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1F8-4224-B656-22F40BD63CA1}"/>
                </c:ext>
              </c:extLst>
            </c:dLbl>
            <c:dLbl>
              <c:idx val="3"/>
              <c:layout>
                <c:manualLayout>
                  <c:x val="3.7626772744882929E-2"/>
                  <c:y val="0.106298589061972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1F8-4224-B656-22F40BD63CA1}"/>
                </c:ext>
              </c:extLst>
            </c:dLbl>
            <c:dLbl>
              <c:idx val="4"/>
              <c:layout>
                <c:manualLayout>
                  <c:x val="9.0596471698833388E-3"/>
                  <c:y val="0.2120550999595400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1F8-4224-B656-22F40BD63CA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1F8-4224-B656-22F40BD63CA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F8-4224-B656-22F40BD63CA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F8-4224-B656-22F40BD63CA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F8-4224-B656-22F40BD63CA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F8-4224-B656-22F40BD63CA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F8-4224-B656-22F40BD63CA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F8-4224-B656-22F40BD63CA1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'2020'!$A$2:$A$13</c:f>
              <c:strCache>
                <c:ptCount val="12"/>
                <c:pt idx="0">
                  <c:v>Enviado</c:v>
                </c:pt>
                <c:pt idx="1">
                  <c:v>Entregado</c:v>
                </c:pt>
                <c:pt idx="2">
                  <c:v>Primera apertura</c:v>
                </c:pt>
                <c:pt idx="3">
                  <c:v>Abierto</c:v>
                </c:pt>
                <c:pt idx="4">
                  <c:v>Rebote suave</c:v>
                </c:pt>
                <c:pt idx="5">
                  <c:v>Aplazado</c:v>
                </c:pt>
                <c:pt idx="6">
                  <c:v>Bloqueado</c:v>
                </c:pt>
                <c:pt idx="7">
                  <c:v>Rebote duro</c:v>
                </c:pt>
                <c:pt idx="8">
                  <c:v>Suscripción cancelada</c:v>
                </c:pt>
                <c:pt idx="9">
                  <c:v>E-mails no válidos</c:v>
                </c:pt>
                <c:pt idx="10">
                  <c:v>Queja</c:v>
                </c:pt>
                <c:pt idx="11">
                  <c:v>Clicado</c:v>
                </c:pt>
              </c:strCache>
            </c:strRef>
          </c:cat>
          <c:val>
            <c:numRef>
              <c:f>'2020'!$B$2:$B$13</c:f>
              <c:numCache>
                <c:formatCode>General</c:formatCode>
                <c:ptCount val="12"/>
                <c:pt idx="0">
                  <c:v>10898670</c:v>
                </c:pt>
                <c:pt idx="1">
                  <c:v>10755598</c:v>
                </c:pt>
                <c:pt idx="2">
                  <c:v>2626666</c:v>
                </c:pt>
                <c:pt idx="3">
                  <c:v>1344721</c:v>
                </c:pt>
                <c:pt idx="4">
                  <c:v>112812</c:v>
                </c:pt>
                <c:pt idx="5">
                  <c:v>68946</c:v>
                </c:pt>
                <c:pt idx="6">
                  <c:v>41313</c:v>
                </c:pt>
                <c:pt idx="7">
                  <c:v>10146</c:v>
                </c:pt>
                <c:pt idx="8">
                  <c:v>5096</c:v>
                </c:pt>
                <c:pt idx="9">
                  <c:v>1037</c:v>
                </c:pt>
                <c:pt idx="10">
                  <c:v>931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8-4224-B656-22F40BD63CA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07616648361856"/>
          <c:y val="0.26218524770196411"/>
          <c:w val="0.31318547018534959"/>
          <c:h val="0.7205645842048219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700" b="1" i="0" baseline="0">
                <a:effectLst/>
              </a:rPr>
              <a:t>PORCENTAJES DE ESTADOS EN LOS CORREOS ENVIADOS - DICIEMBRE 2020</a:t>
            </a:r>
            <a:endParaRPr lang="es-CL" sz="1700">
              <a:effectLst/>
            </a:endParaRPr>
          </a:p>
        </c:rich>
      </c:tx>
      <c:layout>
        <c:manualLayout>
          <c:xMode val="edge"/>
          <c:yMode val="edge"/>
          <c:x val="0.13062863212825312"/>
          <c:y val="3.76647834274952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'Diciembre 2020'!$B$1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152-4A19-A020-BEB3CFC7A1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152-4A19-A020-BEB3CFC7A1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152-4A19-A020-BEB3CFC7A1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152-4A19-A020-BEB3CFC7A1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2152-4A19-A020-BEB3CFC7A1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152-4A19-A020-BEB3CFC7A1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2152-4A19-A020-BEB3CFC7A1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152-4A19-A020-BEB3CFC7A1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152-4A19-A020-BEB3CFC7A1F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152-4A19-A020-BEB3CFC7A1F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152-4A19-A020-BEB3CFC7A1F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12198296856179551"/>
                  <c:y val="9.226413148318972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52-4A19-A020-BEB3CFC7A1F9}"/>
                </c:ext>
              </c:extLst>
            </c:dLbl>
            <c:dLbl>
              <c:idx val="1"/>
              <c:layout>
                <c:manualLayout>
                  <c:x val="0.10280929312693626"/>
                  <c:y val="-9.546681860924831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52-4A19-A020-BEB3CFC7A1F9}"/>
                </c:ext>
              </c:extLst>
            </c:dLbl>
            <c:dLbl>
              <c:idx val="2"/>
              <c:layout>
                <c:manualLayout>
                  <c:x val="4.726997301689994E-2"/>
                  <c:y val="9.748290226008994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52-4A19-A020-BEB3CFC7A1F9}"/>
                </c:ext>
              </c:extLst>
            </c:dLbl>
            <c:dLbl>
              <c:idx val="3"/>
              <c:layout>
                <c:manualLayout>
                  <c:x val="1.9018193868051012E-2"/>
                  <c:y val="9.2601433263801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52-4A19-A020-BEB3CFC7A1F9}"/>
                </c:ext>
              </c:extLst>
            </c:dLbl>
            <c:dLbl>
              <c:idx val="4"/>
              <c:layout>
                <c:manualLayout>
                  <c:x val="1.3906448066737149E-2"/>
                  <c:y val="0.2187361732306690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152-4A19-A020-BEB3CFC7A1F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152-4A19-A020-BEB3CFC7A1F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152-4A19-A020-BEB3CFC7A1F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152-4A19-A020-BEB3CFC7A1F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152-4A19-A020-BEB3CFC7A1F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52-4A19-A020-BEB3CFC7A1F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52-4A19-A020-BEB3CFC7A1F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'Diciembre 2020'!$A$2:$A$13</c:f>
              <c:strCache>
                <c:ptCount val="12"/>
                <c:pt idx="0">
                  <c:v>Enviado</c:v>
                </c:pt>
                <c:pt idx="1">
                  <c:v>Entregado</c:v>
                </c:pt>
                <c:pt idx="2">
                  <c:v>Primera apertura</c:v>
                </c:pt>
                <c:pt idx="3">
                  <c:v>Abierto</c:v>
                </c:pt>
                <c:pt idx="4">
                  <c:v>Rebote suave</c:v>
                </c:pt>
                <c:pt idx="5">
                  <c:v>Aplazado</c:v>
                </c:pt>
                <c:pt idx="6">
                  <c:v>Bloqueado</c:v>
                </c:pt>
                <c:pt idx="7">
                  <c:v>Rebote duro</c:v>
                </c:pt>
                <c:pt idx="8">
                  <c:v>Suscripción cancelada</c:v>
                </c:pt>
                <c:pt idx="9">
                  <c:v>E-mails no válidos</c:v>
                </c:pt>
                <c:pt idx="10">
                  <c:v>Queja</c:v>
                </c:pt>
                <c:pt idx="11">
                  <c:v>Cliqueado</c:v>
                </c:pt>
              </c:strCache>
            </c:strRef>
          </c:cat>
          <c:val>
            <c:numRef>
              <c:f>'Diciembre 2020'!$B$2:$B$13</c:f>
              <c:numCache>
                <c:formatCode>General</c:formatCode>
                <c:ptCount val="12"/>
                <c:pt idx="0">
                  <c:v>830550</c:v>
                </c:pt>
                <c:pt idx="1">
                  <c:v>821826</c:v>
                </c:pt>
                <c:pt idx="2">
                  <c:v>164807</c:v>
                </c:pt>
                <c:pt idx="3">
                  <c:v>66932</c:v>
                </c:pt>
                <c:pt idx="4">
                  <c:v>6787</c:v>
                </c:pt>
                <c:pt idx="5">
                  <c:v>5572</c:v>
                </c:pt>
                <c:pt idx="6">
                  <c:v>2512</c:v>
                </c:pt>
                <c:pt idx="7">
                  <c:v>1191</c:v>
                </c:pt>
                <c:pt idx="8">
                  <c:v>569</c:v>
                </c:pt>
                <c:pt idx="9">
                  <c:v>56</c:v>
                </c:pt>
                <c:pt idx="10">
                  <c:v>15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2-4A19-A020-BEB3CFC7A1F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94083401657311"/>
          <c:y val="0.23267023622047248"/>
          <c:w val="0.33159249003501279"/>
          <c:h val="0.7597967454068241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ESTADOS DE CORREOS ENVIADOS - ENERO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'Enero 2020'!$B$1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'Enero 2020'!$A$2:$A$13</c:f>
              <c:strCache>
                <c:ptCount val="12"/>
                <c:pt idx="0">
                  <c:v>Enviado</c:v>
                </c:pt>
                <c:pt idx="1">
                  <c:v>Entregado</c:v>
                </c:pt>
                <c:pt idx="2">
                  <c:v>Primera apertura</c:v>
                </c:pt>
                <c:pt idx="3">
                  <c:v>Abierto</c:v>
                </c:pt>
                <c:pt idx="4">
                  <c:v>Rebote suave</c:v>
                </c:pt>
                <c:pt idx="5">
                  <c:v>Aplazado</c:v>
                </c:pt>
                <c:pt idx="6">
                  <c:v>Rebote duro</c:v>
                </c:pt>
                <c:pt idx="7">
                  <c:v>Bloqueado</c:v>
                </c:pt>
                <c:pt idx="8">
                  <c:v>E-mails no válidos</c:v>
                </c:pt>
                <c:pt idx="9">
                  <c:v>Queja</c:v>
                </c:pt>
                <c:pt idx="10">
                  <c:v>Suscripción cancelada</c:v>
                </c:pt>
                <c:pt idx="11">
                  <c:v>Clicado</c:v>
                </c:pt>
              </c:strCache>
            </c:strRef>
          </c:cat>
          <c:val>
            <c:numRef>
              <c:f>'Enero 2020'!$B$2:$B$13</c:f>
              <c:numCache>
                <c:formatCode>General</c:formatCode>
                <c:ptCount val="12"/>
                <c:pt idx="0">
                  <c:v>794465</c:v>
                </c:pt>
                <c:pt idx="1">
                  <c:v>786903</c:v>
                </c:pt>
                <c:pt idx="2">
                  <c:v>268688</c:v>
                </c:pt>
                <c:pt idx="3">
                  <c:v>209776</c:v>
                </c:pt>
                <c:pt idx="4">
                  <c:v>8033</c:v>
                </c:pt>
                <c:pt idx="5">
                  <c:v>4235</c:v>
                </c:pt>
                <c:pt idx="6">
                  <c:v>1495</c:v>
                </c:pt>
                <c:pt idx="7">
                  <c:v>262</c:v>
                </c:pt>
                <c:pt idx="8">
                  <c:v>103</c:v>
                </c:pt>
                <c:pt idx="9">
                  <c:v>85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A-4653-9991-5684218BF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081360"/>
        <c:axId val="652078864"/>
      </c:barChart>
      <c:catAx>
        <c:axId val="65208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100" b="1"/>
                  <a:t>Estado</a:t>
                </a:r>
              </a:p>
            </c:rich>
          </c:tx>
          <c:layout>
            <c:manualLayout>
              <c:xMode val="edge"/>
              <c:yMode val="edge"/>
              <c:x val="0.47852877555730272"/>
              <c:y val="0.9105681295489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2078864"/>
        <c:crosses val="autoZero"/>
        <c:auto val="1"/>
        <c:lblAlgn val="ctr"/>
        <c:lblOffset val="100"/>
        <c:noMultiLvlLbl val="0"/>
      </c:catAx>
      <c:valAx>
        <c:axId val="6520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100" b="1"/>
                  <a:t>Cantidad</a:t>
                </a:r>
              </a:p>
            </c:rich>
          </c:tx>
          <c:layout>
            <c:manualLayout>
              <c:xMode val="edge"/>
              <c:yMode val="edge"/>
              <c:x val="9.6293003325201767E-3"/>
              <c:y val="0.29571366243675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208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600"/>
              <a:t>PORCENTAJES DE ESTADOS EN LOS CORREOS ENVIADOS - ENERO</a:t>
            </a:r>
            <a:r>
              <a:rPr lang="es-CL" sz="1600" baseline="0"/>
              <a:t> 2020</a:t>
            </a:r>
            <a:endParaRPr lang="es-CL" sz="1600"/>
          </a:p>
        </c:rich>
      </c:tx>
      <c:layout>
        <c:manualLayout>
          <c:xMode val="edge"/>
          <c:yMode val="edge"/>
          <c:x val="8.7647153853186152E-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'Enero 2020'!$B$1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54-40A5-ADE3-AA26867806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530D-469F-935D-76D255BED8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30D-469F-935D-76D255BED8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530D-469F-935D-76D255BED8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30D-469F-935D-76D255BED8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530D-469F-935D-76D255BED8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0D-469F-935D-76D255BED87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30D-469F-935D-76D255BED87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0D-469F-935D-76D255BED87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30D-469F-935D-76D255BED87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0D-469F-935D-76D255BED87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30D-469F-935D-76D255BED876}"/>
              </c:ext>
            </c:extLst>
          </c:dPt>
          <c:dLbls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AE92E18-67B8-4181-840B-0471D3F1AC02}" type="PERCENTAGE">
                      <a:rPr lang="en-US"/>
                      <a:pPr>
                        <a:defRPr/>
                      </a:pPr>
                      <a:t>[PORCENTAJE]</a:t>
                    </a:fld>
                    <a:endParaRPr lang="es-CL"/>
                  </a:p>
                </c:rich>
              </c:tx>
              <c:numFmt formatCode="0.0%" sourceLinked="0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428071964273807E-2"/>
                      <c:h val="7.5023330417031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530D-469F-935D-76D255BED876}"/>
                </c:ext>
              </c:extLst>
            </c:dLbl>
            <c:dLbl>
              <c:idx val="2"/>
              <c:layout>
                <c:manualLayout>
                  <c:x val="7.0750276279300625E-2"/>
                  <c:y val="8.773293963254584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30D-469F-935D-76D255BED876}"/>
                </c:ext>
              </c:extLst>
            </c:dLbl>
            <c:dLbl>
              <c:idx val="3"/>
              <c:layout>
                <c:manualLayout>
                  <c:x val="3.7373709025182597E-2"/>
                  <c:y val="0.1652766841644794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30D-469F-935D-76D255BED876}"/>
                </c:ext>
              </c:extLst>
            </c:dLbl>
            <c:dLbl>
              <c:idx val="4"/>
              <c:layout>
                <c:manualLayout>
                  <c:x val="4.1974176315932154E-3"/>
                  <c:y val="0.1046219743365412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30D-469F-935D-76D255BED87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30D-469F-935D-76D255BED87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30D-469F-935D-76D255BED87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30D-469F-935D-76D255BED87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0D-469F-935D-76D255BED87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0D-469F-935D-76D255BED87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0D-469F-935D-76D255BED87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0D-469F-935D-76D255BED876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'Enero 2020'!$A$2:$A$13</c:f>
              <c:strCache>
                <c:ptCount val="12"/>
                <c:pt idx="0">
                  <c:v>Enviado</c:v>
                </c:pt>
                <c:pt idx="1">
                  <c:v>Entregado</c:v>
                </c:pt>
                <c:pt idx="2">
                  <c:v>Primera apertura</c:v>
                </c:pt>
                <c:pt idx="3">
                  <c:v>Abierto</c:v>
                </c:pt>
                <c:pt idx="4">
                  <c:v>Rebote suave</c:v>
                </c:pt>
                <c:pt idx="5">
                  <c:v>Aplazado</c:v>
                </c:pt>
                <c:pt idx="6">
                  <c:v>Rebote duro</c:v>
                </c:pt>
                <c:pt idx="7">
                  <c:v>Bloqueado</c:v>
                </c:pt>
                <c:pt idx="8">
                  <c:v>E-mails no válidos</c:v>
                </c:pt>
                <c:pt idx="9">
                  <c:v>Queja</c:v>
                </c:pt>
                <c:pt idx="10">
                  <c:v>Suscripción cancelada</c:v>
                </c:pt>
                <c:pt idx="11">
                  <c:v>Clicado</c:v>
                </c:pt>
              </c:strCache>
            </c:strRef>
          </c:cat>
          <c:val>
            <c:numRef>
              <c:f>'Enero 2020'!$B$2:$B$13</c:f>
              <c:numCache>
                <c:formatCode>General</c:formatCode>
                <c:ptCount val="12"/>
                <c:pt idx="0">
                  <c:v>794465</c:v>
                </c:pt>
                <c:pt idx="1">
                  <c:v>786903</c:v>
                </c:pt>
                <c:pt idx="2">
                  <c:v>268688</c:v>
                </c:pt>
                <c:pt idx="3">
                  <c:v>209776</c:v>
                </c:pt>
                <c:pt idx="4">
                  <c:v>8033</c:v>
                </c:pt>
                <c:pt idx="5">
                  <c:v>4235</c:v>
                </c:pt>
                <c:pt idx="6">
                  <c:v>1495</c:v>
                </c:pt>
                <c:pt idx="7">
                  <c:v>262</c:v>
                </c:pt>
                <c:pt idx="8">
                  <c:v>103</c:v>
                </c:pt>
                <c:pt idx="9">
                  <c:v>85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D-469F-935D-76D255BED87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effectLst/>
              </a:rPr>
              <a:t>ESTADOS DE CORREOS ENVIADOS - FEBRERO 2020</a:t>
            </a:r>
            <a:endParaRPr lang="es-CL" sz="1400">
              <a:effectLst/>
            </a:endParaRPr>
          </a:p>
        </c:rich>
      </c:tx>
      <c:layout>
        <c:manualLayout>
          <c:xMode val="edge"/>
          <c:yMode val="edge"/>
          <c:x val="0.16530084899441483"/>
          <c:y val="2.37270341207349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3592676531293221"/>
          <c:y val="0.1564374031559308"/>
          <c:w val="0.84865000756509945"/>
          <c:h val="0.46473989466982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'Febrero 2020'!$B$1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'Febrero 2020'!$A$2:$A$13</c:f>
              <c:strCache>
                <c:ptCount val="12"/>
                <c:pt idx="0">
                  <c:v>Enviado</c:v>
                </c:pt>
                <c:pt idx="1">
                  <c:v>Entregado</c:v>
                </c:pt>
                <c:pt idx="2">
                  <c:v>Primera apertura</c:v>
                </c:pt>
                <c:pt idx="3">
                  <c:v>Abierto</c:v>
                </c:pt>
                <c:pt idx="4">
                  <c:v>Rebote suave</c:v>
                </c:pt>
                <c:pt idx="5">
                  <c:v>Aplazado</c:v>
                </c:pt>
                <c:pt idx="6">
                  <c:v>Bloqueado</c:v>
                </c:pt>
                <c:pt idx="7">
                  <c:v>Rebote duro</c:v>
                </c:pt>
                <c:pt idx="8">
                  <c:v>E-mails no válidos</c:v>
                </c:pt>
                <c:pt idx="9">
                  <c:v>Queja</c:v>
                </c:pt>
                <c:pt idx="10">
                  <c:v>Clicado</c:v>
                </c:pt>
                <c:pt idx="11">
                  <c:v>Suscripción cancelada</c:v>
                </c:pt>
              </c:strCache>
            </c:strRef>
          </c:cat>
          <c:val>
            <c:numRef>
              <c:f>'Febrero 2020'!$B$2:$B$13</c:f>
              <c:numCache>
                <c:formatCode>General</c:formatCode>
                <c:ptCount val="12"/>
                <c:pt idx="0">
                  <c:v>678358</c:v>
                </c:pt>
                <c:pt idx="1">
                  <c:v>670374</c:v>
                </c:pt>
                <c:pt idx="2">
                  <c:v>213598</c:v>
                </c:pt>
                <c:pt idx="3">
                  <c:v>150946</c:v>
                </c:pt>
                <c:pt idx="4">
                  <c:v>8205</c:v>
                </c:pt>
                <c:pt idx="5">
                  <c:v>3733</c:v>
                </c:pt>
                <c:pt idx="6">
                  <c:v>1529</c:v>
                </c:pt>
                <c:pt idx="7">
                  <c:v>461</c:v>
                </c:pt>
                <c:pt idx="8">
                  <c:v>101</c:v>
                </c:pt>
                <c:pt idx="9">
                  <c:v>90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4-4D70-B537-CA9B4B6D9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059792"/>
        <c:axId val="741067280"/>
      </c:barChart>
      <c:catAx>
        <c:axId val="74105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100" b="1"/>
                  <a:t>Estado</a:t>
                </a:r>
              </a:p>
            </c:rich>
          </c:tx>
          <c:layout>
            <c:manualLayout>
              <c:xMode val="edge"/>
              <c:yMode val="edge"/>
              <c:x val="0.48580205966276546"/>
              <c:y val="0.8966189166113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41067280"/>
        <c:crosses val="autoZero"/>
        <c:auto val="1"/>
        <c:lblAlgn val="ctr"/>
        <c:lblOffset val="100"/>
        <c:noMultiLvlLbl val="0"/>
      </c:catAx>
      <c:valAx>
        <c:axId val="7410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100"/>
                  <a:t>Cantidad</a:t>
                </a:r>
              </a:p>
            </c:rich>
          </c:tx>
          <c:layout>
            <c:manualLayout>
              <c:xMode val="edge"/>
              <c:yMode val="edge"/>
              <c:x val="4.0586273351701557E-4"/>
              <c:y val="0.27475350219776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4105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800" b="1" i="0" baseline="0">
                <a:effectLst/>
              </a:rPr>
              <a:t>PORCENTAJES DE ESTADOS EN LOS CORREOS ENVIADOS - FEBRERO 2020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'Febrero 2020'!$B$1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CCC-44F2-9584-2D54E33952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CCC-44F2-9584-2D54E33952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CCC-44F2-9584-2D54E33952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3E91-4500-9B5F-34CA83CC7D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E91-4500-9B5F-34CA83CC7D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E91-4500-9B5F-34CA83CC7D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E91-4500-9B5F-34CA83CC7D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E91-4500-9B5F-34CA83CC7D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E91-4500-9B5F-34CA83CC7D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E91-4500-9B5F-34CA83CC7D6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91-4500-9B5F-34CA83CC7D6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E91-4500-9B5F-34CA83CC7D6E}"/>
              </c:ext>
            </c:extLst>
          </c:dPt>
          <c:dLbls>
            <c:dLbl>
              <c:idx val="3"/>
              <c:layout>
                <c:manualLayout>
                  <c:x val="2.7685258092738408E-2"/>
                  <c:y val="0.1445636482939632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91-4500-9B5F-34CA83CC7D6E}"/>
                </c:ext>
              </c:extLst>
            </c:dLbl>
            <c:dLbl>
              <c:idx val="4"/>
              <c:layout>
                <c:manualLayout>
                  <c:x val="7.3694225721784778E-3"/>
                  <c:y val="0.1508803587051618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91-4500-9B5F-34CA83CC7D6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91-4500-9B5F-34CA83CC7D6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91-4500-9B5F-34CA83CC7D6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91-4500-9B5F-34CA83CC7D6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91-4500-9B5F-34CA83CC7D6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91-4500-9B5F-34CA83CC7D6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91-4500-9B5F-34CA83CC7D6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91-4500-9B5F-34CA83CC7D6E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'Febrero 2020'!$A$2:$A$13</c:f>
              <c:strCache>
                <c:ptCount val="12"/>
                <c:pt idx="0">
                  <c:v>Enviado</c:v>
                </c:pt>
                <c:pt idx="1">
                  <c:v>Entregado</c:v>
                </c:pt>
                <c:pt idx="2">
                  <c:v>Primera apertura</c:v>
                </c:pt>
                <c:pt idx="3">
                  <c:v>Abierto</c:v>
                </c:pt>
                <c:pt idx="4">
                  <c:v>Rebote suave</c:v>
                </c:pt>
                <c:pt idx="5">
                  <c:v>Aplazado</c:v>
                </c:pt>
                <c:pt idx="6">
                  <c:v>Bloqueado</c:v>
                </c:pt>
                <c:pt idx="7">
                  <c:v>Rebote duro</c:v>
                </c:pt>
                <c:pt idx="8">
                  <c:v>E-mails no válidos</c:v>
                </c:pt>
                <c:pt idx="9">
                  <c:v>Queja</c:v>
                </c:pt>
                <c:pt idx="10">
                  <c:v>Clicado</c:v>
                </c:pt>
                <c:pt idx="11">
                  <c:v>Suscripción cancelada</c:v>
                </c:pt>
              </c:strCache>
            </c:strRef>
          </c:cat>
          <c:val>
            <c:numRef>
              <c:f>'Febrero 2020'!$B$2:$B$13</c:f>
              <c:numCache>
                <c:formatCode>General</c:formatCode>
                <c:ptCount val="12"/>
                <c:pt idx="0">
                  <c:v>678358</c:v>
                </c:pt>
                <c:pt idx="1">
                  <c:v>670374</c:v>
                </c:pt>
                <c:pt idx="2">
                  <c:v>213598</c:v>
                </c:pt>
                <c:pt idx="3">
                  <c:v>150946</c:v>
                </c:pt>
                <c:pt idx="4">
                  <c:v>8205</c:v>
                </c:pt>
                <c:pt idx="5">
                  <c:v>3733</c:v>
                </c:pt>
                <c:pt idx="6">
                  <c:v>1529</c:v>
                </c:pt>
                <c:pt idx="7">
                  <c:v>461</c:v>
                </c:pt>
                <c:pt idx="8">
                  <c:v>101</c:v>
                </c:pt>
                <c:pt idx="9">
                  <c:v>90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1-4500-9B5F-34CA83CC7D6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 i="1" baseline="0">
                <a:effectLst/>
              </a:rPr>
              <a:t>ESTADOS DE CORREOS ENVIADOS - MARZO 2020</a:t>
            </a:r>
            <a:endParaRPr lang="es-CL" sz="1700">
              <a:effectLst/>
            </a:endParaRPr>
          </a:p>
        </c:rich>
      </c:tx>
      <c:layout>
        <c:manualLayout>
          <c:xMode val="edge"/>
          <c:yMode val="edge"/>
          <c:x val="0.11072164948453608"/>
          <c:y val="1.5087220767618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2020'!$B$1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'Marzo 2020'!$A$2:$A$13</c:f>
              <c:strCache>
                <c:ptCount val="12"/>
                <c:pt idx="0">
                  <c:v>Enviado</c:v>
                </c:pt>
                <c:pt idx="1">
                  <c:v>Entregado</c:v>
                </c:pt>
                <c:pt idx="2">
                  <c:v>Primera apertura</c:v>
                </c:pt>
                <c:pt idx="3">
                  <c:v>Abierto</c:v>
                </c:pt>
                <c:pt idx="4">
                  <c:v>Rebote suave</c:v>
                </c:pt>
                <c:pt idx="5">
                  <c:v>Aplazado</c:v>
                </c:pt>
                <c:pt idx="6">
                  <c:v>Bloqueado</c:v>
                </c:pt>
                <c:pt idx="7">
                  <c:v>Rebote duro</c:v>
                </c:pt>
                <c:pt idx="8">
                  <c:v>Queja</c:v>
                </c:pt>
                <c:pt idx="9">
                  <c:v>E-mails no válidos</c:v>
                </c:pt>
                <c:pt idx="10">
                  <c:v>Clicado</c:v>
                </c:pt>
                <c:pt idx="11">
                  <c:v>Suscripción cancelada</c:v>
                </c:pt>
              </c:strCache>
            </c:strRef>
          </c:cat>
          <c:val>
            <c:numRef>
              <c:f>'Marzo 2020'!$B$2:$B$13</c:f>
              <c:numCache>
                <c:formatCode>General</c:formatCode>
                <c:ptCount val="12"/>
                <c:pt idx="0">
                  <c:v>949210</c:v>
                </c:pt>
                <c:pt idx="1">
                  <c:v>928509</c:v>
                </c:pt>
                <c:pt idx="2">
                  <c:v>294986</c:v>
                </c:pt>
                <c:pt idx="3">
                  <c:v>196081</c:v>
                </c:pt>
                <c:pt idx="4">
                  <c:v>11175</c:v>
                </c:pt>
                <c:pt idx="5">
                  <c:v>6570</c:v>
                </c:pt>
                <c:pt idx="6">
                  <c:v>3567</c:v>
                </c:pt>
                <c:pt idx="7">
                  <c:v>609</c:v>
                </c:pt>
                <c:pt idx="8">
                  <c:v>238</c:v>
                </c:pt>
                <c:pt idx="9">
                  <c:v>118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E-4FDE-8986-33B51BA0C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666576"/>
        <c:axId val="603689456"/>
      </c:barChart>
      <c:catAx>
        <c:axId val="60366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100" b="1"/>
                  <a:t>Estado</a:t>
                </a:r>
              </a:p>
            </c:rich>
          </c:tx>
          <c:layout>
            <c:manualLayout>
              <c:xMode val="edge"/>
              <c:yMode val="edge"/>
              <c:x val="0.47408826474010329"/>
              <c:y val="0.9003111887779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3689456"/>
        <c:crosses val="autoZero"/>
        <c:auto val="1"/>
        <c:lblAlgn val="ctr"/>
        <c:lblOffset val="100"/>
        <c:noMultiLvlLbl val="0"/>
      </c:catAx>
      <c:valAx>
        <c:axId val="6036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100" b="1"/>
                  <a:t>Cantidad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2615277777777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366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700" b="1" i="0" baseline="0">
                <a:effectLst/>
              </a:rPr>
              <a:t>PORCENTAJES DE ESTADOS EN LOS CORREOS ENVIADOS - MARZO 2020</a:t>
            </a:r>
            <a:endParaRPr lang="es-CL" sz="1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'Marzo 2020'!$B$1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DE-4ED8-8907-C0B30EA65E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DE-4ED8-8907-C0B30EA65E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161-4C68-A6BC-288271F444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161-4C68-A6BC-288271F444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2161-4C68-A6BC-288271F444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161-4C68-A6BC-288271F444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161-4C68-A6BC-288271F444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161-4C68-A6BC-288271F4448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161-4C68-A6BC-288271F444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161-4C68-A6BC-288271F444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161-4C68-A6BC-288271F444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161-4C68-A6BC-288271F44484}"/>
              </c:ext>
            </c:extLst>
          </c:dPt>
          <c:dLbls>
            <c:dLbl>
              <c:idx val="2"/>
              <c:layout>
                <c:manualLayout>
                  <c:x val="8.7519466316710412E-2"/>
                  <c:y val="0.1111213181685622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161-4C68-A6BC-288271F44484}"/>
                </c:ext>
              </c:extLst>
            </c:dLbl>
            <c:dLbl>
              <c:idx val="3"/>
              <c:layout>
                <c:manualLayout>
                  <c:x val="4.9123578302712162E-2"/>
                  <c:y val="0.1313469670457859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161-4C68-A6BC-288271F44484}"/>
                </c:ext>
              </c:extLst>
            </c:dLbl>
            <c:dLbl>
              <c:idx val="4"/>
              <c:layout>
                <c:manualLayout>
                  <c:x val="1.2425634295713035E-2"/>
                  <c:y val="0.251437372411781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161-4C68-A6BC-288271F4448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161-4C68-A6BC-288271F4448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61-4C68-A6BC-288271F4448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61-4C68-A6BC-288271F4448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61-4C68-A6BC-288271F4448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61-4C68-A6BC-288271F4448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61-4C68-A6BC-288271F4448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61-4C68-A6BC-288271F44484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'Marzo 2020'!$A$2:$A$13</c:f>
              <c:strCache>
                <c:ptCount val="12"/>
                <c:pt idx="0">
                  <c:v>Enviado</c:v>
                </c:pt>
                <c:pt idx="1">
                  <c:v>Entregado</c:v>
                </c:pt>
                <c:pt idx="2">
                  <c:v>Primera apertura</c:v>
                </c:pt>
                <c:pt idx="3">
                  <c:v>Abierto</c:v>
                </c:pt>
                <c:pt idx="4">
                  <c:v>Rebote suave</c:v>
                </c:pt>
                <c:pt idx="5">
                  <c:v>Aplazado</c:v>
                </c:pt>
                <c:pt idx="6">
                  <c:v>Bloqueado</c:v>
                </c:pt>
                <c:pt idx="7">
                  <c:v>Rebote duro</c:v>
                </c:pt>
                <c:pt idx="8">
                  <c:v>Queja</c:v>
                </c:pt>
                <c:pt idx="9">
                  <c:v>E-mails no válidos</c:v>
                </c:pt>
                <c:pt idx="10">
                  <c:v>Clicado</c:v>
                </c:pt>
                <c:pt idx="11">
                  <c:v>Suscripción cancelada</c:v>
                </c:pt>
              </c:strCache>
            </c:strRef>
          </c:cat>
          <c:val>
            <c:numRef>
              <c:f>'Marzo 2020'!$B$2:$B$13</c:f>
              <c:numCache>
                <c:formatCode>General</c:formatCode>
                <c:ptCount val="12"/>
                <c:pt idx="0">
                  <c:v>949210</c:v>
                </c:pt>
                <c:pt idx="1">
                  <c:v>928509</c:v>
                </c:pt>
                <c:pt idx="2">
                  <c:v>294986</c:v>
                </c:pt>
                <c:pt idx="3">
                  <c:v>196081</c:v>
                </c:pt>
                <c:pt idx="4">
                  <c:v>11175</c:v>
                </c:pt>
                <c:pt idx="5">
                  <c:v>6570</c:v>
                </c:pt>
                <c:pt idx="6">
                  <c:v>3567</c:v>
                </c:pt>
                <c:pt idx="7">
                  <c:v>609</c:v>
                </c:pt>
                <c:pt idx="8">
                  <c:v>238</c:v>
                </c:pt>
                <c:pt idx="9">
                  <c:v>118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1-4C68-A6BC-288271F444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 i="1" baseline="0">
                <a:effectLst/>
              </a:rPr>
              <a:t>ESTADOS DE CORREOS ENVIADOS - ABRIL 2020</a:t>
            </a:r>
            <a:endParaRPr lang="es-CL" sz="1700">
              <a:effectLst/>
            </a:endParaRPr>
          </a:p>
        </c:rich>
      </c:tx>
      <c:layout>
        <c:manualLayout>
          <c:xMode val="edge"/>
          <c:yMode val="edge"/>
          <c:x val="0.15518234188286473"/>
          <c:y val="1.8544271747466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4053032279962216"/>
          <c:y val="0.16597123213982207"/>
          <c:w val="0.83532701810682153"/>
          <c:h val="0.48389451901415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'Abril 2020'!$B$1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'Abril 2020'!$A$2:$A$13</c:f>
              <c:strCache>
                <c:ptCount val="12"/>
                <c:pt idx="0">
                  <c:v>Enviado</c:v>
                </c:pt>
                <c:pt idx="1">
                  <c:v>Entregado</c:v>
                </c:pt>
                <c:pt idx="2">
                  <c:v>Primera apertura</c:v>
                </c:pt>
                <c:pt idx="3">
                  <c:v>Abierto</c:v>
                </c:pt>
                <c:pt idx="4">
                  <c:v>Rebote suave</c:v>
                </c:pt>
                <c:pt idx="5">
                  <c:v>Aplazado</c:v>
                </c:pt>
                <c:pt idx="6">
                  <c:v>Rebote duro</c:v>
                </c:pt>
                <c:pt idx="7">
                  <c:v>Bloqueado</c:v>
                </c:pt>
                <c:pt idx="8">
                  <c:v>E-mails no válidos</c:v>
                </c:pt>
                <c:pt idx="9">
                  <c:v>Queja</c:v>
                </c:pt>
                <c:pt idx="10">
                  <c:v>Suscripción cancelada</c:v>
                </c:pt>
                <c:pt idx="11">
                  <c:v>Clicado</c:v>
                </c:pt>
              </c:strCache>
            </c:strRef>
          </c:cat>
          <c:val>
            <c:numRef>
              <c:f>'Abril 2020'!$B$2:$B$13</c:f>
              <c:numCache>
                <c:formatCode>General</c:formatCode>
                <c:ptCount val="12"/>
                <c:pt idx="0">
                  <c:v>405421</c:v>
                </c:pt>
                <c:pt idx="1">
                  <c:v>401761</c:v>
                </c:pt>
                <c:pt idx="2">
                  <c:v>153207</c:v>
                </c:pt>
                <c:pt idx="3">
                  <c:v>83009</c:v>
                </c:pt>
                <c:pt idx="4">
                  <c:v>3917</c:v>
                </c:pt>
                <c:pt idx="5">
                  <c:v>2187</c:v>
                </c:pt>
                <c:pt idx="6">
                  <c:v>600</c:v>
                </c:pt>
                <c:pt idx="7">
                  <c:v>180</c:v>
                </c:pt>
                <c:pt idx="8">
                  <c:v>55</c:v>
                </c:pt>
                <c:pt idx="9">
                  <c:v>38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6-42C0-877D-41CA6470F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676144"/>
        <c:axId val="603664912"/>
      </c:barChart>
      <c:catAx>
        <c:axId val="60367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50" b="1"/>
                  <a:t>Estado</a:t>
                </a:r>
              </a:p>
            </c:rich>
          </c:tx>
          <c:layout>
            <c:manualLayout>
              <c:xMode val="edge"/>
              <c:yMode val="edge"/>
              <c:x val="0.48415812975097977"/>
              <c:y val="0.91393588880212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3664912"/>
        <c:crosses val="autoZero"/>
        <c:auto val="1"/>
        <c:lblAlgn val="ctr"/>
        <c:lblOffset val="100"/>
        <c:noMultiLvlLbl val="0"/>
      </c:catAx>
      <c:valAx>
        <c:axId val="6036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50" b="1"/>
                  <a:t>Cantidad</a:t>
                </a:r>
              </a:p>
            </c:rich>
          </c:tx>
          <c:layout>
            <c:manualLayout>
              <c:xMode val="edge"/>
              <c:yMode val="edge"/>
              <c:x val="1.0973935951616521E-2"/>
              <c:y val="0.308326407218189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367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490536</xdr:colOff>
      <xdr:row>2</xdr:row>
      <xdr:rowOff>42861</xdr:rowOff>
    </xdr:from>
    <xdr:to>
      <xdr:col>10</xdr:col>
      <xdr:colOff>552449</xdr:colOff>
      <xdr:row>18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619A17-E499-4C21-ADC5-F97A1E3AA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723900</xdr:colOff>
      <xdr:row>21</xdr:row>
      <xdr:rowOff>166686</xdr:rowOff>
    </xdr:from>
    <xdr:to>
      <xdr:col>7</xdr:col>
      <xdr:colOff>600074</xdr:colOff>
      <xdr:row>37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F800DF-703D-49F9-A5AB-30B0458E2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</xdr:row>
      <xdr:rowOff>166687</xdr:rowOff>
    </xdr:from>
    <xdr:to>
      <xdr:col>9</xdr:col>
      <xdr:colOff>519111</xdr:colOff>
      <xdr:row>17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03F056-891B-478E-AE4D-7185F194D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3</xdr:row>
      <xdr:rowOff>195262</xdr:rowOff>
    </xdr:from>
    <xdr:to>
      <xdr:col>9</xdr:col>
      <xdr:colOff>671512</xdr:colOff>
      <xdr:row>19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22D7E6-0DEC-47DF-8AF3-82FB80013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2</xdr:row>
      <xdr:rowOff>4761</xdr:rowOff>
    </xdr:from>
    <xdr:to>
      <xdr:col>10</xdr:col>
      <xdr:colOff>400049</xdr:colOff>
      <xdr:row>18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2E72AB-BEC8-4819-88D3-204F6F246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0</xdr:row>
      <xdr:rowOff>0</xdr:rowOff>
    </xdr:from>
    <xdr:to>
      <xdr:col>10</xdr:col>
      <xdr:colOff>200025</xdr:colOff>
      <xdr:row>18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745924-8707-40AD-82DE-70A97E388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0</xdr:row>
      <xdr:rowOff>157161</xdr:rowOff>
    </xdr:from>
    <xdr:to>
      <xdr:col>13</xdr:col>
      <xdr:colOff>342901</xdr:colOff>
      <xdr:row>19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A7773D-05DD-4DCC-BD19-4C24228D8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</xdr:colOff>
      <xdr:row>20</xdr:row>
      <xdr:rowOff>80962</xdr:rowOff>
    </xdr:from>
    <xdr:to>
      <xdr:col>12</xdr:col>
      <xdr:colOff>561975</xdr:colOff>
      <xdr:row>34</xdr:row>
      <xdr:rowOff>157162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C6E1A12-DB40-4565-B78E-531E91DF7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557212</xdr:colOff>
      <xdr:row>0</xdr:row>
      <xdr:rowOff>190501</xdr:rowOff>
    </xdr:from>
    <xdr:to>
      <xdr:col>10</xdr:col>
      <xdr:colOff>619125</xdr:colOff>
      <xdr:row>17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813A29-DD90-4F8A-AB78-EAA16A28D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1319212</xdr:colOff>
      <xdr:row>18</xdr:row>
      <xdr:rowOff>157161</xdr:rowOff>
    </xdr:from>
    <xdr:to>
      <xdr:col>7</xdr:col>
      <xdr:colOff>276225</xdr:colOff>
      <xdr:row>34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3403A2-15A5-42FD-AF1D-E9B590E0D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123825</xdr:rowOff>
    </xdr:from>
    <xdr:to>
      <xdr:col>11</xdr:col>
      <xdr:colOff>561975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9107E5-1A81-4100-8FB0-AF6507FA4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357187</xdr:colOff>
      <xdr:row>17</xdr:row>
      <xdr:rowOff>14287</xdr:rowOff>
    </xdr:from>
    <xdr:to>
      <xdr:col>3</xdr:col>
      <xdr:colOff>395287</xdr:colOff>
      <xdr:row>31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49D256-381F-4391-9D04-3B8756017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633412</xdr:colOff>
      <xdr:row>1</xdr:row>
      <xdr:rowOff>176212</xdr:rowOff>
    </xdr:from>
    <xdr:to>
      <xdr:col>11</xdr:col>
      <xdr:colOff>323850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41C6A1-57FA-4450-9518-FCB7A983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252412</xdr:colOff>
      <xdr:row>17</xdr:row>
      <xdr:rowOff>128587</xdr:rowOff>
    </xdr:from>
    <xdr:to>
      <xdr:col>3</xdr:col>
      <xdr:colOff>428625</xdr:colOff>
      <xdr:row>33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0360ED-7529-4B59-AFBA-1E2044B73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528636</xdr:colOff>
      <xdr:row>1</xdr:row>
      <xdr:rowOff>42862</xdr:rowOff>
    </xdr:from>
    <xdr:to>
      <xdr:col>11</xdr:col>
      <xdr:colOff>247649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4B0E29-1279-4AA3-A233-384370517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1309687</xdr:colOff>
      <xdr:row>18</xdr:row>
      <xdr:rowOff>23812</xdr:rowOff>
    </xdr:from>
    <xdr:to>
      <xdr:col>6</xdr:col>
      <xdr:colOff>557212</xdr:colOff>
      <xdr:row>32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F7F613-DA0A-4A2F-ACC2-191047F11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471487</xdr:colOff>
      <xdr:row>0</xdr:row>
      <xdr:rowOff>147636</xdr:rowOff>
    </xdr:from>
    <xdr:to>
      <xdr:col>11</xdr:col>
      <xdr:colOff>542925</xdr:colOff>
      <xdr:row>17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F310EA-38B0-45AC-B6C9-F762B664C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728661</xdr:colOff>
      <xdr:row>18</xdr:row>
      <xdr:rowOff>14287</xdr:rowOff>
    </xdr:from>
    <xdr:to>
      <xdr:col>6</xdr:col>
      <xdr:colOff>571499</xdr:colOff>
      <xdr:row>34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19CBCD-93AE-49B8-AD70-8C1B40F80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319087</xdr:colOff>
      <xdr:row>4</xdr:row>
      <xdr:rowOff>157162</xdr:rowOff>
    </xdr:from>
    <xdr:to>
      <xdr:col>9</xdr:col>
      <xdr:colOff>319087</xdr:colOff>
      <xdr:row>18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907E2B-1B18-4008-86E0-5AEE3A89C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3</xdr:row>
      <xdr:rowOff>42862</xdr:rowOff>
    </xdr:from>
    <xdr:to>
      <xdr:col>9</xdr:col>
      <xdr:colOff>452437</xdr:colOff>
      <xdr:row>17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23AE55-9A68-4A3F-9096-268DF51B2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9E2F-D7B7-4058-9ADC-3008BC4DC781}">
  <dimension ref="A1:H17"/>
  <sheetViews>
    <sheetView tabSelected="1" topLeftCell="A23" workbookViewId="0">
      <selection activeCell="J31" sqref="J31"/>
    </sheetView>
  </sheetViews>
  <sheetFormatPr baseColWidth="10" defaultRowHeight="15" x14ac:dyDescent="0.25"/>
  <cols>
    <col min="1" max="1" width="22.7109375" customWidth="1"/>
    <col min="2" max="2" width="16.28515625" customWidth="1"/>
    <col min="3" max="3" width="20.5703125" customWidth="1"/>
  </cols>
  <sheetData>
    <row r="1" spans="1:5" ht="15.75" thickBot="1" x14ac:dyDescent="0.3">
      <c r="A1" s="44" t="s">
        <v>15</v>
      </c>
      <c r="B1" s="44" t="s">
        <v>17</v>
      </c>
      <c r="C1" s="44" t="s">
        <v>16</v>
      </c>
      <c r="D1" s="1"/>
    </row>
    <row r="2" spans="1:5" ht="15.75" thickBot="1" x14ac:dyDescent="0.3">
      <c r="A2" s="31" t="s">
        <v>0</v>
      </c>
      <c r="B2" s="35">
        <f>'Enero 2020'!B2+'Febrero 2020'!B2+'Marzo 2020'!B2+'Abril 2020'!B2+'Mayo 2020'!B2+'Junio 2020'!B2+'Julio 2020'!B2+'Agosto 2020'!B2+'Septiembre 2020'!B2+'Octubre 2020'!B2+'Noviembre 2020'!B2+'Diciembre 2020'!B2</f>
        <v>10898670</v>
      </c>
      <c r="C2" s="45">
        <f>B2/$B$14</f>
        <v>0.42135207426784238</v>
      </c>
      <c r="D2" s="26"/>
    </row>
    <row r="3" spans="1:5" ht="15.75" thickBot="1" x14ac:dyDescent="0.3">
      <c r="A3" s="29" t="s">
        <v>1</v>
      </c>
      <c r="B3" s="35">
        <f>'Enero 2020'!B3+'Febrero 2020'!B3+'Marzo 2020'!B3+'Abril 2020'!B3+'Mayo 2020'!B3+'Junio 2020'!B3+'Julio 2020'!B3+'Agosto 2020'!B3+'Septiembre 2020'!B3+'Octubre 2020'!B3+'Noviembre 2020'!B3+'Diciembre 2020'!B3</f>
        <v>10755598</v>
      </c>
      <c r="C3" s="45">
        <f t="shared" ref="C3:C13" si="0">B3/$B$14</f>
        <v>0.41582078614097467</v>
      </c>
      <c r="D3" s="3"/>
    </row>
    <row r="4" spans="1:5" ht="15.75" thickBot="1" x14ac:dyDescent="0.3">
      <c r="A4" s="27" t="s">
        <v>2</v>
      </c>
      <c r="B4" s="35">
        <f>'Enero 2020'!B4+'Febrero 2020'!B4+'Marzo 2020'!B4+'Abril 2020'!B4+'Mayo 2020'!B4+'Junio 2020'!B4+'Julio 2020'!B4+'Agosto 2020'!B4+'Septiembre 2020'!B4+'Octubre 2020'!B4+'Noviembre 2020'!B4+'Diciembre 2020'!B4</f>
        <v>2626666</v>
      </c>
      <c r="C4" s="45">
        <f t="shared" si="0"/>
        <v>0.10154919522371229</v>
      </c>
      <c r="D4" s="2"/>
    </row>
    <row r="5" spans="1:5" ht="15.75" thickBot="1" x14ac:dyDescent="0.3">
      <c r="A5" s="29" t="s">
        <v>3</v>
      </c>
      <c r="B5" s="35">
        <f>'Enero 2020'!B5+'Febrero 2020'!B5+'Marzo 2020'!B5+'Abril 2020'!B5+'Mayo 2020'!B5+'Junio 2020'!B5+'Julio 2020'!B5+'Agosto 2020'!B5+'Septiembre 2020'!B5+'Octubre 2020'!B5+'Noviembre 2020'!B5+'Diciembre 2020'!B5</f>
        <v>1344721</v>
      </c>
      <c r="C5" s="45">
        <f t="shared" si="0"/>
        <v>5.1988085028863817E-2</v>
      </c>
      <c r="D5" s="3"/>
    </row>
    <row r="6" spans="1:5" ht="15.75" thickBot="1" x14ac:dyDescent="0.3">
      <c r="A6" s="27" t="s">
        <v>4</v>
      </c>
      <c r="B6" s="35">
        <f>'Enero 2020'!B6+'Febrero 2020'!B6+'Marzo 2020'!B6+'Abril 2020'!B6+'Mayo 2020'!B6+'Junio 2020'!B6+'Julio 2020'!B6+'Agosto 2020'!B6+'Septiembre 2020'!B6+'Octubre 2020'!B6+'Noviembre 2020'!B6+'Diciembre 2020'!B6</f>
        <v>112812</v>
      </c>
      <c r="C6" s="45">
        <f t="shared" si="0"/>
        <v>4.3614101722782538E-3</v>
      </c>
      <c r="D6" s="2"/>
    </row>
    <row r="7" spans="1:5" ht="15.75" thickBot="1" x14ac:dyDescent="0.3">
      <c r="A7" s="29" t="s">
        <v>5</v>
      </c>
      <c r="B7" s="35">
        <f>'Enero 2020'!B7+'Febrero 2020'!B7+'Marzo 2020'!B7+'Abril 2020'!B7+'Mayo 2020'!B7+'Junio 2020'!B7+'Julio 2020'!B7+'Agosto 2020'!B7+'Septiembre 2020'!B7+'Octubre 2020'!B8+'Noviembre 2020'!B7+'Diciembre 2020'!B7</f>
        <v>68946</v>
      </c>
      <c r="C7" s="45">
        <f t="shared" si="0"/>
        <v>2.6655124077039362E-3</v>
      </c>
      <c r="D7" s="3"/>
    </row>
    <row r="8" spans="1:5" ht="15.75" thickBot="1" x14ac:dyDescent="0.3">
      <c r="A8" s="27" t="s">
        <v>9</v>
      </c>
      <c r="B8" s="35">
        <f>'Enero 2020'!B9+'Febrero 2020'!B8+'Marzo 2020'!B8+'Abril 2020'!B9+'Mayo 2020'!B9+'Junio 2020'!B8+'Julio 2020'!B8+'Agosto 2020'!B8+'Septiembre 2020'!B8+'Octubre 2020'!B7+'Noviembre 2020'!B8+'Diciembre 2020'!B8</f>
        <v>41313</v>
      </c>
      <c r="C8" s="45">
        <f t="shared" si="0"/>
        <v>1.5971965610691371E-3</v>
      </c>
      <c r="D8" s="2"/>
    </row>
    <row r="9" spans="1:5" ht="15.75" thickBot="1" x14ac:dyDescent="0.3">
      <c r="A9" s="29" t="s">
        <v>7</v>
      </c>
      <c r="B9" s="35">
        <f>'Enero 2020'!B8+'Febrero 2020'!B9+'Marzo 2020'!B9+'Abril 2020'!B8+'Mayo 2020'!B8+'Junio 2020'!B9+'Julio 2020'!B9+'Agosto 2020'!B10+'Septiembre 2020'!B10+'Octubre 2020'!B10+'Noviembre 2020'!B9+'Diciembre 2020'!B9</f>
        <v>10146</v>
      </c>
      <c r="C9" s="45">
        <f t="shared" si="0"/>
        <v>3.9225319653880049E-4</v>
      </c>
      <c r="D9" s="3"/>
    </row>
    <row r="10" spans="1:5" ht="15.75" thickBot="1" x14ac:dyDescent="0.3">
      <c r="A10" s="29" t="s">
        <v>13</v>
      </c>
      <c r="B10" s="35">
        <f>'Enero 2020'!B12+'Febrero 2020'!B13+'Marzo 2020'!B13+'Abril 2020'!B12+'Junio 2020'!B10+'Julio 2020'!B10+'Agosto 2020'!B9+'Septiembre 2020'!B9+'Octubre 2020'!B9+'Noviembre 2020'!B10+'Diciembre 2020'!B10</f>
        <v>5096</v>
      </c>
      <c r="C10" s="45">
        <f t="shared" si="0"/>
        <v>1.9701579830097845E-4</v>
      </c>
      <c r="D10" s="2"/>
    </row>
    <row r="11" spans="1:5" ht="15.75" thickBot="1" x14ac:dyDescent="0.3">
      <c r="A11" s="27" t="s">
        <v>11</v>
      </c>
      <c r="B11" s="33">
        <v>1037</v>
      </c>
      <c r="C11" s="45">
        <f>B12/$B$14</f>
        <v>3.5993270843447983E-5</v>
      </c>
      <c r="D11" s="3"/>
      <c r="E11" s="27"/>
    </row>
    <row r="12" spans="1:5" ht="15.75" thickBot="1" x14ac:dyDescent="0.3">
      <c r="A12" s="29" t="s">
        <v>12</v>
      </c>
      <c r="B12" s="34">
        <v>931</v>
      </c>
      <c r="C12" s="45">
        <f>B11/$B$14</f>
        <v>4.0091323162895335E-5</v>
      </c>
      <c r="D12" s="2"/>
    </row>
    <row r="13" spans="1:5" x14ac:dyDescent="0.25">
      <c r="A13" s="27" t="s">
        <v>14</v>
      </c>
      <c r="B13" s="34">
        <v>10</v>
      </c>
      <c r="C13" s="45">
        <f t="shared" si="0"/>
        <v>3.866087093818258E-7</v>
      </c>
      <c r="D13" s="39"/>
    </row>
    <row r="14" spans="1:5" x14ac:dyDescent="0.25">
      <c r="A14" s="20" t="s">
        <v>18</v>
      </c>
      <c r="B14" s="21">
        <f>SUM(B2:B13)</f>
        <v>25865946</v>
      </c>
      <c r="C14" s="22">
        <f>SUM(C2:C13)</f>
        <v>1</v>
      </c>
    </row>
    <row r="15" spans="1:5" x14ac:dyDescent="0.25">
      <c r="B15">
        <f>'Enero 2020'!$B$14+'Febrero 2020'!B14+'Marzo 2020'!B14+'Abril 2020'!B14+'Mayo 2020'!B12+'Junio 2020'!B13+'Julio 2020'!B13+'Agosto 2020'!B13+'Septiembre 2020'!B13+'Octubre 2020'!B13+'Noviembre 2020'!B13+'Diciembre 2020'!B14</f>
        <v>25865947</v>
      </c>
    </row>
    <row r="16" spans="1:5" x14ac:dyDescent="0.25">
      <c r="B16">
        <f>B14-B15</f>
        <v>-1</v>
      </c>
    </row>
    <row r="17" spans="8:8" x14ac:dyDescent="0.25">
      <c r="H17" s="2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2AE7E-BBD5-4A03-B9D7-671AC254D7C2}">
  <dimension ref="A1:D13"/>
  <sheetViews>
    <sheetView workbookViewId="0">
      <selection activeCell="C2" sqref="C2:C8"/>
    </sheetView>
  </sheetViews>
  <sheetFormatPr baseColWidth="10" defaultRowHeight="15" x14ac:dyDescent="0.25"/>
  <cols>
    <col min="1" max="1" width="22.7109375" customWidth="1"/>
    <col min="2" max="2" width="20" customWidth="1"/>
    <col min="3" max="3" width="28.28515625" customWidth="1"/>
  </cols>
  <sheetData>
    <row r="1" spans="1:4" ht="15.75" thickBot="1" x14ac:dyDescent="0.3">
      <c r="A1" s="44" t="s">
        <v>15</v>
      </c>
      <c r="B1" s="44" t="s">
        <v>17</v>
      </c>
      <c r="C1" s="44" t="s">
        <v>16</v>
      </c>
      <c r="D1" s="1"/>
    </row>
    <row r="2" spans="1:4" ht="15.75" thickBot="1" x14ac:dyDescent="0.3">
      <c r="A2" s="27" t="s">
        <v>0</v>
      </c>
      <c r="B2" s="28">
        <v>1379574</v>
      </c>
      <c r="C2" s="28" t="s">
        <v>56</v>
      </c>
      <c r="D2" s="2"/>
    </row>
    <row r="3" spans="1:4" ht="15.75" thickBot="1" x14ac:dyDescent="0.3">
      <c r="A3" s="29" t="s">
        <v>1</v>
      </c>
      <c r="B3" s="30">
        <v>1359567</v>
      </c>
      <c r="C3" s="30" t="s">
        <v>57</v>
      </c>
      <c r="D3" s="3"/>
    </row>
    <row r="4" spans="1:4" ht="15.75" thickBot="1" x14ac:dyDescent="0.3">
      <c r="A4" s="27" t="s">
        <v>2</v>
      </c>
      <c r="B4" s="28">
        <v>255081</v>
      </c>
      <c r="C4" s="28" t="s">
        <v>52</v>
      </c>
      <c r="D4" s="2"/>
    </row>
    <row r="5" spans="1:4" ht="15.75" thickBot="1" x14ac:dyDescent="0.3">
      <c r="A5" s="29" t="s">
        <v>3</v>
      </c>
      <c r="B5" s="30">
        <v>95937</v>
      </c>
      <c r="C5" s="30" t="s">
        <v>58</v>
      </c>
      <c r="D5" s="3"/>
    </row>
    <row r="6" spans="1:4" ht="15.75" thickBot="1" x14ac:dyDescent="0.3">
      <c r="A6" s="27" t="s">
        <v>4</v>
      </c>
      <c r="B6" s="28">
        <v>13132</v>
      </c>
      <c r="C6" s="28" t="s">
        <v>23</v>
      </c>
      <c r="D6" s="2"/>
    </row>
    <row r="7" spans="1:4" ht="15.75" thickBot="1" x14ac:dyDescent="0.3">
      <c r="A7" s="29" t="s">
        <v>5</v>
      </c>
      <c r="B7" s="30">
        <v>9867</v>
      </c>
      <c r="C7" s="30" t="s">
        <v>21</v>
      </c>
      <c r="D7" s="3"/>
    </row>
    <row r="8" spans="1:4" ht="15.75" thickBot="1" x14ac:dyDescent="0.3">
      <c r="A8" s="27" t="s">
        <v>9</v>
      </c>
      <c r="B8" s="28">
        <v>9357</v>
      </c>
      <c r="C8" s="28" t="s">
        <v>21</v>
      </c>
      <c r="D8" s="2"/>
    </row>
    <row r="9" spans="1:4" ht="15.75" thickBot="1" x14ac:dyDescent="0.3">
      <c r="A9" s="29" t="s">
        <v>13</v>
      </c>
      <c r="B9" s="30">
        <v>972</v>
      </c>
      <c r="C9" s="30" t="s">
        <v>10</v>
      </c>
      <c r="D9" s="3"/>
    </row>
    <row r="10" spans="1:4" ht="15.75" thickBot="1" x14ac:dyDescent="0.3">
      <c r="A10" s="27" t="s">
        <v>7</v>
      </c>
      <c r="B10" s="28">
        <v>789</v>
      </c>
      <c r="C10" s="28" t="s">
        <v>10</v>
      </c>
      <c r="D10" s="2"/>
    </row>
    <row r="11" spans="1:4" ht="15.75" thickBot="1" x14ac:dyDescent="0.3">
      <c r="A11" s="29" t="s">
        <v>11</v>
      </c>
      <c r="B11" s="30">
        <v>117</v>
      </c>
      <c r="C11" s="30" t="s">
        <v>10</v>
      </c>
      <c r="D11" s="3"/>
    </row>
    <row r="12" spans="1:4" x14ac:dyDescent="0.25">
      <c r="A12" s="31" t="s">
        <v>12</v>
      </c>
      <c r="B12" s="32">
        <v>96</v>
      </c>
      <c r="C12" s="32" t="s">
        <v>10</v>
      </c>
      <c r="D12" s="43"/>
    </row>
    <row r="13" spans="1:4" x14ac:dyDescent="0.25">
      <c r="A13" s="20" t="s">
        <v>18</v>
      </c>
      <c r="B13" s="21">
        <f>SUM(B2:B12)</f>
        <v>3124489</v>
      </c>
      <c r="C13" s="22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2FE0-4A00-41C7-AB13-A782BDEAF5C7}">
  <dimension ref="A1:D13"/>
  <sheetViews>
    <sheetView workbookViewId="0">
      <selection activeCell="C2" sqref="C2:C8"/>
    </sheetView>
  </sheetViews>
  <sheetFormatPr baseColWidth="10" defaultRowHeight="15" x14ac:dyDescent="0.25"/>
  <cols>
    <col min="1" max="1" width="20.28515625" customWidth="1"/>
    <col min="2" max="2" width="17.28515625" customWidth="1"/>
    <col min="3" max="3" width="22" customWidth="1"/>
  </cols>
  <sheetData>
    <row r="1" spans="1:4" ht="15.75" thickBot="1" x14ac:dyDescent="0.3">
      <c r="A1" s="44" t="s">
        <v>15</v>
      </c>
      <c r="B1" s="44" t="s">
        <v>17</v>
      </c>
      <c r="C1" s="44" t="s">
        <v>16</v>
      </c>
    </row>
    <row r="2" spans="1:4" ht="15.75" thickBot="1" x14ac:dyDescent="0.3">
      <c r="A2" s="40" t="s">
        <v>0</v>
      </c>
      <c r="B2" s="6">
        <v>1616494</v>
      </c>
      <c r="C2" s="6" t="s">
        <v>56</v>
      </c>
      <c r="D2" s="26"/>
    </row>
    <row r="3" spans="1:4" ht="15.75" thickBot="1" x14ac:dyDescent="0.3">
      <c r="A3" s="41" t="s">
        <v>1</v>
      </c>
      <c r="B3" s="5">
        <v>1591992</v>
      </c>
      <c r="C3" s="5" t="s">
        <v>57</v>
      </c>
      <c r="D3" s="3"/>
    </row>
    <row r="4" spans="1:4" ht="15.75" thickBot="1" x14ac:dyDescent="0.3">
      <c r="A4" s="42" t="s">
        <v>2</v>
      </c>
      <c r="B4" s="4">
        <v>296162</v>
      </c>
      <c r="C4" s="4" t="s">
        <v>59</v>
      </c>
      <c r="D4" s="2"/>
    </row>
    <row r="5" spans="1:4" ht="15.75" thickBot="1" x14ac:dyDescent="0.3">
      <c r="A5" s="41" t="s">
        <v>3</v>
      </c>
      <c r="B5" s="5">
        <v>111708</v>
      </c>
      <c r="C5" s="5" t="s">
        <v>58</v>
      </c>
      <c r="D5" s="3"/>
    </row>
    <row r="6" spans="1:4" ht="15.75" thickBot="1" x14ac:dyDescent="0.3">
      <c r="A6" s="42" t="s">
        <v>4</v>
      </c>
      <c r="B6" s="4">
        <v>14848</v>
      </c>
      <c r="C6" s="4" t="s">
        <v>23</v>
      </c>
      <c r="D6" s="2"/>
    </row>
    <row r="7" spans="1:4" ht="15.75" thickBot="1" x14ac:dyDescent="0.3">
      <c r="A7" s="41" t="s">
        <v>9</v>
      </c>
      <c r="B7" s="5">
        <v>13546</v>
      </c>
      <c r="C7" s="5" t="s">
        <v>23</v>
      </c>
      <c r="D7" s="3"/>
    </row>
    <row r="8" spans="1:4" ht="15.75" thickBot="1" x14ac:dyDescent="0.3">
      <c r="A8" s="42" t="s">
        <v>5</v>
      </c>
      <c r="B8" s="4">
        <v>10440</v>
      </c>
      <c r="C8" s="4" t="s">
        <v>21</v>
      </c>
      <c r="D8" s="2"/>
    </row>
    <row r="9" spans="1:4" ht="15.75" thickBot="1" x14ac:dyDescent="0.3">
      <c r="A9" s="41" t="s">
        <v>13</v>
      </c>
      <c r="B9" s="5">
        <v>1112</v>
      </c>
      <c r="C9" s="5" t="s">
        <v>10</v>
      </c>
      <c r="D9" s="3"/>
    </row>
    <row r="10" spans="1:4" ht="15.75" thickBot="1" x14ac:dyDescent="0.3">
      <c r="A10" s="42" t="s">
        <v>7</v>
      </c>
      <c r="B10" s="4">
        <v>441</v>
      </c>
      <c r="C10" s="4" t="s">
        <v>10</v>
      </c>
      <c r="D10" s="2"/>
    </row>
    <row r="11" spans="1:4" x14ac:dyDescent="0.25">
      <c r="A11" s="41" t="s">
        <v>11</v>
      </c>
      <c r="B11" s="5">
        <v>122</v>
      </c>
      <c r="C11" s="5" t="s">
        <v>10</v>
      </c>
      <c r="D11" s="3"/>
    </row>
    <row r="12" spans="1:4" x14ac:dyDescent="0.25">
      <c r="A12" s="42" t="s">
        <v>12</v>
      </c>
      <c r="B12" s="4">
        <v>93</v>
      </c>
      <c r="C12" s="4" t="s">
        <v>10</v>
      </c>
      <c r="D12" s="1"/>
    </row>
    <row r="13" spans="1:4" x14ac:dyDescent="0.25">
      <c r="A13" s="20" t="s">
        <v>18</v>
      </c>
      <c r="B13" s="21">
        <f>SUM(B2:B12)</f>
        <v>3656958</v>
      </c>
      <c r="C13" s="22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60549-8D9F-4B99-B4C9-1536824CA3D3}">
  <dimension ref="A1:D13"/>
  <sheetViews>
    <sheetView workbookViewId="0">
      <selection activeCell="L13" sqref="L13"/>
    </sheetView>
  </sheetViews>
  <sheetFormatPr baseColWidth="10" defaultRowHeight="15" x14ac:dyDescent="0.25"/>
  <cols>
    <col min="1" max="1" width="22.5703125" customWidth="1"/>
    <col min="2" max="2" width="16.28515625" customWidth="1"/>
    <col min="3" max="3" width="22.42578125" customWidth="1"/>
  </cols>
  <sheetData>
    <row r="1" spans="1:4" ht="15.75" thickBot="1" x14ac:dyDescent="0.3">
      <c r="A1" s="44" t="s">
        <v>15</v>
      </c>
      <c r="B1" s="44" t="s">
        <v>17</v>
      </c>
      <c r="C1" s="44" t="s">
        <v>16</v>
      </c>
    </row>
    <row r="2" spans="1:4" ht="15.75" thickBot="1" x14ac:dyDescent="0.3">
      <c r="A2" s="27" t="s">
        <v>0</v>
      </c>
      <c r="B2" s="28">
        <v>901230</v>
      </c>
      <c r="C2" s="28" t="s">
        <v>39</v>
      </c>
      <c r="D2" s="2"/>
    </row>
    <row r="3" spans="1:4" ht="15.75" thickBot="1" x14ac:dyDescent="0.3">
      <c r="A3" s="29" t="s">
        <v>1</v>
      </c>
      <c r="B3" s="30">
        <v>892215</v>
      </c>
      <c r="C3" s="30" t="s">
        <v>35</v>
      </c>
      <c r="D3" s="3"/>
    </row>
    <row r="4" spans="1:4" ht="15.75" thickBot="1" x14ac:dyDescent="0.3">
      <c r="A4" s="27" t="s">
        <v>2</v>
      </c>
      <c r="B4" s="28">
        <v>174981</v>
      </c>
      <c r="C4" s="28" t="s">
        <v>36</v>
      </c>
      <c r="D4" s="2"/>
    </row>
    <row r="5" spans="1:4" ht="15.75" thickBot="1" x14ac:dyDescent="0.3">
      <c r="A5" s="29" t="s">
        <v>3</v>
      </c>
      <c r="B5" s="30">
        <v>75004</v>
      </c>
      <c r="C5" s="30" t="s">
        <v>60</v>
      </c>
      <c r="D5" s="3"/>
    </row>
    <row r="6" spans="1:4" ht="15.75" thickBot="1" x14ac:dyDescent="0.3">
      <c r="A6" s="27" t="s">
        <v>4</v>
      </c>
      <c r="B6" s="28">
        <v>7513</v>
      </c>
      <c r="C6" s="28" t="s">
        <v>23</v>
      </c>
      <c r="D6" s="2"/>
    </row>
    <row r="7" spans="1:4" ht="15.75" thickBot="1" x14ac:dyDescent="0.3">
      <c r="A7" s="29" t="s">
        <v>5</v>
      </c>
      <c r="B7" s="30">
        <v>6915</v>
      </c>
      <c r="C7" s="30" t="s">
        <v>21</v>
      </c>
      <c r="D7" s="3"/>
    </row>
    <row r="8" spans="1:4" ht="15.75" thickBot="1" x14ac:dyDescent="0.3">
      <c r="A8" s="27" t="s">
        <v>9</v>
      </c>
      <c r="B8" s="28">
        <v>2116</v>
      </c>
      <c r="C8" s="28" t="s">
        <v>8</v>
      </c>
      <c r="D8" s="2"/>
    </row>
    <row r="9" spans="1:4" ht="15.75" thickBot="1" x14ac:dyDescent="0.3">
      <c r="A9" s="29" t="s">
        <v>7</v>
      </c>
      <c r="B9" s="30">
        <v>1138</v>
      </c>
      <c r="C9" s="30" t="s">
        <v>8</v>
      </c>
      <c r="D9" s="3"/>
    </row>
    <row r="10" spans="1:4" ht="15.75" thickBot="1" x14ac:dyDescent="0.3">
      <c r="A10" s="27" t="s">
        <v>13</v>
      </c>
      <c r="B10" s="28">
        <v>659</v>
      </c>
      <c r="C10" s="28" t="s">
        <v>10</v>
      </c>
      <c r="D10" s="2"/>
    </row>
    <row r="11" spans="1:4" x14ac:dyDescent="0.25">
      <c r="A11" s="29" t="s">
        <v>11</v>
      </c>
      <c r="B11" s="30">
        <v>62</v>
      </c>
      <c r="C11" s="30" t="s">
        <v>10</v>
      </c>
      <c r="D11" s="3"/>
    </row>
    <row r="12" spans="1:4" x14ac:dyDescent="0.25">
      <c r="A12" s="31" t="s">
        <v>12</v>
      </c>
      <c r="B12" s="32">
        <v>45</v>
      </c>
      <c r="C12" s="32" t="s">
        <v>10</v>
      </c>
      <c r="D12" s="1"/>
    </row>
    <row r="13" spans="1:4" x14ac:dyDescent="0.25">
      <c r="A13" s="20" t="s">
        <v>18</v>
      </c>
      <c r="B13" s="21">
        <f>SUM(B2:B12)</f>
        <v>2061878</v>
      </c>
      <c r="C13" s="22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E1848-F5F8-4651-99D6-FD1F35A05BCB}">
  <dimension ref="A1:D14"/>
  <sheetViews>
    <sheetView workbookViewId="0">
      <selection activeCell="K14" sqref="K14"/>
    </sheetView>
  </sheetViews>
  <sheetFormatPr baseColWidth="10" defaultRowHeight="15" x14ac:dyDescent="0.25"/>
  <cols>
    <col min="1" max="1" width="18.140625" customWidth="1"/>
    <col min="2" max="2" width="19.42578125" customWidth="1"/>
    <col min="3" max="3" width="19.28515625" customWidth="1"/>
  </cols>
  <sheetData>
    <row r="1" spans="1:4" ht="15.75" thickBot="1" x14ac:dyDescent="0.3">
      <c r="A1" s="44" t="s">
        <v>15</v>
      </c>
      <c r="B1" s="44" t="s">
        <v>17</v>
      </c>
      <c r="C1" s="44" t="s">
        <v>16</v>
      </c>
      <c r="D1" s="1"/>
    </row>
    <row r="2" spans="1:4" ht="15.75" thickBot="1" x14ac:dyDescent="0.3">
      <c r="A2" s="42" t="s">
        <v>0</v>
      </c>
      <c r="B2" s="4">
        <v>830550</v>
      </c>
      <c r="C2" s="4" t="s">
        <v>39</v>
      </c>
      <c r="D2" s="2"/>
    </row>
    <row r="3" spans="1:4" ht="15.75" thickBot="1" x14ac:dyDescent="0.3">
      <c r="A3" s="41" t="s">
        <v>1</v>
      </c>
      <c r="B3" s="5">
        <v>821826</v>
      </c>
      <c r="C3" s="5" t="s">
        <v>40</v>
      </c>
      <c r="D3" s="3"/>
    </row>
    <row r="4" spans="1:4" ht="15.75" thickBot="1" x14ac:dyDescent="0.3">
      <c r="A4" s="42" t="s">
        <v>2</v>
      </c>
      <c r="B4" s="4">
        <v>164807</v>
      </c>
      <c r="C4" s="4" t="s">
        <v>41</v>
      </c>
      <c r="D4" s="2"/>
    </row>
    <row r="5" spans="1:4" ht="15.75" thickBot="1" x14ac:dyDescent="0.3">
      <c r="A5" s="41" t="s">
        <v>3</v>
      </c>
      <c r="B5" s="5">
        <v>66932</v>
      </c>
      <c r="C5" s="5" t="s">
        <v>42</v>
      </c>
      <c r="D5" s="3"/>
    </row>
    <row r="6" spans="1:4" ht="15.75" thickBot="1" x14ac:dyDescent="0.3">
      <c r="A6" s="42" t="s">
        <v>4</v>
      </c>
      <c r="B6" s="4">
        <v>6787</v>
      </c>
      <c r="C6" s="4" t="s">
        <v>23</v>
      </c>
      <c r="D6" s="2"/>
    </row>
    <row r="7" spans="1:4" ht="15.75" thickBot="1" x14ac:dyDescent="0.3">
      <c r="A7" s="41" t="s">
        <v>5</v>
      </c>
      <c r="B7" s="5">
        <v>5572</v>
      </c>
      <c r="C7" s="5" t="s">
        <v>21</v>
      </c>
      <c r="D7" s="3"/>
    </row>
    <row r="8" spans="1:4" ht="15.75" thickBot="1" x14ac:dyDescent="0.3">
      <c r="A8" s="42" t="s">
        <v>9</v>
      </c>
      <c r="B8" s="4">
        <v>2512</v>
      </c>
      <c r="C8" s="4" t="s">
        <v>8</v>
      </c>
      <c r="D8" s="2"/>
    </row>
    <row r="9" spans="1:4" ht="15.75" thickBot="1" x14ac:dyDescent="0.3">
      <c r="A9" s="41" t="s">
        <v>7</v>
      </c>
      <c r="B9" s="5">
        <v>1191</v>
      </c>
      <c r="C9" s="5" t="s">
        <v>8</v>
      </c>
      <c r="D9" s="3"/>
    </row>
    <row r="10" spans="1:4" ht="15.75" thickBot="1" x14ac:dyDescent="0.3">
      <c r="A10" s="42" t="s">
        <v>13</v>
      </c>
      <c r="B10" s="4">
        <v>569</v>
      </c>
      <c r="C10" s="4" t="s">
        <v>10</v>
      </c>
      <c r="D10" s="2"/>
    </row>
    <row r="11" spans="1:4" ht="15.75" thickBot="1" x14ac:dyDescent="0.3">
      <c r="A11" s="41" t="s">
        <v>11</v>
      </c>
      <c r="B11" s="5">
        <v>56</v>
      </c>
      <c r="C11" s="5" t="s">
        <v>10</v>
      </c>
      <c r="D11" s="3"/>
    </row>
    <row r="12" spans="1:4" ht="15.75" thickBot="1" x14ac:dyDescent="0.3">
      <c r="A12" s="40" t="s">
        <v>12</v>
      </c>
      <c r="B12" s="6">
        <v>15</v>
      </c>
      <c r="C12" s="6" t="s">
        <v>10</v>
      </c>
      <c r="D12" s="3"/>
    </row>
    <row r="13" spans="1:4" x14ac:dyDescent="0.25">
      <c r="A13" s="40" t="s">
        <v>61</v>
      </c>
      <c r="B13" s="6">
        <v>1</v>
      </c>
      <c r="C13" s="6" t="s">
        <v>10</v>
      </c>
      <c r="D13" s="43"/>
    </row>
    <row r="14" spans="1:4" x14ac:dyDescent="0.25">
      <c r="A14" s="20" t="s">
        <v>18</v>
      </c>
      <c r="B14" s="21">
        <f>SUM(B2:B13)</f>
        <v>1900818</v>
      </c>
      <c r="C14" s="2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opLeftCell="A18" workbookViewId="0">
      <selection activeCell="C8" sqref="C2:C8"/>
    </sheetView>
  </sheetViews>
  <sheetFormatPr baseColWidth="10" defaultColWidth="9.140625" defaultRowHeight="15" x14ac:dyDescent="0.25"/>
  <cols>
    <col min="1" max="1" width="24" customWidth="1"/>
    <col min="2" max="2" width="13.85546875" customWidth="1"/>
    <col min="3" max="3" width="21.28515625" customWidth="1"/>
  </cols>
  <sheetData>
    <row r="1" spans="1:3" x14ac:dyDescent="0.25">
      <c r="A1" s="7" t="s">
        <v>15</v>
      </c>
      <c r="B1" s="7" t="s">
        <v>17</v>
      </c>
      <c r="C1" s="7" t="s">
        <v>16</v>
      </c>
    </row>
    <row r="2" spans="1:3" x14ac:dyDescent="0.25">
      <c r="A2" s="8" t="s">
        <v>0</v>
      </c>
      <c r="B2" s="9">
        <v>794465</v>
      </c>
      <c r="C2" s="15" t="s">
        <v>46</v>
      </c>
    </row>
    <row r="3" spans="1:3" x14ac:dyDescent="0.25">
      <c r="A3" s="10" t="s">
        <v>1</v>
      </c>
      <c r="B3" s="11">
        <v>786903</v>
      </c>
      <c r="C3" s="16" t="s">
        <v>47</v>
      </c>
    </row>
    <row r="4" spans="1:3" x14ac:dyDescent="0.25">
      <c r="A4" s="8" t="s">
        <v>2</v>
      </c>
      <c r="B4" s="9">
        <v>268688</v>
      </c>
      <c r="C4" s="15">
        <v>0.13</v>
      </c>
    </row>
    <row r="5" spans="1:3" x14ac:dyDescent="0.25">
      <c r="A5" s="10" t="s">
        <v>3</v>
      </c>
      <c r="B5" s="11">
        <v>209776</v>
      </c>
      <c r="C5" s="16" t="s">
        <v>48</v>
      </c>
    </row>
    <row r="6" spans="1:3" x14ac:dyDescent="0.25">
      <c r="A6" s="8" t="s">
        <v>4</v>
      </c>
      <c r="B6" s="9">
        <v>8033</v>
      </c>
      <c r="C6" s="19" t="s">
        <v>23</v>
      </c>
    </row>
    <row r="7" spans="1:3" x14ac:dyDescent="0.25">
      <c r="A7" s="10" t="s">
        <v>5</v>
      </c>
      <c r="B7" s="11">
        <v>4235</v>
      </c>
      <c r="C7" s="17" t="s">
        <v>6</v>
      </c>
    </row>
    <row r="8" spans="1:3" x14ac:dyDescent="0.25">
      <c r="A8" s="8" t="s">
        <v>7</v>
      </c>
      <c r="B8" s="9">
        <v>1495</v>
      </c>
      <c r="C8" s="19" t="s">
        <v>8</v>
      </c>
    </row>
    <row r="9" spans="1:3" x14ac:dyDescent="0.25">
      <c r="A9" s="10" t="s">
        <v>9</v>
      </c>
      <c r="B9" s="11">
        <v>262</v>
      </c>
      <c r="C9" s="18" t="s">
        <v>10</v>
      </c>
    </row>
    <row r="10" spans="1:3" x14ac:dyDescent="0.25">
      <c r="A10" s="8" t="s">
        <v>11</v>
      </c>
      <c r="B10" s="9">
        <v>103</v>
      </c>
      <c r="C10" s="9" t="s">
        <v>10</v>
      </c>
    </row>
    <row r="11" spans="1:3" x14ac:dyDescent="0.25">
      <c r="A11" s="10" t="s">
        <v>12</v>
      </c>
      <c r="B11" s="11">
        <v>85</v>
      </c>
      <c r="C11" s="12" t="s">
        <v>10</v>
      </c>
    </row>
    <row r="12" spans="1:3" x14ac:dyDescent="0.25">
      <c r="A12" s="8" t="s">
        <v>13</v>
      </c>
      <c r="B12" s="9">
        <v>5</v>
      </c>
      <c r="C12" s="9" t="s">
        <v>10</v>
      </c>
    </row>
    <row r="13" spans="1:3" x14ac:dyDescent="0.25">
      <c r="A13" s="13" t="s">
        <v>14</v>
      </c>
      <c r="B13" s="14">
        <v>1</v>
      </c>
      <c r="C13" s="14" t="s">
        <v>10</v>
      </c>
    </row>
    <row r="14" spans="1:3" x14ac:dyDescent="0.25">
      <c r="A14" s="20" t="s">
        <v>18</v>
      </c>
      <c r="B14" s="21">
        <f>SUM(B2:B13)</f>
        <v>2074051</v>
      </c>
      <c r="C14" s="22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C24C-E5C9-4124-A9BF-957A33824466}">
  <dimension ref="A1:D14"/>
  <sheetViews>
    <sheetView workbookViewId="0">
      <selection activeCell="C8" sqref="C2:C8"/>
    </sheetView>
  </sheetViews>
  <sheetFormatPr baseColWidth="10" defaultRowHeight="15" x14ac:dyDescent="0.25"/>
  <cols>
    <col min="1" max="1" width="22.28515625" customWidth="1"/>
    <col min="2" max="2" width="20.7109375" customWidth="1"/>
    <col min="3" max="3" width="19.7109375" customWidth="1"/>
  </cols>
  <sheetData>
    <row r="1" spans="1:4" ht="15.75" thickBot="1" x14ac:dyDescent="0.3">
      <c r="A1" s="7" t="s">
        <v>15</v>
      </c>
      <c r="B1" s="7" t="s">
        <v>17</v>
      </c>
      <c r="C1" s="7" t="s">
        <v>16</v>
      </c>
    </row>
    <row r="2" spans="1:4" ht="15.75" thickBot="1" x14ac:dyDescent="0.3">
      <c r="A2" s="23" t="s">
        <v>0</v>
      </c>
      <c r="B2" s="36">
        <v>678358</v>
      </c>
      <c r="C2" s="4" t="s">
        <v>49</v>
      </c>
      <c r="D2" s="2"/>
    </row>
    <row r="3" spans="1:4" ht="15.75" thickBot="1" x14ac:dyDescent="0.3">
      <c r="A3" s="24" t="s">
        <v>1</v>
      </c>
      <c r="B3" s="37">
        <v>670374</v>
      </c>
      <c r="C3" s="5" t="s">
        <v>50</v>
      </c>
      <c r="D3" s="3"/>
    </row>
    <row r="4" spans="1:4" ht="15.75" thickBot="1" x14ac:dyDescent="0.3">
      <c r="A4" s="23" t="s">
        <v>2</v>
      </c>
      <c r="B4" s="36">
        <v>213598</v>
      </c>
      <c r="C4" s="4" t="s">
        <v>19</v>
      </c>
      <c r="D4" s="2"/>
    </row>
    <row r="5" spans="1:4" ht="15.75" thickBot="1" x14ac:dyDescent="0.3">
      <c r="A5" s="24" t="s">
        <v>3</v>
      </c>
      <c r="B5" s="37">
        <v>150946</v>
      </c>
      <c r="C5" s="5" t="s">
        <v>41</v>
      </c>
      <c r="D5" s="3"/>
    </row>
    <row r="6" spans="1:4" ht="15.75" thickBot="1" x14ac:dyDescent="0.3">
      <c r="A6" s="23" t="s">
        <v>4</v>
      </c>
      <c r="B6" s="36">
        <v>8205</v>
      </c>
      <c r="C6" s="4" t="s">
        <v>20</v>
      </c>
      <c r="D6" s="2"/>
    </row>
    <row r="7" spans="1:4" ht="15.75" thickBot="1" x14ac:dyDescent="0.3">
      <c r="A7" s="24" t="s">
        <v>5</v>
      </c>
      <c r="B7" s="37">
        <v>3733</v>
      </c>
      <c r="C7" s="5" t="s">
        <v>6</v>
      </c>
      <c r="D7" s="3"/>
    </row>
    <row r="8" spans="1:4" ht="15.75" thickBot="1" x14ac:dyDescent="0.3">
      <c r="A8" s="23" t="s">
        <v>9</v>
      </c>
      <c r="B8" s="36">
        <v>1529</v>
      </c>
      <c r="C8" s="4" t="s">
        <v>8</v>
      </c>
      <c r="D8" s="2"/>
    </row>
    <row r="9" spans="1:4" ht="15.75" thickBot="1" x14ac:dyDescent="0.3">
      <c r="A9" s="24" t="s">
        <v>7</v>
      </c>
      <c r="B9" s="37">
        <v>461</v>
      </c>
      <c r="C9" s="5" t="s">
        <v>10</v>
      </c>
      <c r="D9" s="3"/>
    </row>
    <row r="10" spans="1:4" ht="15.75" thickBot="1" x14ac:dyDescent="0.3">
      <c r="A10" s="23" t="s">
        <v>11</v>
      </c>
      <c r="B10" s="36">
        <v>101</v>
      </c>
      <c r="C10" s="4" t="s">
        <v>10</v>
      </c>
      <c r="D10" s="2"/>
    </row>
    <row r="11" spans="1:4" ht="15.75" thickBot="1" x14ac:dyDescent="0.3">
      <c r="A11" s="24" t="s">
        <v>12</v>
      </c>
      <c r="B11" s="37">
        <v>90</v>
      </c>
      <c r="C11" s="5" t="s">
        <v>10</v>
      </c>
      <c r="D11" s="3"/>
    </row>
    <row r="12" spans="1:4" x14ac:dyDescent="0.25">
      <c r="A12" s="23" t="s">
        <v>14</v>
      </c>
      <c r="B12" s="36">
        <v>3</v>
      </c>
      <c r="C12" s="4" t="s">
        <v>10</v>
      </c>
      <c r="D12" s="2"/>
    </row>
    <row r="13" spans="1:4" x14ac:dyDescent="0.25">
      <c r="A13" s="25" t="s">
        <v>13</v>
      </c>
      <c r="B13" s="38">
        <v>2</v>
      </c>
      <c r="C13" s="6" t="s">
        <v>10</v>
      </c>
      <c r="D13" s="1"/>
    </row>
    <row r="14" spans="1:4" x14ac:dyDescent="0.25">
      <c r="A14" s="20" t="s">
        <v>18</v>
      </c>
      <c r="B14" s="21">
        <f>SUM(B2:B13)</f>
        <v>1727400</v>
      </c>
      <c r="C14" s="2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35B1-8EFB-408F-A929-E5C679E94955}">
  <dimension ref="A1:D14"/>
  <sheetViews>
    <sheetView workbookViewId="0">
      <selection activeCell="C2" sqref="C2:C8"/>
    </sheetView>
  </sheetViews>
  <sheetFormatPr baseColWidth="10" defaultRowHeight="15" x14ac:dyDescent="0.25"/>
  <cols>
    <col min="1" max="1" width="24.42578125" customWidth="1"/>
    <col min="2" max="2" width="17.28515625" customWidth="1"/>
    <col min="3" max="3" width="26.28515625" customWidth="1"/>
  </cols>
  <sheetData>
    <row r="1" spans="1:4" ht="15.75" thickBot="1" x14ac:dyDescent="0.3">
      <c r="A1" s="7" t="s">
        <v>15</v>
      </c>
      <c r="B1" s="7" t="s">
        <v>17</v>
      </c>
      <c r="C1" s="7" t="s">
        <v>16</v>
      </c>
    </row>
    <row r="2" spans="1:4" ht="15.75" thickBot="1" x14ac:dyDescent="0.3">
      <c r="A2" s="27" t="s">
        <v>0</v>
      </c>
      <c r="B2" s="36">
        <v>949210</v>
      </c>
      <c r="C2" s="33" t="s">
        <v>28</v>
      </c>
      <c r="D2" s="2"/>
    </row>
    <row r="3" spans="1:4" ht="15.75" thickBot="1" x14ac:dyDescent="0.3">
      <c r="A3" s="29" t="s">
        <v>1</v>
      </c>
      <c r="B3" s="37">
        <v>928509</v>
      </c>
      <c r="C3" s="34" t="s">
        <v>50</v>
      </c>
      <c r="D3" s="3"/>
    </row>
    <row r="4" spans="1:4" ht="15.75" thickBot="1" x14ac:dyDescent="0.3">
      <c r="A4" s="27" t="s">
        <v>2</v>
      </c>
      <c r="B4" s="36">
        <v>294986</v>
      </c>
      <c r="C4" s="33" t="s">
        <v>51</v>
      </c>
      <c r="D4" s="2"/>
    </row>
    <row r="5" spans="1:4" ht="15.75" thickBot="1" x14ac:dyDescent="0.3">
      <c r="A5" s="29" t="s">
        <v>3</v>
      </c>
      <c r="B5" s="37">
        <v>196081</v>
      </c>
      <c r="C5" s="34" t="s">
        <v>52</v>
      </c>
      <c r="D5" s="3"/>
    </row>
    <row r="6" spans="1:4" ht="15.75" thickBot="1" x14ac:dyDescent="0.3">
      <c r="A6" s="27" t="s">
        <v>4</v>
      </c>
      <c r="B6" s="36">
        <v>11175</v>
      </c>
      <c r="C6" s="33" t="s">
        <v>20</v>
      </c>
      <c r="D6" s="2"/>
    </row>
    <row r="7" spans="1:4" ht="15.75" thickBot="1" x14ac:dyDescent="0.3">
      <c r="A7" s="29" t="s">
        <v>5</v>
      </c>
      <c r="B7" s="37">
        <v>6570</v>
      </c>
      <c r="C7" s="34" t="s">
        <v>21</v>
      </c>
      <c r="D7" s="3"/>
    </row>
    <row r="8" spans="1:4" ht="15.75" thickBot="1" x14ac:dyDescent="0.3">
      <c r="A8" s="27" t="s">
        <v>9</v>
      </c>
      <c r="B8" s="36">
        <v>3567</v>
      </c>
      <c r="C8" s="33" t="s">
        <v>8</v>
      </c>
      <c r="D8" s="2"/>
    </row>
    <row r="9" spans="1:4" ht="15.75" thickBot="1" x14ac:dyDescent="0.3">
      <c r="A9" s="29" t="s">
        <v>7</v>
      </c>
      <c r="B9" s="37">
        <v>609</v>
      </c>
      <c r="C9" s="34" t="s">
        <v>10</v>
      </c>
      <c r="D9" s="3"/>
    </row>
    <row r="10" spans="1:4" ht="15.75" thickBot="1" x14ac:dyDescent="0.3">
      <c r="A10" s="27" t="s">
        <v>12</v>
      </c>
      <c r="B10" s="36">
        <v>238</v>
      </c>
      <c r="C10" s="33" t="s">
        <v>10</v>
      </c>
      <c r="D10" s="2"/>
    </row>
    <row r="11" spans="1:4" ht="15.75" thickBot="1" x14ac:dyDescent="0.3">
      <c r="A11" s="31" t="s">
        <v>11</v>
      </c>
      <c r="B11" s="38">
        <v>118</v>
      </c>
      <c r="C11" s="35" t="s">
        <v>10</v>
      </c>
      <c r="D11" s="26"/>
    </row>
    <row r="12" spans="1:4" x14ac:dyDescent="0.25">
      <c r="A12" s="27" t="s">
        <v>14</v>
      </c>
      <c r="B12" s="36">
        <v>5</v>
      </c>
      <c r="C12" s="33" t="s">
        <v>10</v>
      </c>
      <c r="D12" s="2"/>
    </row>
    <row r="13" spans="1:4" x14ac:dyDescent="0.25">
      <c r="A13" s="29" t="s">
        <v>13</v>
      </c>
      <c r="B13" s="37">
        <v>4</v>
      </c>
      <c r="C13" s="34" t="s">
        <v>10</v>
      </c>
      <c r="D13" s="1"/>
    </row>
    <row r="14" spans="1:4" x14ac:dyDescent="0.25">
      <c r="A14" s="20" t="s">
        <v>18</v>
      </c>
      <c r="B14" s="21">
        <f>SUM(B2:B13)</f>
        <v>2391072</v>
      </c>
      <c r="C14" s="22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81E9-2EDB-4E88-A0B3-8D1DA093D642}">
  <dimension ref="A1:D14"/>
  <sheetViews>
    <sheetView workbookViewId="0">
      <selection activeCell="C2" sqref="C2:C8"/>
    </sheetView>
  </sheetViews>
  <sheetFormatPr baseColWidth="10" defaultRowHeight="15" x14ac:dyDescent="0.25"/>
  <cols>
    <col min="1" max="1" width="22.7109375" customWidth="1"/>
    <col min="2" max="2" width="19.140625" customWidth="1"/>
    <col min="3" max="3" width="27.7109375" customWidth="1"/>
  </cols>
  <sheetData>
    <row r="1" spans="1:4" ht="15.75" thickBot="1" x14ac:dyDescent="0.3">
      <c r="A1" s="7" t="s">
        <v>15</v>
      </c>
      <c r="B1" s="7" t="s">
        <v>17</v>
      </c>
      <c r="C1" s="7" t="s">
        <v>16</v>
      </c>
    </row>
    <row r="2" spans="1:4" ht="15.75" thickBot="1" x14ac:dyDescent="0.3">
      <c r="A2" s="42" t="s">
        <v>0</v>
      </c>
      <c r="B2" s="36">
        <v>405421</v>
      </c>
      <c r="C2" s="36" t="s">
        <v>24</v>
      </c>
      <c r="D2" s="2"/>
    </row>
    <row r="3" spans="1:4" ht="15.75" thickBot="1" x14ac:dyDescent="0.3">
      <c r="A3" s="41" t="s">
        <v>1</v>
      </c>
      <c r="B3" s="37">
        <v>401761</v>
      </c>
      <c r="C3" s="37" t="s">
        <v>22</v>
      </c>
      <c r="D3" s="3"/>
    </row>
    <row r="4" spans="1:4" ht="15.75" thickBot="1" x14ac:dyDescent="0.3">
      <c r="A4" s="42" t="s">
        <v>2</v>
      </c>
      <c r="B4" s="36">
        <v>153207</v>
      </c>
      <c r="C4" s="36" t="s">
        <v>25</v>
      </c>
      <c r="D4" s="2"/>
    </row>
    <row r="5" spans="1:4" ht="15.75" thickBot="1" x14ac:dyDescent="0.3">
      <c r="A5" s="41" t="s">
        <v>3</v>
      </c>
      <c r="B5" s="37">
        <v>83009</v>
      </c>
      <c r="C5" s="37" t="s">
        <v>26</v>
      </c>
      <c r="D5" s="3"/>
    </row>
    <row r="6" spans="1:4" ht="15.75" thickBot="1" x14ac:dyDescent="0.3">
      <c r="A6" s="42" t="s">
        <v>4</v>
      </c>
      <c r="B6" s="36">
        <v>3917</v>
      </c>
      <c r="C6" s="36" t="s">
        <v>23</v>
      </c>
      <c r="D6" s="2"/>
    </row>
    <row r="7" spans="1:4" ht="15.75" thickBot="1" x14ac:dyDescent="0.3">
      <c r="A7" s="41" t="s">
        <v>5</v>
      </c>
      <c r="B7" s="37">
        <v>2187</v>
      </c>
      <c r="C7" s="37" t="s">
        <v>6</v>
      </c>
      <c r="D7" s="3"/>
    </row>
    <row r="8" spans="1:4" ht="15.75" thickBot="1" x14ac:dyDescent="0.3">
      <c r="A8" s="42" t="s">
        <v>7</v>
      </c>
      <c r="B8" s="36">
        <v>600</v>
      </c>
      <c r="C8" s="36" t="s">
        <v>8</v>
      </c>
      <c r="D8" s="2"/>
    </row>
    <row r="9" spans="1:4" ht="15.75" thickBot="1" x14ac:dyDescent="0.3">
      <c r="A9" s="41" t="s">
        <v>9</v>
      </c>
      <c r="B9" s="37">
        <v>180</v>
      </c>
      <c r="C9" s="37" t="s">
        <v>10</v>
      </c>
      <c r="D9" s="3"/>
    </row>
    <row r="10" spans="1:4" ht="15.75" thickBot="1" x14ac:dyDescent="0.3">
      <c r="A10" s="42" t="s">
        <v>11</v>
      </c>
      <c r="B10" s="36">
        <v>55</v>
      </c>
      <c r="C10" s="36" t="s">
        <v>10</v>
      </c>
      <c r="D10" s="2"/>
    </row>
    <row r="11" spans="1:4" ht="15.75" thickBot="1" x14ac:dyDescent="0.3">
      <c r="A11" s="40" t="s">
        <v>12</v>
      </c>
      <c r="B11" s="38">
        <v>38</v>
      </c>
      <c r="C11" s="38" t="s">
        <v>10</v>
      </c>
      <c r="D11" s="26"/>
    </row>
    <row r="12" spans="1:4" x14ac:dyDescent="0.25">
      <c r="A12" s="42" t="s">
        <v>13</v>
      </c>
      <c r="B12" s="36">
        <v>1</v>
      </c>
      <c r="C12" s="36" t="s">
        <v>10</v>
      </c>
      <c r="D12" s="2"/>
    </row>
    <row r="13" spans="1:4" x14ac:dyDescent="0.25">
      <c r="A13" s="41" t="s">
        <v>14</v>
      </c>
      <c r="B13" s="37">
        <v>1</v>
      </c>
      <c r="C13" s="37" t="s">
        <v>10</v>
      </c>
      <c r="D13" s="1"/>
    </row>
    <row r="14" spans="1:4" x14ac:dyDescent="0.25">
      <c r="A14" s="20" t="s">
        <v>18</v>
      </c>
      <c r="B14" s="21">
        <f>SUM(B2:B13)</f>
        <v>1050377</v>
      </c>
      <c r="C14" s="22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9CFE-A10F-4CBE-B96E-892AC6096A3C}">
  <dimension ref="A1:D12"/>
  <sheetViews>
    <sheetView topLeftCell="A15" workbookViewId="0">
      <selection activeCell="C2" sqref="C2:C9"/>
    </sheetView>
  </sheetViews>
  <sheetFormatPr baseColWidth="10" defaultRowHeight="15" x14ac:dyDescent="0.25"/>
  <cols>
    <col min="1" max="1" width="20.42578125" customWidth="1"/>
    <col min="2" max="2" width="24.7109375" customWidth="1"/>
    <col min="3" max="3" width="20.85546875" customWidth="1"/>
  </cols>
  <sheetData>
    <row r="1" spans="1:4" ht="15.75" thickBot="1" x14ac:dyDescent="0.3">
      <c r="A1" s="7" t="s">
        <v>15</v>
      </c>
      <c r="B1" s="7" t="s">
        <v>17</v>
      </c>
      <c r="C1" s="7" t="s">
        <v>16</v>
      </c>
    </row>
    <row r="2" spans="1:4" ht="15.75" thickBot="1" x14ac:dyDescent="0.3">
      <c r="A2" s="40" t="s">
        <v>0</v>
      </c>
      <c r="B2" s="38">
        <v>623924</v>
      </c>
      <c r="C2" s="38" t="s">
        <v>27</v>
      </c>
      <c r="D2" s="26"/>
    </row>
    <row r="3" spans="1:4" ht="15.75" thickBot="1" x14ac:dyDescent="0.3">
      <c r="A3" s="41" t="s">
        <v>1</v>
      </c>
      <c r="B3" s="37">
        <v>617837</v>
      </c>
      <c r="C3" s="37" t="s">
        <v>28</v>
      </c>
      <c r="D3" s="3"/>
    </row>
    <row r="4" spans="1:4" ht="15.75" thickBot="1" x14ac:dyDescent="0.3">
      <c r="A4" s="42" t="s">
        <v>2</v>
      </c>
      <c r="B4" s="36">
        <v>202490</v>
      </c>
      <c r="C4" s="36" t="s">
        <v>29</v>
      </c>
      <c r="D4" s="2"/>
    </row>
    <row r="5" spans="1:4" ht="15.75" thickBot="1" x14ac:dyDescent="0.3">
      <c r="A5" s="41" t="s">
        <v>3</v>
      </c>
      <c r="B5" s="37">
        <v>100781</v>
      </c>
      <c r="C5" s="37" t="s">
        <v>30</v>
      </c>
      <c r="D5" s="3"/>
    </row>
    <row r="6" spans="1:4" ht="15.75" thickBot="1" x14ac:dyDescent="0.3">
      <c r="A6" s="42" t="s">
        <v>4</v>
      </c>
      <c r="B6" s="36">
        <v>6176</v>
      </c>
      <c r="C6" s="36" t="s">
        <v>23</v>
      </c>
      <c r="D6" s="2"/>
    </row>
    <row r="7" spans="1:4" ht="15.75" thickBot="1" x14ac:dyDescent="0.3">
      <c r="A7" s="41" t="s">
        <v>5</v>
      </c>
      <c r="B7" s="37">
        <v>4263</v>
      </c>
      <c r="C7" s="37" t="s">
        <v>21</v>
      </c>
      <c r="D7" s="3"/>
    </row>
    <row r="8" spans="1:4" ht="15.75" thickBot="1" x14ac:dyDescent="0.3">
      <c r="A8" s="42" t="s">
        <v>7</v>
      </c>
      <c r="B8" s="36">
        <v>1022</v>
      </c>
      <c r="C8" s="36" t="s">
        <v>8</v>
      </c>
      <c r="D8" s="2"/>
    </row>
    <row r="9" spans="1:4" ht="15.75" thickBot="1" x14ac:dyDescent="0.3">
      <c r="A9" s="41" t="s">
        <v>9</v>
      </c>
      <c r="B9" s="37">
        <v>940</v>
      </c>
      <c r="C9" s="37" t="s">
        <v>8</v>
      </c>
      <c r="D9" s="3"/>
    </row>
    <row r="10" spans="1:4" ht="15.75" thickBot="1" x14ac:dyDescent="0.3">
      <c r="A10" s="42" t="s">
        <v>11</v>
      </c>
      <c r="B10" s="36">
        <v>55</v>
      </c>
      <c r="C10" s="36" t="s">
        <v>10</v>
      </c>
      <c r="D10" s="2"/>
    </row>
    <row r="11" spans="1:4" x14ac:dyDescent="0.25">
      <c r="A11" s="41" t="s">
        <v>12</v>
      </c>
      <c r="B11" s="37">
        <v>20</v>
      </c>
      <c r="C11" s="37" t="s">
        <v>10</v>
      </c>
      <c r="D11" s="39"/>
    </row>
    <row r="12" spans="1:4" x14ac:dyDescent="0.25">
      <c r="A12" s="20" t="s">
        <v>18</v>
      </c>
      <c r="B12" s="21">
        <f>SUM(B2:B11)</f>
        <v>1557508</v>
      </c>
      <c r="C12" s="22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AF45-1AA7-4F66-9AB9-F48C87A7B408}">
  <dimension ref="A1:D13"/>
  <sheetViews>
    <sheetView workbookViewId="0">
      <selection activeCell="C8" sqref="C2:C8"/>
    </sheetView>
  </sheetViews>
  <sheetFormatPr baseColWidth="10" defaultRowHeight="15" x14ac:dyDescent="0.25"/>
  <cols>
    <col min="1" max="1" width="23.42578125" customWidth="1"/>
    <col min="2" max="2" width="15.140625" customWidth="1"/>
    <col min="3" max="3" width="25.28515625" customWidth="1"/>
  </cols>
  <sheetData>
    <row r="1" spans="1:4" ht="15.75" thickBot="1" x14ac:dyDescent="0.3">
      <c r="A1" s="7" t="s">
        <v>15</v>
      </c>
      <c r="B1" s="7" t="s">
        <v>17</v>
      </c>
      <c r="C1" s="7" t="s">
        <v>16</v>
      </c>
    </row>
    <row r="2" spans="1:4" ht="15.75" thickBot="1" x14ac:dyDescent="0.3">
      <c r="A2" s="42" t="s">
        <v>0</v>
      </c>
      <c r="B2" s="4">
        <v>934210</v>
      </c>
      <c r="C2" s="4" t="s">
        <v>31</v>
      </c>
      <c r="D2" s="2"/>
    </row>
    <row r="3" spans="1:4" ht="15.75" thickBot="1" x14ac:dyDescent="0.3">
      <c r="A3" s="41" t="s">
        <v>1</v>
      </c>
      <c r="B3" s="5">
        <v>924396</v>
      </c>
      <c r="C3" s="5" t="s">
        <v>32</v>
      </c>
      <c r="D3" s="3"/>
    </row>
    <row r="4" spans="1:4" ht="15.75" thickBot="1" x14ac:dyDescent="0.3">
      <c r="A4" s="42" t="s">
        <v>2</v>
      </c>
      <c r="B4" s="4">
        <v>207413</v>
      </c>
      <c r="C4" s="4" t="s">
        <v>53</v>
      </c>
      <c r="D4" s="2"/>
    </row>
    <row r="5" spans="1:4" ht="15.75" thickBot="1" x14ac:dyDescent="0.3">
      <c r="A5" s="41" t="s">
        <v>3</v>
      </c>
      <c r="B5" s="5">
        <v>87314</v>
      </c>
      <c r="C5" s="5" t="s">
        <v>34</v>
      </c>
      <c r="D5" s="3"/>
    </row>
    <row r="6" spans="1:4" ht="15.75" thickBot="1" x14ac:dyDescent="0.3">
      <c r="A6" s="42" t="s">
        <v>4</v>
      </c>
      <c r="B6" s="4">
        <v>9712</v>
      </c>
      <c r="C6" s="4" t="s">
        <v>23</v>
      </c>
      <c r="D6" s="2"/>
    </row>
    <row r="7" spans="1:4" ht="15.75" thickBot="1" x14ac:dyDescent="0.3">
      <c r="A7" s="41" t="s">
        <v>5</v>
      </c>
      <c r="B7" s="5">
        <v>5102</v>
      </c>
      <c r="C7" s="5" t="s">
        <v>6</v>
      </c>
      <c r="D7" s="3"/>
    </row>
    <row r="8" spans="1:4" ht="15.75" thickBot="1" x14ac:dyDescent="0.3">
      <c r="A8" s="42" t="s">
        <v>9</v>
      </c>
      <c r="B8" s="4">
        <v>2469</v>
      </c>
      <c r="C8" s="4" t="s">
        <v>8</v>
      </c>
      <c r="D8" s="2"/>
    </row>
    <row r="9" spans="1:4" ht="15.75" thickBot="1" x14ac:dyDescent="0.3">
      <c r="A9" s="41" t="s">
        <v>7</v>
      </c>
      <c r="B9" s="5">
        <v>817</v>
      </c>
      <c r="C9" s="5" t="s">
        <v>10</v>
      </c>
      <c r="D9" s="3"/>
    </row>
    <row r="10" spans="1:4" ht="15.75" thickBot="1" x14ac:dyDescent="0.3">
      <c r="A10" s="42" t="s">
        <v>13</v>
      </c>
      <c r="B10" s="4">
        <v>344</v>
      </c>
      <c r="C10" s="4" t="s">
        <v>10</v>
      </c>
      <c r="D10" s="2"/>
    </row>
    <row r="11" spans="1:4" ht="15.75" thickBot="1" x14ac:dyDescent="0.3">
      <c r="A11" s="41" t="s">
        <v>11</v>
      </c>
      <c r="B11" s="5">
        <v>92</v>
      </c>
      <c r="C11" s="5" t="s">
        <v>10</v>
      </c>
      <c r="D11" s="3"/>
    </row>
    <row r="12" spans="1:4" x14ac:dyDescent="0.25">
      <c r="A12" s="40" t="s">
        <v>12</v>
      </c>
      <c r="B12" s="6">
        <v>71</v>
      </c>
      <c r="C12" s="6" t="s">
        <v>10</v>
      </c>
      <c r="D12" s="43"/>
    </row>
    <row r="13" spans="1:4" x14ac:dyDescent="0.25">
      <c r="A13" s="20" t="s">
        <v>18</v>
      </c>
      <c r="B13" s="21">
        <f>SUM(B2:B12)</f>
        <v>2171940</v>
      </c>
      <c r="C13" s="22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6F7A0-27E6-44AA-BD67-697ACDF7163A}">
  <dimension ref="A1:D13"/>
  <sheetViews>
    <sheetView workbookViewId="0">
      <selection activeCell="C2" sqref="C2:C9"/>
    </sheetView>
  </sheetViews>
  <sheetFormatPr baseColWidth="10" defaultRowHeight="15" x14ac:dyDescent="0.25"/>
  <cols>
    <col min="1" max="1" width="22.7109375" customWidth="1"/>
    <col min="2" max="2" width="23.140625" customWidth="1"/>
    <col min="3" max="3" width="22.85546875" customWidth="1"/>
  </cols>
  <sheetData>
    <row r="1" spans="1:4" ht="15.75" thickBot="1" x14ac:dyDescent="0.3">
      <c r="A1" s="44" t="s">
        <v>15</v>
      </c>
      <c r="B1" s="44" t="s">
        <v>17</v>
      </c>
      <c r="C1" s="44" t="s">
        <v>16</v>
      </c>
      <c r="D1" s="1"/>
    </row>
    <row r="2" spans="1:4" ht="15.75" thickBot="1" x14ac:dyDescent="0.3">
      <c r="A2" s="27" t="s">
        <v>0</v>
      </c>
      <c r="B2" s="28">
        <v>767242</v>
      </c>
      <c r="C2" s="28" t="s">
        <v>43</v>
      </c>
      <c r="D2" s="2"/>
    </row>
    <row r="3" spans="1:4" ht="15.75" thickBot="1" x14ac:dyDescent="0.3">
      <c r="A3" s="29" t="s">
        <v>1</v>
      </c>
      <c r="B3" s="30">
        <v>760577</v>
      </c>
      <c r="C3" s="30" t="s">
        <v>44</v>
      </c>
      <c r="D3" s="3"/>
    </row>
    <row r="4" spans="1:4" ht="15.75" thickBot="1" x14ac:dyDescent="0.3">
      <c r="A4" s="27" t="s">
        <v>2</v>
      </c>
      <c r="B4" s="28">
        <v>171784</v>
      </c>
      <c r="C4" s="28" t="s">
        <v>33</v>
      </c>
      <c r="D4" s="2"/>
    </row>
    <row r="5" spans="1:4" ht="15.75" thickBot="1" x14ac:dyDescent="0.3">
      <c r="A5" s="29" t="s">
        <v>3</v>
      </c>
      <c r="B5" s="30">
        <v>74857</v>
      </c>
      <c r="C5" s="30" t="s">
        <v>45</v>
      </c>
      <c r="D5" s="3"/>
    </row>
    <row r="6" spans="1:4" ht="15.75" thickBot="1" x14ac:dyDescent="0.3">
      <c r="A6" s="27" t="s">
        <v>4</v>
      </c>
      <c r="B6" s="28">
        <v>6823</v>
      </c>
      <c r="C6" s="28" t="s">
        <v>23</v>
      </c>
      <c r="D6" s="2"/>
    </row>
    <row r="7" spans="1:4" ht="15.75" thickBot="1" x14ac:dyDescent="0.3">
      <c r="A7" s="29" t="s">
        <v>5</v>
      </c>
      <c r="B7" s="30">
        <v>4296</v>
      </c>
      <c r="C7" s="30" t="s">
        <v>6</v>
      </c>
      <c r="D7" s="3"/>
    </row>
    <row r="8" spans="1:4" ht="15.75" thickBot="1" x14ac:dyDescent="0.3">
      <c r="A8" s="27" t="s">
        <v>9</v>
      </c>
      <c r="B8" s="28">
        <v>976</v>
      </c>
      <c r="C8" s="28" t="s">
        <v>8</v>
      </c>
      <c r="D8" s="2"/>
    </row>
    <row r="9" spans="1:4" ht="15.75" thickBot="1" x14ac:dyDescent="0.3">
      <c r="A9" s="29" t="s">
        <v>7</v>
      </c>
      <c r="B9" s="30">
        <v>923</v>
      </c>
      <c r="C9" s="30" t="s">
        <v>8</v>
      </c>
      <c r="D9" s="3"/>
    </row>
    <row r="10" spans="1:4" ht="15.75" thickBot="1" x14ac:dyDescent="0.3">
      <c r="A10" s="27" t="s">
        <v>13</v>
      </c>
      <c r="B10" s="28">
        <v>626</v>
      </c>
      <c r="C10" s="28" t="s">
        <v>10</v>
      </c>
      <c r="D10" s="2"/>
    </row>
    <row r="11" spans="1:4" x14ac:dyDescent="0.25">
      <c r="A11" s="29" t="s">
        <v>11</v>
      </c>
      <c r="B11" s="30">
        <v>70</v>
      </c>
      <c r="C11" s="30" t="s">
        <v>10</v>
      </c>
      <c r="D11" s="3"/>
    </row>
    <row r="12" spans="1:4" x14ac:dyDescent="0.25">
      <c r="A12" s="31" t="s">
        <v>12</v>
      </c>
      <c r="B12" s="32">
        <v>69</v>
      </c>
      <c r="C12" s="32" t="s">
        <v>10</v>
      </c>
      <c r="D12" s="1"/>
    </row>
    <row r="13" spans="1:4" x14ac:dyDescent="0.25">
      <c r="A13" s="20" t="s">
        <v>18</v>
      </c>
      <c r="B13" s="21">
        <f>SUM(B2:B12)</f>
        <v>1788243</v>
      </c>
      <c r="C13" s="22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8DA59-35C2-4500-82C4-4603363A4803}">
  <dimension ref="A1:D13"/>
  <sheetViews>
    <sheetView workbookViewId="0">
      <selection activeCell="C2" sqref="C2:C8"/>
    </sheetView>
  </sheetViews>
  <sheetFormatPr baseColWidth="10" defaultRowHeight="15" x14ac:dyDescent="0.25"/>
  <cols>
    <col min="1" max="1" width="24.7109375" customWidth="1"/>
    <col min="2" max="2" width="18.28515625" customWidth="1"/>
    <col min="3" max="3" width="22.5703125" customWidth="1"/>
  </cols>
  <sheetData>
    <row r="1" spans="1:4" ht="15.75" thickBot="1" x14ac:dyDescent="0.3">
      <c r="A1" s="7" t="s">
        <v>15</v>
      </c>
      <c r="B1" s="7" t="s">
        <v>17</v>
      </c>
      <c r="C1" s="7" t="s">
        <v>16</v>
      </c>
    </row>
    <row r="2" spans="1:4" ht="15.75" thickBot="1" x14ac:dyDescent="0.3">
      <c r="A2" s="27" t="s">
        <v>0</v>
      </c>
      <c r="B2" s="28">
        <v>1017992</v>
      </c>
      <c r="C2" s="28" t="s">
        <v>54</v>
      </c>
      <c r="D2" s="2"/>
    </row>
    <row r="3" spans="1:4" ht="15.75" thickBot="1" x14ac:dyDescent="0.3">
      <c r="A3" s="29" t="s">
        <v>1</v>
      </c>
      <c r="B3" s="30">
        <v>999641</v>
      </c>
      <c r="C3" s="30" t="s">
        <v>37</v>
      </c>
      <c r="D3" s="3"/>
    </row>
    <row r="4" spans="1:4" ht="15.75" thickBot="1" x14ac:dyDescent="0.3">
      <c r="A4" s="27" t="s">
        <v>2</v>
      </c>
      <c r="B4" s="28">
        <v>223469</v>
      </c>
      <c r="C4" s="28" t="s">
        <v>53</v>
      </c>
      <c r="D4" s="2"/>
    </row>
    <row r="5" spans="1:4" ht="15.75" thickBot="1" x14ac:dyDescent="0.3">
      <c r="A5" s="29" t="s">
        <v>3</v>
      </c>
      <c r="B5" s="30">
        <v>92376</v>
      </c>
      <c r="C5" s="30" t="s">
        <v>55</v>
      </c>
      <c r="D5" s="3"/>
    </row>
    <row r="6" spans="1:4" ht="15.75" thickBot="1" x14ac:dyDescent="0.3">
      <c r="A6" s="27" t="s">
        <v>4</v>
      </c>
      <c r="B6" s="28">
        <v>16491</v>
      </c>
      <c r="C6" s="28" t="s">
        <v>38</v>
      </c>
      <c r="D6" s="2"/>
    </row>
    <row r="7" spans="1:4" ht="15.75" thickBot="1" x14ac:dyDescent="0.3">
      <c r="A7" s="29" t="s">
        <v>5</v>
      </c>
      <c r="B7" s="30">
        <v>5766</v>
      </c>
      <c r="C7" s="30" t="s">
        <v>6</v>
      </c>
      <c r="D7" s="3"/>
    </row>
    <row r="8" spans="1:4" ht="15.75" thickBot="1" x14ac:dyDescent="0.3">
      <c r="A8" s="27" t="s">
        <v>9</v>
      </c>
      <c r="B8" s="28">
        <v>3859</v>
      </c>
      <c r="C8" s="28" t="s">
        <v>6</v>
      </c>
      <c r="D8" s="2"/>
    </row>
    <row r="9" spans="1:4" ht="15.75" thickBot="1" x14ac:dyDescent="0.3">
      <c r="A9" s="29" t="s">
        <v>13</v>
      </c>
      <c r="B9" s="30">
        <v>802</v>
      </c>
      <c r="C9" s="30" t="s">
        <v>10</v>
      </c>
      <c r="D9" s="3"/>
    </row>
    <row r="10" spans="1:4" ht="15.75" thickBot="1" x14ac:dyDescent="0.3">
      <c r="A10" s="27" t="s">
        <v>7</v>
      </c>
      <c r="B10" s="28">
        <v>660</v>
      </c>
      <c r="C10" s="28" t="s">
        <v>10</v>
      </c>
      <c r="D10" s="2"/>
    </row>
    <row r="11" spans="1:4" x14ac:dyDescent="0.25">
      <c r="A11" s="29" t="s">
        <v>11</v>
      </c>
      <c r="B11" s="30">
        <v>86</v>
      </c>
      <c r="C11" s="30" t="s">
        <v>10</v>
      </c>
      <c r="D11" s="3"/>
    </row>
    <row r="12" spans="1:4" x14ac:dyDescent="0.25">
      <c r="A12" s="31" t="s">
        <v>12</v>
      </c>
      <c r="B12" s="32">
        <v>71</v>
      </c>
      <c r="C12" s="32" t="s">
        <v>10</v>
      </c>
      <c r="D12" s="1"/>
    </row>
    <row r="13" spans="1:4" x14ac:dyDescent="0.25">
      <c r="A13" s="20" t="s">
        <v>18</v>
      </c>
      <c r="B13" s="21">
        <f>SUM(B2:B12)</f>
        <v>2361213</v>
      </c>
      <c r="C13" s="2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2020</vt:lpstr>
      <vt:lpstr>Enero 2020</vt:lpstr>
      <vt:lpstr>Febrero 2020</vt:lpstr>
      <vt:lpstr>Marzo 2020</vt:lpstr>
      <vt:lpstr>Abril 2020</vt:lpstr>
      <vt:lpstr>Mayo 2020</vt:lpstr>
      <vt:lpstr>Junio 2020</vt:lpstr>
      <vt:lpstr>Julio 2020</vt:lpstr>
      <vt:lpstr>Agosto 2020</vt:lpstr>
      <vt:lpstr>Septiembre 2020</vt:lpstr>
      <vt:lpstr>Octubre 2020</vt:lpstr>
      <vt:lpstr>Noviembre 2020</vt:lpstr>
      <vt:lpstr>Diciembre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Alejandro Garrido Valenzuela</dc:creator>
  <cp:lastModifiedBy>Sebastián Alejandro Garrido Valenzuela</cp:lastModifiedBy>
  <dcterms:created xsi:type="dcterms:W3CDTF">2015-06-05T18:19:34Z</dcterms:created>
  <dcterms:modified xsi:type="dcterms:W3CDTF">2022-01-05T19:58:23Z</dcterms:modified>
</cp:coreProperties>
</file>