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2020\"/>
    </mc:Choice>
  </mc:AlternateContent>
  <xr:revisionPtr revIDLastSave="0" documentId="13_ncr:1_{D52C9704-7A18-456B-A6B8-492FF468A5FC}" xr6:coauthVersionLast="47" xr6:coauthVersionMax="47" xr10:uidLastSave="{00000000-0000-0000-0000-000000000000}"/>
  <bookViews>
    <workbookView xWindow="-120" yWindow="-120" windowWidth="20730" windowHeight="11160" firstSheet="1" activeTab="1" xr2:uid="{E116D854-A730-42B9-822D-7D2DF17617BF}"/>
  </bookViews>
  <sheets>
    <sheet name="SEXO" sheetId="1" r:id="rId1"/>
    <sheet name="EDAD" sheetId="2" r:id="rId2"/>
    <sheet name="SEGMENTO" sheetId="3" r:id="rId3"/>
    <sheet name="SUBSEGMENTO" sheetId="4" r:id="rId4"/>
    <sheet name="SEGTO_AGRUP" sheetId="5" r:id="rId5"/>
    <sheet name="CARTERIZADO" sheetId="6" r:id="rId6"/>
    <sheet name="DURACION" sheetId="7" r:id="rId7"/>
    <sheet name="APERTURA" sheetId="10" r:id="rId8"/>
    <sheet name="DIA_ENVIO" sheetId="12" r:id="rId9"/>
    <sheet name="HORA_ENVIO" sheetId="11" r:id="rId10"/>
    <sheet name="MES_ENVIO" sheetId="13" r:id="rId11"/>
    <sheet name="DIA_SEMANA" sheetId="15" r:id="rId12"/>
    <sheet name="RESPONDIDA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0" l="1"/>
  <c r="G8" i="10" s="1"/>
  <c r="C11" i="6"/>
  <c r="G7" i="10" l="1"/>
  <c r="G6" i="10"/>
  <c r="G4" i="10"/>
  <c r="G5" i="10"/>
  <c r="C11" i="14" l="1"/>
  <c r="D10" i="14"/>
  <c r="D9" i="14"/>
  <c r="D5" i="15"/>
  <c r="D6" i="15"/>
  <c r="D7" i="15"/>
  <c r="D8" i="15"/>
  <c r="D9" i="15"/>
  <c r="D10" i="15"/>
  <c r="D4" i="15"/>
  <c r="C11" i="15"/>
  <c r="G29" i="11" l="1"/>
  <c r="H17" i="11" s="1"/>
  <c r="F17" i="1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16" i="11"/>
  <c r="H15" i="13"/>
  <c r="H16" i="13"/>
  <c r="H17" i="13"/>
  <c r="H18" i="13"/>
  <c r="H19" i="13"/>
  <c r="H20" i="13"/>
  <c r="H21" i="13"/>
  <c r="H22" i="13"/>
  <c r="H23" i="13"/>
  <c r="H24" i="13"/>
  <c r="H25" i="13"/>
  <c r="H14" i="13"/>
  <c r="G26" i="13"/>
  <c r="H28" i="11" l="1"/>
  <c r="H24" i="11"/>
  <c r="H20" i="11"/>
  <c r="H16" i="11"/>
  <c r="H27" i="11"/>
  <c r="H23" i="11"/>
  <c r="H19" i="11"/>
  <c r="H26" i="11"/>
  <c r="H22" i="11"/>
  <c r="H18" i="11"/>
  <c r="H15" i="11"/>
  <c r="H25" i="11"/>
  <c r="H21" i="11"/>
  <c r="C26" i="4" l="1"/>
  <c r="D4" i="4" s="1"/>
  <c r="D16" i="4" l="1"/>
  <c r="D12" i="4"/>
  <c r="D8" i="4"/>
  <c r="D7" i="4"/>
  <c r="D6" i="4"/>
  <c r="D3" i="4"/>
  <c r="D19" i="4"/>
  <c r="D15" i="4"/>
  <c r="D11" i="4"/>
  <c r="D22" i="4"/>
  <c r="D18" i="4"/>
  <c r="D14" i="4"/>
  <c r="D10" i="4"/>
  <c r="D21" i="4"/>
  <c r="D17" i="4"/>
  <c r="D13" i="4"/>
  <c r="D9" i="4"/>
  <c r="D5" i="4"/>
  <c r="D20" i="4"/>
  <c r="D4" i="14"/>
  <c r="C5" i="14"/>
  <c r="D3" i="14" s="1"/>
  <c r="C5" i="6"/>
  <c r="C8" i="5"/>
  <c r="C8" i="3"/>
  <c r="C5" i="1"/>
</calcChain>
</file>

<file path=xl/sharedStrings.xml><?xml version="1.0" encoding="utf-8"?>
<sst xmlns="http://schemas.openxmlformats.org/spreadsheetml/2006/main" count="190" uniqueCount="92">
  <si>
    <t>Hombre</t>
  </si>
  <si>
    <t>Cantidad</t>
  </si>
  <si>
    <t>Frecuencia(%)</t>
  </si>
  <si>
    <t>Sexo</t>
  </si>
  <si>
    <t>Mujer</t>
  </si>
  <si>
    <t>E</t>
  </si>
  <si>
    <t>D</t>
  </si>
  <si>
    <t>A</t>
  </si>
  <si>
    <t>C</t>
  </si>
  <si>
    <t>B</t>
  </si>
  <si>
    <t>FRECUENCIA(%)</t>
  </si>
  <si>
    <t>CANTIDAD</t>
  </si>
  <si>
    <t>&lt;0,1%</t>
  </si>
  <si>
    <t>SEGMENTO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</si>
  <si>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</si>
  <si>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</si>
  <si>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</si>
  <si>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</si>
  <si>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</si>
  <si>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</si>
  <si>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</si>
  <si>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</si>
  <si>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</si>
  <si>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</si>
  <si>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</si>
  <si>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SEGTO AGRUPADO</t>
  </si>
  <si>
    <t>C1S</t>
  </si>
  <si>
    <t>E1S</t>
  </si>
  <si>
    <t>E2S</t>
  </si>
  <si>
    <t>D1S</t>
  </si>
  <si>
    <t>A1S</t>
  </si>
  <si>
    <t>B4A</t>
  </si>
  <si>
    <t>C3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</si>
  <si>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</si>
  <si>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</si>
  <si>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</si>
  <si>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</si>
  <si>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</si>
  <si>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</si>
  <si>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</si>
  <si>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</si>
  <si>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</si>
  <si>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</si>
  <si>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PROMEDIO</t>
  </si>
  <si>
    <t>VARIANZA</t>
  </si>
  <si>
    <t>Total</t>
  </si>
  <si>
    <t>TOTAL</t>
  </si>
  <si>
    <t>¿RESPONDÍO LA ENCUESTA?</t>
  </si>
  <si>
    <t>Sí</t>
  </si>
  <si>
    <t>No</t>
  </si>
  <si>
    <t>FRECUENCIA (%)</t>
  </si>
  <si>
    <t>A2B</t>
  </si>
  <si>
    <t>E3</t>
  </si>
  <si>
    <t>C1</t>
  </si>
  <si>
    <t>D2C</t>
  </si>
  <si>
    <t>C2</t>
  </si>
  <si>
    <t>A4</t>
  </si>
  <si>
    <t>E5</t>
  </si>
  <si>
    <t>D1B</t>
  </si>
  <si>
    <t>A3</t>
  </si>
  <si>
    <t>A1</t>
  </si>
  <si>
    <t>D3</t>
  </si>
  <si>
    <t>¿PERTENECE A CARTERIZADO?</t>
  </si>
  <si>
    <t>Carterizado</t>
  </si>
  <si>
    <t>No Carterizado</t>
  </si>
  <si>
    <t>Con respuesta</t>
  </si>
  <si>
    <t>Sin respuesta</t>
  </si>
  <si>
    <t>MES DE ENVÍO</t>
  </si>
  <si>
    <t>HORA DE ENVÍO</t>
  </si>
  <si>
    <t>DÍA DE LA SEMANA</t>
  </si>
  <si>
    <t>Lunes</t>
  </si>
  <si>
    <t>Martes</t>
  </si>
  <si>
    <t>Miercoles</t>
  </si>
  <si>
    <t>Jueves</t>
  </si>
  <si>
    <t>Viernes</t>
  </si>
  <si>
    <t>Sabado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</si>
  <si>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</si>
  <si>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</si>
  <si>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</si>
  <si>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</si>
  <si>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</si>
  <si>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</si>
  <si>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</si>
  <si>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</si>
  <si>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</si>
  <si>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</si>
  <si>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</si>
  <si>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</si>
  <si>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</si>
  <si>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Si</t>
  </si>
  <si>
    <t>N° DE APERTURAS</t>
  </si>
  <si>
    <t>7 o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</si>
</sst>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  <xf numFmtId="0" fontId="7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/>
    <xf numFmtId="164" fontId="0" fillId="0" borderId="2" xfId="1" applyNumberFormat="1" applyFont="1" applyBorder="1"/>
    <xf numFmtId="0" fontId="7" fillId="0" borderId="2" xfId="0" applyFont="1" applyBorder="1" applyAlignment="1">
      <alignment horizontal="center"/>
    </xf>
    <xf numFmtId="3" fontId="0" fillId="0" borderId="2" xfId="0" applyNumberForma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2" xfId="0" applyFill="1" applyBorder="1"/>
    <xf numFmtId="10" fontId="0" fillId="0" borderId="2" xfId="0" applyNumberFormat="1" applyBorder="1"/>
    <xf numFmtId="0" fontId="3" fillId="0" borderId="2" xfId="0" applyFont="1" applyBorder="1"/>
    <xf numFmtId="0" fontId="4" fillId="0" borderId="2" xfId="0" applyFont="1" applyBorder="1"/>
    <xf numFmtId="3" fontId="3" fillId="0" borderId="2" xfId="0" applyNumberFormat="1" applyFont="1" applyBorder="1"/>
    <xf numFmtId="164" fontId="3" fillId="0" borderId="2" xfId="1" applyNumberFormat="1" applyFont="1" applyBorder="1"/>
    <xf numFmtId="164" fontId="3" fillId="0" borderId="2" xfId="1" applyNumberFormat="1" applyFont="1" applyBorder="1" applyAlignment="1">
      <alignment horizontal="right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10" fontId="3" fillId="0" borderId="2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0" fillId="0" borderId="0" xfId="0"/>
    <xf numFmtId="3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0" fillId="0" borderId="2" xfId="0" applyNumberFormat="1" applyBorder="1"/>
    <xf numFmtId="0" fontId="7" fillId="0" borderId="2" xfId="0" applyFont="1" applyBorder="1"/>
    <xf numFmtId="164" fontId="0" fillId="0" borderId="0" xfId="1" applyNumberFormat="1" applyFont="1" applyAlignment="1">
      <alignment horizontal="center"/>
    </xf>
    <xf numFmtId="0" fontId="1" fillId="0" borderId="2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SEXO DE ENCUESTADOS 2020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76-436B-95D0-8E0D39AC6A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76-436B-95D0-8E0D39AC6AAF}"/>
              </c:ext>
            </c:extLst>
          </c:dPt>
          <c:dLbls>
            <c:dLbl>
              <c:idx val="0"/>
              <c:layout>
                <c:manualLayout>
                  <c:x val="-0.15121234845644294"/>
                  <c:y val="-5.01916832792174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76-436B-95D0-8E0D39AC6AAF}"/>
                </c:ext>
              </c:extLst>
            </c:dLbl>
            <c:dLbl>
              <c:idx val="1"/>
              <c:layout>
                <c:manualLayout>
                  <c:x val="0.11681873099195929"/>
                  <c:y val="5.8659417149486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76-436B-95D0-8E0D39AC6AAF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#,##0</c:formatCode>
                <c:ptCount val="2"/>
                <c:pt idx="0">
                  <c:v>2637448</c:v>
                </c:pt>
                <c:pt idx="1">
                  <c:v>1956158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6-436B-95D0-8E0D39AC6A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13390165072334"/>
          <c:y val="0.44911764196637044"/>
          <c:w val="0.15140517559272032"/>
          <c:h val="0.1754651305212706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PORCENTAJE DE</a:t>
            </a:r>
            <a:r>
              <a:rPr lang="en-US" sz="1600" baseline="0"/>
              <a:t> ENVÍOS CON Y SIN RESPUESTA 2020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C1-4E5B-864E-0E1542B63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C1-4E5B-864E-0E1542B63275}"/>
              </c:ext>
            </c:extLst>
          </c:dPt>
          <c:dLbls>
            <c:dLbl>
              <c:idx val="0"/>
              <c:layout>
                <c:manualLayout>
                  <c:x val="-1.5639809346748378E-2"/>
                  <c:y val="0.14674061091200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C1-4E5B-864E-0E1542B6327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Con respuesta</c:v>
                </c:pt>
                <c:pt idx="1">
                  <c:v>Sin respuesta</c:v>
                </c:pt>
              </c:strCache>
            </c:strRef>
          </c:cat>
          <c:val>
            <c:numRef>
              <c:f>RESPONDIDA!$C$3:$C$4</c:f>
              <c:numCache>
                <c:formatCode>#,##0</c:formatCode>
                <c:ptCount val="2"/>
                <c:pt idx="0">
                  <c:v>107143</c:v>
                </c:pt>
                <c:pt idx="1">
                  <c:v>4486463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4B2A-B306-2028BFA2DC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16471959041435"/>
          <c:y val="0.39831791859350912"/>
          <c:w val="0.28974363738911063"/>
          <c:h val="0.258271882681331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effectLst>
                <a:reflection endPos="0" dist="508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EN ENVÍOS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8-4B7C-A912-A8A630848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8-4B7C-A912-A8A6308483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23-458B-94AF-CB08D44538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8-4B7C-A912-A8A6308483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8-4B7C-A912-A8A630848383}"/>
              </c:ext>
            </c:extLst>
          </c:dPt>
          <c:dLbls>
            <c:dLbl>
              <c:idx val="2"/>
              <c:layout>
                <c:manualLayout>
                  <c:x val="5.7196474219224178E-2"/>
                  <c:y val="0.125292233207691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23-458B-94AF-CB08D44538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18-4B7C-A912-A8A630848383}"/>
                </c:ext>
              </c:extLst>
            </c:dLbl>
            <c:dLbl>
              <c:idx val="4"/>
              <c:layout>
                <c:manualLayout>
                  <c:x val="-2.7123034702095463E-3"/>
                  <c:y val="0.2297581223399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1,9%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618-4B7C-A912-A8A630848383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#,##0</c:formatCode>
                <c:ptCount val="5"/>
                <c:pt idx="0">
                  <c:v>2096962</c:v>
                </c:pt>
                <c:pt idx="1">
                  <c:v>1959776</c:v>
                </c:pt>
                <c:pt idx="2">
                  <c:v>447601</c:v>
                </c:pt>
                <c:pt idx="3">
                  <c:v>89246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3-458B-94AF-CB08D44538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588815648863"/>
          <c:y val="0.38424045678500712"/>
          <c:w val="5.8147597185530961E-2"/>
          <c:h val="0.3524460758194699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SUBSEGMENTOS EN ENVÍOS 2020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B3F-4897-9F6A-F00AD5EB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B3F-4897-9F6A-F00AD5EB67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3F-4897-9F6A-F00AD5EB67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B3F-4897-9F6A-F00AD5EB67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3F-4897-9F6A-F00AD5EB67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B3F-4897-9F6A-F00AD5EB67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3F-4897-9F6A-F00AD5EB67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B3F-4897-9F6A-F00AD5EB67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EB3F-4897-9F6A-F00AD5EB67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3F-4897-9F6A-F00AD5EB67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EB3F-4897-9F6A-F00AD5EB67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3F-4897-9F6A-F00AD5EB67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EB3F-4897-9F6A-F00AD5EB67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3F-4897-9F6A-F00AD5EB67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EB3F-4897-9F6A-F00AD5EB67D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3F-4897-9F6A-F00AD5EB67D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EB3F-4897-9F6A-F00AD5EB67D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3F-4897-9F6A-F00AD5EB67D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3F-4897-9F6A-F00AD5EB67D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3F-4897-9F6A-F00AD5EB67D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B3F-4897-9F6A-F00AD5EB67D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3F-4897-9F6A-F00AD5EB67D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3F-4897-9F6A-F00AD5EB67D7}"/>
              </c:ext>
            </c:extLst>
          </c:dPt>
          <c:dLbls>
            <c:dLbl>
              <c:idx val="0"/>
              <c:layout>
                <c:manualLayout>
                  <c:x val="-8.7134295713035867E-2"/>
                  <c:y val="0.131812846310877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3F-4897-9F6A-F00AD5EB67D7}"/>
                </c:ext>
              </c:extLst>
            </c:dLbl>
            <c:dLbl>
              <c:idx val="1"/>
              <c:layout>
                <c:manualLayout>
                  <c:x val="-0.11747397200349967"/>
                  <c:y val="-0.11660104986876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3F-4897-9F6A-F00AD5EB67D7}"/>
                </c:ext>
              </c:extLst>
            </c:dLbl>
            <c:dLbl>
              <c:idx val="2"/>
              <c:layout>
                <c:manualLayout>
                  <c:x val="-3.157939632545937E-2"/>
                  <c:y val="-0.124381014873140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3F-4897-9F6A-F00AD5EB67D7}"/>
                </c:ext>
              </c:extLst>
            </c:dLbl>
            <c:dLbl>
              <c:idx val="3"/>
              <c:layout>
                <c:manualLayout>
                  <c:x val="7.519116360454943E-2"/>
                  <c:y val="-0.141182195975503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3F-4897-9F6A-F00AD5EB67D7}"/>
                </c:ext>
              </c:extLst>
            </c:dLbl>
            <c:dLbl>
              <c:idx val="4"/>
              <c:layout>
                <c:manualLayout>
                  <c:x val="9.7256780402449644E-2"/>
                  <c:y val="-0.100115558471857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3F-4897-9F6A-F00AD5EB67D7}"/>
                </c:ext>
              </c:extLst>
            </c:dLbl>
            <c:dLbl>
              <c:idx val="5"/>
              <c:layout>
                <c:manualLayout>
                  <c:x val="0.11316797900262467"/>
                  <c:y val="-2.80788859725867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3F-4897-9F6A-F00AD5EB67D7}"/>
                </c:ext>
              </c:extLst>
            </c:dLbl>
            <c:dLbl>
              <c:idx val="6"/>
              <c:layout>
                <c:manualLayout>
                  <c:x val="9.3893700787401571E-2"/>
                  <c:y val="4.01261300670749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3F-4897-9F6A-F00AD5EB67D7}"/>
                </c:ext>
              </c:extLst>
            </c:dLbl>
            <c:dLbl>
              <c:idx val="7"/>
              <c:layout>
                <c:manualLayout>
                  <c:x val="0.10018525809273841"/>
                  <c:y val="0.109350758238553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3F-4897-9F6A-F00AD5EB67D7}"/>
                </c:ext>
              </c:extLst>
            </c:dLbl>
            <c:dLbl>
              <c:idx val="8"/>
              <c:layout>
                <c:manualLayout>
                  <c:x val="6.5147856517935254E-2"/>
                  <c:y val="9.382072032662583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B3F-4897-9F6A-F00AD5EB67D7}"/>
                </c:ext>
              </c:extLst>
            </c:dLbl>
            <c:dLbl>
              <c:idx val="9"/>
              <c:layout>
                <c:manualLayout>
                  <c:x val="7.5689852873521701E-2"/>
                  <c:y val="6.95769585791419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B3F-4897-9F6A-F00AD5EB67D7}"/>
                </c:ext>
              </c:extLst>
            </c:dLbl>
            <c:dLbl>
              <c:idx val="10"/>
              <c:layout>
                <c:manualLayout>
                  <c:x val="9.9768810148731416E-2"/>
                  <c:y val="0.17675306211723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B3F-4897-9F6A-F00AD5EB67D7}"/>
                </c:ext>
              </c:extLst>
            </c:dLbl>
            <c:dLbl>
              <c:idx val="11"/>
              <c:layout>
                <c:manualLayout>
                  <c:x val="0.11215485564304457"/>
                  <c:y val="0.106718795567220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B3F-4897-9F6A-F00AD5EB67D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B3F-4897-9F6A-F00AD5EB67D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3F-4897-9F6A-F00AD5EB67D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3F-4897-9F6A-F00AD5EB67D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3F-4897-9F6A-F00AD5EB67D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3F-4897-9F6A-F00AD5EB67D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3F-4897-9F6A-F00AD5EB67D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3F-4897-9F6A-F00AD5EB67D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3F-4897-9F6A-F00AD5EB67D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3F-4897-9F6A-F00AD5EB67D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3F-4897-9F6A-F00AD5EB67D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3F-4897-9F6A-F00AD5EB67D7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SUBSEGMENTO!$C$3:$C$25</c:f>
              <c:numCache>
                <c:formatCode>#,##0</c:formatCode>
                <c:ptCount val="23"/>
                <c:pt idx="0">
                  <c:v>1282302</c:v>
                </c:pt>
                <c:pt idx="1">
                  <c:v>644420</c:v>
                </c:pt>
                <c:pt idx="2">
                  <c:v>466358</c:v>
                </c:pt>
                <c:pt idx="3">
                  <c:v>403669</c:v>
                </c:pt>
                <c:pt idx="4">
                  <c:v>402022</c:v>
                </c:pt>
                <c:pt idx="5">
                  <c:v>292390</c:v>
                </c:pt>
                <c:pt idx="6">
                  <c:v>268913</c:v>
                </c:pt>
                <c:pt idx="7">
                  <c:v>203522</c:v>
                </c:pt>
                <c:pt idx="8">
                  <c:v>137124</c:v>
                </c:pt>
                <c:pt idx="9">
                  <c:v>116617</c:v>
                </c:pt>
                <c:pt idx="10">
                  <c:v>90089</c:v>
                </c:pt>
                <c:pt idx="11">
                  <c:v>70431</c:v>
                </c:pt>
                <c:pt idx="12">
                  <c:v>62973</c:v>
                </c:pt>
                <c:pt idx="13">
                  <c:v>60506</c:v>
                </c:pt>
                <c:pt idx="14">
                  <c:v>26272</c:v>
                </c:pt>
                <c:pt idx="15">
                  <c:v>16402</c:v>
                </c:pt>
                <c:pt idx="16">
                  <c:v>15117</c:v>
                </c:pt>
                <c:pt idx="17">
                  <c:v>12988</c:v>
                </c:pt>
                <c:pt idx="18">
                  <c:v>11924</c:v>
                </c:pt>
                <c:pt idx="19">
                  <c:v>9047</c:v>
                </c:pt>
                <c:pt idx="20" formatCode="General">
                  <c:v>498</c:v>
                </c:pt>
                <c:pt idx="21" formatCode="General">
                  <c:v>21</c:v>
                </c:pt>
                <c:pt idx="2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F-4897-9F6A-F00AD5EB67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9006999125114"/>
          <c:y val="0.18107356372120154"/>
          <c:w val="0.1783099300087489"/>
          <c:h val="0.7812554680664917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</a:t>
            </a:r>
            <a:r>
              <a:rPr lang="es-CL"/>
              <a:t>SEGMENTOS AGRUPADOS </a:t>
            </a:r>
            <a:r>
              <a:rPr lang="en-US" sz="1800" b="1" i="0" baseline="0">
                <a:effectLst/>
              </a:rPr>
              <a:t>EN ENVÍOS 2020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E0A-449F-B3D9-EF650B0EA5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0A-449F-B3D9-EF650B0EA5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0A-449F-B3D9-EF650B0EA5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0A-449F-B3D9-EF650B0EA5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0A-449F-B3D9-EF650B0EA556}"/>
              </c:ext>
            </c:extLst>
          </c:dPt>
          <c:dLbls>
            <c:dLbl>
              <c:idx val="2"/>
              <c:layout>
                <c:manualLayout>
                  <c:x val="0.14730774932203242"/>
                  <c:y val="-2.33102350095512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0A-449F-B3D9-EF650B0EA556}"/>
                </c:ext>
              </c:extLst>
            </c:dLbl>
            <c:dLbl>
              <c:idx val="3"/>
              <c:layout>
                <c:manualLayout>
                  <c:x val="0.10531605060995278"/>
                  <c:y val="0.10386526078703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0A-449F-B3D9-EF650B0EA556}"/>
                </c:ext>
              </c:extLst>
            </c:dLbl>
            <c:dLbl>
              <c:idx val="4"/>
              <c:layout>
                <c:manualLayout>
                  <c:x val="6.3519894315536146E-2"/>
                  <c:y val="0.147131781537688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0A-449F-B3D9-EF650B0EA556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#,##0</c:formatCode>
                <c:ptCount val="5"/>
                <c:pt idx="0">
                  <c:v>1569178</c:v>
                </c:pt>
                <c:pt idx="1">
                  <c:v>1424401</c:v>
                </c:pt>
                <c:pt idx="2">
                  <c:v>672582</c:v>
                </c:pt>
                <c:pt idx="3">
                  <c:v>479844</c:v>
                </c:pt>
                <c:pt idx="4">
                  <c:v>447601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49F-B3D9-EF650B0EA5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18434614277868"/>
          <c:y val="0.35885107787132142"/>
          <c:w val="8.6147879770842609E-2"/>
          <c:h val="0.389756211269439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ENCUESTADOS CARTERIZADOS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FE-4CC4-BB27-092FAA831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FE-4CC4-BB27-092FAA83168B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#,##0</c:formatCode>
                <c:ptCount val="2"/>
                <c:pt idx="0">
                  <c:v>2805557</c:v>
                </c:pt>
                <c:pt idx="1">
                  <c:v>1788049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F1D-8F78-11467727C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39424382297035"/>
          <c:y val="0.53668671743900864"/>
          <c:w val="0.22400805502760435"/>
          <c:h val="0.1581019749580482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FRECUENCIA DE HORAS DE ENVÍOS 2020 </a:t>
            </a:r>
            <a:endParaRPr lang="es-C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HORA_ENVIO!$G$14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HORA_ENVIO!$F$15:$F$28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HORA_ENVIO!$G$15:$G$28</c:f>
              <c:numCache>
                <c:formatCode>#,##0</c:formatCode>
                <c:ptCount val="14"/>
                <c:pt idx="0">
                  <c:v>281809</c:v>
                </c:pt>
                <c:pt idx="1">
                  <c:v>332302</c:v>
                </c:pt>
                <c:pt idx="2">
                  <c:v>361548</c:v>
                </c:pt>
                <c:pt idx="3">
                  <c:v>382929</c:v>
                </c:pt>
                <c:pt idx="4">
                  <c:v>320620</c:v>
                </c:pt>
                <c:pt idx="5">
                  <c:v>356156</c:v>
                </c:pt>
                <c:pt idx="6">
                  <c:v>325255</c:v>
                </c:pt>
                <c:pt idx="7">
                  <c:v>338795</c:v>
                </c:pt>
                <c:pt idx="8">
                  <c:v>343691</c:v>
                </c:pt>
                <c:pt idx="9">
                  <c:v>373910</c:v>
                </c:pt>
                <c:pt idx="10">
                  <c:v>332011</c:v>
                </c:pt>
                <c:pt idx="11">
                  <c:v>354036</c:v>
                </c:pt>
                <c:pt idx="12">
                  <c:v>324060</c:v>
                </c:pt>
                <c:pt idx="13">
                  <c:v>166484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3-4337-A930-716D1DBFB9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165888"/>
        <c:axId val="214155072"/>
      </c:barChart>
      <c:catAx>
        <c:axId val="21416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Hora</a:t>
                </a:r>
                <a:r>
                  <a:rPr lang="es-CL" b="1" baseline="0"/>
                  <a:t> de envío</a:t>
                </a:r>
                <a:endParaRPr lang="es-CL" b="1"/>
              </a:p>
            </c:rich>
          </c:tx>
          <c:layout>
            <c:manualLayout>
              <c:xMode val="edge"/>
              <c:yMode val="edge"/>
              <c:x val="7.4431989029205246E-3"/>
              <c:y val="0.36299332740836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4155072"/>
        <c:crosses val="autoZero"/>
        <c:auto val="1"/>
        <c:lblAlgn val="ctr"/>
        <c:lblOffset val="100"/>
        <c:noMultiLvlLbl val="0"/>
      </c:catAx>
      <c:valAx>
        <c:axId val="2141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Cantidad</a:t>
                </a:r>
              </a:p>
            </c:rich>
          </c:tx>
          <c:layout>
            <c:manualLayout>
              <c:xMode val="edge"/>
              <c:yMode val="edge"/>
              <c:x val="0.46810941840688741"/>
              <c:y val="0.91885098839515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41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ENVÍOS POR MES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64174731114112"/>
          <c:y val="0.17516967125147623"/>
          <c:w val="0.48845268111110102"/>
          <c:h val="0.77892527630109776"/>
        </c:manualLayout>
      </c:layout>
      <c:pieChart>
        <c:varyColors val="1"/>
        <c:ser>
          <c:idx val="0"/>
          <c:order val="0"/>
          <c:tx>
            <c:strRef>
              <c:f>MES_ENVIO!$G$13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21B-4EBE-A666-2A17F223B2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21B-4EBE-A666-2A17F223B2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1B-4EBE-A666-2A17F223B2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21B-4EBE-A666-2A17F223B2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1B-4EBE-A666-2A17F223B2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21B-4EBE-A666-2A17F223B2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1B-4EBE-A666-2A17F223B2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21B-4EBE-A666-2A17F223B2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21B-4EBE-A666-2A17F223B2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21B-4EBE-A666-2A17F223B2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1B-4EBE-A666-2A17F223B21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21B-4EBE-A666-2A17F223B219}"/>
              </c:ext>
            </c:extLst>
          </c:dPt>
          <c:dLbls>
            <c:dLbl>
              <c:idx val="0"/>
              <c:layout>
                <c:manualLayout>
                  <c:x val="-5.7482502187226649E-2"/>
                  <c:y val="0.10710557013706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1B-4EBE-A666-2A17F223B219}"/>
                </c:ext>
              </c:extLst>
            </c:dLbl>
            <c:dLbl>
              <c:idx val="1"/>
              <c:layout>
                <c:manualLayout>
                  <c:x val="-9.338670166229221E-2"/>
                  <c:y val="0.113577938174394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1B-4EBE-A666-2A17F223B219}"/>
                </c:ext>
              </c:extLst>
            </c:dLbl>
            <c:dLbl>
              <c:idx val="2"/>
              <c:layout>
                <c:manualLayout>
                  <c:x val="-0.11014479440070002"/>
                  <c:y val="1.85761154855643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1B-4EBE-A666-2A17F223B219}"/>
                </c:ext>
              </c:extLst>
            </c:dLbl>
            <c:dLbl>
              <c:idx val="3"/>
              <c:layout>
                <c:manualLayout>
                  <c:x val="-0.11281408573928259"/>
                  <c:y val="-5.69517351997667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1B-4EBE-A666-2A17F223B219}"/>
                </c:ext>
              </c:extLst>
            </c:dLbl>
            <c:dLbl>
              <c:idx val="4"/>
              <c:layout>
                <c:manualLayout>
                  <c:x val="-8.2071959755030718E-2"/>
                  <c:y val="-0.127395377661125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1B-4EBE-A666-2A17F223B219}"/>
                </c:ext>
              </c:extLst>
            </c:dLbl>
            <c:dLbl>
              <c:idx val="5"/>
              <c:layout>
                <c:manualLayout>
                  <c:x val="-3.2085520559930011E-2"/>
                  <c:y val="-9.841827063283756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1B-4EBE-A666-2A17F223B219}"/>
                </c:ext>
              </c:extLst>
            </c:dLbl>
            <c:dLbl>
              <c:idx val="6"/>
              <c:layout>
                <c:manualLayout>
                  <c:x val="7.1312335958005194E-2"/>
                  <c:y val="-0.1450368183143775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1B-4EBE-A666-2A17F223B219}"/>
                </c:ext>
              </c:extLst>
            </c:dLbl>
            <c:dLbl>
              <c:idx val="7"/>
              <c:layout>
                <c:manualLayout>
                  <c:x val="8.5113517060367461E-2"/>
                  <c:y val="-8.83519247594050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1B-4EBE-A666-2A17F223B219}"/>
                </c:ext>
              </c:extLst>
            </c:dLbl>
            <c:dLbl>
              <c:idx val="8"/>
              <c:layout>
                <c:manualLayout>
                  <c:x val="0.1080680227471566"/>
                  <c:y val="-7.85761154855642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1B-4EBE-A666-2A17F223B219}"/>
                </c:ext>
              </c:extLst>
            </c:dLbl>
            <c:dLbl>
              <c:idx val="9"/>
              <c:layout>
                <c:manualLayout>
                  <c:x val="0.10970713035870511"/>
                  <c:y val="4.22776319626713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1B-4EBE-A666-2A17F223B219}"/>
                </c:ext>
              </c:extLst>
            </c:dLbl>
            <c:dLbl>
              <c:idx val="10"/>
              <c:layout>
                <c:manualLayout>
                  <c:x val="8.8174321959755025E-2"/>
                  <c:y val="9.4104330708661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1B-4EBE-A666-2A17F223B219}"/>
                </c:ext>
              </c:extLst>
            </c:dLbl>
            <c:dLbl>
              <c:idx val="11"/>
              <c:layout>
                <c:manualLayout>
                  <c:x val="5.4225503062117236E-2"/>
                  <c:y val="0.124135680956547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1B-4EBE-A666-2A17F223B219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MES_ENVIO!$F$14:$F$25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MES_ENVIO!$G$14:$G$25</c:f>
              <c:numCache>
                <c:formatCode>#,##0</c:formatCode>
                <c:ptCount val="12"/>
                <c:pt idx="0">
                  <c:v>418771</c:v>
                </c:pt>
                <c:pt idx="1">
                  <c:v>415060</c:v>
                </c:pt>
                <c:pt idx="2">
                  <c:v>404268</c:v>
                </c:pt>
                <c:pt idx="3">
                  <c:v>347791</c:v>
                </c:pt>
                <c:pt idx="4">
                  <c:v>385665</c:v>
                </c:pt>
                <c:pt idx="5">
                  <c:v>380770</c:v>
                </c:pt>
                <c:pt idx="6">
                  <c:v>461385</c:v>
                </c:pt>
                <c:pt idx="7">
                  <c:v>406959</c:v>
                </c:pt>
                <c:pt idx="8">
                  <c:v>298601</c:v>
                </c:pt>
                <c:pt idx="9">
                  <c:v>275028</c:v>
                </c:pt>
                <c:pt idx="10">
                  <c:v>338851</c:v>
                </c:pt>
                <c:pt idx="11">
                  <c:v>460457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B-4EBE-A666-2A17F223B2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01422628698026"/>
          <c:y val="0.26559670982026379"/>
          <c:w val="0.32314348206474192"/>
          <c:h val="0.652782152230971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PORCENTAJE</a:t>
            </a:r>
            <a:r>
              <a:rPr lang="en-US" sz="1600" baseline="0"/>
              <a:t> DE ENVÍOS REALIZADOS DENTRO DEL DIA DE LA SEMANA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DIA_SEMANA!$C$3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2D-4CB4-A122-F7D41132D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72D-4CB4-A122-F7D41132D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2D-4CB4-A122-F7D41132D2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72D-4CB4-A122-F7D41132D2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2D-4CB4-A122-F7D41132D2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72D-4CB4-A122-F7D41132D2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72D-4CB4-A122-F7D41132D2FD}"/>
              </c:ext>
            </c:extLst>
          </c:dPt>
          <c:dLbls>
            <c:dLbl>
              <c:idx val="0"/>
              <c:layout>
                <c:manualLayout>
                  <c:x val="-8.6039111295778417E-2"/>
                  <c:y val="0.147915208736431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2D-4CB4-A122-F7D41132D2FD}"/>
                </c:ext>
              </c:extLst>
            </c:dLbl>
            <c:dLbl>
              <c:idx val="1"/>
              <c:layout>
                <c:manualLayout>
                  <c:x val="-0.1406292502502911"/>
                  <c:y val="3.70112829902544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2D-4CB4-A122-F7D41132D2FD}"/>
                </c:ext>
              </c:extLst>
            </c:dLbl>
            <c:dLbl>
              <c:idx val="2"/>
              <c:layout>
                <c:manualLayout>
                  <c:x val="-9.8679368292309305E-2"/>
                  <c:y val="-0.1427382923768105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2D-4CB4-A122-F7D41132D2FD}"/>
                </c:ext>
              </c:extLst>
            </c:dLbl>
            <c:dLbl>
              <c:idx val="3"/>
              <c:layout>
                <c:manualLayout>
                  <c:x val="7.3042767950935214E-2"/>
                  <c:y val="-0.1601311684545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2D-4CB4-A122-F7D41132D2FD}"/>
                </c:ext>
              </c:extLst>
            </c:dLbl>
            <c:dLbl>
              <c:idx val="4"/>
              <c:layout>
                <c:manualLayout>
                  <c:x val="0.12990624137319179"/>
                  <c:y val="-4.15249238170236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2D-4CB4-A122-F7D41132D2FD}"/>
                </c:ext>
              </c:extLst>
            </c:dLbl>
            <c:dLbl>
              <c:idx val="5"/>
              <c:layout>
                <c:manualLayout>
                  <c:x val="9.1099498447730284E-2"/>
                  <c:y val="0.102833438108419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2D-4CB4-A122-F7D41132D2FD}"/>
                </c:ext>
              </c:extLst>
            </c:dLbl>
            <c:dLbl>
              <c:idx val="6"/>
              <c:layout>
                <c:manualLayout>
                  <c:x val="4.6507665961095644E-2"/>
                  <c:y val="0.139922865629843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2D-4CB4-A122-F7D41132D2F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DIA_SEMANA!$B$4:$B$10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DIA_SEMANA!$C$4:$C$10</c:f>
              <c:numCache>
                <c:formatCode>#,##0</c:formatCode>
                <c:ptCount val="7"/>
                <c:pt idx="0">
                  <c:v>656526</c:v>
                </c:pt>
                <c:pt idx="1">
                  <c:v>735993</c:v>
                </c:pt>
                <c:pt idx="2">
                  <c:v>788368</c:v>
                </c:pt>
                <c:pt idx="3">
                  <c:v>785624</c:v>
                </c:pt>
                <c:pt idx="4">
                  <c:v>679215</c:v>
                </c:pt>
                <c:pt idx="5">
                  <c:v>562904</c:v>
                </c:pt>
                <c:pt idx="6">
                  <c:v>384976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D-4CB4-A122-F7D41132D2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01483356297722"/>
          <c:y val="0.32011938959591335"/>
          <c:w val="0.1690900882293859"/>
          <c:h val="0.5451368847587351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FRECUENCIA DE ENVÍOS POR DÍA DE SEMANA 2020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DIA_SEMANA!$C$3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DIA_SEMANA!$B$4:$B$10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DIA_SEMANA!$C$4:$C$10</c:f>
              <c:numCache>
                <c:formatCode>#,##0</c:formatCode>
                <c:ptCount val="7"/>
                <c:pt idx="0">
                  <c:v>656526</c:v>
                </c:pt>
                <c:pt idx="1">
                  <c:v>735993</c:v>
                </c:pt>
                <c:pt idx="2">
                  <c:v>788368</c:v>
                </c:pt>
                <c:pt idx="3">
                  <c:v>785624</c:v>
                </c:pt>
                <c:pt idx="4">
                  <c:v>679215</c:v>
                </c:pt>
                <c:pt idx="5">
                  <c:v>562904</c:v>
                </c:pt>
                <c:pt idx="6">
                  <c:v>384976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7-4ADF-B312-7EFB225B6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496720"/>
        <c:axId val="219505456"/>
      </c:barChart>
      <c:catAx>
        <c:axId val="21949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Día de la semana</a:t>
                </a:r>
              </a:p>
            </c:rich>
          </c:tx>
          <c:layout>
            <c:manualLayout>
              <c:xMode val="edge"/>
              <c:yMode val="edge"/>
              <c:x val="0.43486827162762642"/>
              <c:y val="0.9299521183344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9505456"/>
        <c:crosses val="autoZero"/>
        <c:auto val="1"/>
        <c:lblAlgn val="ctr"/>
        <c:lblOffset val="100"/>
        <c:noMultiLvlLbl val="0"/>
      </c:catAx>
      <c:valAx>
        <c:axId val="2195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Cantidad</a:t>
                </a:r>
                <a:r>
                  <a:rPr lang="es-CL" b="1" baseline="0"/>
                  <a:t> de envíos</a:t>
                </a:r>
                <a:endParaRPr lang="es-CL" b="1"/>
              </a:p>
            </c:rich>
          </c:tx>
          <c:layout>
            <c:manualLayout>
              <c:xMode val="edge"/>
              <c:yMode val="edge"/>
              <c:x val="3.5458045302685466E-3"/>
              <c:y val="0.3204337415108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94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</xdr:colOff>
      <xdr:row>4</xdr:row>
      <xdr:rowOff>5080</xdr:rowOff>
    </xdr:from>
    <xdr:to>
      <xdr:col>10</xdr:col>
      <xdr:colOff>39370</xdr:colOff>
      <xdr:row>20</xdr:row>
      <xdr:rowOff>52070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8DA659-D87A-4D6F-95EE-D1EEFB3AB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386716</xdr:rowOff>
    </xdr:from>
    <xdr:to>
      <xdr:col>9</xdr:col>
      <xdr:colOff>297179</xdr:colOff>
      <xdr:row>16</xdr:row>
      <xdr:rowOff>133351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AFF282-BB0E-46E9-991F-74A8DB65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</xdr:colOff>
      <xdr:row>2</xdr:row>
      <xdr:rowOff>22860</xdr:rowOff>
    </xdr:from>
    <xdr:to>
      <xdr:col>9</xdr:col>
      <xdr:colOff>7620</xdr:colOff>
      <xdr:row>19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F733E2-A859-4D2D-B2CA-04D102C38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960" y="548640"/>
          <a:ext cx="3962400" cy="330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133350</xdr:rowOff>
    </xdr:from>
    <xdr:to>
      <xdr:col>10</xdr:col>
      <xdr:colOff>297180</xdr:colOff>
      <xdr:row>16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02E9B-AE7C-4A20-87CB-1A1C19D1F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14286</xdr:rowOff>
    </xdr:from>
    <xdr:to>
      <xdr:col>9</xdr:col>
      <xdr:colOff>133350</xdr:colOff>
      <xdr:row>20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AEAADE-BCCC-4761-B6D3-83FA39BDA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154305</xdr:rowOff>
    </xdr:from>
    <xdr:to>
      <xdr:col>10</xdr:col>
      <xdr:colOff>594360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1888C-7AA8-49D9-AD07-9C643A3A0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47625</xdr:rowOff>
    </xdr:from>
    <xdr:to>
      <xdr:col>10</xdr:col>
      <xdr:colOff>53340</xdr:colOff>
      <xdr:row>17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AA7D03-E152-47BD-AA3E-338B8498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52386</xdr:colOff>
      <xdr:row>13</xdr:row>
      <xdr:rowOff>328610</xdr:rowOff>
    </xdr:from>
    <xdr:to>
      <xdr:col>16</xdr:col>
      <xdr:colOff>9525</xdr:colOff>
      <xdr:row>32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82A0B-2561-4798-9F68-BFDFA7C7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12</xdr:row>
      <xdr:rowOff>252412</xdr:rowOff>
    </xdr:from>
    <xdr:to>
      <xdr:col>4</xdr:col>
      <xdr:colOff>638175</xdr:colOff>
      <xdr:row>28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535CAC-0F44-4770-A158-085811540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2</xdr:row>
      <xdr:rowOff>80961</xdr:rowOff>
    </xdr:from>
    <xdr:to>
      <xdr:col>11</xdr:col>
      <xdr:colOff>285750</xdr:colOff>
      <xdr:row>17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081F42-215F-4F50-9AA7-258C4456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19</xdr:row>
      <xdr:rowOff>33336</xdr:rowOff>
    </xdr:from>
    <xdr:to>
      <xdr:col>11</xdr:col>
      <xdr:colOff>476250</xdr:colOff>
      <xdr:row>36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00AE60-9874-4284-B0FC-16E1A27A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54C7-A337-492D-93BA-F9D192ADBBF5}">
  <dimension ref="B2:D5"/>
  <sheetViews>
    <sheetView topLeftCell="A2" zoomScale="120" zoomScaleNormal="12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15" customWidth="1"/>
    <col min="4" max="4" width="13.85546875" customWidth="1"/>
  </cols>
  <sheetData>
    <row r="2" spans="2:4" ht="20.45" customHeight="1" x14ac:dyDescent="0.25">
      <c r="B2" s="23" t="s">
        <v>3</v>
      </c>
      <c r="C2" s="23" t="s">
        <v>1</v>
      </c>
      <c r="D2" s="23" t="s">
        <v>2</v>
      </c>
    </row>
    <row r="3" spans="2:4" ht="18.600000000000001" customHeight="1" x14ac:dyDescent="0.25">
      <c r="B3" s="23" t="s">
        <v>0</v>
      </c>
      <c r="C3" s="47">
        <v>2637448</v>
      </c>
      <c r="D3" s="25">
        <v>0.57399999999999995</v>
      </c>
    </row>
    <row r="4" spans="2:4" ht="22.15" customHeight="1" x14ac:dyDescent="0.25">
      <c r="B4" s="23" t="s">
        <v>4</v>
      </c>
      <c r="C4" s="47">
        <v>1956158</v>
      </c>
      <c r="D4" s="25">
        <v>0.42599999999999999</v>
      </c>
    </row>
    <row r="5" spans="2:4" x14ac:dyDescent="0.25">
      <c r="B5" s="24" t="s">
        <v>45</v>
      </c>
      <c r="C5" s="47">
        <f>C3+C4</f>
        <v>4593606</v>
      </c>
      <c r="D5" s="4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285E-C656-4BB0-A5BE-A69E8617329F}">
  <dimension ref="B1:H29"/>
  <sheetViews>
    <sheetView topLeftCell="E16" workbookViewId="0">
      <selection activeCell="I19" sqref="I19"/>
    </sheetView>
  </sheetViews>
  <sheetFormatPr baseColWidth="10" defaultRowHeight="15" x14ac:dyDescent="0.25"/>
  <cols>
    <col min="2" max="2" width="28.7109375" customWidth="1"/>
    <col min="3" max="3" width="15.7109375" customWidth="1"/>
    <col min="5" max="6" width="11.42578125" style="6"/>
    <col min="7" max="7" width="13" style="6" customWidth="1"/>
    <col min="8" max="8" width="13.140625" customWidth="1"/>
  </cols>
  <sheetData>
    <row r="1" spans="2:8" ht="15.75" thickBot="1" x14ac:dyDescent="0.3"/>
    <row r="2" spans="2:8" ht="20.25" thickTop="1" thickBot="1" x14ac:dyDescent="0.35">
      <c r="B2" s="2" t="s">
        <v>33</v>
      </c>
      <c r="C2" s="2" t="s">
        <v>34</v>
      </c>
    </row>
    <row r="3" spans="2:8" ht="16.5" thickTop="1" thickBot="1" x14ac:dyDescent="0.3">
      <c r="B3" s="1" t="s">
        <v>35</v>
      </c>
      <c r="C3" s="1">
        <v>8</v>
      </c>
      <c r="F3" s="7"/>
    </row>
    <row r="4" spans="2:8" ht="16.5" thickTop="1" thickBot="1" x14ac:dyDescent="0.3">
      <c r="B4" s="1" t="s">
        <v>36</v>
      </c>
      <c r="C4" s="1">
        <v>8</v>
      </c>
      <c r="F4" s="7"/>
    </row>
    <row r="5" spans="2:8" ht="16.5" thickTop="1" thickBot="1" x14ac:dyDescent="0.3">
      <c r="B5" s="1" t="s">
        <v>37</v>
      </c>
      <c r="C5" s="1">
        <v>11</v>
      </c>
      <c r="F5" s="7"/>
    </row>
    <row r="6" spans="2:8" ht="16.5" thickTop="1" thickBot="1" x14ac:dyDescent="0.3">
      <c r="B6" s="1" t="s">
        <v>38</v>
      </c>
      <c r="C6" s="1">
        <v>14</v>
      </c>
      <c r="F6" s="7"/>
    </row>
    <row r="7" spans="2:8" ht="16.5" thickTop="1" thickBot="1" x14ac:dyDescent="0.3">
      <c r="B7" s="1" t="s">
        <v>39</v>
      </c>
      <c r="C7" s="1">
        <v>18</v>
      </c>
      <c r="F7" s="7"/>
    </row>
    <row r="8" spans="2:8" ht="16.5" thickTop="1" thickBot="1" x14ac:dyDescent="0.3">
      <c r="B8" s="1" t="s">
        <v>40</v>
      </c>
      <c r="C8" s="1">
        <v>20</v>
      </c>
      <c r="F8" s="7"/>
    </row>
    <row r="9" spans="2:8" ht="16.5" thickTop="1" thickBot="1" x14ac:dyDescent="0.3">
      <c r="B9" s="1" t="s">
        <v>41</v>
      </c>
      <c r="C9" s="1">
        <v>21</v>
      </c>
    </row>
    <row r="10" spans="2:8" ht="16.5" thickTop="1" thickBot="1" x14ac:dyDescent="0.3">
      <c r="B10" s="1" t="s">
        <v>42</v>
      </c>
      <c r="C10" s="3">
        <v>3846207785</v>
      </c>
    </row>
    <row r="11" spans="2:8" ht="16.5" thickTop="1" thickBot="1" x14ac:dyDescent="0.3">
      <c r="B11" s="1" t="s">
        <v>44</v>
      </c>
      <c r="C11" s="3">
        <v>14.79331432</v>
      </c>
    </row>
    <row r="12" spans="2:8" ht="16.5" thickTop="1" thickBot="1" x14ac:dyDescent="0.3">
      <c r="B12" s="1" t="s">
        <v>43</v>
      </c>
      <c r="C12" s="3">
        <v>14.30719657</v>
      </c>
    </row>
    <row r="13" spans="2:8" ht="15.75" thickTop="1" x14ac:dyDescent="0.25"/>
    <row r="14" spans="2:8" ht="30" x14ac:dyDescent="0.25">
      <c r="F14" s="15" t="s">
        <v>68</v>
      </c>
      <c r="G14" s="15" t="s">
        <v>11</v>
      </c>
      <c r="H14" s="15" t="s">
        <v>50</v>
      </c>
    </row>
    <row r="15" spans="2:8" x14ac:dyDescent="0.25">
      <c r="F15" s="10">
        <v>8</v>
      </c>
      <c r="G15" s="16">
        <v>281809</v>
      </c>
      <c r="H15" s="17">
        <f>G15/$G$29</f>
        <v>6.13480999458813E-2</v>
      </c>
    </row>
    <row r="16" spans="2:8" x14ac:dyDescent="0.25">
      <c r="F16" s="10">
        <f>F15+1</f>
        <v>9</v>
      </c>
      <c r="G16" s="16">
        <v>332302</v>
      </c>
      <c r="H16" s="17">
        <f t="shared" ref="H16:H28" si="0">G16/$G$29</f>
        <v>7.2340117981385427E-2</v>
      </c>
    </row>
    <row r="17" spans="6:8" x14ac:dyDescent="0.25">
      <c r="F17" s="10">
        <f t="shared" ref="F17:F28" si="1">F16+1</f>
        <v>10</v>
      </c>
      <c r="G17" s="16">
        <v>361548</v>
      </c>
      <c r="H17" s="17">
        <f t="shared" si="0"/>
        <v>7.8706793747657072E-2</v>
      </c>
    </row>
    <row r="18" spans="6:8" x14ac:dyDescent="0.25">
      <c r="F18" s="10">
        <f t="shared" si="1"/>
        <v>11</v>
      </c>
      <c r="G18" s="16">
        <v>382929</v>
      </c>
      <c r="H18" s="17">
        <f t="shared" si="0"/>
        <v>8.3361306999337775E-2</v>
      </c>
    </row>
    <row r="19" spans="6:8" x14ac:dyDescent="0.25">
      <c r="F19" s="10">
        <f t="shared" si="1"/>
        <v>12</v>
      </c>
      <c r="G19" s="16">
        <v>320620</v>
      </c>
      <c r="H19" s="17">
        <f t="shared" si="0"/>
        <v>6.9797017854818191E-2</v>
      </c>
    </row>
    <row r="20" spans="6:8" x14ac:dyDescent="0.25">
      <c r="F20" s="10">
        <f t="shared" si="1"/>
        <v>13</v>
      </c>
      <c r="G20" s="16">
        <v>356156</v>
      </c>
      <c r="H20" s="17">
        <f t="shared" si="0"/>
        <v>7.7532988244964851E-2</v>
      </c>
    </row>
    <row r="21" spans="6:8" x14ac:dyDescent="0.25">
      <c r="F21" s="10">
        <f t="shared" si="1"/>
        <v>14</v>
      </c>
      <c r="G21" s="16">
        <v>325255</v>
      </c>
      <c r="H21" s="17">
        <f t="shared" si="0"/>
        <v>7.0806029076067908E-2</v>
      </c>
    </row>
    <row r="22" spans="6:8" x14ac:dyDescent="0.25">
      <c r="F22" s="10">
        <f t="shared" si="1"/>
        <v>15</v>
      </c>
      <c r="G22" s="16">
        <v>338795</v>
      </c>
      <c r="H22" s="17">
        <f t="shared" si="0"/>
        <v>7.3753604466730488E-2</v>
      </c>
    </row>
    <row r="23" spans="6:8" x14ac:dyDescent="0.25">
      <c r="F23" s="10">
        <f t="shared" si="1"/>
        <v>16</v>
      </c>
      <c r="G23" s="16">
        <v>343691</v>
      </c>
      <c r="H23" s="17">
        <f t="shared" si="0"/>
        <v>7.4819433795584561E-2</v>
      </c>
    </row>
    <row r="24" spans="6:8" x14ac:dyDescent="0.25">
      <c r="F24" s="10">
        <f t="shared" si="1"/>
        <v>17</v>
      </c>
      <c r="G24" s="16">
        <v>373910</v>
      </c>
      <c r="H24" s="17">
        <f t="shared" si="0"/>
        <v>8.139792572545404E-2</v>
      </c>
    </row>
    <row r="25" spans="6:8" x14ac:dyDescent="0.25">
      <c r="F25" s="10">
        <f t="shared" si="1"/>
        <v>18</v>
      </c>
      <c r="G25" s="16">
        <v>332011</v>
      </c>
      <c r="H25" s="17">
        <f t="shared" si="0"/>
        <v>7.2276769056815057E-2</v>
      </c>
    </row>
    <row r="26" spans="6:8" x14ac:dyDescent="0.25">
      <c r="F26" s="10">
        <f t="shared" si="1"/>
        <v>19</v>
      </c>
      <c r="G26" s="16">
        <v>354036</v>
      </c>
      <c r="H26" s="17">
        <f t="shared" si="0"/>
        <v>7.7071477179366271E-2</v>
      </c>
    </row>
    <row r="27" spans="6:8" x14ac:dyDescent="0.25">
      <c r="F27" s="10">
        <f t="shared" si="1"/>
        <v>20</v>
      </c>
      <c r="G27" s="14">
        <v>324060</v>
      </c>
      <c r="H27" s="17">
        <f t="shared" si="0"/>
        <v>7.0545884866921538E-2</v>
      </c>
    </row>
    <row r="28" spans="6:8" x14ac:dyDescent="0.25">
      <c r="F28" s="10">
        <f t="shared" si="1"/>
        <v>21</v>
      </c>
      <c r="G28" s="14">
        <v>166484</v>
      </c>
      <c r="H28" s="17">
        <f t="shared" si="0"/>
        <v>3.6242551059015513E-2</v>
      </c>
    </row>
    <row r="29" spans="6:8" x14ac:dyDescent="0.25">
      <c r="F29" s="15" t="s">
        <v>46</v>
      </c>
      <c r="G29" s="14">
        <f>SUM(G15:G28)</f>
        <v>4593606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FF1D-8988-4F5F-BA36-12939274D879}">
  <dimension ref="B1:H26"/>
  <sheetViews>
    <sheetView topLeftCell="A12" workbookViewId="0">
      <selection activeCell="I27" sqref="I27"/>
    </sheetView>
  </sheetViews>
  <sheetFormatPr baseColWidth="10" defaultRowHeight="15" x14ac:dyDescent="0.25"/>
  <cols>
    <col min="2" max="2" width="28.7109375" customWidth="1"/>
    <col min="3" max="3" width="15.7109375" customWidth="1"/>
    <col min="6" max="6" width="12.7109375" customWidth="1"/>
    <col min="8" max="8" width="12.85546875" customWidth="1"/>
  </cols>
  <sheetData>
    <row r="1" spans="2:8" ht="15.75" thickBot="1" x14ac:dyDescent="0.3"/>
    <row r="2" spans="2:8" ht="20.25" thickTop="1" thickBot="1" x14ac:dyDescent="0.35">
      <c r="B2" s="2" t="s">
        <v>33</v>
      </c>
      <c r="C2" s="2" t="s">
        <v>34</v>
      </c>
    </row>
    <row r="3" spans="2:8" ht="16.5" thickTop="1" thickBot="1" x14ac:dyDescent="0.3">
      <c r="B3" s="1" t="s">
        <v>35</v>
      </c>
      <c r="C3" s="1">
        <v>1</v>
      </c>
    </row>
    <row r="4" spans="2:8" ht="16.5" thickTop="1" thickBot="1" x14ac:dyDescent="0.3">
      <c r="B4" s="1" t="s">
        <v>36</v>
      </c>
      <c r="C4" s="1">
        <v>1</v>
      </c>
    </row>
    <row r="5" spans="2:8" ht="16.5" thickTop="1" thickBot="1" x14ac:dyDescent="0.3">
      <c r="B5" s="1" t="s">
        <v>37</v>
      </c>
      <c r="C5" s="1">
        <v>3</v>
      </c>
    </row>
    <row r="6" spans="2:8" ht="16.5" thickTop="1" thickBot="1" x14ac:dyDescent="0.3">
      <c r="B6" s="1" t="s">
        <v>38</v>
      </c>
      <c r="C6" s="1">
        <v>6</v>
      </c>
    </row>
    <row r="7" spans="2:8" ht="16.5" thickTop="1" thickBot="1" x14ac:dyDescent="0.3">
      <c r="B7" s="1" t="s">
        <v>39</v>
      </c>
      <c r="C7" s="1">
        <v>9</v>
      </c>
    </row>
    <row r="8" spans="2:8" ht="16.5" thickTop="1" thickBot="1" x14ac:dyDescent="0.3">
      <c r="B8" s="1" t="s">
        <v>40</v>
      </c>
      <c r="C8" s="1">
        <v>12</v>
      </c>
    </row>
    <row r="9" spans="2:8" ht="16.5" thickTop="1" thickBot="1" x14ac:dyDescent="0.3">
      <c r="B9" s="1" t="s">
        <v>41</v>
      </c>
      <c r="C9" s="1">
        <v>12</v>
      </c>
    </row>
    <row r="10" spans="2:8" ht="16.5" thickTop="1" thickBot="1" x14ac:dyDescent="0.3">
      <c r="B10" s="1" t="s">
        <v>42</v>
      </c>
      <c r="C10" s="3">
        <v>3.4957726299999998</v>
      </c>
    </row>
    <row r="11" spans="2:8" ht="16.5" thickTop="1" thickBot="1" x14ac:dyDescent="0.3">
      <c r="B11" s="1" t="s">
        <v>44</v>
      </c>
      <c r="C11" s="3">
        <v>12.22042628</v>
      </c>
    </row>
    <row r="12" spans="2:8" ht="16.5" thickTop="1" thickBot="1" x14ac:dyDescent="0.3">
      <c r="B12" s="1" t="s">
        <v>43</v>
      </c>
      <c r="C12" s="3">
        <v>6.3657407709999996</v>
      </c>
    </row>
    <row r="13" spans="2:8" ht="30.75" thickTop="1" x14ac:dyDescent="0.25">
      <c r="F13" s="9" t="s">
        <v>67</v>
      </c>
      <c r="G13" s="46" t="s">
        <v>11</v>
      </c>
      <c r="H13" s="46" t="s">
        <v>50</v>
      </c>
    </row>
    <row r="14" spans="2:8" x14ac:dyDescent="0.25">
      <c r="F14" s="10" t="s">
        <v>77</v>
      </c>
      <c r="G14" s="44">
        <v>418771</v>
      </c>
      <c r="H14" s="45">
        <f>G14/$G$26</f>
        <v>9.1163891722537804E-2</v>
      </c>
    </row>
    <row r="15" spans="2:8" x14ac:dyDescent="0.25">
      <c r="F15" s="10" t="s">
        <v>78</v>
      </c>
      <c r="G15" s="44">
        <v>415060</v>
      </c>
      <c r="H15" s="45">
        <f t="shared" ref="H15:H25" si="0">G15/$G$26</f>
        <v>9.0356029663841431E-2</v>
      </c>
    </row>
    <row r="16" spans="2:8" x14ac:dyDescent="0.25">
      <c r="F16" s="10" t="s">
        <v>79</v>
      </c>
      <c r="G16" s="44">
        <v>404268</v>
      </c>
      <c r="H16" s="45">
        <f t="shared" si="0"/>
        <v>8.8006677107266063E-2</v>
      </c>
    </row>
    <row r="17" spans="3:8" x14ac:dyDescent="0.25">
      <c r="F17" s="10" t="s">
        <v>80</v>
      </c>
      <c r="G17" s="44">
        <v>347791</v>
      </c>
      <c r="H17" s="45">
        <f t="shared" si="0"/>
        <v>7.5711978780940284E-2</v>
      </c>
    </row>
    <row r="18" spans="3:8" x14ac:dyDescent="0.25">
      <c r="F18" s="10" t="s">
        <v>81</v>
      </c>
      <c r="G18" s="44">
        <v>385665</v>
      </c>
      <c r="H18" s="45">
        <f t="shared" si="0"/>
        <v>8.395691750663857E-2</v>
      </c>
    </row>
    <row r="19" spans="3:8" x14ac:dyDescent="0.25">
      <c r="F19" s="10" t="s">
        <v>82</v>
      </c>
      <c r="G19" s="44">
        <v>380770</v>
      </c>
      <c r="H19" s="45">
        <f t="shared" si="0"/>
        <v>8.2891305871683377E-2</v>
      </c>
    </row>
    <row r="20" spans="3:8" x14ac:dyDescent="0.25">
      <c r="F20" s="10" t="s">
        <v>83</v>
      </c>
      <c r="G20" s="44">
        <v>461385</v>
      </c>
      <c r="H20" s="45">
        <f t="shared" si="0"/>
        <v>0.10044069952886686</v>
      </c>
    </row>
    <row r="21" spans="3:8" x14ac:dyDescent="0.25">
      <c r="F21" s="10" t="s">
        <v>84</v>
      </c>
      <c r="G21" s="44">
        <v>406959</v>
      </c>
      <c r="H21" s="45">
        <f t="shared" si="0"/>
        <v>8.8592491389117831E-2</v>
      </c>
    </row>
    <row r="22" spans="3:8" x14ac:dyDescent="0.25">
      <c r="F22" s="10" t="s">
        <v>85</v>
      </c>
      <c r="G22" s="44">
        <v>298601</v>
      </c>
      <c r="H22" s="45">
        <f t="shared" si="0"/>
        <v>6.5003615895660186E-2</v>
      </c>
    </row>
    <row r="23" spans="3:8" x14ac:dyDescent="0.25">
      <c r="C23" s="8">
        <v>4593606</v>
      </c>
      <c r="F23" s="10" t="s">
        <v>86</v>
      </c>
      <c r="G23" s="44">
        <v>275028</v>
      </c>
      <c r="H23" s="45">
        <f t="shared" si="0"/>
        <v>5.9871917617662467E-2</v>
      </c>
    </row>
    <row r="24" spans="3:8" x14ac:dyDescent="0.25">
      <c r="F24" s="10" t="s">
        <v>87</v>
      </c>
      <c r="G24" s="44">
        <v>338851</v>
      </c>
      <c r="H24" s="45">
        <f t="shared" si="0"/>
        <v>7.3765795325067066E-2</v>
      </c>
    </row>
    <row r="25" spans="3:8" x14ac:dyDescent="0.25">
      <c r="F25" s="10" t="s">
        <v>88</v>
      </c>
      <c r="G25" s="44">
        <v>460457</v>
      </c>
      <c r="H25" s="45">
        <f t="shared" si="0"/>
        <v>0.10023867959071806</v>
      </c>
    </row>
    <row r="26" spans="3:8" x14ac:dyDescent="0.25">
      <c r="F26" s="13" t="s">
        <v>46</v>
      </c>
      <c r="G26" s="44">
        <f>SUM(G14:G25)</f>
        <v>4593606</v>
      </c>
      <c r="H26" s="49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F6FB-3AB3-4196-92E4-71A8CA24CB0B}">
  <dimension ref="B3:D11"/>
  <sheetViews>
    <sheetView workbookViewId="0">
      <selection activeCell="D17" sqref="D17"/>
    </sheetView>
  </sheetViews>
  <sheetFormatPr baseColWidth="10" defaultRowHeight="15" x14ac:dyDescent="0.25"/>
  <cols>
    <col min="4" max="4" width="12.85546875" customWidth="1"/>
  </cols>
  <sheetData>
    <row r="3" spans="2:4" ht="30" x14ac:dyDescent="0.25">
      <c r="B3" s="22" t="s">
        <v>69</v>
      </c>
      <c r="C3" s="15" t="s">
        <v>11</v>
      </c>
      <c r="D3" s="15" t="s">
        <v>50</v>
      </c>
    </row>
    <row r="4" spans="2:4" x14ac:dyDescent="0.25">
      <c r="B4" s="21" t="s">
        <v>70</v>
      </c>
      <c r="C4" s="19">
        <v>656526</v>
      </c>
      <c r="D4" s="20">
        <f>C4/$C$11</f>
        <v>0.14292170464772119</v>
      </c>
    </row>
    <row r="5" spans="2:4" x14ac:dyDescent="0.25">
      <c r="B5" s="21" t="s">
        <v>71</v>
      </c>
      <c r="C5" s="19">
        <v>735993</v>
      </c>
      <c r="D5" s="20">
        <f t="shared" ref="D5:D10" si="0">C5/$C$11</f>
        <v>0.16022118570900509</v>
      </c>
    </row>
    <row r="6" spans="2:4" x14ac:dyDescent="0.25">
      <c r="B6" s="21" t="s">
        <v>72</v>
      </c>
      <c r="C6" s="19">
        <v>788368</v>
      </c>
      <c r="D6" s="20">
        <f t="shared" si="0"/>
        <v>0.17162290366217739</v>
      </c>
    </row>
    <row r="7" spans="2:4" x14ac:dyDescent="0.25">
      <c r="B7" s="21" t="s">
        <v>73</v>
      </c>
      <c r="C7" s="19">
        <v>785624</v>
      </c>
      <c r="D7" s="20">
        <f t="shared" si="0"/>
        <v>0.17102555160368565</v>
      </c>
    </row>
    <row r="8" spans="2:4" x14ac:dyDescent="0.25">
      <c r="B8" s="21" t="s">
        <v>74</v>
      </c>
      <c r="C8" s="19">
        <v>679215</v>
      </c>
      <c r="D8" s="20">
        <f t="shared" si="0"/>
        <v>0.14786096151912026</v>
      </c>
    </row>
    <row r="9" spans="2:4" x14ac:dyDescent="0.25">
      <c r="B9" s="21" t="s">
        <v>75</v>
      </c>
      <c r="C9" s="19">
        <v>562904</v>
      </c>
      <c r="D9" s="20">
        <f t="shared" si="0"/>
        <v>0.12254076644797138</v>
      </c>
    </row>
    <row r="10" spans="2:4" x14ac:dyDescent="0.25">
      <c r="B10" s="21" t="s">
        <v>76</v>
      </c>
      <c r="C10" s="19">
        <v>384976</v>
      </c>
      <c r="D10" s="20">
        <f t="shared" si="0"/>
        <v>8.3806926410319033E-2</v>
      </c>
    </row>
    <row r="11" spans="2:4" x14ac:dyDescent="0.25">
      <c r="B11" s="21" t="s">
        <v>46</v>
      </c>
      <c r="C11" s="19">
        <f>SUM(C4:C10)</f>
        <v>4593606</v>
      </c>
      <c r="D11" s="1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96A2-B6DB-428A-B656-F4C192544B54}">
  <dimension ref="B2:D11"/>
  <sheetViews>
    <sheetView workbookViewId="0">
      <selection activeCell="B11" sqref="B11"/>
    </sheetView>
  </sheetViews>
  <sheetFormatPr baseColWidth="10" defaultRowHeight="15" x14ac:dyDescent="0.25"/>
  <cols>
    <col min="2" max="2" width="15.5703125" customWidth="1"/>
    <col min="3" max="3" width="18.7109375" customWidth="1"/>
    <col min="4" max="4" width="18.28515625" customWidth="1"/>
  </cols>
  <sheetData>
    <row r="2" spans="2:4" ht="30" x14ac:dyDescent="0.25">
      <c r="B2" s="14" t="s">
        <v>47</v>
      </c>
      <c r="C2" s="14" t="s">
        <v>11</v>
      </c>
      <c r="D2" s="14" t="s">
        <v>10</v>
      </c>
    </row>
    <row r="3" spans="2:4" x14ac:dyDescent="0.25">
      <c r="B3" s="19" t="s">
        <v>65</v>
      </c>
      <c r="C3" s="19">
        <v>107143</v>
      </c>
      <c r="D3" s="12">
        <f>C3/$C$5</f>
        <v>2.3324377406333936E-2</v>
      </c>
    </row>
    <row r="4" spans="2:4" x14ac:dyDescent="0.25">
      <c r="B4" s="19" t="s">
        <v>66</v>
      </c>
      <c r="C4" s="19">
        <v>4486463</v>
      </c>
      <c r="D4" s="12">
        <f>C4/$C$5</f>
        <v>0.97667562259366603</v>
      </c>
    </row>
    <row r="5" spans="2:4" x14ac:dyDescent="0.25">
      <c r="B5" s="19" t="s">
        <v>45</v>
      </c>
      <c r="C5" s="19">
        <f>SUM(C3:C4)</f>
        <v>4593606</v>
      </c>
    </row>
    <row r="8" spans="2:4" ht="30" x14ac:dyDescent="0.25">
      <c r="B8" s="14" t="s">
        <v>47</v>
      </c>
      <c r="C8" s="14" t="s">
        <v>11</v>
      </c>
      <c r="D8" s="14" t="s">
        <v>10</v>
      </c>
    </row>
    <row r="9" spans="2:4" x14ac:dyDescent="0.25">
      <c r="B9" s="19" t="s">
        <v>48</v>
      </c>
      <c r="C9" s="19">
        <v>107143</v>
      </c>
      <c r="D9" s="12">
        <f>C9/$C$5</f>
        <v>2.3324377406333936E-2</v>
      </c>
    </row>
    <row r="10" spans="2:4" x14ac:dyDescent="0.25">
      <c r="B10" s="19" t="s">
        <v>49</v>
      </c>
      <c r="C10" s="19">
        <v>4486463</v>
      </c>
      <c r="D10" s="12">
        <f>C10/$C$5</f>
        <v>0.97667562259366603</v>
      </c>
    </row>
    <row r="11" spans="2:4" x14ac:dyDescent="0.25">
      <c r="B11" s="19" t="s">
        <v>45</v>
      </c>
      <c r="C11" s="19">
        <f>SUM(C9:C10)</f>
        <v>4593606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8540-6BC4-4B83-8EA9-546B9C678E9C}">
  <dimension ref="B1:C13"/>
  <sheetViews>
    <sheetView tabSelected="1" topLeftCell="A4" workbookViewId="0">
      <selection activeCell="B20" sqref="B20"/>
    </sheetView>
  </sheetViews>
  <sheetFormatPr baseColWidth="10" defaultRowHeight="15" x14ac:dyDescent="0.25"/>
  <cols>
    <col min="2" max="2" width="28.28515625" customWidth="1"/>
    <col min="3" max="3" width="18.5703125" customWidth="1"/>
    <col min="4" max="4" width="14.5703125" customWidth="1"/>
    <col min="5" max="5" width="11.5703125" customWidth="1"/>
  </cols>
  <sheetData>
    <row r="1" spans="2:3" ht="16.899999999999999" customHeight="1" thickBot="1" x14ac:dyDescent="0.3"/>
    <row r="2" spans="2:3" ht="24.6" customHeight="1" thickTop="1" thickBot="1" x14ac:dyDescent="0.35">
      <c r="B2" s="2" t="s">
        <v>33</v>
      </c>
      <c r="C2" s="2" t="s">
        <v>34</v>
      </c>
    </row>
    <row r="3" spans="2:3" ht="14.45" customHeight="1" thickTop="1" thickBot="1" x14ac:dyDescent="0.3">
      <c r="B3" s="1" t="s">
        <v>35</v>
      </c>
      <c r="C3" s="1">
        <v>18</v>
      </c>
    </row>
    <row r="4" spans="2:3" ht="13.15" customHeight="1" thickTop="1" thickBot="1" x14ac:dyDescent="0.3">
      <c r="B4" s="1" t="s">
        <v>36</v>
      </c>
      <c r="C4" s="1">
        <v>23</v>
      </c>
    </row>
    <row r="5" spans="2:3" ht="16.5" thickTop="1" thickBot="1" x14ac:dyDescent="0.3">
      <c r="B5" s="1" t="s">
        <v>37</v>
      </c>
      <c r="C5" s="1">
        <v>31</v>
      </c>
    </row>
    <row r="6" spans="2:3" ht="16.5" thickTop="1" thickBot="1" x14ac:dyDescent="0.3">
      <c r="B6" s="1" t="s">
        <v>38</v>
      </c>
      <c r="C6" s="1">
        <v>39</v>
      </c>
    </row>
    <row r="7" spans="2:3" ht="16.5" thickTop="1" thickBot="1" x14ac:dyDescent="0.3">
      <c r="B7" s="1" t="s">
        <v>39</v>
      </c>
      <c r="C7" s="1">
        <v>50</v>
      </c>
    </row>
    <row r="8" spans="2:3" ht="16.5" thickTop="1" thickBot="1" x14ac:dyDescent="0.3">
      <c r="B8" s="1" t="s">
        <v>40</v>
      </c>
      <c r="C8" s="1">
        <v>68</v>
      </c>
    </row>
    <row r="9" spans="2:3" ht="16.5" thickTop="1" thickBot="1" x14ac:dyDescent="0.3">
      <c r="B9" s="1" t="s">
        <v>41</v>
      </c>
      <c r="C9" s="1">
        <v>121</v>
      </c>
    </row>
    <row r="10" spans="2:3" ht="16.5" thickTop="1" thickBot="1" x14ac:dyDescent="0.3">
      <c r="B10" s="1" t="s">
        <v>42</v>
      </c>
      <c r="C10" s="1">
        <v>13.751368100000001</v>
      </c>
    </row>
    <row r="11" spans="2:3" ht="16.5" thickTop="1" thickBot="1" x14ac:dyDescent="0.3">
      <c r="B11" s="1" t="s">
        <v>44</v>
      </c>
      <c r="C11" s="1">
        <v>189.10012459999999</v>
      </c>
    </row>
    <row r="12" spans="2:3" ht="16.5" thickTop="1" thickBot="1" x14ac:dyDescent="0.3">
      <c r="B12" s="1" t="s">
        <v>43</v>
      </c>
      <c r="C12" s="1">
        <v>41.621415509999999</v>
      </c>
    </row>
    <row r="13" spans="2:3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2915-D7FC-441F-B06B-2FE08BB66581}">
  <dimension ref="B2:D8"/>
  <sheetViews>
    <sheetView workbookViewId="0">
      <selection activeCell="C18" sqref="C18"/>
    </sheetView>
  </sheetViews>
  <sheetFormatPr baseColWidth="10" defaultRowHeight="15" x14ac:dyDescent="0.25"/>
  <cols>
    <col min="2" max="3" width="13.28515625" customWidth="1"/>
    <col min="4" max="4" width="14.85546875" customWidth="1"/>
  </cols>
  <sheetData>
    <row r="2" spans="2:4" x14ac:dyDescent="0.25">
      <c r="B2" s="23" t="s">
        <v>13</v>
      </c>
      <c r="C2" s="23" t="s">
        <v>11</v>
      </c>
      <c r="D2" s="23" t="s">
        <v>10</v>
      </c>
    </row>
    <row r="3" spans="2:4" x14ac:dyDescent="0.25">
      <c r="B3" s="23" t="s">
        <v>5</v>
      </c>
      <c r="C3" s="11">
        <v>2096962</v>
      </c>
      <c r="D3" s="25">
        <v>0.45600000000000002</v>
      </c>
    </row>
    <row r="4" spans="2:4" x14ac:dyDescent="0.25">
      <c r="B4" s="23" t="s">
        <v>6</v>
      </c>
      <c r="C4" s="11">
        <v>1959776</v>
      </c>
      <c r="D4" s="25">
        <v>0.42699999999999999</v>
      </c>
    </row>
    <row r="5" spans="2:4" x14ac:dyDescent="0.25">
      <c r="B5" s="23" t="s">
        <v>7</v>
      </c>
      <c r="C5" s="11">
        <v>447601</v>
      </c>
      <c r="D5" s="25">
        <v>9.7000000000000003E-2</v>
      </c>
    </row>
    <row r="6" spans="2:4" x14ac:dyDescent="0.25">
      <c r="B6" s="23" t="s">
        <v>8</v>
      </c>
      <c r="C6" s="11">
        <v>89246</v>
      </c>
      <c r="D6" s="25">
        <v>1.9E-2</v>
      </c>
    </row>
    <row r="7" spans="2:4" x14ac:dyDescent="0.25">
      <c r="B7" s="23" t="s">
        <v>9</v>
      </c>
      <c r="C7" s="11">
        <v>21</v>
      </c>
      <c r="D7" s="23" t="s">
        <v>12</v>
      </c>
    </row>
    <row r="8" spans="2:4" x14ac:dyDescent="0.25">
      <c r="B8" s="24" t="s">
        <v>45</v>
      </c>
      <c r="C8" s="11">
        <f>SUM(C3:C7)</f>
        <v>4593606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1C95-3ECC-4C80-9FB7-9826DC83D4F0}">
  <dimension ref="B2:E27"/>
  <sheetViews>
    <sheetView topLeftCell="A7" zoomScaleNormal="100" workbookViewId="0">
      <selection activeCell="D24" sqref="D24"/>
    </sheetView>
  </sheetViews>
  <sheetFormatPr baseColWidth="10" defaultColWidth="11.42578125" defaultRowHeight="14.25" x14ac:dyDescent="0.2"/>
  <cols>
    <col min="1" max="1" width="11.42578125" style="4"/>
    <col min="2" max="2" width="18" style="4" customWidth="1"/>
    <col min="3" max="3" width="20.7109375" style="4" customWidth="1"/>
    <col min="4" max="4" width="18.7109375" style="4" customWidth="1"/>
    <col min="5" max="6" width="11.42578125" style="4"/>
    <col min="7" max="7" width="16.7109375" style="4" customWidth="1"/>
    <col min="8" max="8" width="16.85546875" style="4" customWidth="1"/>
    <col min="9" max="9" width="17.7109375" style="4" customWidth="1"/>
    <col min="10" max="16384" width="11.42578125" style="4"/>
  </cols>
  <sheetData>
    <row r="2" spans="2:4" x14ac:dyDescent="0.2">
      <c r="B2" s="26" t="s">
        <v>14</v>
      </c>
      <c r="C2" s="26" t="s">
        <v>11</v>
      </c>
      <c r="D2" s="26" t="s">
        <v>50</v>
      </c>
    </row>
    <row r="3" spans="2:4" x14ac:dyDescent="0.2">
      <c r="B3" s="27" t="s">
        <v>15</v>
      </c>
      <c r="C3" s="28">
        <v>1282302</v>
      </c>
      <c r="D3" s="29">
        <f t="shared" ref="D3:D22" si="0">C3/$C$26</f>
        <v>0.27914932190527442</v>
      </c>
    </row>
    <row r="4" spans="2:4" x14ac:dyDescent="0.2">
      <c r="B4" s="26" t="s">
        <v>16</v>
      </c>
      <c r="C4" s="28">
        <v>644420</v>
      </c>
      <c r="D4" s="29">
        <f t="shared" si="0"/>
        <v>0.14028630230803427</v>
      </c>
    </row>
    <row r="5" spans="2:4" x14ac:dyDescent="0.2">
      <c r="B5" s="26" t="s">
        <v>17</v>
      </c>
      <c r="C5" s="28">
        <v>466358</v>
      </c>
      <c r="D5" s="29">
        <f t="shared" si="0"/>
        <v>0.10152329128793371</v>
      </c>
    </row>
    <row r="6" spans="2:4" x14ac:dyDescent="0.2">
      <c r="B6" s="26" t="s">
        <v>18</v>
      </c>
      <c r="C6" s="28">
        <v>403669</v>
      </c>
      <c r="D6" s="29">
        <f t="shared" si="0"/>
        <v>8.7876278461844579E-2</v>
      </c>
    </row>
    <row r="7" spans="2:4" x14ac:dyDescent="0.2">
      <c r="B7" s="26" t="s">
        <v>19</v>
      </c>
      <c r="C7" s="28">
        <v>402022</v>
      </c>
      <c r="D7" s="29">
        <f t="shared" si="0"/>
        <v>8.7517736610410207E-2</v>
      </c>
    </row>
    <row r="8" spans="2:4" x14ac:dyDescent="0.2">
      <c r="B8" s="26" t="s">
        <v>20</v>
      </c>
      <c r="C8" s="28">
        <v>292390</v>
      </c>
      <c r="D8" s="29">
        <f t="shared" si="0"/>
        <v>6.3651519089795688E-2</v>
      </c>
    </row>
    <row r="9" spans="2:4" x14ac:dyDescent="0.2">
      <c r="B9" s="26" t="s">
        <v>21</v>
      </c>
      <c r="C9" s="28">
        <v>268913</v>
      </c>
      <c r="D9" s="29">
        <f t="shared" si="0"/>
        <v>5.8540719426089217E-2</v>
      </c>
    </row>
    <row r="10" spans="2:4" x14ac:dyDescent="0.2">
      <c r="B10" s="26" t="s">
        <v>22</v>
      </c>
      <c r="C10" s="28">
        <v>203522</v>
      </c>
      <c r="D10" s="29">
        <f t="shared" si="0"/>
        <v>4.4305497685260771E-2</v>
      </c>
    </row>
    <row r="11" spans="2:4" x14ac:dyDescent="0.2">
      <c r="B11" s="26" t="s">
        <v>23</v>
      </c>
      <c r="C11" s="28">
        <v>137124</v>
      </c>
      <c r="D11" s="29">
        <f t="shared" si="0"/>
        <v>2.9851058188273005E-2</v>
      </c>
    </row>
    <row r="12" spans="2:4" x14ac:dyDescent="0.2">
      <c r="B12" s="26" t="s">
        <v>24</v>
      </c>
      <c r="C12" s="28">
        <v>116617</v>
      </c>
      <c r="D12" s="29">
        <f t="shared" si="0"/>
        <v>2.5386809404202276E-2</v>
      </c>
    </row>
    <row r="13" spans="2:4" x14ac:dyDescent="0.2">
      <c r="B13" s="26" t="s">
        <v>51</v>
      </c>
      <c r="C13" s="28">
        <v>90089</v>
      </c>
      <c r="D13" s="29">
        <f t="shared" si="0"/>
        <v>1.9611825655051825E-2</v>
      </c>
    </row>
    <row r="14" spans="2:4" x14ac:dyDescent="0.2">
      <c r="B14" s="26" t="s">
        <v>52</v>
      </c>
      <c r="C14" s="28">
        <v>70431</v>
      </c>
      <c r="D14" s="29">
        <f t="shared" si="0"/>
        <v>1.5332398991119395E-2</v>
      </c>
    </row>
    <row r="15" spans="2:4" x14ac:dyDescent="0.2">
      <c r="B15" s="26" t="s">
        <v>53</v>
      </c>
      <c r="C15" s="28">
        <v>62973</v>
      </c>
      <c r="D15" s="29">
        <f t="shared" si="0"/>
        <v>1.3708837893367434E-2</v>
      </c>
    </row>
    <row r="16" spans="2:4" x14ac:dyDescent="0.2">
      <c r="B16" s="26" t="s">
        <v>54</v>
      </c>
      <c r="C16" s="28">
        <v>60506</v>
      </c>
      <c r="D16" s="29">
        <f t="shared" si="0"/>
        <v>1.3171787044861924E-2</v>
      </c>
    </row>
    <row r="17" spans="2:5" x14ac:dyDescent="0.2">
      <c r="B17" s="26" t="s">
        <v>55</v>
      </c>
      <c r="C17" s="28">
        <v>26272</v>
      </c>
      <c r="D17" s="29">
        <f t="shared" si="0"/>
        <v>5.7192541110404329E-3</v>
      </c>
    </row>
    <row r="18" spans="2:5" x14ac:dyDescent="0.2">
      <c r="B18" s="26" t="s">
        <v>56</v>
      </c>
      <c r="C18" s="28">
        <v>16402</v>
      </c>
      <c r="D18" s="29">
        <f t="shared" si="0"/>
        <v>3.5706153292206604E-3</v>
      </c>
    </row>
    <row r="19" spans="2:5" x14ac:dyDescent="0.2">
      <c r="B19" s="26" t="s">
        <v>57</v>
      </c>
      <c r="C19" s="28">
        <v>15117</v>
      </c>
      <c r="D19" s="29">
        <f t="shared" si="0"/>
        <v>3.2908786691762419E-3</v>
      </c>
    </row>
    <row r="20" spans="2:5" x14ac:dyDescent="0.2">
      <c r="B20" s="26" t="s">
        <v>58</v>
      </c>
      <c r="C20" s="28">
        <v>12988</v>
      </c>
      <c r="D20" s="29">
        <f t="shared" si="0"/>
        <v>2.8274083584878635E-3</v>
      </c>
    </row>
    <row r="21" spans="2:5" x14ac:dyDescent="0.2">
      <c r="B21" s="26" t="s">
        <v>59</v>
      </c>
      <c r="C21" s="28">
        <v>11924</v>
      </c>
      <c r="D21" s="29">
        <f t="shared" si="0"/>
        <v>2.5957820500931077E-3</v>
      </c>
    </row>
    <row r="22" spans="2:5" x14ac:dyDescent="0.2">
      <c r="B22" s="26" t="s">
        <v>60</v>
      </c>
      <c r="C22" s="28">
        <v>9047</v>
      </c>
      <c r="D22" s="29">
        <f t="shared" si="0"/>
        <v>1.969476703052025E-3</v>
      </c>
    </row>
    <row r="23" spans="2:5" x14ac:dyDescent="0.2">
      <c r="B23" s="26" t="s">
        <v>61</v>
      </c>
      <c r="C23" s="26">
        <v>498</v>
      </c>
      <c r="D23" s="30" t="s">
        <v>12</v>
      </c>
    </row>
    <row r="24" spans="2:5" x14ac:dyDescent="0.2">
      <c r="B24" s="26" t="s">
        <v>31</v>
      </c>
      <c r="C24" s="26">
        <v>21</v>
      </c>
      <c r="D24" s="30" t="s">
        <v>12</v>
      </c>
    </row>
    <row r="25" spans="2:5" x14ac:dyDescent="0.2">
      <c r="B25" s="26" t="s">
        <v>32</v>
      </c>
      <c r="C25" s="26">
        <v>1</v>
      </c>
      <c r="D25" s="30" t="s">
        <v>12</v>
      </c>
    </row>
    <row r="26" spans="2:5" x14ac:dyDescent="0.2">
      <c r="B26" s="26" t="s">
        <v>46</v>
      </c>
      <c r="C26" s="28">
        <f>SUM(C3:C25)</f>
        <v>4593606</v>
      </c>
      <c r="D26" s="5"/>
      <c r="E26" s="5"/>
    </row>
    <row r="27" spans="2:5" x14ac:dyDescent="0.2">
      <c r="D27" s="5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5BC5-D338-4DE0-9136-023320A22E15}">
  <dimension ref="B2:D8"/>
  <sheetViews>
    <sheetView workbookViewId="0">
      <selection activeCell="C4" sqref="C4"/>
    </sheetView>
  </sheetViews>
  <sheetFormatPr baseColWidth="10" defaultColWidth="11.42578125" defaultRowHeight="14.25" x14ac:dyDescent="0.2"/>
  <cols>
    <col min="1" max="1" width="11.42578125" style="4"/>
    <col min="2" max="2" width="20.28515625" style="4" customWidth="1"/>
    <col min="3" max="3" width="17.7109375" style="4" customWidth="1"/>
    <col min="4" max="4" width="14.85546875" style="4" customWidth="1"/>
    <col min="5" max="16384" width="11.42578125" style="4"/>
  </cols>
  <sheetData>
    <row r="2" spans="2:4" ht="30" x14ac:dyDescent="0.25">
      <c r="B2" s="31" t="s">
        <v>25</v>
      </c>
      <c r="C2" s="31" t="s">
        <v>11</v>
      </c>
      <c r="D2" s="31" t="s">
        <v>50</v>
      </c>
    </row>
    <row r="3" spans="2:4" ht="15" x14ac:dyDescent="0.25">
      <c r="B3" s="32" t="s">
        <v>26</v>
      </c>
      <c r="C3" s="28">
        <v>1569178</v>
      </c>
      <c r="D3" s="34">
        <v>0.34200000000000003</v>
      </c>
    </row>
    <row r="4" spans="2:4" ht="15" x14ac:dyDescent="0.25">
      <c r="B4" s="32" t="s">
        <v>27</v>
      </c>
      <c r="C4" s="28">
        <v>1424401</v>
      </c>
      <c r="D4" s="34">
        <v>0.31</v>
      </c>
    </row>
    <row r="5" spans="2:4" ht="15" x14ac:dyDescent="0.25">
      <c r="B5" s="32" t="s">
        <v>28</v>
      </c>
      <c r="C5" s="28">
        <v>672582</v>
      </c>
      <c r="D5" s="34">
        <v>0.14599999999999999</v>
      </c>
    </row>
    <row r="6" spans="2:4" ht="15" x14ac:dyDescent="0.25">
      <c r="B6" s="32" t="s">
        <v>29</v>
      </c>
      <c r="C6" s="28">
        <v>479844</v>
      </c>
      <c r="D6" s="34">
        <v>0.104</v>
      </c>
    </row>
    <row r="7" spans="2:4" ht="15" x14ac:dyDescent="0.25">
      <c r="B7" s="32" t="s">
        <v>30</v>
      </c>
      <c r="C7" s="28">
        <v>447601</v>
      </c>
      <c r="D7" s="34">
        <v>9.6999999999999989E-2</v>
      </c>
    </row>
    <row r="8" spans="2:4" ht="15" x14ac:dyDescent="0.25">
      <c r="B8" s="33" t="s">
        <v>45</v>
      </c>
      <c r="C8" s="28">
        <f>SUM(C3:C7)</f>
        <v>4593606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01BD-4CF3-4F63-8395-AD39C5BB5E3A}">
  <dimension ref="B2:D11"/>
  <sheetViews>
    <sheetView workbookViewId="0">
      <selection activeCell="C11" sqref="C11"/>
    </sheetView>
  </sheetViews>
  <sheetFormatPr baseColWidth="10" defaultRowHeight="15" x14ac:dyDescent="0.25"/>
  <cols>
    <col min="2" max="2" width="19.5703125" customWidth="1"/>
    <col min="3" max="3" width="19" customWidth="1"/>
    <col min="4" max="4" width="17.7109375" customWidth="1"/>
  </cols>
  <sheetData>
    <row r="2" spans="2:4" ht="28.5" x14ac:dyDescent="0.25">
      <c r="B2" s="35" t="s">
        <v>62</v>
      </c>
      <c r="C2" s="36" t="s">
        <v>11</v>
      </c>
      <c r="D2" s="36" t="s">
        <v>10</v>
      </c>
    </row>
    <row r="3" spans="2:4" x14ac:dyDescent="0.25">
      <c r="B3" s="26" t="s">
        <v>63</v>
      </c>
      <c r="C3" s="28">
        <v>2805557</v>
      </c>
      <c r="D3" s="34">
        <v>0.61099999999999999</v>
      </c>
    </row>
    <row r="4" spans="2:4" x14ac:dyDescent="0.25">
      <c r="B4" s="26" t="s">
        <v>64</v>
      </c>
      <c r="C4" s="28">
        <v>1788049</v>
      </c>
      <c r="D4" s="34">
        <v>0.38900000000000001</v>
      </c>
    </row>
    <row r="5" spans="2:4" x14ac:dyDescent="0.25">
      <c r="B5" s="37" t="s">
        <v>46</v>
      </c>
      <c r="C5" s="28">
        <f>SUM(C3:C4)</f>
        <v>4593606</v>
      </c>
      <c r="D5" s="4"/>
    </row>
    <row r="8" spans="2:4" ht="28.5" x14ac:dyDescent="0.25">
      <c r="B8" s="35" t="s">
        <v>62</v>
      </c>
      <c r="C8" s="36" t="s">
        <v>11</v>
      </c>
      <c r="D8" s="36" t="s">
        <v>10</v>
      </c>
    </row>
    <row r="9" spans="2:4" x14ac:dyDescent="0.25">
      <c r="B9" s="26" t="s">
        <v>89</v>
      </c>
      <c r="C9" s="28">
        <v>2805557</v>
      </c>
      <c r="D9" s="34">
        <v>0.61099999999999999</v>
      </c>
    </row>
    <row r="10" spans="2:4" x14ac:dyDescent="0.25">
      <c r="B10" s="26" t="s">
        <v>49</v>
      </c>
      <c r="C10" s="28">
        <v>1788049</v>
      </c>
      <c r="D10" s="34">
        <v>0.38900000000000001</v>
      </c>
    </row>
    <row r="11" spans="2:4" x14ac:dyDescent="0.25">
      <c r="B11" s="37" t="s">
        <v>46</v>
      </c>
      <c r="C11" s="28">
        <f>SUM(C9:C10)</f>
        <v>4593606</v>
      </c>
      <c r="D11" s="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49D-292B-42C5-AEEF-9060C34A906F}">
  <dimension ref="B1:C13"/>
  <sheetViews>
    <sheetView workbookViewId="0">
      <selection activeCell="F17" sqref="F1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2" t="s">
        <v>33</v>
      </c>
      <c r="C2" s="2" t="s">
        <v>34</v>
      </c>
    </row>
    <row r="3" spans="2:3" ht="16.5" thickTop="1" thickBot="1" x14ac:dyDescent="0.3">
      <c r="B3" s="1" t="s">
        <v>35</v>
      </c>
      <c r="C3" s="1">
        <v>0</v>
      </c>
    </row>
    <row r="4" spans="2:3" ht="16.5" thickTop="1" thickBot="1" x14ac:dyDescent="0.3">
      <c r="B4" s="1" t="s">
        <v>36</v>
      </c>
      <c r="C4" s="1">
        <v>8</v>
      </c>
    </row>
    <row r="5" spans="2:3" ht="16.5" thickTop="1" thickBot="1" x14ac:dyDescent="0.3">
      <c r="B5" s="1" t="s">
        <v>37</v>
      </c>
      <c r="C5" s="1">
        <v>17</v>
      </c>
    </row>
    <row r="6" spans="2:3" ht="16.5" thickTop="1" thickBot="1" x14ac:dyDescent="0.3">
      <c r="B6" s="1" t="s">
        <v>38</v>
      </c>
      <c r="C6" s="1">
        <v>32</v>
      </c>
    </row>
    <row r="7" spans="2:3" ht="16.5" thickTop="1" thickBot="1" x14ac:dyDescent="0.3">
      <c r="B7" s="1" t="s">
        <v>39</v>
      </c>
      <c r="C7" s="1">
        <v>63</v>
      </c>
    </row>
    <row r="8" spans="2:3" ht="16.5" thickTop="1" thickBot="1" x14ac:dyDescent="0.3">
      <c r="B8" s="1" t="s">
        <v>40</v>
      </c>
      <c r="C8" s="1">
        <v>163</v>
      </c>
    </row>
    <row r="9" spans="2:3" ht="16.5" thickTop="1" thickBot="1" x14ac:dyDescent="0.3">
      <c r="B9" s="1" t="s">
        <v>41</v>
      </c>
      <c r="C9" s="1">
        <v>364</v>
      </c>
    </row>
    <row r="10" spans="2:3" ht="16.5" thickTop="1" thickBot="1" x14ac:dyDescent="0.3">
      <c r="B10" s="1" t="s">
        <v>42</v>
      </c>
      <c r="C10" s="1">
        <v>52.404251549999998</v>
      </c>
    </row>
    <row r="11" spans="2:3" ht="16.5" thickTop="1" thickBot="1" x14ac:dyDescent="0.3">
      <c r="B11" s="1" t="s">
        <v>44</v>
      </c>
      <c r="C11" s="1">
        <v>2746.2055810000002</v>
      </c>
    </row>
    <row r="12" spans="2:3" ht="16.5" thickTop="1" thickBot="1" x14ac:dyDescent="0.3">
      <c r="B12" s="1" t="s">
        <v>43</v>
      </c>
      <c r="C12" s="1">
        <v>50.863318059999997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26C6-1537-4D78-B739-54411A5F2CAA}">
  <dimension ref="B1:G13"/>
  <sheetViews>
    <sheetView workbookViewId="0">
      <selection activeCell="I9" sqref="I9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7" ht="15.75" thickBot="1" x14ac:dyDescent="0.3"/>
    <row r="2" spans="2:7" ht="20.25" thickTop="1" thickBot="1" x14ac:dyDescent="0.35">
      <c r="B2" s="2" t="s">
        <v>33</v>
      </c>
      <c r="C2" s="2" t="s">
        <v>34</v>
      </c>
    </row>
    <row r="3" spans="2:7" ht="25.5" thickTop="1" thickBot="1" x14ac:dyDescent="0.3">
      <c r="B3" s="1" t="s">
        <v>35</v>
      </c>
      <c r="C3" s="1">
        <v>0</v>
      </c>
      <c r="E3" s="38" t="s">
        <v>90</v>
      </c>
      <c r="F3" s="39" t="s">
        <v>11</v>
      </c>
      <c r="G3" s="38" t="s">
        <v>50</v>
      </c>
    </row>
    <row r="4" spans="2:7" ht="16.5" thickTop="1" thickBot="1" x14ac:dyDescent="0.3">
      <c r="B4" s="1" t="s">
        <v>36</v>
      </c>
      <c r="C4" s="1">
        <v>0</v>
      </c>
      <c r="E4" s="40">
        <v>0</v>
      </c>
      <c r="F4" s="41">
        <v>3439712</v>
      </c>
      <c r="G4" s="42">
        <f>F4/$F$12</f>
        <v>0.74880431626047161</v>
      </c>
    </row>
    <row r="5" spans="2:7" ht="16.5" thickTop="1" thickBot="1" x14ac:dyDescent="0.3">
      <c r="B5" s="1" t="s">
        <v>37</v>
      </c>
      <c r="C5" s="1">
        <v>0</v>
      </c>
      <c r="E5" s="40">
        <v>1</v>
      </c>
      <c r="F5" s="41">
        <v>763125</v>
      </c>
      <c r="G5" s="42">
        <f>F5/$F$12</f>
        <v>0.16612765657307135</v>
      </c>
    </row>
    <row r="6" spans="2:7" ht="16.5" thickTop="1" thickBot="1" x14ac:dyDescent="0.3">
      <c r="B6" s="1" t="s">
        <v>38</v>
      </c>
      <c r="C6" s="1">
        <v>0</v>
      </c>
      <c r="E6" s="40">
        <v>2</v>
      </c>
      <c r="F6" s="41">
        <v>205611</v>
      </c>
      <c r="G6" s="42">
        <f>F6/$F$12</f>
        <v>4.4760260239994465E-2</v>
      </c>
    </row>
    <row r="7" spans="2:7" ht="16.5" thickTop="1" thickBot="1" x14ac:dyDescent="0.3">
      <c r="B7" s="1" t="s">
        <v>39</v>
      </c>
      <c r="C7" s="1">
        <v>0</v>
      </c>
      <c r="E7" s="40">
        <v>3</v>
      </c>
      <c r="F7" s="41">
        <v>130068</v>
      </c>
      <c r="G7" s="42">
        <f>F7/$F$12</f>
        <v>2.8315010037865677E-2</v>
      </c>
    </row>
    <row r="8" spans="2:7" ht="16.5" thickTop="1" thickBot="1" x14ac:dyDescent="0.3">
      <c r="B8" s="1" t="s">
        <v>40</v>
      </c>
      <c r="C8" s="1">
        <v>2</v>
      </c>
      <c r="E8" s="40">
        <v>4</v>
      </c>
      <c r="F8" s="41">
        <v>53585</v>
      </c>
      <c r="G8" s="42">
        <f>F8/$F$12</f>
        <v>1.1665127570801676E-2</v>
      </c>
    </row>
    <row r="9" spans="2:7" ht="16.5" thickTop="1" thickBot="1" x14ac:dyDescent="0.3">
      <c r="B9" s="1" t="s">
        <v>41</v>
      </c>
      <c r="C9" s="1">
        <v>74</v>
      </c>
      <c r="E9" s="40">
        <v>5</v>
      </c>
      <c r="F9" s="41">
        <v>467</v>
      </c>
      <c r="G9" s="42" t="s">
        <v>12</v>
      </c>
    </row>
    <row r="10" spans="2:7" ht="16.5" thickTop="1" thickBot="1" x14ac:dyDescent="0.3">
      <c r="B10" s="1" t="s">
        <v>42</v>
      </c>
      <c r="C10" s="1">
        <v>0.72042348010000001</v>
      </c>
      <c r="E10" s="40">
        <v>6</v>
      </c>
      <c r="F10" s="41">
        <v>388</v>
      </c>
      <c r="G10" s="42" t="s">
        <v>12</v>
      </c>
    </row>
    <row r="11" spans="2:7" ht="16.5" thickTop="1" thickBot="1" x14ac:dyDescent="0.3">
      <c r="B11" s="1" t="s">
        <v>44</v>
      </c>
      <c r="C11" s="1">
        <v>0.51900999069999998</v>
      </c>
      <c r="E11" s="40" t="s">
        <v>91</v>
      </c>
      <c r="F11" s="41">
        <v>650</v>
      </c>
      <c r="G11" s="42" t="s">
        <v>12</v>
      </c>
    </row>
    <row r="12" spans="2:7" ht="16.5" thickTop="1" thickBot="1" x14ac:dyDescent="0.3">
      <c r="B12" s="1" t="s">
        <v>43</v>
      </c>
      <c r="C12" s="1">
        <v>0.29679275929999999</v>
      </c>
      <c r="E12" s="48" t="s">
        <v>46</v>
      </c>
      <c r="F12" s="47">
        <f>SUM(F4:F11)</f>
        <v>4593606</v>
      </c>
    </row>
    <row r="13" spans="2:7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4CFE-F485-4D8B-8850-7D937948BE8C}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2" spans="2:3" ht="18.75" x14ac:dyDescent="0.3">
      <c r="B2" s="50" t="s">
        <v>33</v>
      </c>
      <c r="C2" s="50" t="s">
        <v>34</v>
      </c>
    </row>
    <row r="3" spans="2:3" x14ac:dyDescent="0.25">
      <c r="B3" s="23" t="s">
        <v>35</v>
      </c>
      <c r="C3" s="23">
        <v>1</v>
      </c>
    </row>
    <row r="4" spans="2:3" x14ac:dyDescent="0.25">
      <c r="B4" s="23" t="s">
        <v>36</v>
      </c>
      <c r="C4" s="23">
        <v>3</v>
      </c>
    </row>
    <row r="5" spans="2:3" x14ac:dyDescent="0.25">
      <c r="B5" s="23" t="s">
        <v>37</v>
      </c>
      <c r="C5" s="23">
        <v>8</v>
      </c>
    </row>
    <row r="6" spans="2:3" x14ac:dyDescent="0.25">
      <c r="B6" s="23" t="s">
        <v>38</v>
      </c>
      <c r="C6" s="23">
        <v>15</v>
      </c>
    </row>
    <row r="7" spans="2:3" x14ac:dyDescent="0.25">
      <c r="B7" s="23" t="s">
        <v>39</v>
      </c>
      <c r="C7" s="23">
        <v>22</v>
      </c>
    </row>
    <row r="8" spans="2:3" x14ac:dyDescent="0.25">
      <c r="B8" s="23" t="s">
        <v>40</v>
      </c>
      <c r="C8" s="23">
        <v>28</v>
      </c>
    </row>
    <row r="9" spans="2:3" x14ac:dyDescent="0.25">
      <c r="B9" s="23" t="s">
        <v>41</v>
      </c>
      <c r="C9" s="23">
        <v>31</v>
      </c>
    </row>
    <row r="10" spans="2:3" x14ac:dyDescent="0.25">
      <c r="B10" s="23" t="s">
        <v>42</v>
      </c>
      <c r="C10" s="47">
        <v>8.0984884630000007</v>
      </c>
    </row>
    <row r="11" spans="2:3" x14ac:dyDescent="0.25">
      <c r="B11" s="23" t="s">
        <v>44</v>
      </c>
      <c r="C11" s="47">
        <v>65.585515380000004</v>
      </c>
    </row>
    <row r="12" spans="2:3" x14ac:dyDescent="0.25">
      <c r="B12" s="23" t="s">
        <v>43</v>
      </c>
      <c r="C12" s="47">
        <v>14.30719657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16248C79DA964D82CE051833432A9C" ma:contentTypeVersion="0" ma:contentTypeDescription="Create a new document." ma:contentTypeScope="" ma:versionID="c356a8f183364f3a1f14114bed0e671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ee44f02949a6a1df89df408127b02a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DB3D22-23D5-43A0-BAE6-EA6AA46E68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86BF29-0526-4E9E-82CE-4EAF99BCA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F9BE8B-5467-4984-967F-C4CF431372E1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SEXO</vt:lpstr>
      <vt:lpstr>EDAD</vt:lpstr>
      <vt:lpstr>SEGMENTO</vt:lpstr>
      <vt:lpstr>SUBSEGMENTO</vt:lpstr>
      <vt:lpstr>SEGTO_AGRUP</vt:lpstr>
      <vt:lpstr>CARTERIZADO</vt:lpstr>
      <vt:lpstr>DURACION</vt:lpstr>
      <vt:lpstr>APERTURA</vt:lpstr>
      <vt:lpstr>DIA_ENVIO</vt:lpstr>
      <vt:lpstr>HORA_ENVIO</vt:lpstr>
      <vt:lpstr>MES_ENVIO</vt:lpstr>
      <vt:lpstr>DIA_SEMANA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2021-10-28T17:54:37Z</dcterms:created>
  <dcterms:modified xsi:type="dcterms:W3CDTF">2021-11-29T20:40:44Z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0x0101004316248C79DA964D82CE051833432A9C</vt:lpwstr>
  </property>
</Properties>
</file>