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esktop\Estudio de Ing. Civil en computación\12° Semestre (fin)\Trabajo de titulo 2\Entregable TT Final\Hojas de cálculo confeccionado\Estadistica descriptiva dataset resultante\0) 2020\"/>
    </mc:Choice>
  </mc:AlternateContent>
  <xr:revisionPtr revIDLastSave="0" documentId="13_ncr:1_{902B49F2-B311-40BB-AF80-0537BE39B1B5}" xr6:coauthVersionLast="47" xr6:coauthVersionMax="47" xr10:uidLastSave="{00000000-0000-0000-0000-000000000000}"/>
  <bookViews>
    <workbookView xWindow="-120" yWindow="-120" windowWidth="20730" windowHeight="11160" firstSheet="6" activeTab="8" xr2:uid="{9C64C9CF-5F02-4C89-B4FB-21FE4BC67033}"/>
  </bookViews>
  <sheets>
    <sheet name="SEXO" sheetId="1" r:id="rId1"/>
    <sheet name="EDAD" sheetId="2" r:id="rId2"/>
    <sheet name="SEGMENTO" sheetId="3" r:id="rId3"/>
    <sheet name="SUB_SEGMENTO" sheetId="15" r:id="rId4"/>
    <sheet name="SEGTO_AGRUP" sheetId="5" r:id="rId5"/>
    <sheet name="CARTERIZADO" sheetId="6" r:id="rId6"/>
    <sheet name="DURACION" sheetId="7" r:id="rId7"/>
    <sheet name="APERTURA" sheetId="9" r:id="rId8"/>
    <sheet name="HORA_ENVIO" sheetId="10" r:id="rId9"/>
    <sheet name="DIA_ENVIO" sheetId="11" r:id="rId10"/>
    <sheet name="MES_ENVIO" sheetId="18" r:id="rId11"/>
    <sheet name="DIA_SEMANA" sheetId="17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0" l="1"/>
  <c r="S9" i="17"/>
  <c r="S8" i="17"/>
  <c r="S7" i="17"/>
  <c r="S6" i="17"/>
  <c r="S5" i="17"/>
  <c r="S4" i="17"/>
  <c r="S3" i="17"/>
  <c r="G22" i="10" l="1"/>
  <c r="G23" i="10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H35" i="10"/>
  <c r="N13" i="9"/>
  <c r="C15" i="18"/>
  <c r="D6" i="18" s="1"/>
  <c r="D4" i="17"/>
  <c r="D5" i="17"/>
  <c r="D6" i="17"/>
  <c r="D7" i="17"/>
  <c r="D8" i="17"/>
  <c r="D9" i="17"/>
  <c r="D3" i="17"/>
  <c r="G4" i="9"/>
  <c r="G5" i="9"/>
  <c r="G3" i="9"/>
  <c r="C8" i="9"/>
  <c r="D4" i="9" s="1"/>
  <c r="O8" i="9" l="1"/>
  <c r="O10" i="9"/>
  <c r="O11" i="9"/>
  <c r="O12" i="9"/>
  <c r="O9" i="9"/>
  <c r="D5" i="18"/>
  <c r="D8" i="18"/>
  <c r="D9" i="18"/>
  <c r="D12" i="18"/>
  <c r="D3" i="18"/>
  <c r="D11" i="18"/>
  <c r="D7" i="18"/>
  <c r="D13" i="18"/>
  <c r="D4" i="18"/>
  <c r="D14" i="18"/>
  <c r="D10" i="18"/>
  <c r="D7" i="9"/>
  <c r="D6" i="9"/>
  <c r="D5" i="9"/>
  <c r="D3" i="9"/>
  <c r="H17" i="10" l="1"/>
  <c r="G4" i="10"/>
  <c r="G5" i="10" s="1"/>
  <c r="G6" i="10" s="1"/>
  <c r="G7" i="10" s="1"/>
  <c r="G8" i="10" s="1"/>
  <c r="G9" i="10" s="1"/>
  <c r="G10" i="10" s="1"/>
  <c r="G12" i="10" s="1"/>
  <c r="G13" i="10" s="1"/>
  <c r="G14" i="10" s="1"/>
  <c r="G15" i="10" s="1"/>
  <c r="G16" i="10" s="1"/>
  <c r="G17" i="7"/>
  <c r="G18" i="7"/>
  <c r="G19" i="7"/>
  <c r="G20" i="7"/>
  <c r="G21" i="7"/>
  <c r="G22" i="7"/>
  <c r="G23" i="7"/>
  <c r="G16" i="7"/>
  <c r="F24" i="7"/>
  <c r="I5" i="10" l="1"/>
  <c r="I21" i="10"/>
  <c r="I23" i="10"/>
  <c r="I27" i="10"/>
  <c r="I31" i="10"/>
  <c r="I34" i="10"/>
  <c r="I24" i="10"/>
  <c r="I28" i="10"/>
  <c r="I32" i="10"/>
  <c r="I25" i="10"/>
  <c r="I33" i="10"/>
  <c r="I29" i="10"/>
  <c r="I26" i="10"/>
  <c r="I30" i="10"/>
  <c r="I22" i="10"/>
  <c r="I16" i="10"/>
  <c r="I12" i="10"/>
  <c r="I8" i="10"/>
  <c r="I4" i="10"/>
  <c r="I15" i="10"/>
  <c r="I11" i="10"/>
  <c r="I7" i="10"/>
  <c r="I14" i="10"/>
  <c r="I10" i="10"/>
  <c r="I6" i="10"/>
  <c r="I3" i="10"/>
  <c r="I13" i="10"/>
  <c r="I9" i="10"/>
  <c r="C26" i="15" l="1"/>
  <c r="D14" i="15" s="1"/>
  <c r="C5" i="6"/>
  <c r="D4" i="6" s="1"/>
  <c r="C8" i="5"/>
  <c r="D7" i="5" s="1"/>
  <c r="C5" i="1"/>
  <c r="D4" i="1" s="1"/>
  <c r="C8" i="3"/>
  <c r="D7" i="3" s="1"/>
  <c r="D7" i="15" l="1"/>
  <c r="D22" i="15"/>
  <c r="D19" i="15"/>
  <c r="D9" i="15"/>
  <c r="D10" i="15"/>
  <c r="D11" i="15"/>
  <c r="D15" i="15"/>
  <c r="D16" i="15"/>
  <c r="D17" i="15"/>
  <c r="D3" i="15"/>
  <c r="D18" i="15"/>
  <c r="D4" i="15"/>
  <c r="D5" i="15"/>
  <c r="D20" i="15"/>
  <c r="D6" i="15"/>
  <c r="D21" i="15"/>
  <c r="D8" i="15"/>
  <c r="D12" i="15"/>
  <c r="D13" i="15"/>
  <c r="D3" i="6"/>
  <c r="D3" i="5"/>
  <c r="D4" i="5"/>
  <c r="D5" i="5"/>
  <c r="D6" i="5"/>
  <c r="D3" i="3"/>
  <c r="D4" i="3"/>
  <c r="D5" i="3"/>
  <c r="D6" i="3"/>
  <c r="D3" i="1"/>
</calcChain>
</file>

<file path=xl/sharedStrings.xml><?xml version="1.0" encoding="utf-8"?>
<sst xmlns="http://schemas.openxmlformats.org/spreadsheetml/2006/main" count="206" uniqueCount="103">
  <si>
    <t>Sexo</t>
  </si>
  <si>
    <t>Cantidad</t>
  </si>
  <si>
    <t>Frecuencia</t>
  </si>
  <si>
    <t>Hombre</t>
  </si>
  <si>
    <t>Mujer</t>
  </si>
  <si>
    <t>SEGMENTO</t>
  </si>
  <si>
    <t>CANTIDAD</t>
  </si>
  <si>
    <t>FRECUENCIA(%)</t>
  </si>
  <si>
    <t>E</t>
  </si>
  <si>
    <t>D</t>
  </si>
  <si>
    <t>A</t>
  </si>
  <si>
    <t>C</t>
  </si>
  <si>
    <t>B</t>
  </si>
  <si>
    <t>Total</t>
  </si>
  <si>
    <t>Estadísticas de cuantiles</t>
  </si>
  <si>
    <t>Valor</t>
  </si>
  <si>
    <t>Minimo</t>
  </si>
  <si>
    <t>5to PERCENTIL</t>
  </si>
  <si>
    <t>1ER CUARTIL</t>
  </si>
  <si>
    <t>MEDIANA</t>
  </si>
  <si>
    <t>3ER CUARTIL</t>
  </si>
  <si>
    <t>95to PERCENTIL</t>
  </si>
  <si>
    <t>MAXIMO</t>
  </si>
  <si>
    <t>DESVIACION ESTANDAR</t>
  </si>
  <si>
    <t>VARIANZA</t>
  </si>
  <si>
    <t>PROMEDIO</t>
  </si>
  <si>
    <t>SUBSEGMENTO</t>
  </si>
  <si>
    <t>D2A</t>
  </si>
  <si>
    <t>E1B</t>
  </si>
  <si>
    <t>D1A</t>
  </si>
  <si>
    <t>E2A</t>
  </si>
  <si>
    <t>A1A</t>
  </si>
  <si>
    <t>E4</t>
  </si>
  <si>
    <t>E2B</t>
  </si>
  <si>
    <t>A5</t>
  </si>
  <si>
    <t>D2B</t>
  </si>
  <si>
    <t>A2A</t>
  </si>
  <si>
    <t>TOTAL</t>
  </si>
  <si>
    <t>SEGTO AGRUPADO</t>
  </si>
  <si>
    <t>C1S</t>
  </si>
  <si>
    <t>E1S</t>
  </si>
  <si>
    <t>E2S</t>
  </si>
  <si>
    <t>D1S</t>
  </si>
  <si>
    <t>A1S</t>
  </si>
  <si>
    <t xml:space="preserve">   </t>
  </si>
  <si>
    <t>A2B</t>
  </si>
  <si>
    <t>E3</t>
  </si>
  <si>
    <t>D2C</t>
  </si>
  <si>
    <t>C1</t>
  </si>
  <si>
    <t>A4</t>
  </si>
  <si>
    <t>C2</t>
  </si>
  <si>
    <t>D1B</t>
  </si>
  <si>
    <t>A3</t>
  </si>
  <si>
    <t>E5</t>
  </si>
  <si>
    <t>A1</t>
  </si>
  <si>
    <t>D3</t>
  </si>
  <si>
    <t>B4A</t>
  </si>
  <si>
    <t>FRECUENCIA (%)</t>
  </si>
  <si>
    <t>&lt;0,1%</t>
  </si>
  <si>
    <t>C3</t>
  </si>
  <si>
    <t>¿PERTENECE A CARTERIZADO?</t>
  </si>
  <si>
    <t>Carterizado</t>
  </si>
  <si>
    <t>No Carterizado</t>
  </si>
  <si>
    <t>Al mismo día del envío</t>
  </si>
  <si>
    <t>DÍAS TRANSCURRIDO PARA RESPONDER ENCUESTA</t>
  </si>
  <si>
    <t>HORA DE ENVÍO</t>
  </si>
  <si>
    <t>N° DE APERTURAS</t>
  </si>
  <si>
    <t>7 o más</t>
  </si>
  <si>
    <t>Probabilidad de responder (%)</t>
  </si>
  <si>
    <t>SIN RESPUESTA</t>
  </si>
  <si>
    <t>DÍA DE LA SEMANA</t>
  </si>
  <si>
    <t>Lunes</t>
  </si>
  <si>
    <t>Martes</t>
  </si>
  <si>
    <t>Miercoles</t>
  </si>
  <si>
    <t>Jueves</t>
  </si>
  <si>
    <t>Viernes</t>
  </si>
  <si>
    <t>Sabado</t>
  </si>
  <si>
    <t>Domingo</t>
  </si>
  <si>
    <t>MES DE ENVÍO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</si>
  <si>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</si>
  <si>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</si>
  <si>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</si>
  <si>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</si>
  <si>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</si>
  <si>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</si>
  <si>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</si>
  <si>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</si>
  <si>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</si>
  <si>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</si>
  <si>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</si>
  <si>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</si>
  <si>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Entre 1 a 4 días</t>
  </si>
  <si>
    <t>Entre 5 a 9 días</t>
  </si>
  <si>
    <t>Entre 10 a 14 días</t>
  </si>
  <si>
    <t>Entre 15 a 19 días</t>
  </si>
  <si>
    <t>Entre 20 a 29 días</t>
  </si>
  <si>
    <t>Entre 30 a 39 días</t>
  </si>
  <si>
    <t>40 o más días</t>
  </si>
  <si>
    <t>ENVIOS SIN RESPUESTA</t>
  </si>
  <si>
    <t>ENVIOS CON RESPUESTA</t>
  </si>
  <si>
    <t>ENVÍOS CON RESPUESTA</t>
  </si>
  <si>
    <t>ENVÍOS SIN RESPUESTA</t>
  </si>
  <si>
    <t>PROBABILIDAD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</si>
</sst>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21212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3" fillId="0" borderId="1" xfId="0" applyFont="1" applyBorder="1"/>
    <xf numFmtId="9" fontId="0" fillId="0" borderId="1" xfId="0" applyNumberFormat="1" applyBorder="1"/>
    <xf numFmtId="0" fontId="2" fillId="0" borderId="1" xfId="0" applyFont="1" applyBorder="1"/>
    <xf numFmtId="10" fontId="2" fillId="0" borderId="1" xfId="0" applyNumberFormat="1" applyFont="1" applyBorder="1"/>
    <xf numFmtId="3" fontId="0" fillId="0" borderId="1" xfId="0" applyNumberFormat="1" applyBorder="1"/>
    <xf numFmtId="0" fontId="4" fillId="0" borderId="1" xfId="0" applyFont="1" applyBorder="1"/>
    <xf numFmtId="0" fontId="5" fillId="0" borderId="1" xfId="0" applyFont="1" applyBorder="1"/>
    <xf numFmtId="3" fontId="4" fillId="0" borderId="1" xfId="0" applyNumberFormat="1" applyFont="1" applyBorder="1"/>
    <xf numFmtId="164" fontId="4" fillId="0" borderId="1" xfId="1" applyNumberFormat="1" applyFont="1" applyBorder="1"/>
    <xf numFmtId="164" fontId="4" fillId="0" borderId="1" xfId="1" applyNumberFormat="1" applyFont="1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2" fillId="0" borderId="4" xfId="0" applyFont="1" applyBorder="1" applyAlignment="1">
      <alignment wrapText="1"/>
    </xf>
    <xf numFmtId="0" fontId="0" fillId="0" borderId="4" xfId="0" applyBorder="1"/>
    <xf numFmtId="164" fontId="0" fillId="0" borderId="4" xfId="1" applyNumberFormat="1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 wrapText="1"/>
    </xf>
    <xf numFmtId="3" fontId="0" fillId="0" borderId="4" xfId="0" applyNumberFormat="1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3" fontId="0" fillId="0" borderId="4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0" fontId="0" fillId="0" borderId="4" xfId="0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164" fontId="0" fillId="0" borderId="0" xfId="1" applyNumberFormat="1" applyFont="1" applyAlignment="1">
      <alignment horizontal="center" vertical="center"/>
    </xf>
    <xf numFmtId="0" fontId="2" fillId="0" borderId="4" xfId="0" applyFont="1" applyBorder="1" applyAlignment="1">
      <alignment horizontal="center"/>
    </xf>
    <xf numFmtId="3" fontId="2" fillId="0" borderId="1" xfId="0" applyNumberFormat="1" applyFont="1" applyBorder="1"/>
    <xf numFmtId="0" fontId="0" fillId="0" borderId="0" xfId="0"/>
    <xf numFmtId="3" fontId="0" fillId="0" borderId="4" xfId="0" applyNumberFormat="1" applyBorder="1"/>
    <xf numFmtId="0" fontId="6" fillId="0" borderId="4" xfId="0" applyFont="1" applyBorder="1" applyAlignment="1">
      <alignment horizontal="center" vertical="center"/>
    </xf>
    <xf numFmtId="3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10" fontId="0" fillId="0" borderId="4" xfId="0" applyNumberFormat="1" applyBorder="1"/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3" fontId="0" fillId="0" borderId="4" xfId="0" applyNumberForma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3" fontId="0" fillId="0" borderId="4" xfId="0" applyNumberFormat="1" applyBorder="1" applyAlignment="1">
      <alignment horizontal="center"/>
    </xf>
    <xf numFmtId="3" fontId="0" fillId="0" borderId="4" xfId="0" applyNumberForma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3" fontId="0" fillId="0" borderId="9" xfId="0" applyNumberFormat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0" fontId="2" fillId="0" borderId="11" xfId="0" applyFont="1" applyBorder="1" applyAlignment="1">
      <alignment horizontal="center" vertical="center" wrapText="1"/>
    </xf>
    <xf numFmtId="3" fontId="0" fillId="0" borderId="12" xfId="0" applyNumberFormat="1" applyBorder="1" applyAlignment="1">
      <alignment horizontal="center" vertical="center" wrapText="1"/>
    </xf>
    <xf numFmtId="3" fontId="0" fillId="0" borderId="9" xfId="0" applyNumberFormat="1" applyBorder="1" applyAlignment="1">
      <alignment horizontal="center" vertical="center" wrapText="1"/>
    </xf>
    <xf numFmtId="0" fontId="7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L" sz="1800" b="1" i="0" baseline="0">
                <a:effectLst/>
              </a:rPr>
              <a:t>PORCENTAJE DE SEXO DE ENCUESTADOS 2020</a:t>
            </a:r>
            <a:r>
              <a:rPr lang="en-US" sz="1800" b="1" i="0" baseline="0">
                <a:effectLst/>
              </a:rPr>
              <a:t> C/R</a:t>
            </a:r>
            <a:endParaRPr lang="es-C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SEXO!$C$2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563-4F90-8CDA-C03282164A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563-4F90-8CDA-C03282164A74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SEXO!$B$3:$B$4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SEXO!$C$3:$C$4</c:f>
              <c:numCache>
                <c:formatCode>#,##0</c:formatCode>
                <c:ptCount val="2"/>
                <c:pt idx="0">
                  <c:v>68192</c:v>
                </c:pt>
                <c:pt idx="1">
                  <c:v>38951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E-4328-B47D-30AFBA7299C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60033757959965"/>
          <c:y val="0.4182074462914358"/>
          <c:w val="0.16675157112007971"/>
          <c:h val="0.2080232802440913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PORCENTAJE DE SEGMENTOS DE ENVIOS 2020 C/R</a:t>
            </a:r>
            <a:endParaRPr lang="es-CL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SEGMENTO!$C$2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901-4ACC-9924-DC7D0D743B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901-4ACC-9924-DC7D0D743B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901-4ACC-9924-DC7D0D743B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901-4ACC-9924-DC7D0D743BA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901-4ACC-9924-DC7D0D743BAB}"/>
              </c:ext>
            </c:extLst>
          </c:dPt>
          <c:dLbls>
            <c:dLbl>
              <c:idx val="2"/>
              <c:layout>
                <c:manualLayout>
                  <c:x val="8.5546761081948086E-2"/>
                  <c:y val="0.1745501061037583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901-4ACC-9924-DC7D0D743BAB}"/>
                </c:ext>
              </c:extLst>
            </c:dLbl>
            <c:dLbl>
              <c:idx val="3"/>
              <c:layout>
                <c:manualLayout>
                  <c:x val="1.3375574146981628E-2"/>
                  <c:y val="0.1130374993019489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901-4ACC-9924-DC7D0D743BA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901-4ACC-9924-DC7D0D743BAB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SEGMENTO!$B$3:$B$7</c:f>
              <c:strCache>
                <c:ptCount val="5"/>
                <c:pt idx="0">
                  <c:v>E</c:v>
                </c:pt>
                <c:pt idx="1">
                  <c:v>D</c:v>
                </c:pt>
                <c:pt idx="2">
                  <c:v>A</c:v>
                </c:pt>
                <c:pt idx="3">
                  <c:v>C</c:v>
                </c:pt>
                <c:pt idx="4">
                  <c:v>B</c:v>
                </c:pt>
              </c:strCache>
            </c:strRef>
          </c:cat>
          <c:val>
            <c:numRef>
              <c:f>SEGMENTO!$C$3:$C$7</c:f>
              <c:numCache>
                <c:formatCode>#,##0</c:formatCode>
                <c:ptCount val="5"/>
                <c:pt idx="0">
                  <c:v>43631</c:v>
                </c:pt>
                <c:pt idx="1">
                  <c:v>50410</c:v>
                </c:pt>
                <c:pt idx="2">
                  <c:v>10784</c:v>
                </c:pt>
                <c:pt idx="3">
                  <c:v>2316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F-4EA2-88CD-AF273206657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33732087704668"/>
          <c:y val="0.39482181561782975"/>
          <c:w val="0.10096358546993545"/>
          <c:h val="0.3986966077908661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SUBSEGMENTOS DE ENVIOS 2020</a:t>
            </a:r>
            <a:r>
              <a:rPr lang="en-US" baseline="0"/>
              <a:t> C/R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SUB_SEGMENTO!$C$2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E28-4AC7-B54C-2F821A3974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E28-4AC7-B54C-2F821A3974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E28-4AC7-B54C-2F821A3974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E28-4AC7-B54C-2F821A3974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E28-4AC7-B54C-2F821A39745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E28-4AC7-B54C-2F821A39745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E28-4AC7-B54C-2F821A39745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E28-4AC7-B54C-2F821A39745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FE28-4AC7-B54C-2F821A39745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0F3-446F-947A-88E8BACFD64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D0F3-446F-947A-88E8BACFD64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0F3-446F-947A-88E8BACFD64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D0F3-446F-947A-88E8BACFD64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0F3-446F-947A-88E8BACFD64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D0F3-446F-947A-88E8BACFD64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0F3-446F-947A-88E8BACFD64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D0F3-446F-947A-88E8BACFD64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0F3-446F-947A-88E8BACFD64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D0F3-446F-947A-88E8BACFD64A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0F3-446F-947A-88E8BACFD64A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0F3-446F-947A-88E8BACFD64A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0F3-446F-947A-88E8BACFD64A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0F3-446F-947A-88E8BACFD64A}"/>
              </c:ext>
            </c:extLst>
          </c:dPt>
          <c:dLbls>
            <c:dLbl>
              <c:idx val="4"/>
              <c:layout>
                <c:manualLayout>
                  <c:x val="0.12544511297961744"/>
                  <c:y val="-5.937992125984251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E28-4AC7-B54C-2F821A39745B}"/>
                </c:ext>
              </c:extLst>
            </c:dLbl>
            <c:dLbl>
              <c:idx val="5"/>
              <c:layout>
                <c:manualLayout>
                  <c:x val="0.12203791569672531"/>
                  <c:y val="1.040592937246480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E28-4AC7-B54C-2F821A39745B}"/>
                </c:ext>
              </c:extLst>
            </c:dLbl>
            <c:dLbl>
              <c:idx val="6"/>
              <c:layout>
                <c:manualLayout>
                  <c:x val="0.10881448784976192"/>
                  <c:y val="4.105613218802195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E28-4AC7-B54C-2F821A39745B}"/>
                </c:ext>
              </c:extLst>
            </c:dLbl>
            <c:dLbl>
              <c:idx val="7"/>
              <c:layout>
                <c:manualLayout>
                  <c:x val="8.7815628458397466E-2"/>
                  <c:y val="6.942108088761625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E28-4AC7-B54C-2F821A39745B}"/>
                </c:ext>
              </c:extLst>
            </c:dLbl>
            <c:dLbl>
              <c:idx val="9"/>
              <c:layout>
                <c:manualLayout>
                  <c:x val="5.7299047231373947E-2"/>
                  <c:y val="8.011572417084221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0F3-446F-947A-88E8BACFD64A}"/>
                </c:ext>
              </c:extLst>
            </c:dLbl>
            <c:dLbl>
              <c:idx val="10"/>
              <c:layout>
                <c:manualLayout>
                  <c:x val="9.9877882792922285E-2"/>
                  <c:y val="0.1518095323311858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0F3-446F-947A-88E8BACFD64A}"/>
                </c:ext>
              </c:extLst>
            </c:dLbl>
            <c:dLbl>
              <c:idx val="11"/>
              <c:layout>
                <c:manualLayout>
                  <c:x val="0.1251646250196109"/>
                  <c:y val="7.323610116917203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0F3-446F-947A-88E8BACFD64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0F3-446F-947A-88E8BACFD64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0F3-446F-947A-88E8BACFD64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0F3-446F-947A-88E8BACFD64A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0F3-446F-947A-88E8BACFD64A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0F3-446F-947A-88E8BACFD64A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0F3-446F-947A-88E8BACFD64A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0F3-446F-947A-88E8BACFD64A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0F3-446F-947A-88E8BACFD64A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0F3-446F-947A-88E8BACFD64A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0F3-446F-947A-88E8BACFD64A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0F3-446F-947A-88E8BACFD64A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SUB_SEGMENTO!$B$3:$B$25</c:f>
              <c:strCache>
                <c:ptCount val="23"/>
                <c:pt idx="0">
                  <c:v>D2A</c:v>
                </c:pt>
                <c:pt idx="1">
                  <c:v>E1B</c:v>
                </c:pt>
                <c:pt idx="2">
                  <c:v>D1A</c:v>
                </c:pt>
                <c:pt idx="3">
                  <c:v>E2A</c:v>
                </c:pt>
                <c:pt idx="4">
                  <c:v>A1A</c:v>
                </c:pt>
                <c:pt idx="5">
                  <c:v>E4</c:v>
                </c:pt>
                <c:pt idx="6">
                  <c:v>E2B</c:v>
                </c:pt>
                <c:pt idx="7">
                  <c:v>A5</c:v>
                </c:pt>
                <c:pt idx="8">
                  <c:v>D2B</c:v>
                </c:pt>
                <c:pt idx="9">
                  <c:v>A2A</c:v>
                </c:pt>
                <c:pt idx="10">
                  <c:v>A2B</c:v>
                </c:pt>
                <c:pt idx="11">
                  <c:v>E3</c:v>
                </c:pt>
                <c:pt idx="12">
                  <c:v>C1</c:v>
                </c:pt>
                <c:pt idx="13">
                  <c:v>D2C</c:v>
                </c:pt>
                <c:pt idx="14">
                  <c:v>C2</c:v>
                </c:pt>
                <c:pt idx="15">
                  <c:v>A4</c:v>
                </c:pt>
                <c:pt idx="16">
                  <c:v>E5</c:v>
                </c:pt>
                <c:pt idx="17">
                  <c:v>D1B</c:v>
                </c:pt>
                <c:pt idx="18">
                  <c:v>A3</c:v>
                </c:pt>
                <c:pt idx="19">
                  <c:v>A1</c:v>
                </c:pt>
                <c:pt idx="20">
                  <c:v>D3</c:v>
                </c:pt>
                <c:pt idx="21">
                  <c:v>B4A</c:v>
                </c:pt>
                <c:pt idx="22">
                  <c:v>C3</c:v>
                </c:pt>
              </c:strCache>
            </c:strRef>
          </c:cat>
          <c:val>
            <c:numRef>
              <c:f>SUB_SEGMENTO!$C$3:$C$25</c:f>
              <c:numCache>
                <c:formatCode>#,##0</c:formatCode>
                <c:ptCount val="23"/>
                <c:pt idx="0">
                  <c:v>33670</c:v>
                </c:pt>
                <c:pt idx="1">
                  <c:v>11772</c:v>
                </c:pt>
                <c:pt idx="2">
                  <c:v>12100</c:v>
                </c:pt>
                <c:pt idx="3">
                  <c:v>10375</c:v>
                </c:pt>
                <c:pt idx="4">
                  <c:v>10882</c:v>
                </c:pt>
                <c:pt idx="5">
                  <c:v>3551</c:v>
                </c:pt>
                <c:pt idx="6">
                  <c:v>5294</c:v>
                </c:pt>
                <c:pt idx="7">
                  <c:v>5445</c:v>
                </c:pt>
                <c:pt idx="8">
                  <c:v>2759</c:v>
                </c:pt>
                <c:pt idx="9">
                  <c:v>2563</c:v>
                </c:pt>
                <c:pt idx="10">
                  <c:v>1806</c:v>
                </c:pt>
                <c:pt idx="11">
                  <c:v>1495</c:v>
                </c:pt>
                <c:pt idx="12">
                  <c:v>1562</c:v>
                </c:pt>
                <c:pt idx="13">
                  <c:v>1600</c:v>
                </c:pt>
                <c:pt idx="14">
                  <c:v>754</c:v>
                </c:pt>
                <c:pt idx="15">
                  <c:v>498</c:v>
                </c:pt>
                <c:pt idx="16">
                  <c:v>262</c:v>
                </c:pt>
                <c:pt idx="17">
                  <c:v>274</c:v>
                </c:pt>
                <c:pt idx="18">
                  <c:v>317</c:v>
                </c:pt>
                <c:pt idx="19">
                  <c:v>155</c:v>
                </c:pt>
                <c:pt idx="20" formatCode="General">
                  <c:v>7</c:v>
                </c:pt>
                <c:pt idx="21" formatCode="General">
                  <c:v>2</c:v>
                </c:pt>
                <c:pt idx="2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3-446F-947A-88E8BACFD64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93060096082502"/>
          <c:y val="0.24871898115008351"/>
          <c:w val="0.18091431018618634"/>
          <c:h val="0.7031299212598425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PORCENTAJE DE </a:t>
            </a:r>
            <a:r>
              <a:rPr lang="es-CL" sz="1600" b="1" i="0" u="none" strike="noStrike" baseline="0">
                <a:effectLst/>
              </a:rPr>
              <a:t>SEGMENTOS AGRUPADOS </a:t>
            </a:r>
            <a:r>
              <a:rPr lang="en-US" sz="1600" b="1" i="0" baseline="0">
                <a:effectLst/>
              </a:rPr>
              <a:t>DE ENVIOS 2020 C/R</a:t>
            </a:r>
            <a:endParaRPr lang="es-CL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SEGTO_AGRUP!$C$2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A4E-484B-AD45-A7829B2139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A4E-484B-AD45-A7829B2139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A4E-484B-AD45-A7829B2139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A4E-484B-AD45-A7829B2139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A4E-484B-AD45-A7829B2139C5}"/>
              </c:ext>
            </c:extLst>
          </c:dPt>
          <c:dLbls>
            <c:dLbl>
              <c:idx val="2"/>
              <c:layout>
                <c:manualLayout>
                  <c:x val="0.13652246263130605"/>
                  <c:y val="-4.324562277816539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A4E-484B-AD45-A7829B2139C5}"/>
                </c:ext>
              </c:extLst>
            </c:dLbl>
            <c:dLbl>
              <c:idx val="3"/>
              <c:layout>
                <c:manualLayout>
                  <c:x val="0.11615584107930628"/>
                  <c:y val="9.308725649800103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A4E-484B-AD45-A7829B2139C5}"/>
                </c:ext>
              </c:extLst>
            </c:dLbl>
            <c:dLbl>
              <c:idx val="4"/>
              <c:layout>
                <c:manualLayout>
                  <c:x val="7.2498741780988668E-2"/>
                  <c:y val="0.1483119978100896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A4E-484B-AD45-A7829B2139C5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SEGTO_AGRUP!$B$3:$B$7</c:f>
              <c:strCache>
                <c:ptCount val="5"/>
                <c:pt idx="0">
                  <c:v>C1S</c:v>
                </c:pt>
                <c:pt idx="1">
                  <c:v>E1S</c:v>
                </c:pt>
                <c:pt idx="2">
                  <c:v>E2S</c:v>
                </c:pt>
                <c:pt idx="3">
                  <c:v>D1S</c:v>
                </c:pt>
                <c:pt idx="4">
                  <c:v>A1S</c:v>
                </c:pt>
              </c:strCache>
            </c:strRef>
          </c:cat>
          <c:val>
            <c:numRef>
              <c:f>SEGTO_AGRUP!$C$3:$C$7</c:f>
              <c:numCache>
                <c:formatCode>#,##0</c:formatCode>
                <c:ptCount val="5"/>
                <c:pt idx="0">
                  <c:v>40345</c:v>
                </c:pt>
                <c:pt idx="1">
                  <c:v>27964</c:v>
                </c:pt>
                <c:pt idx="2">
                  <c:v>15669</c:v>
                </c:pt>
                <c:pt idx="3">
                  <c:v>12381</c:v>
                </c:pt>
                <c:pt idx="4">
                  <c:v>10784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4-42AB-BE07-11431ED033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420234326379298"/>
          <c:y val="0.4083847801233435"/>
          <c:w val="0.11184565846794924"/>
          <c:h val="0.3926615461410881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PORCENTAJE DE ENCUESTADOS CARTERIZADOS 2020 C/R</a:t>
            </a:r>
            <a:endParaRPr lang="es-CL" sz="1600">
              <a:effectLst/>
            </a:endParaRPr>
          </a:p>
        </c:rich>
      </c:tx>
      <c:layout>
        <c:manualLayout>
          <c:xMode val="edge"/>
          <c:yMode val="edge"/>
          <c:x val="0.14063343593929808"/>
          <c:y val="2.66666666666666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CARTERIZADO!$C$2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D0C-4603-BA8A-6C900F667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0C-4603-BA8A-6C900F667D3E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CARTERIZADO!$B$3:$B$4</c:f>
              <c:strCache>
                <c:ptCount val="2"/>
                <c:pt idx="0">
                  <c:v>Carterizado</c:v>
                </c:pt>
                <c:pt idx="1">
                  <c:v>No Carterizado</c:v>
                </c:pt>
              </c:strCache>
            </c:strRef>
          </c:cat>
          <c:val>
            <c:numRef>
              <c:f>CARTERIZADO!$C$3:$C$4</c:f>
              <c:numCache>
                <c:formatCode>#,##0</c:formatCode>
                <c:ptCount val="2"/>
                <c:pt idx="0">
                  <c:v>44469</c:v>
                </c:pt>
                <c:pt idx="1">
                  <c:v>62674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5-47F7-8177-199DA050A6C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FRECUENCIA DE HORAS DE ENVÍOS 2020 C/R</a:t>
            </a:r>
            <a:endParaRPr lang="es-CL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HORA_ENVIO!$H$2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HORA_ENVIO!$G$3:$G$16</c:f>
              <c:numCache>
                <c:formatCode>General</c:formatCode>
                <c:ptCount val="1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</c:numCache>
            </c:numRef>
          </c:cat>
          <c:val>
            <c:numRef>
              <c:f>HORA_ENVIO!$H$3:$H$16</c:f>
              <c:numCache>
                <c:formatCode>#,##0</c:formatCode>
                <c:ptCount val="14"/>
                <c:pt idx="0">
                  <c:v>6537</c:v>
                </c:pt>
                <c:pt idx="1">
                  <c:v>7872</c:v>
                </c:pt>
                <c:pt idx="2">
                  <c:v>8134</c:v>
                </c:pt>
                <c:pt idx="3">
                  <c:v>8798</c:v>
                </c:pt>
                <c:pt idx="4">
                  <c:v>7624</c:v>
                </c:pt>
                <c:pt idx="5">
                  <c:v>8253</c:v>
                </c:pt>
                <c:pt idx="6">
                  <c:v>7618</c:v>
                </c:pt>
                <c:pt idx="7">
                  <c:v>8161</c:v>
                </c:pt>
                <c:pt idx="8">
                  <c:v>8129</c:v>
                </c:pt>
                <c:pt idx="9">
                  <c:v>8413</c:v>
                </c:pt>
                <c:pt idx="10">
                  <c:v>7684</c:v>
                </c:pt>
                <c:pt idx="11">
                  <c:v>8192</c:v>
                </c:pt>
                <c:pt idx="12">
                  <c:v>7750</c:v>
                </c:pt>
                <c:pt idx="13">
                  <c:v>3978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7-4F80-93DA-0D16E73723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8933920"/>
        <c:axId val="168949728"/>
      </c:barChart>
      <c:catAx>
        <c:axId val="168933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="1"/>
                  <a:t>Hora</a:t>
                </a:r>
                <a:r>
                  <a:rPr lang="es-CL" b="1" baseline="0"/>
                  <a:t> de envío</a:t>
                </a:r>
                <a:endParaRPr lang="es-CL" b="1"/>
              </a:p>
            </c:rich>
          </c:tx>
          <c:layout>
            <c:manualLayout>
              <c:xMode val="edge"/>
              <c:yMode val="edge"/>
              <c:x val="8.3333333333333332E-3"/>
              <c:y val="0.395142898804316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8949728"/>
        <c:crosses val="autoZero"/>
        <c:auto val="1"/>
        <c:lblAlgn val="ctr"/>
        <c:lblOffset val="100"/>
        <c:noMultiLvlLbl val="0"/>
      </c:catAx>
      <c:valAx>
        <c:axId val="16894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="1"/>
                  <a:t>Cantidad</a:t>
                </a:r>
              </a:p>
            </c:rich>
          </c:tx>
          <c:layout>
            <c:manualLayout>
              <c:xMode val="edge"/>
              <c:yMode val="edge"/>
              <c:x val="0.46016564745088334"/>
              <c:y val="0.922634669847126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893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PORCENTAJE DE MESES DE ENVÍOS 2020 C/R</a:t>
            </a:r>
            <a:endParaRPr lang="es-C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MES_ENVIO!$C$2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428-45CD-AE98-6A4F21CCEF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428-45CD-AE98-6A4F21CCEF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428-45CD-AE98-6A4F21CCEF9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428-45CD-AE98-6A4F21CCEF9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0428-45CD-AE98-6A4F21CCEF9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428-45CD-AE98-6A4F21CCEF9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0428-45CD-AE98-6A4F21CCEF9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428-45CD-AE98-6A4F21CCEF9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0428-45CD-AE98-6A4F21CCEF9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428-45CD-AE98-6A4F21CCEF9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428-45CD-AE98-6A4F21CCEF9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428-45CD-AE98-6A4F21CCEF98}"/>
              </c:ext>
            </c:extLst>
          </c:dPt>
          <c:dLbls>
            <c:dLbl>
              <c:idx val="0"/>
              <c:layout>
                <c:manualLayout>
                  <c:x val="-6.5710411198600174E-2"/>
                  <c:y val="0.1426472732575094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28-45CD-AE98-6A4F21CCEF98}"/>
                </c:ext>
              </c:extLst>
            </c:dLbl>
            <c:dLbl>
              <c:idx val="1"/>
              <c:layout>
                <c:manualLayout>
                  <c:x val="-0.10936954065567514"/>
                  <c:y val="8.598570290574321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428-45CD-AE98-6A4F21CCEF98}"/>
                </c:ext>
              </c:extLst>
            </c:dLbl>
            <c:dLbl>
              <c:idx val="2"/>
              <c:layout>
                <c:manualLayout>
                  <c:x val="-0.13352196779969464"/>
                  <c:y val="5.6920782612743682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428-45CD-AE98-6A4F21CCEF98}"/>
                </c:ext>
              </c:extLst>
            </c:dLbl>
            <c:dLbl>
              <c:idx val="3"/>
              <c:layout>
                <c:manualLayout>
                  <c:x val="-0.1218243559949397"/>
                  <c:y val="-9.337124362713485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428-45CD-AE98-6A4F21CCEF98}"/>
                </c:ext>
              </c:extLst>
            </c:dLbl>
            <c:dLbl>
              <c:idx val="4"/>
              <c:layout>
                <c:manualLayout>
                  <c:x val="-6.4024835103595787E-2"/>
                  <c:y val="-0.149954115045414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428-45CD-AE98-6A4F21CCEF98}"/>
                </c:ext>
              </c:extLst>
            </c:dLbl>
            <c:dLbl>
              <c:idx val="5"/>
              <c:layout>
                <c:manualLayout>
                  <c:x val="5.1141070347076392E-3"/>
                  <c:y val="-0.1328756014770430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428-45CD-AE98-6A4F21CCEF98}"/>
                </c:ext>
              </c:extLst>
            </c:dLbl>
            <c:dLbl>
              <c:idx val="6"/>
              <c:layout>
                <c:manualLayout>
                  <c:x val="8.7131370940341277E-2"/>
                  <c:y val="-0.1522433168946156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428-45CD-AE98-6A4F21CCEF98}"/>
                </c:ext>
              </c:extLst>
            </c:dLbl>
            <c:dLbl>
              <c:idx val="7"/>
              <c:layout>
                <c:manualLayout>
                  <c:x val="0.1365748566976086"/>
                  <c:y val="-4.215751414555508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428-45CD-AE98-6A4F21CCEF98}"/>
                </c:ext>
              </c:extLst>
            </c:dLbl>
            <c:dLbl>
              <c:idx val="8"/>
              <c:layout>
                <c:manualLayout>
                  <c:x val="0.11099238881700189"/>
                  <c:y val="5.9372754786831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428-45CD-AE98-6A4F21CCEF98}"/>
                </c:ext>
              </c:extLst>
            </c:dLbl>
            <c:dLbl>
              <c:idx val="9"/>
              <c:layout>
                <c:manualLayout>
                  <c:x val="0.13632217639178798"/>
                  <c:y val="0.1057837830623152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428-45CD-AE98-6A4F21CCEF98}"/>
                </c:ext>
              </c:extLst>
            </c:dLbl>
            <c:dLbl>
              <c:idx val="10"/>
              <c:layout>
                <c:manualLayout>
                  <c:x val="7.7040068983607601E-2"/>
                  <c:y val="0.1088708850441091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428-45CD-AE98-6A4F21CCEF98}"/>
                </c:ext>
              </c:extLst>
            </c:dLbl>
            <c:dLbl>
              <c:idx val="11"/>
              <c:layout>
                <c:manualLayout>
                  <c:x val="3.5299650043744531E-2"/>
                  <c:y val="0.1251202974628171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28-45CD-AE98-6A4F21CCEF98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MES_ENVIO!$B$3:$B$14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MES_ENVIO!$C$3:$C$14</c:f>
              <c:numCache>
                <c:formatCode>#,##0</c:formatCode>
                <c:ptCount val="12"/>
                <c:pt idx="0">
                  <c:v>13335</c:v>
                </c:pt>
                <c:pt idx="1">
                  <c:v>9132</c:v>
                </c:pt>
                <c:pt idx="2">
                  <c:v>7746</c:v>
                </c:pt>
                <c:pt idx="3">
                  <c:v>10767</c:v>
                </c:pt>
                <c:pt idx="4">
                  <c:v>9984</c:v>
                </c:pt>
                <c:pt idx="5">
                  <c:v>5980</c:v>
                </c:pt>
                <c:pt idx="6">
                  <c:v>13686</c:v>
                </c:pt>
                <c:pt idx="7">
                  <c:v>10859</c:v>
                </c:pt>
                <c:pt idx="8">
                  <c:v>6440</c:v>
                </c:pt>
                <c:pt idx="9">
                  <c:v>3871</c:v>
                </c:pt>
                <c:pt idx="10">
                  <c:v>8984</c:v>
                </c:pt>
                <c:pt idx="11">
                  <c:v>6359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8-45CD-AE98-6A4F21CCEF9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018985126859142"/>
          <c:y val="0.25514763779527561"/>
          <c:w val="0.31758792650918632"/>
          <c:h val="0.6794036162146398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PORCENTAJE DE ENVÍOS REALIZADOS DENTRO DEL DIA DE LA SEMANA 2020 C/R</a:t>
            </a:r>
            <a:endParaRPr lang="es-CL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DIA_SEMANA!$C$2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ED9-40F5-B6D1-242E71AE0A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ED9-40F5-B6D1-242E71AE0A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ED9-40F5-B6D1-242E71AE0A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ED9-40F5-B6D1-242E71AE0A7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0ED9-40F5-B6D1-242E71AE0A7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ED9-40F5-B6D1-242E71AE0A7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ED9-40F5-B6D1-242E71AE0A72}"/>
              </c:ext>
            </c:extLst>
          </c:dPt>
          <c:dLbls>
            <c:dLbl>
              <c:idx val="0"/>
              <c:layout>
                <c:manualLayout>
                  <c:x val="-9.1092519685039369E-2"/>
                  <c:y val="0.1690274132400117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ED9-40F5-B6D1-242E71AE0A72}"/>
                </c:ext>
              </c:extLst>
            </c:dLbl>
            <c:dLbl>
              <c:idx val="1"/>
              <c:layout>
                <c:manualLayout>
                  <c:x val="-0.15436351706036747"/>
                  <c:y val="4.532480314960629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ED9-40F5-B6D1-242E71AE0A72}"/>
                </c:ext>
              </c:extLst>
            </c:dLbl>
            <c:dLbl>
              <c:idx val="2"/>
              <c:layout>
                <c:manualLayout>
                  <c:x val="-0.12718569553805775"/>
                  <c:y val="-0.1641247448235637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ED9-40F5-B6D1-242E71AE0A72}"/>
                </c:ext>
              </c:extLst>
            </c:dLbl>
            <c:dLbl>
              <c:idx val="3"/>
              <c:layout>
                <c:manualLayout>
                  <c:x val="7.4866797900262461E-2"/>
                  <c:y val="-0.1949055847185768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ED9-40F5-B6D1-242E71AE0A72}"/>
                </c:ext>
              </c:extLst>
            </c:dLbl>
            <c:dLbl>
              <c:idx val="4"/>
              <c:layout>
                <c:manualLayout>
                  <c:x val="0.15129221347331584"/>
                  <c:y val="-5.695137066200058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ED9-40F5-B6D1-242E71AE0A72}"/>
                </c:ext>
              </c:extLst>
            </c:dLbl>
            <c:dLbl>
              <c:idx val="5"/>
              <c:layout>
                <c:manualLayout>
                  <c:x val="0.11621675415573053"/>
                  <c:y val="0.1258388013998250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ED9-40F5-B6D1-242E71AE0A72}"/>
                </c:ext>
              </c:extLst>
            </c:dLbl>
            <c:dLbl>
              <c:idx val="6"/>
              <c:layout>
                <c:manualLayout>
                  <c:x val="5.5242563429571304E-2"/>
                  <c:y val="0.1655365995917177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ED9-40F5-B6D1-242E71AE0A72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DIA_SEMANA!$B$3:$B$9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DIA_SEMANA!$C$3:$C$9</c:f>
              <c:numCache>
                <c:formatCode>#,##0</c:formatCode>
                <c:ptCount val="7"/>
                <c:pt idx="0">
                  <c:v>14854</c:v>
                </c:pt>
                <c:pt idx="1">
                  <c:v>16036</c:v>
                </c:pt>
                <c:pt idx="2">
                  <c:v>18374</c:v>
                </c:pt>
                <c:pt idx="3">
                  <c:v>19196</c:v>
                </c:pt>
                <c:pt idx="4">
                  <c:v>15624</c:v>
                </c:pt>
                <c:pt idx="5">
                  <c:v>13100</c:v>
                </c:pt>
                <c:pt idx="6">
                  <c:v>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9-40F5-B6D1-242E71AE0A7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73161365226333"/>
          <c:y val="0.31018428552161248"/>
          <c:w val="0.16605351552227995"/>
          <c:h val="0.5568833025257233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L" sz="1800" b="0" i="0" baseline="0">
                <a:effectLst/>
              </a:rPr>
              <a:t>FRECUENCIA DE ENVÍOS POR DÍA DE SEMANA 2020 C/R</a:t>
            </a:r>
            <a:endParaRPr lang="es-C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DIA_SEMANA!$C$2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DIA_SEMANA!$B$3:$B$9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DIA_SEMANA!$C$3:$C$9</c:f>
              <c:numCache>
                <c:formatCode>#,##0</c:formatCode>
                <c:ptCount val="7"/>
                <c:pt idx="0">
                  <c:v>14854</c:v>
                </c:pt>
                <c:pt idx="1">
                  <c:v>16036</c:v>
                </c:pt>
                <c:pt idx="2">
                  <c:v>18374</c:v>
                </c:pt>
                <c:pt idx="3">
                  <c:v>19196</c:v>
                </c:pt>
                <c:pt idx="4">
                  <c:v>15624</c:v>
                </c:pt>
                <c:pt idx="5">
                  <c:v>13100</c:v>
                </c:pt>
                <c:pt idx="6">
                  <c:v>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D-41E3-96BD-6D009F81DE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5375008"/>
        <c:axId val="2055367104"/>
      </c:barChart>
      <c:catAx>
        <c:axId val="205537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="1"/>
                  <a:t>Día de la semana</a:t>
                </a:r>
              </a:p>
            </c:rich>
          </c:tx>
          <c:layout>
            <c:manualLayout>
              <c:xMode val="edge"/>
              <c:yMode val="edge"/>
              <c:x val="0.43483900964868394"/>
              <c:y val="0.91902691358965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55367104"/>
        <c:crosses val="autoZero"/>
        <c:auto val="1"/>
        <c:lblAlgn val="ctr"/>
        <c:lblOffset val="100"/>
        <c:noMultiLvlLbl val="0"/>
      </c:catAx>
      <c:valAx>
        <c:axId val="20553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>
                    <a:solidFill>
                      <a:sysClr val="windowText" lastClr="000000"/>
                    </a:solidFill>
                  </a:rPr>
                  <a:t>Cantidad</a:t>
                </a:r>
                <a:r>
                  <a:rPr lang="es-CL" baseline="0">
                    <a:solidFill>
                      <a:sysClr val="windowText" lastClr="000000"/>
                    </a:solidFill>
                  </a:rPr>
                  <a:t> de envíos</a:t>
                </a:r>
                <a:endParaRPr lang="es-CL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5.5555555555555558E-3"/>
              <c:y val="0.34711030912802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5537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226695</xdr:colOff>
      <xdr:row>5</xdr:row>
      <xdr:rowOff>59055</xdr:rowOff>
    </xdr:from>
    <xdr:to>
      <xdr:col>13</xdr:col>
      <xdr:colOff>285750</xdr:colOff>
      <xdr:row>21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B07598-AB82-43A1-BB86-61D7B3838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6</xdr:row>
      <xdr:rowOff>57149</xdr:rowOff>
    </xdr:from>
    <xdr:to>
      <xdr:col>10</xdr:col>
      <xdr:colOff>251460</xdr:colOff>
      <xdr:row>22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16B02E-A65B-4DC0-86F6-837216681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379095</xdr:colOff>
      <xdr:row>1</xdr:row>
      <xdr:rowOff>125730</xdr:rowOff>
    </xdr:from>
    <xdr:to>
      <xdr:col>10</xdr:col>
      <xdr:colOff>523875</xdr:colOff>
      <xdr:row>17</xdr:row>
      <xdr:rowOff>125730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526B5C-0B93-42DF-8AB0-FB08EA325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552449</xdr:colOff>
      <xdr:row>1</xdr:row>
      <xdr:rowOff>95250</xdr:rowOff>
    </xdr:from>
    <xdr:to>
      <xdr:col>10</xdr:col>
      <xdr:colOff>600074</xdr:colOff>
      <xdr:row>17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D2FD18-A4C1-4CCE-9474-59FC55ED1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653415</xdr:colOff>
      <xdr:row>1</xdr:row>
      <xdr:rowOff>371475</xdr:rowOff>
    </xdr:from>
    <xdr:to>
      <xdr:col>10</xdr:col>
      <xdr:colOff>491490</xdr:colOff>
      <xdr:row>16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683A65-EA80-4013-9D60-99B21D64D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681037</xdr:colOff>
      <xdr:row>1</xdr:row>
      <xdr:rowOff>233360</xdr:rowOff>
    </xdr:from>
    <xdr:to>
      <xdr:col>17</xdr:col>
      <xdr:colOff>590550</xdr:colOff>
      <xdr:row>19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544756-FD74-4E1E-A197-82757FF6B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1</xdr:row>
      <xdr:rowOff>300036</xdr:rowOff>
    </xdr:from>
    <xdr:to>
      <xdr:col>10</xdr:col>
      <xdr:colOff>728662</xdr:colOff>
      <xdr:row>17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52A879-8FCC-4F7D-B316-F8E4D5A34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138111</xdr:rowOff>
    </xdr:from>
    <xdr:to>
      <xdr:col>11</xdr:col>
      <xdr:colOff>476250</xdr:colOff>
      <xdr:row>17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FF32C58-1FF5-4334-BEBC-30EDD8BA0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461961</xdr:colOff>
      <xdr:row>18</xdr:row>
      <xdr:rowOff>33336</xdr:rowOff>
    </xdr:from>
    <xdr:to>
      <xdr:col>11</xdr:col>
      <xdr:colOff>371474</xdr:colOff>
      <xdr:row>36</xdr:row>
      <xdr:rowOff>95249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611F4A0-0BF5-4DE3-82CA-407948016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4464-990E-4229-BEDF-485940F2A847}">
  <dimension ref="B2:L22"/>
  <sheetViews>
    <sheetView workbookViewId="0">
      <selection activeCell="E13" sqref="E13"/>
    </sheetView>
  </sheetViews>
  <sheetFormatPr baseColWidth="10" defaultRowHeight="15" x14ac:dyDescent="0.25"/>
  <cols>
    <col min="2" max="2" width="16.5703125" customWidth="1"/>
    <col min="3" max="3" width="19.5703125" customWidth="1"/>
    <col min="4" max="4" width="15.5703125" customWidth="1"/>
  </cols>
  <sheetData>
    <row r="2" spans="2:4" x14ac:dyDescent="0.25">
      <c r="B2" s="17" t="s">
        <v>0</v>
      </c>
      <c r="C2" s="17" t="s">
        <v>1</v>
      </c>
      <c r="D2" s="17" t="s">
        <v>2</v>
      </c>
    </row>
    <row r="3" spans="2:4" x14ac:dyDescent="0.25">
      <c r="B3" s="17" t="s">
        <v>3</v>
      </c>
      <c r="C3" s="40">
        <v>68192</v>
      </c>
      <c r="D3" s="47">
        <f>C3/C5</f>
        <v>0.63645781805624257</v>
      </c>
    </row>
    <row r="4" spans="2:4" x14ac:dyDescent="0.25">
      <c r="B4" s="17" t="s">
        <v>4</v>
      </c>
      <c r="C4" s="40">
        <v>38951</v>
      </c>
      <c r="D4" s="47">
        <f>C4/C5</f>
        <v>0.36354218194375743</v>
      </c>
    </row>
    <row r="5" spans="2:4" x14ac:dyDescent="0.25">
      <c r="B5" s="17" t="s">
        <v>13</v>
      </c>
      <c r="C5" s="40">
        <f>SUM(C3:C4)</f>
        <v>107143</v>
      </c>
    </row>
    <row r="22" spans="12:12" x14ac:dyDescent="0.25">
      <c r="L22" t="s">
        <v>44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F88-76B4-4A8E-A5EF-9DFC8EBFE796}">
  <dimension ref="B1:C13"/>
  <sheetViews>
    <sheetView workbookViewId="0">
      <selection activeCell="M11" sqref="M11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5" t="s">
        <v>14</v>
      </c>
      <c r="C2" s="5" t="s">
        <v>15</v>
      </c>
    </row>
    <row r="3" spans="2:3" ht="16.5" thickTop="1" thickBot="1" x14ac:dyDescent="0.3">
      <c r="B3" s="1" t="s">
        <v>16</v>
      </c>
      <c r="C3" s="1">
        <v>1</v>
      </c>
    </row>
    <row r="4" spans="2:3" ht="16.5" thickTop="1" thickBot="1" x14ac:dyDescent="0.3">
      <c r="B4" s="1" t="s">
        <v>17</v>
      </c>
      <c r="C4" s="1">
        <v>3</v>
      </c>
    </row>
    <row r="5" spans="2:3" ht="16.5" thickTop="1" thickBot="1" x14ac:dyDescent="0.3">
      <c r="B5" s="1" t="s">
        <v>18</v>
      </c>
      <c r="C5" s="1">
        <v>7</v>
      </c>
    </row>
    <row r="6" spans="2:3" ht="16.5" thickTop="1" thickBot="1" x14ac:dyDescent="0.3">
      <c r="B6" s="1" t="s">
        <v>19</v>
      </c>
      <c r="C6" s="1">
        <v>13</v>
      </c>
    </row>
    <row r="7" spans="2:3" ht="16.5" thickTop="1" thickBot="1" x14ac:dyDescent="0.3">
      <c r="B7" s="1" t="s">
        <v>20</v>
      </c>
      <c r="C7" s="1">
        <v>21</v>
      </c>
    </row>
    <row r="8" spans="2:3" ht="16.5" thickTop="1" thickBot="1" x14ac:dyDescent="0.3">
      <c r="B8" s="1" t="s">
        <v>21</v>
      </c>
      <c r="C8" s="1">
        <v>28</v>
      </c>
    </row>
    <row r="9" spans="2:3" ht="16.5" thickTop="1" thickBot="1" x14ac:dyDescent="0.3">
      <c r="B9" s="1" t="s">
        <v>22</v>
      </c>
      <c r="C9" s="1">
        <v>31</v>
      </c>
    </row>
    <row r="10" spans="2:3" ht="16.5" thickTop="1" thickBot="1" x14ac:dyDescent="0.3">
      <c r="B10" s="1" t="s">
        <v>23</v>
      </c>
      <c r="C10" s="9">
        <v>8.0340292439999992</v>
      </c>
    </row>
    <row r="11" spans="2:3" ht="16.5" thickTop="1" thickBot="1" x14ac:dyDescent="0.3">
      <c r="B11" s="1" t="s">
        <v>24</v>
      </c>
      <c r="C11" s="9">
        <v>64.545625900000005</v>
      </c>
    </row>
    <row r="12" spans="2:3" ht="16.5" thickTop="1" thickBot="1" x14ac:dyDescent="0.3">
      <c r="B12" s="1" t="s">
        <v>25</v>
      </c>
      <c r="C12" s="9">
        <v>14.31102359</v>
      </c>
    </row>
    <row r="13" spans="2:3" ht="15.75" thickTop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09841-C408-408C-A9A3-42F9E8872CCB}">
  <dimension ref="B2:D15"/>
  <sheetViews>
    <sheetView workbookViewId="0">
      <selection activeCell="E12" sqref="E12"/>
    </sheetView>
  </sheetViews>
  <sheetFormatPr baseColWidth="10" defaultRowHeight="15" x14ac:dyDescent="0.25"/>
  <cols>
    <col min="2" max="2" width="12.42578125" customWidth="1"/>
    <col min="4" max="4" width="14" customWidth="1"/>
  </cols>
  <sheetData>
    <row r="2" spans="2:4" ht="30" x14ac:dyDescent="0.25">
      <c r="B2" s="24" t="s">
        <v>78</v>
      </c>
      <c r="C2" s="24" t="s">
        <v>6</v>
      </c>
      <c r="D2" s="24" t="s">
        <v>57</v>
      </c>
    </row>
    <row r="3" spans="2:4" x14ac:dyDescent="0.25">
      <c r="B3" s="25" t="s">
        <v>79</v>
      </c>
      <c r="C3" s="21">
        <v>13335</v>
      </c>
      <c r="D3" s="22">
        <f>C3/$C$15</f>
        <v>0.1244598340535546</v>
      </c>
    </row>
    <row r="4" spans="2:4" x14ac:dyDescent="0.25">
      <c r="B4" s="25" t="s">
        <v>80</v>
      </c>
      <c r="C4" s="21">
        <v>9132</v>
      </c>
      <c r="D4" s="22">
        <f>C4/$C$15</f>
        <v>8.5231886357484854E-2</v>
      </c>
    </row>
    <row r="5" spans="2:4" x14ac:dyDescent="0.25">
      <c r="B5" s="25" t="s">
        <v>81</v>
      </c>
      <c r="C5" s="21">
        <v>7746</v>
      </c>
      <c r="D5" s="22">
        <f t="shared" ref="D5:D14" si="0">C5/$C$15</f>
        <v>7.2295903605461856E-2</v>
      </c>
    </row>
    <row r="6" spans="2:4" x14ac:dyDescent="0.25">
      <c r="B6" s="25" t="s">
        <v>82</v>
      </c>
      <c r="C6" s="21">
        <v>10767</v>
      </c>
      <c r="D6" s="22">
        <f t="shared" si="0"/>
        <v>0.10049186601084532</v>
      </c>
    </row>
    <row r="7" spans="2:4" x14ac:dyDescent="0.25">
      <c r="B7" s="25" t="s">
        <v>83</v>
      </c>
      <c r="C7" s="21">
        <v>9984</v>
      </c>
      <c r="D7" s="22">
        <f t="shared" si="0"/>
        <v>9.3183875754832321E-2</v>
      </c>
    </row>
    <row r="8" spans="2:4" x14ac:dyDescent="0.25">
      <c r="B8" s="25" t="s">
        <v>84</v>
      </c>
      <c r="C8" s="21">
        <v>5980</v>
      </c>
      <c r="D8" s="22">
        <f t="shared" si="0"/>
        <v>5.5813258915654779E-2</v>
      </c>
    </row>
    <row r="9" spans="2:4" x14ac:dyDescent="0.25">
      <c r="B9" s="25" t="s">
        <v>85</v>
      </c>
      <c r="C9" s="21">
        <v>13686</v>
      </c>
      <c r="D9" s="22">
        <f t="shared" si="0"/>
        <v>0.12773582968556041</v>
      </c>
    </row>
    <row r="10" spans="2:4" x14ac:dyDescent="0.25">
      <c r="B10" s="25" t="s">
        <v>86</v>
      </c>
      <c r="C10" s="21">
        <v>10859</v>
      </c>
      <c r="D10" s="22">
        <f t="shared" si="0"/>
        <v>0.10135053153262462</v>
      </c>
    </row>
    <row r="11" spans="2:4" x14ac:dyDescent="0.25">
      <c r="B11" s="25" t="s">
        <v>87</v>
      </c>
      <c r="C11" s="21">
        <v>6440</v>
      </c>
      <c r="D11" s="22">
        <f t="shared" si="0"/>
        <v>6.0106586524551302E-2</v>
      </c>
    </row>
    <row r="12" spans="2:4" x14ac:dyDescent="0.25">
      <c r="B12" s="25" t="s">
        <v>88</v>
      </c>
      <c r="C12" s="21">
        <v>3871</v>
      </c>
      <c r="D12" s="22">
        <f t="shared" si="0"/>
        <v>3.6129285160953116E-2</v>
      </c>
    </row>
    <row r="13" spans="2:4" x14ac:dyDescent="0.25">
      <c r="B13" s="25" t="s">
        <v>89</v>
      </c>
      <c r="C13" s="21">
        <v>8984</v>
      </c>
      <c r="D13" s="22">
        <f t="shared" si="0"/>
        <v>8.3850554865926852E-2</v>
      </c>
    </row>
    <row r="14" spans="2:4" x14ac:dyDescent="0.25">
      <c r="B14" s="25" t="s">
        <v>90</v>
      </c>
      <c r="C14" s="21">
        <v>6359</v>
      </c>
      <c r="D14" s="22">
        <f t="shared" si="0"/>
        <v>5.9350587532549959E-2</v>
      </c>
    </row>
    <row r="15" spans="2:4" x14ac:dyDescent="0.25">
      <c r="B15" s="37" t="s">
        <v>37</v>
      </c>
      <c r="C15" s="28">
        <f>SUM(C3:C14)</f>
        <v>107143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9C04D-25F3-450F-93EE-C2825AB47B09}">
  <dimension ref="B1:S10"/>
  <sheetViews>
    <sheetView workbookViewId="0">
      <selection activeCell="C9" sqref="C9"/>
    </sheetView>
  </sheetViews>
  <sheetFormatPr baseColWidth="10" defaultRowHeight="15" x14ac:dyDescent="0.25"/>
  <cols>
    <col min="4" max="4" width="15" customWidth="1"/>
    <col min="14" max="15" width="10.5703125" customWidth="1"/>
    <col min="16" max="16" width="12.140625" customWidth="1"/>
    <col min="17" max="17" width="10.28515625" customWidth="1"/>
    <col min="18" max="18" width="10" customWidth="1"/>
    <col min="19" max="19" width="12.42578125" customWidth="1"/>
  </cols>
  <sheetData>
    <row r="1" spans="2:19" x14ac:dyDescent="0.25">
      <c r="N1" s="71" t="s">
        <v>101</v>
      </c>
      <c r="O1" s="71"/>
      <c r="P1" s="71"/>
      <c r="Q1" s="71" t="s">
        <v>100</v>
      </c>
      <c r="R1" s="71"/>
      <c r="S1" s="71"/>
    </row>
    <row r="2" spans="2:19" ht="30" x14ac:dyDescent="0.25">
      <c r="B2" s="34" t="s">
        <v>70</v>
      </c>
      <c r="C2" s="24" t="s">
        <v>6</v>
      </c>
      <c r="D2" s="24" t="s">
        <v>102</v>
      </c>
      <c r="N2" s="48" t="s">
        <v>70</v>
      </c>
      <c r="O2" s="50" t="s">
        <v>6</v>
      </c>
      <c r="P2" s="50" t="s">
        <v>57</v>
      </c>
      <c r="Q2" s="48" t="s">
        <v>70</v>
      </c>
      <c r="R2" s="50" t="s">
        <v>6</v>
      </c>
      <c r="S2" s="50" t="s">
        <v>57</v>
      </c>
    </row>
    <row r="3" spans="2:19" x14ac:dyDescent="0.25">
      <c r="B3" s="35" t="s">
        <v>71</v>
      </c>
      <c r="C3" s="28">
        <v>14854</v>
      </c>
      <c r="D3" s="29">
        <f>C3/$C$10</f>
        <v>0.13863714848380201</v>
      </c>
      <c r="N3" s="49" t="s">
        <v>71</v>
      </c>
      <c r="O3" s="51">
        <v>641672</v>
      </c>
      <c r="P3" s="52">
        <v>0.14302402583059307</v>
      </c>
      <c r="Q3" s="49" t="s">
        <v>71</v>
      </c>
      <c r="R3" s="51">
        <v>14854</v>
      </c>
      <c r="S3" s="52">
        <f>R3/$C$10</f>
        <v>0.13863714848380201</v>
      </c>
    </row>
    <row r="4" spans="2:19" x14ac:dyDescent="0.25">
      <c r="B4" s="35" t="s">
        <v>72</v>
      </c>
      <c r="C4" s="28">
        <v>16036</v>
      </c>
      <c r="D4" s="29">
        <f t="shared" ref="D4:D9" si="0">C4/$C$10</f>
        <v>0.14966913377448829</v>
      </c>
      <c r="N4" s="49" t="s">
        <v>72</v>
      </c>
      <c r="O4" s="51">
        <v>719957</v>
      </c>
      <c r="P4" s="52">
        <v>0.16047318344094222</v>
      </c>
      <c r="Q4" s="49" t="s">
        <v>72</v>
      </c>
      <c r="R4" s="51">
        <v>16036</v>
      </c>
      <c r="S4" s="52">
        <f t="shared" ref="S4:S9" si="1">R4/$C$10</f>
        <v>0.14966913377448829</v>
      </c>
    </row>
    <row r="5" spans="2:19" x14ac:dyDescent="0.25">
      <c r="B5" s="35" t="s">
        <v>73</v>
      </c>
      <c r="C5" s="28">
        <v>18374</v>
      </c>
      <c r="D5" s="29">
        <f t="shared" si="0"/>
        <v>0.17149043801274932</v>
      </c>
      <c r="N5" s="49" t="s">
        <v>73</v>
      </c>
      <c r="O5" s="51">
        <v>769994</v>
      </c>
      <c r="P5" s="52">
        <v>0.1716260671268213</v>
      </c>
      <c r="Q5" s="49" t="s">
        <v>73</v>
      </c>
      <c r="R5" s="51">
        <v>18374</v>
      </c>
      <c r="S5" s="52">
        <f t="shared" si="1"/>
        <v>0.17149043801274932</v>
      </c>
    </row>
    <row r="6" spans="2:19" x14ac:dyDescent="0.25">
      <c r="B6" s="35" t="s">
        <v>74</v>
      </c>
      <c r="C6" s="28">
        <v>19196</v>
      </c>
      <c r="D6" s="29">
        <f t="shared" si="0"/>
        <v>0.17916242778342961</v>
      </c>
      <c r="N6" s="49" t="s">
        <v>74</v>
      </c>
      <c r="O6" s="51">
        <v>766428</v>
      </c>
      <c r="P6" s="52">
        <v>0.17083123164060418</v>
      </c>
      <c r="Q6" s="49" t="s">
        <v>74</v>
      </c>
      <c r="R6" s="51">
        <v>19196</v>
      </c>
      <c r="S6" s="52">
        <f t="shared" si="1"/>
        <v>0.17916242778342961</v>
      </c>
    </row>
    <row r="7" spans="2:19" x14ac:dyDescent="0.25">
      <c r="B7" s="35" t="s">
        <v>75</v>
      </c>
      <c r="C7" s="28">
        <v>15624</v>
      </c>
      <c r="D7" s="29">
        <f t="shared" si="0"/>
        <v>0.14582380556825925</v>
      </c>
      <c r="N7" s="49" t="s">
        <v>75</v>
      </c>
      <c r="O7" s="51">
        <v>663591</v>
      </c>
      <c r="P7" s="52">
        <v>0.14790961164730435</v>
      </c>
      <c r="Q7" s="49" t="s">
        <v>75</v>
      </c>
      <c r="R7" s="51">
        <v>15624</v>
      </c>
      <c r="S7" s="52">
        <f t="shared" si="1"/>
        <v>0.14582380556825925</v>
      </c>
    </row>
    <row r="8" spans="2:19" x14ac:dyDescent="0.25">
      <c r="B8" s="35" t="s">
        <v>76</v>
      </c>
      <c r="C8" s="28">
        <v>13100</v>
      </c>
      <c r="D8" s="29">
        <f t="shared" si="0"/>
        <v>0.12226650364466181</v>
      </c>
      <c r="N8" s="49" t="s">
        <v>76</v>
      </c>
      <c r="O8" s="51">
        <v>549804</v>
      </c>
      <c r="P8" s="52">
        <v>0.12254731622661326</v>
      </c>
      <c r="Q8" s="49" t="s">
        <v>76</v>
      </c>
      <c r="R8" s="51">
        <v>13100</v>
      </c>
      <c r="S8" s="52">
        <f t="shared" si="1"/>
        <v>0.12226650364466181</v>
      </c>
    </row>
    <row r="9" spans="2:19" x14ac:dyDescent="0.25">
      <c r="B9" s="35" t="s">
        <v>77</v>
      </c>
      <c r="C9" s="28">
        <v>9959</v>
      </c>
      <c r="D9" s="29">
        <f t="shared" si="0"/>
        <v>9.2950542732609692E-2</v>
      </c>
      <c r="N9" s="49" t="s">
        <v>77</v>
      </c>
      <c r="O9" s="51">
        <v>375017</v>
      </c>
      <c r="P9" s="52">
        <v>8.3588564087121633E-2</v>
      </c>
      <c r="Q9" s="49" t="s">
        <v>77</v>
      </c>
      <c r="R9" s="51">
        <v>9959</v>
      </c>
      <c r="S9" s="52">
        <f t="shared" si="1"/>
        <v>9.2950542732609692E-2</v>
      </c>
    </row>
    <row r="10" spans="2:19" x14ac:dyDescent="0.25">
      <c r="B10" s="35" t="s">
        <v>37</v>
      </c>
      <c r="C10" s="28">
        <v>107143</v>
      </c>
      <c r="D10" s="36"/>
      <c r="N10" s="49" t="s">
        <v>37</v>
      </c>
      <c r="O10" s="51">
        <v>4486463</v>
      </c>
      <c r="P10" s="53"/>
      <c r="Q10" s="49" t="s">
        <v>37</v>
      </c>
      <c r="R10" s="51">
        <v>107143</v>
      </c>
      <c r="S10" s="53"/>
    </row>
  </sheetData>
  <mergeCells count="2">
    <mergeCell ref="N1:P1"/>
    <mergeCell ref="Q1:S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1E06-CAE5-4BA6-A4D1-8487B9AFB303}">
  <dimension ref="B1:C13"/>
  <sheetViews>
    <sheetView workbookViewId="0">
      <selection activeCell="M11" sqref="M11"/>
    </sheetView>
  </sheetViews>
  <sheetFormatPr baseColWidth="10" defaultRowHeight="15" x14ac:dyDescent="0.25"/>
  <cols>
    <col min="2" max="2" width="26.5703125" customWidth="1"/>
    <col min="3" max="3" width="21.28515625" customWidth="1"/>
  </cols>
  <sheetData>
    <row r="1" spans="2:3" ht="15.75" thickBot="1" x14ac:dyDescent="0.3"/>
    <row r="2" spans="2:3" ht="20.25" thickTop="1" thickBot="1" x14ac:dyDescent="0.35">
      <c r="B2" s="5" t="s">
        <v>14</v>
      </c>
      <c r="C2" s="5" t="s">
        <v>15</v>
      </c>
    </row>
    <row r="3" spans="2:3" ht="16.5" thickTop="1" thickBot="1" x14ac:dyDescent="0.3">
      <c r="B3" s="1" t="s">
        <v>16</v>
      </c>
      <c r="C3" s="1">
        <v>18</v>
      </c>
    </row>
    <row r="4" spans="2:3" ht="16.5" thickTop="1" thickBot="1" x14ac:dyDescent="0.3">
      <c r="B4" s="1" t="s">
        <v>17</v>
      </c>
      <c r="C4" s="1">
        <v>25</v>
      </c>
    </row>
    <row r="5" spans="2:3" ht="16.5" thickTop="1" thickBot="1" x14ac:dyDescent="0.3">
      <c r="B5" s="1" t="s">
        <v>18</v>
      </c>
      <c r="C5" s="1">
        <v>33</v>
      </c>
    </row>
    <row r="6" spans="2:3" ht="16.5" thickTop="1" thickBot="1" x14ac:dyDescent="0.3">
      <c r="B6" s="1" t="s">
        <v>19</v>
      </c>
      <c r="C6" s="1">
        <v>42</v>
      </c>
    </row>
    <row r="7" spans="2:3" ht="16.5" thickTop="1" thickBot="1" x14ac:dyDescent="0.3">
      <c r="B7" s="1" t="s">
        <v>20</v>
      </c>
      <c r="C7" s="1">
        <v>54</v>
      </c>
    </row>
    <row r="8" spans="2:3" ht="16.5" thickTop="1" thickBot="1" x14ac:dyDescent="0.3">
      <c r="B8" s="1" t="s">
        <v>21</v>
      </c>
      <c r="C8" s="1">
        <v>71</v>
      </c>
    </row>
    <row r="9" spans="2:3" ht="16.5" thickTop="1" thickBot="1" x14ac:dyDescent="0.3">
      <c r="B9" s="1" t="s">
        <v>22</v>
      </c>
      <c r="C9" s="1">
        <v>119</v>
      </c>
    </row>
    <row r="10" spans="2:3" ht="16.5" thickTop="1" thickBot="1" x14ac:dyDescent="0.3">
      <c r="B10" s="1" t="s">
        <v>23</v>
      </c>
      <c r="C10" s="1">
        <v>14.244176919999999</v>
      </c>
    </row>
    <row r="11" spans="2:3" ht="16.5" thickTop="1" thickBot="1" x14ac:dyDescent="0.3">
      <c r="B11" s="1" t="s">
        <v>24</v>
      </c>
      <c r="C11" s="1">
        <v>202.8965762</v>
      </c>
    </row>
    <row r="12" spans="2:3" ht="16.5" thickTop="1" thickBot="1" x14ac:dyDescent="0.3">
      <c r="B12" s="1" t="s">
        <v>25</v>
      </c>
      <c r="C12" s="1">
        <v>44.632491160000001</v>
      </c>
    </row>
    <row r="13" spans="2:3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32CE7-8A9A-4100-9EE7-5C88FEE0E84F}">
  <dimension ref="B1:D8"/>
  <sheetViews>
    <sheetView workbookViewId="0">
      <selection activeCell="C3" sqref="C3:C8"/>
    </sheetView>
  </sheetViews>
  <sheetFormatPr baseColWidth="10" defaultRowHeight="15" x14ac:dyDescent="0.25"/>
  <cols>
    <col min="2" max="2" width="17.140625" customWidth="1"/>
    <col min="3" max="3" width="17.85546875" customWidth="1"/>
    <col min="4" max="4" width="17.140625" customWidth="1"/>
  </cols>
  <sheetData>
    <row r="1" spans="2:4" ht="15.75" thickBot="1" x14ac:dyDescent="0.3"/>
    <row r="2" spans="2:4" ht="16.5" thickTop="1" thickBot="1" x14ac:dyDescent="0.3">
      <c r="B2" s="1" t="s">
        <v>5</v>
      </c>
      <c r="C2" s="1" t="s">
        <v>6</v>
      </c>
      <c r="D2" s="1" t="s">
        <v>7</v>
      </c>
    </row>
    <row r="3" spans="2:4" ht="16.5" thickTop="1" thickBot="1" x14ac:dyDescent="0.3">
      <c r="B3" s="1" t="s">
        <v>8</v>
      </c>
      <c r="C3" s="9">
        <v>43631</v>
      </c>
      <c r="D3" s="2">
        <f>C3/C8</f>
        <v>0.40722212370383504</v>
      </c>
    </row>
    <row r="4" spans="2:4" ht="16.5" thickTop="1" thickBot="1" x14ac:dyDescent="0.3">
      <c r="B4" s="1" t="s">
        <v>9</v>
      </c>
      <c r="C4" s="9">
        <v>50410</v>
      </c>
      <c r="D4" s="2">
        <f>C4/C8</f>
        <v>0.47049270600972531</v>
      </c>
    </row>
    <row r="5" spans="2:4" ht="16.5" thickTop="1" thickBot="1" x14ac:dyDescent="0.3">
      <c r="B5" s="1" t="s">
        <v>10</v>
      </c>
      <c r="C5" s="9">
        <v>10784</v>
      </c>
      <c r="D5" s="2">
        <f>C5/C8</f>
        <v>0.10065053246595672</v>
      </c>
    </row>
    <row r="6" spans="2:4" ht="16.5" thickTop="1" thickBot="1" x14ac:dyDescent="0.3">
      <c r="B6" s="1" t="s">
        <v>11</v>
      </c>
      <c r="C6" s="9">
        <v>2316</v>
      </c>
      <c r="D6" s="2">
        <f>C6/C8</f>
        <v>2.1615971178705094E-2</v>
      </c>
    </row>
    <row r="7" spans="2:4" ht="16.5" thickTop="1" thickBot="1" x14ac:dyDescent="0.3">
      <c r="B7" s="3" t="s">
        <v>12</v>
      </c>
      <c r="C7" s="9">
        <v>2</v>
      </c>
      <c r="D7" s="6">
        <f>C7/C8</f>
        <v>1.8666641777810962E-5</v>
      </c>
    </row>
    <row r="8" spans="2:4" ht="16.5" thickTop="1" thickBot="1" x14ac:dyDescent="0.3">
      <c r="B8" s="4" t="s">
        <v>13</v>
      </c>
      <c r="C8" s="9">
        <f>SUM(C3:C7)</f>
        <v>107143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AED63-740B-45D5-8D60-26834406E538}">
  <dimension ref="B1:D27"/>
  <sheetViews>
    <sheetView topLeftCell="A3" workbookViewId="0">
      <selection activeCell="C1" sqref="C1"/>
    </sheetView>
  </sheetViews>
  <sheetFormatPr baseColWidth="10" defaultRowHeight="15" x14ac:dyDescent="0.25"/>
  <cols>
    <col min="2" max="2" width="18.7109375" customWidth="1"/>
    <col min="3" max="3" width="20.7109375" customWidth="1"/>
    <col min="4" max="4" width="18.7109375" customWidth="1"/>
  </cols>
  <sheetData>
    <row r="1" spans="2:4" ht="15.75" thickBot="1" x14ac:dyDescent="0.3"/>
    <row r="2" spans="2:4" ht="16.5" thickTop="1" thickBot="1" x14ac:dyDescent="0.3">
      <c r="B2" s="10" t="s">
        <v>26</v>
      </c>
      <c r="C2" s="10" t="s">
        <v>6</v>
      </c>
      <c r="D2" s="10" t="s">
        <v>57</v>
      </c>
    </row>
    <row r="3" spans="2:4" ht="16.5" thickTop="1" thickBot="1" x14ac:dyDescent="0.3">
      <c r="B3" s="11" t="s">
        <v>27</v>
      </c>
      <c r="C3" s="12">
        <v>33670</v>
      </c>
      <c r="D3" s="13">
        <f t="shared" ref="D3:D22" si="0">C3/$C$26</f>
        <v>0.31425291432944757</v>
      </c>
    </row>
    <row r="4" spans="2:4" ht="16.5" thickTop="1" thickBot="1" x14ac:dyDescent="0.3">
      <c r="B4" s="10" t="s">
        <v>28</v>
      </c>
      <c r="C4" s="12">
        <v>11772</v>
      </c>
      <c r="D4" s="13">
        <f t="shared" si="0"/>
        <v>0.10987185350419533</v>
      </c>
    </row>
    <row r="5" spans="2:4" ht="16.5" thickTop="1" thickBot="1" x14ac:dyDescent="0.3">
      <c r="B5" s="10" t="s">
        <v>29</v>
      </c>
      <c r="C5" s="12">
        <v>12100</v>
      </c>
      <c r="D5" s="13">
        <f t="shared" si="0"/>
        <v>0.11293318275575633</v>
      </c>
    </row>
    <row r="6" spans="2:4" ht="16.5" thickTop="1" thickBot="1" x14ac:dyDescent="0.3">
      <c r="B6" s="10" t="s">
        <v>30</v>
      </c>
      <c r="C6" s="12">
        <v>10375</v>
      </c>
      <c r="D6" s="13">
        <f t="shared" si="0"/>
        <v>9.6833204222394373E-2</v>
      </c>
    </row>
    <row r="7" spans="2:4" ht="16.5" thickTop="1" thickBot="1" x14ac:dyDescent="0.3">
      <c r="B7" s="10" t="s">
        <v>31</v>
      </c>
      <c r="C7" s="12">
        <v>10882</v>
      </c>
      <c r="D7" s="13">
        <f t="shared" si="0"/>
        <v>0.10156519791306945</v>
      </c>
    </row>
    <row r="8" spans="2:4" ht="16.5" thickTop="1" thickBot="1" x14ac:dyDescent="0.3">
      <c r="B8" s="10" t="s">
        <v>32</v>
      </c>
      <c r="C8" s="12">
        <v>3551</v>
      </c>
      <c r="D8" s="13">
        <f t="shared" si="0"/>
        <v>3.3142622476503368E-2</v>
      </c>
    </row>
    <row r="9" spans="2:4" ht="16.5" thickTop="1" thickBot="1" x14ac:dyDescent="0.3">
      <c r="B9" s="10" t="s">
        <v>33</v>
      </c>
      <c r="C9" s="12">
        <v>5294</v>
      </c>
      <c r="D9" s="13">
        <f t="shared" si="0"/>
        <v>4.9410600785865622E-2</v>
      </c>
    </row>
    <row r="10" spans="2:4" ht="16.5" thickTop="1" thickBot="1" x14ac:dyDescent="0.3">
      <c r="B10" s="10" t="s">
        <v>34</v>
      </c>
      <c r="C10" s="12">
        <v>5445</v>
      </c>
      <c r="D10" s="13">
        <f t="shared" si="0"/>
        <v>5.0819932240090349E-2</v>
      </c>
    </row>
    <row r="11" spans="2:4" ht="16.5" thickTop="1" thickBot="1" x14ac:dyDescent="0.3">
      <c r="B11" s="10" t="s">
        <v>35</v>
      </c>
      <c r="C11" s="12">
        <v>2759</v>
      </c>
      <c r="D11" s="13">
        <f t="shared" si="0"/>
        <v>2.5750632332490222E-2</v>
      </c>
    </row>
    <row r="12" spans="2:4" ht="16.5" thickTop="1" thickBot="1" x14ac:dyDescent="0.3">
      <c r="B12" s="10" t="s">
        <v>36</v>
      </c>
      <c r="C12" s="12">
        <v>2563</v>
      </c>
      <c r="D12" s="13">
        <f t="shared" si="0"/>
        <v>2.392130143826475E-2</v>
      </c>
    </row>
    <row r="13" spans="2:4" ht="16.5" thickTop="1" thickBot="1" x14ac:dyDescent="0.3">
      <c r="B13" s="10" t="s">
        <v>45</v>
      </c>
      <c r="C13" s="12">
        <v>1806</v>
      </c>
      <c r="D13" s="13">
        <f t="shared" si="0"/>
        <v>1.6855977525363299E-2</v>
      </c>
    </row>
    <row r="14" spans="2:4" ht="16.5" thickTop="1" thickBot="1" x14ac:dyDescent="0.3">
      <c r="B14" s="10" t="s">
        <v>46</v>
      </c>
      <c r="C14" s="12">
        <v>1495</v>
      </c>
      <c r="D14" s="13">
        <f t="shared" si="0"/>
        <v>1.3953314728913695E-2</v>
      </c>
    </row>
    <row r="15" spans="2:4" ht="16.5" thickTop="1" thickBot="1" x14ac:dyDescent="0.3">
      <c r="B15" s="10" t="s">
        <v>48</v>
      </c>
      <c r="C15" s="12">
        <v>1562</v>
      </c>
      <c r="D15" s="13">
        <f t="shared" si="0"/>
        <v>1.4578647228470363E-2</v>
      </c>
    </row>
    <row r="16" spans="2:4" ht="16.5" thickTop="1" thickBot="1" x14ac:dyDescent="0.3">
      <c r="B16" s="10" t="s">
        <v>47</v>
      </c>
      <c r="C16" s="12">
        <v>1600</v>
      </c>
      <c r="D16" s="13">
        <f t="shared" si="0"/>
        <v>1.4933313422248771E-2</v>
      </c>
    </row>
    <row r="17" spans="2:4" ht="16.5" thickTop="1" thickBot="1" x14ac:dyDescent="0.3">
      <c r="B17" s="10" t="s">
        <v>50</v>
      </c>
      <c r="C17" s="12">
        <v>754</v>
      </c>
      <c r="D17" s="13">
        <f t="shared" si="0"/>
        <v>7.0373239502347328E-3</v>
      </c>
    </row>
    <row r="18" spans="2:4" ht="16.5" thickTop="1" thickBot="1" x14ac:dyDescent="0.3">
      <c r="B18" s="10" t="s">
        <v>49</v>
      </c>
      <c r="C18" s="12">
        <v>498</v>
      </c>
      <c r="D18" s="13">
        <f t="shared" si="0"/>
        <v>4.6479938026749296E-3</v>
      </c>
    </row>
    <row r="19" spans="2:4" ht="16.5" thickTop="1" thickBot="1" x14ac:dyDescent="0.3">
      <c r="B19" s="10" t="s">
        <v>53</v>
      </c>
      <c r="C19" s="12">
        <v>262</v>
      </c>
      <c r="D19" s="13">
        <f t="shared" si="0"/>
        <v>2.4453300728932361E-3</v>
      </c>
    </row>
    <row r="20" spans="2:4" ht="16.5" thickTop="1" thickBot="1" x14ac:dyDescent="0.3">
      <c r="B20" s="10" t="s">
        <v>51</v>
      </c>
      <c r="C20" s="12">
        <v>274</v>
      </c>
      <c r="D20" s="13">
        <f t="shared" si="0"/>
        <v>2.5573299235601018E-3</v>
      </c>
    </row>
    <row r="21" spans="2:4" ht="16.5" thickTop="1" thickBot="1" x14ac:dyDescent="0.3">
      <c r="B21" s="10" t="s">
        <v>52</v>
      </c>
      <c r="C21" s="12">
        <v>317</v>
      </c>
      <c r="D21" s="13">
        <f t="shared" si="0"/>
        <v>2.9586627217830378E-3</v>
      </c>
    </row>
    <row r="22" spans="2:4" ht="16.5" thickTop="1" thickBot="1" x14ac:dyDescent="0.3">
      <c r="B22" s="10" t="s">
        <v>54</v>
      </c>
      <c r="C22" s="12">
        <v>155</v>
      </c>
      <c r="D22" s="13">
        <f t="shared" si="0"/>
        <v>1.4466647377803497E-3</v>
      </c>
    </row>
    <row r="23" spans="2:4" ht="16.5" thickTop="1" thickBot="1" x14ac:dyDescent="0.3">
      <c r="B23" s="10" t="s">
        <v>55</v>
      </c>
      <c r="C23" s="10">
        <v>7</v>
      </c>
      <c r="D23" s="14" t="s">
        <v>58</v>
      </c>
    </row>
    <row r="24" spans="2:4" ht="16.5" thickTop="1" thickBot="1" x14ac:dyDescent="0.3">
      <c r="B24" s="10" t="s">
        <v>56</v>
      </c>
      <c r="C24" s="10">
        <v>2</v>
      </c>
      <c r="D24" s="14" t="s">
        <v>58</v>
      </c>
    </row>
    <row r="25" spans="2:4" ht="16.5" thickTop="1" thickBot="1" x14ac:dyDescent="0.3">
      <c r="B25" s="10" t="s">
        <v>59</v>
      </c>
      <c r="C25" s="10">
        <v>0</v>
      </c>
      <c r="D25" s="14" t="s">
        <v>58</v>
      </c>
    </row>
    <row r="26" spans="2:4" ht="16.5" thickTop="1" thickBot="1" x14ac:dyDescent="0.3">
      <c r="B26" s="10" t="s">
        <v>37</v>
      </c>
      <c r="C26" s="12">
        <f>SUM(C3:C25)</f>
        <v>107143</v>
      </c>
      <c r="D26" s="10"/>
    </row>
    <row r="27" spans="2:4" ht="15.75" thickTop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13B22-F830-4E32-8532-AED853C57DC6}">
  <dimension ref="B1:D9"/>
  <sheetViews>
    <sheetView workbookViewId="0">
      <selection activeCell="C12" sqref="C12"/>
    </sheetView>
  </sheetViews>
  <sheetFormatPr baseColWidth="10" defaultRowHeight="15" x14ac:dyDescent="0.25"/>
  <cols>
    <col min="2" max="2" width="17.28515625" customWidth="1"/>
    <col min="3" max="3" width="15.28515625" customWidth="1"/>
    <col min="4" max="4" width="15.42578125" customWidth="1"/>
  </cols>
  <sheetData>
    <row r="1" spans="2:4" ht="15.75" thickBot="1" x14ac:dyDescent="0.3"/>
    <row r="2" spans="2:4" ht="16.5" thickTop="1" thickBot="1" x14ac:dyDescent="0.3">
      <c r="B2" s="7" t="s">
        <v>38</v>
      </c>
      <c r="C2" s="7" t="s">
        <v>6</v>
      </c>
      <c r="D2" s="7" t="s">
        <v>7</v>
      </c>
    </row>
    <row r="3" spans="2:4" ht="16.5" thickTop="1" thickBot="1" x14ac:dyDescent="0.3">
      <c r="B3" s="7" t="s">
        <v>39</v>
      </c>
      <c r="C3" s="38">
        <v>40345</v>
      </c>
      <c r="D3" s="8">
        <f>C3/C8</f>
        <v>0.37655283126289163</v>
      </c>
    </row>
    <row r="4" spans="2:4" ht="16.5" thickTop="1" thickBot="1" x14ac:dyDescent="0.3">
      <c r="B4" s="7" t="s">
        <v>40</v>
      </c>
      <c r="C4" s="38">
        <v>27964</v>
      </c>
      <c r="D4" s="8">
        <f>C4/C8</f>
        <v>0.26099698533735288</v>
      </c>
    </row>
    <row r="5" spans="2:4" ht="16.5" thickTop="1" thickBot="1" x14ac:dyDescent="0.3">
      <c r="B5" s="7" t="s">
        <v>41</v>
      </c>
      <c r="C5" s="38">
        <v>15669</v>
      </c>
      <c r="D5" s="8">
        <f>C5/C8</f>
        <v>0.14624380500825998</v>
      </c>
    </row>
    <row r="6" spans="2:4" ht="16.5" thickTop="1" thickBot="1" x14ac:dyDescent="0.3">
      <c r="B6" s="7" t="s">
        <v>42</v>
      </c>
      <c r="C6" s="38">
        <v>12381</v>
      </c>
      <c r="D6" s="8">
        <f>C6/C8</f>
        <v>0.11555584592553876</v>
      </c>
    </row>
    <row r="7" spans="2:4" ht="16.5" thickTop="1" thickBot="1" x14ac:dyDescent="0.3">
      <c r="B7" s="7" t="s">
        <v>43</v>
      </c>
      <c r="C7" s="38">
        <v>10784</v>
      </c>
      <c r="D7" s="8">
        <f>C7/C8</f>
        <v>0.10065053246595672</v>
      </c>
    </row>
    <row r="8" spans="2:4" ht="16.5" thickTop="1" thickBot="1" x14ac:dyDescent="0.3">
      <c r="B8" s="7" t="s">
        <v>13</v>
      </c>
      <c r="C8" s="38">
        <f>SUM(C3:C7)</f>
        <v>107143</v>
      </c>
    </row>
    <row r="9" spans="2:4" ht="15.75" thickTop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CB66-24FA-4DAE-A2A7-4A48DD5DA82C}">
  <dimension ref="B1:D6"/>
  <sheetViews>
    <sheetView workbookViewId="0">
      <selection activeCell="D14" sqref="D14"/>
    </sheetView>
  </sheetViews>
  <sheetFormatPr baseColWidth="10" defaultRowHeight="15" x14ac:dyDescent="0.25"/>
  <cols>
    <col min="2" max="2" width="17.5703125" customWidth="1"/>
    <col min="3" max="3" width="20.28515625" customWidth="1"/>
    <col min="4" max="4" width="15.7109375" customWidth="1"/>
  </cols>
  <sheetData>
    <row r="1" spans="2:4" ht="15.75" thickBot="1" x14ac:dyDescent="0.3"/>
    <row r="2" spans="2:4" ht="31.5" thickTop="1" thickBot="1" x14ac:dyDescent="0.3">
      <c r="B2" s="15" t="s">
        <v>60</v>
      </c>
      <c r="C2" s="1" t="s">
        <v>6</v>
      </c>
      <c r="D2" s="1" t="s">
        <v>7</v>
      </c>
    </row>
    <row r="3" spans="2:4" ht="16.5" thickTop="1" thickBot="1" x14ac:dyDescent="0.3">
      <c r="B3" s="1" t="s">
        <v>61</v>
      </c>
      <c r="C3" s="9">
        <v>44469</v>
      </c>
      <c r="D3" s="2">
        <f>C3/C5</f>
        <v>0.41504344660873788</v>
      </c>
    </row>
    <row r="4" spans="2:4" ht="16.5" thickTop="1" thickBot="1" x14ac:dyDescent="0.3">
      <c r="B4" s="1" t="s">
        <v>62</v>
      </c>
      <c r="C4" s="9">
        <v>62674</v>
      </c>
      <c r="D4" s="2">
        <f>C4/C5</f>
        <v>0.58495655339126218</v>
      </c>
    </row>
    <row r="5" spans="2:4" ht="16.5" thickTop="1" thickBot="1" x14ac:dyDescent="0.3">
      <c r="B5" s="1" t="s">
        <v>13</v>
      </c>
      <c r="C5" s="9">
        <f>SUM(C3:C4)</f>
        <v>107143</v>
      </c>
    </row>
    <row r="6" spans="2:4" ht="15.75" thickTop="1" x14ac:dyDescent="0.25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8F0C3-56E6-4621-AA91-C0AD6BAE515A}">
  <dimension ref="B1:G24"/>
  <sheetViews>
    <sheetView workbookViewId="0">
      <selection activeCell="B10" sqref="B10"/>
    </sheetView>
  </sheetViews>
  <sheetFormatPr baseColWidth="10" defaultRowHeight="15" x14ac:dyDescent="0.25"/>
  <cols>
    <col min="2" max="2" width="28.7109375" customWidth="1"/>
    <col min="3" max="3" width="15.7109375" customWidth="1"/>
    <col min="5" max="5" width="24.7109375" customWidth="1"/>
    <col min="7" max="7" width="12.5703125" customWidth="1"/>
  </cols>
  <sheetData>
    <row r="1" spans="2:7" ht="15.75" thickBot="1" x14ac:dyDescent="0.3"/>
    <row r="2" spans="2:7" ht="20.25" thickTop="1" thickBot="1" x14ac:dyDescent="0.35">
      <c r="B2" s="5" t="s">
        <v>14</v>
      </c>
      <c r="C2" s="5" t="s">
        <v>15</v>
      </c>
    </row>
    <row r="3" spans="2:7" ht="16.5" thickTop="1" thickBot="1" x14ac:dyDescent="0.3">
      <c r="B3" s="1" t="s">
        <v>16</v>
      </c>
      <c r="C3" s="1">
        <v>0</v>
      </c>
    </row>
    <row r="4" spans="2:7" ht="16.5" thickTop="1" thickBot="1" x14ac:dyDescent="0.3">
      <c r="B4" s="1" t="s">
        <v>17</v>
      </c>
      <c r="C4" s="1">
        <v>0</v>
      </c>
    </row>
    <row r="5" spans="2:7" ht="16.5" thickTop="1" thickBot="1" x14ac:dyDescent="0.3">
      <c r="B5" s="1" t="s">
        <v>18</v>
      </c>
      <c r="C5" s="1">
        <v>0</v>
      </c>
    </row>
    <row r="6" spans="2:7" ht="16.5" thickTop="1" thickBot="1" x14ac:dyDescent="0.3">
      <c r="B6" s="1" t="s">
        <v>19</v>
      </c>
      <c r="C6" s="1">
        <v>2</v>
      </c>
    </row>
    <row r="7" spans="2:7" ht="16.5" thickTop="1" thickBot="1" x14ac:dyDescent="0.3">
      <c r="B7" s="1" t="s">
        <v>20</v>
      </c>
      <c r="C7" s="1">
        <v>7</v>
      </c>
    </row>
    <row r="8" spans="2:7" ht="16.5" thickTop="1" thickBot="1" x14ac:dyDescent="0.3">
      <c r="B8" s="1" t="s">
        <v>21</v>
      </c>
      <c r="C8" s="1">
        <v>38</v>
      </c>
    </row>
    <row r="9" spans="2:7" ht="16.5" thickTop="1" thickBot="1" x14ac:dyDescent="0.3">
      <c r="B9" s="1" t="s">
        <v>22</v>
      </c>
      <c r="C9" s="1">
        <v>54</v>
      </c>
    </row>
    <row r="10" spans="2:7" ht="16.5" thickTop="1" thickBot="1" x14ac:dyDescent="0.3">
      <c r="B10" s="1" t="s">
        <v>23</v>
      </c>
      <c r="C10" s="1">
        <v>11.96128886</v>
      </c>
    </row>
    <row r="11" spans="2:7" ht="16.5" thickTop="1" thickBot="1" x14ac:dyDescent="0.3">
      <c r="B11" s="1" t="s">
        <v>24</v>
      </c>
      <c r="C11" s="1">
        <v>143.07243109999999</v>
      </c>
    </row>
    <row r="12" spans="2:7" ht="16.5" thickTop="1" thickBot="1" x14ac:dyDescent="0.3">
      <c r="B12" s="1" t="s">
        <v>25</v>
      </c>
      <c r="C12" s="1">
        <v>7.5239259680000004</v>
      </c>
    </row>
    <row r="13" spans="2:7" ht="15.75" thickTop="1" x14ac:dyDescent="0.25"/>
    <row r="15" spans="2:7" ht="31.5" customHeight="1" x14ac:dyDescent="0.25">
      <c r="E15" s="16" t="s">
        <v>64</v>
      </c>
      <c r="F15" s="24" t="s">
        <v>6</v>
      </c>
      <c r="G15" s="20" t="s">
        <v>57</v>
      </c>
    </row>
    <row r="16" spans="2:7" x14ac:dyDescent="0.25">
      <c r="E16" s="17" t="s">
        <v>63</v>
      </c>
      <c r="F16" s="21">
        <v>32336</v>
      </c>
      <c r="G16" s="22">
        <f>F16/$F$24</f>
        <v>0.30180226426364765</v>
      </c>
    </row>
    <row r="17" spans="5:7" x14ac:dyDescent="0.25">
      <c r="E17" s="17" t="s">
        <v>91</v>
      </c>
      <c r="F17" s="21">
        <v>44823</v>
      </c>
      <c r="G17" s="22">
        <f t="shared" ref="G17:G23" si="0">F17/$F$24</f>
        <v>0.41834744220341041</v>
      </c>
    </row>
    <row r="18" spans="5:7" x14ac:dyDescent="0.25">
      <c r="E18" s="17" t="s">
        <v>92</v>
      </c>
      <c r="F18" s="21">
        <v>4450</v>
      </c>
      <c r="G18" s="22">
        <f t="shared" si="0"/>
        <v>4.1533277955629395E-2</v>
      </c>
    </row>
    <row r="19" spans="5:7" x14ac:dyDescent="0.25">
      <c r="E19" s="17" t="s">
        <v>93</v>
      </c>
      <c r="F19" s="21">
        <v>3279</v>
      </c>
      <c r="G19" s="22">
        <f t="shared" si="0"/>
        <v>3.0603959194721073E-2</v>
      </c>
    </row>
    <row r="20" spans="5:7" x14ac:dyDescent="0.25">
      <c r="E20" s="17" t="s">
        <v>94</v>
      </c>
      <c r="F20" s="21">
        <v>6193</v>
      </c>
      <c r="G20" s="22">
        <f t="shared" si="0"/>
        <v>5.7801256264991649E-2</v>
      </c>
    </row>
    <row r="21" spans="5:7" x14ac:dyDescent="0.25">
      <c r="E21" s="17" t="s">
        <v>95</v>
      </c>
      <c r="F21" s="21">
        <v>6373</v>
      </c>
      <c r="G21" s="22">
        <f t="shared" si="0"/>
        <v>5.9481254024994636E-2</v>
      </c>
    </row>
    <row r="22" spans="5:7" x14ac:dyDescent="0.25">
      <c r="E22" s="17" t="s">
        <v>96</v>
      </c>
      <c r="F22" s="21">
        <v>5516</v>
      </c>
      <c r="G22" s="22">
        <f t="shared" si="0"/>
        <v>5.1482598023202639E-2</v>
      </c>
    </row>
    <row r="23" spans="5:7" x14ac:dyDescent="0.25">
      <c r="E23" s="17" t="s">
        <v>97</v>
      </c>
      <c r="F23" s="21">
        <v>4173</v>
      </c>
      <c r="G23" s="22">
        <f t="shared" si="0"/>
        <v>3.8947948069402577E-2</v>
      </c>
    </row>
    <row r="24" spans="5:7" x14ac:dyDescent="0.25">
      <c r="E24" s="19" t="s">
        <v>37</v>
      </c>
      <c r="F24" s="21">
        <f>SUM(F16:F23)</f>
        <v>107143</v>
      </c>
      <c r="G24" s="2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E9451-4499-439F-83AE-0D87C5A09B87}">
  <dimension ref="B2:O13"/>
  <sheetViews>
    <sheetView workbookViewId="0">
      <selection activeCell="J15" sqref="J15"/>
    </sheetView>
  </sheetViews>
  <sheetFormatPr baseColWidth="10" defaultRowHeight="15" x14ac:dyDescent="0.25"/>
  <cols>
    <col min="4" max="5" width="13.7109375" customWidth="1"/>
    <col min="7" max="7" width="16.85546875" customWidth="1"/>
  </cols>
  <sheetData>
    <row r="2" spans="2:15" ht="36" customHeight="1" x14ac:dyDescent="0.25">
      <c r="B2" s="24" t="s">
        <v>66</v>
      </c>
      <c r="C2" s="30" t="s">
        <v>6</v>
      </c>
      <c r="D2" s="24" t="s">
        <v>57</v>
      </c>
      <c r="F2" s="24" t="s">
        <v>66</v>
      </c>
      <c r="G2" s="33" t="s">
        <v>68</v>
      </c>
    </row>
    <row r="3" spans="2:15" x14ac:dyDescent="0.25">
      <c r="B3" s="27">
        <v>3</v>
      </c>
      <c r="C3" s="28">
        <v>70451</v>
      </c>
      <c r="D3" s="29">
        <f>C3/$C$8</f>
        <v>0.65754178994428003</v>
      </c>
      <c r="F3" s="27">
        <v>3</v>
      </c>
      <c r="G3" s="18">
        <f>C3/(C3+G12)</f>
        <v>0.54164744595134851</v>
      </c>
    </row>
    <row r="4" spans="2:15" x14ac:dyDescent="0.25">
      <c r="B4" s="27">
        <v>4</v>
      </c>
      <c r="C4" s="28">
        <v>35187</v>
      </c>
      <c r="D4" s="29">
        <f>C4/$C$8</f>
        <v>0.32841156211791717</v>
      </c>
      <c r="F4" s="27">
        <v>4</v>
      </c>
      <c r="G4" s="18">
        <f t="shared" ref="G4:G5" si="0">C4/(C4+G13)</f>
        <v>0.65665764672949523</v>
      </c>
    </row>
    <row r="5" spans="2:15" x14ac:dyDescent="0.25">
      <c r="B5" s="27">
        <v>5</v>
      </c>
      <c r="C5" s="28">
        <v>467</v>
      </c>
      <c r="D5" s="29">
        <f>C5/$C$8</f>
        <v>4.3586608551188597E-3</v>
      </c>
      <c r="F5" s="27">
        <v>5</v>
      </c>
      <c r="G5" s="18">
        <f t="shared" si="0"/>
        <v>1</v>
      </c>
    </row>
    <row r="6" spans="2:15" x14ac:dyDescent="0.25">
      <c r="B6" s="27">
        <v>6</v>
      </c>
      <c r="C6" s="28">
        <v>388</v>
      </c>
      <c r="D6" s="29">
        <f>C6/$C$8</f>
        <v>3.621328504895327E-3</v>
      </c>
      <c r="E6" s="32"/>
      <c r="J6" s="66" t="s">
        <v>98</v>
      </c>
      <c r="K6" s="66"/>
      <c r="L6" s="66"/>
      <c r="M6" s="66" t="s">
        <v>99</v>
      </c>
      <c r="N6" s="66"/>
      <c r="O6" s="66"/>
    </row>
    <row r="7" spans="2:15" ht="24" x14ac:dyDescent="0.25">
      <c r="B7" s="27" t="s">
        <v>67</v>
      </c>
      <c r="C7" s="28">
        <v>650</v>
      </c>
      <c r="D7" s="29">
        <f>C7/$C$8</f>
        <v>6.0666585777885626E-3</v>
      </c>
      <c r="E7" s="32"/>
      <c r="J7" s="45" t="s">
        <v>66</v>
      </c>
      <c r="K7" s="46" t="s">
        <v>6</v>
      </c>
      <c r="L7" s="45" t="s">
        <v>57</v>
      </c>
      <c r="M7" s="45" t="s">
        <v>66</v>
      </c>
      <c r="N7" s="46" t="s">
        <v>6</v>
      </c>
      <c r="O7" s="45" t="s">
        <v>57</v>
      </c>
    </row>
    <row r="8" spans="2:15" x14ac:dyDescent="0.25">
      <c r="B8" s="30" t="s">
        <v>37</v>
      </c>
      <c r="C8" s="28">
        <f>SUM(C3:C7)</f>
        <v>107143</v>
      </c>
      <c r="D8" s="31"/>
      <c r="E8" s="31"/>
      <c r="J8" s="41">
        <v>0</v>
      </c>
      <c r="K8" s="42">
        <v>3439712</v>
      </c>
      <c r="L8" s="43">
        <v>0.76668680873998074</v>
      </c>
      <c r="M8" s="41">
        <v>3</v>
      </c>
      <c r="N8" s="42">
        <v>70451</v>
      </c>
      <c r="O8" s="43">
        <f>N8/$C$8</f>
        <v>0.65754178994428003</v>
      </c>
    </row>
    <row r="9" spans="2:15" x14ac:dyDescent="0.25">
      <c r="F9" t="s">
        <v>69</v>
      </c>
      <c r="J9" s="41">
        <v>1</v>
      </c>
      <c r="K9" s="42">
        <v>763125</v>
      </c>
      <c r="L9" s="43">
        <v>0.1700950169431911</v>
      </c>
      <c r="M9" s="41">
        <v>4</v>
      </c>
      <c r="N9" s="42">
        <v>35187</v>
      </c>
      <c r="O9" s="43">
        <f>N9/$C$8</f>
        <v>0.32841156211791717</v>
      </c>
    </row>
    <row r="10" spans="2:15" x14ac:dyDescent="0.25">
      <c r="F10" s="27">
        <v>1</v>
      </c>
      <c r="G10" s="28">
        <v>763125</v>
      </c>
      <c r="J10" s="41">
        <v>2</v>
      </c>
      <c r="K10" s="42">
        <v>205611</v>
      </c>
      <c r="L10" s="43">
        <v>4.5829197744414699E-2</v>
      </c>
      <c r="M10" s="41">
        <v>5</v>
      </c>
      <c r="N10" s="42">
        <v>467</v>
      </c>
      <c r="O10" s="43">
        <f>N10/$C$8</f>
        <v>4.3586608551188597E-3</v>
      </c>
    </row>
    <row r="11" spans="2:15" x14ac:dyDescent="0.25">
      <c r="F11" s="27">
        <v>2</v>
      </c>
      <c r="G11" s="28">
        <v>205611</v>
      </c>
      <c r="J11" s="41">
        <v>3</v>
      </c>
      <c r="K11" s="42">
        <v>59617</v>
      </c>
      <c r="L11" s="43">
        <v>1.3288196068930024E-2</v>
      </c>
      <c r="M11" s="41">
        <v>6</v>
      </c>
      <c r="N11" s="42">
        <v>388</v>
      </c>
      <c r="O11" s="43">
        <f>N11/$C$8</f>
        <v>3.621328504895327E-3</v>
      </c>
    </row>
    <row r="12" spans="2:15" x14ac:dyDescent="0.25">
      <c r="F12" s="27">
        <v>3</v>
      </c>
      <c r="G12" s="28">
        <v>59617</v>
      </c>
      <c r="J12" s="41">
        <v>4</v>
      </c>
      <c r="K12" s="42">
        <v>18398</v>
      </c>
      <c r="L12" s="43">
        <v>4.1007805034834789E-3</v>
      </c>
      <c r="M12" s="41" t="s">
        <v>67</v>
      </c>
      <c r="N12" s="42">
        <v>650</v>
      </c>
      <c r="O12" s="43">
        <f>N12/$C$8</f>
        <v>6.0666585777885626E-3</v>
      </c>
    </row>
    <row r="13" spans="2:15" x14ac:dyDescent="0.25">
      <c r="F13" s="27">
        <v>4</v>
      </c>
      <c r="G13" s="28">
        <v>18398</v>
      </c>
      <c r="J13" s="46" t="s">
        <v>37</v>
      </c>
      <c r="K13" s="42">
        <v>4486463</v>
      </c>
      <c r="L13" s="44"/>
      <c r="M13" s="46" t="s">
        <v>37</v>
      </c>
      <c r="N13" s="42">
        <f>SUM(N8:N12)</f>
        <v>107143</v>
      </c>
      <c r="O13" s="44"/>
    </row>
  </sheetData>
  <mergeCells count="2">
    <mergeCell ref="J6:L6"/>
    <mergeCell ref="M6:O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8D651-4EA8-44A0-BF73-CBA98AE1126D}">
  <dimension ref="B1:L35"/>
  <sheetViews>
    <sheetView tabSelected="1" view="pageBreakPreview" topLeftCell="B5" zoomScale="130" zoomScaleNormal="100" zoomScaleSheetLayoutView="130" workbookViewId="0">
      <selection activeCell="H16" sqref="H16"/>
    </sheetView>
  </sheetViews>
  <sheetFormatPr baseColWidth="10" defaultRowHeight="15" x14ac:dyDescent="0.25"/>
  <cols>
    <col min="2" max="2" width="28.7109375" customWidth="1"/>
    <col min="3" max="3" width="15.7109375" customWidth="1"/>
    <col min="7" max="7" width="9.85546875" customWidth="1"/>
    <col min="8" max="8" width="10.85546875" customWidth="1"/>
    <col min="9" max="9" width="12.5703125" customWidth="1"/>
  </cols>
  <sheetData>
    <row r="1" spans="2:9" ht="15.75" thickBot="1" x14ac:dyDescent="0.3">
      <c r="G1" s="67" t="s">
        <v>100</v>
      </c>
      <c r="H1" s="67"/>
      <c r="I1" s="67"/>
    </row>
    <row r="2" spans="2:9" ht="31.5" thickTop="1" thickBot="1" x14ac:dyDescent="0.35">
      <c r="B2" s="5" t="s">
        <v>14</v>
      </c>
      <c r="C2" s="5" t="s">
        <v>15</v>
      </c>
      <c r="G2" s="24" t="s">
        <v>65</v>
      </c>
      <c r="H2" s="24" t="s">
        <v>6</v>
      </c>
      <c r="I2" s="24" t="s">
        <v>57</v>
      </c>
    </row>
    <row r="3" spans="2:9" ht="16.5" thickTop="1" thickBot="1" x14ac:dyDescent="0.3">
      <c r="B3" s="1" t="s">
        <v>16</v>
      </c>
      <c r="C3" s="1">
        <v>8</v>
      </c>
      <c r="G3" s="25">
        <v>8</v>
      </c>
      <c r="H3" s="21">
        <v>6537</v>
      </c>
      <c r="I3" s="22">
        <f>H3/$H$17</f>
        <v>6.1011918650775133E-2</v>
      </c>
    </row>
    <row r="4" spans="2:9" ht="16.5" thickTop="1" thickBot="1" x14ac:dyDescent="0.3">
      <c r="B4" s="1" t="s">
        <v>17</v>
      </c>
      <c r="C4" s="1">
        <v>8</v>
      </c>
      <c r="G4" s="25">
        <f>G3+1</f>
        <v>9</v>
      </c>
      <c r="H4" s="21">
        <v>7872</v>
      </c>
      <c r="I4" s="22">
        <f t="shared" ref="I4:I16" si="0">H4/$H$17</f>
        <v>7.3471902037463954E-2</v>
      </c>
    </row>
    <row r="5" spans="2:9" ht="16.5" thickTop="1" thickBot="1" x14ac:dyDescent="0.3">
      <c r="B5" s="1" t="s">
        <v>18</v>
      </c>
      <c r="C5" s="1">
        <v>11</v>
      </c>
      <c r="G5" s="25">
        <f t="shared" ref="G5:G16" si="1">G4+1</f>
        <v>10</v>
      </c>
      <c r="H5" s="21">
        <v>8134</v>
      </c>
      <c r="I5" s="22">
        <f t="shared" si="0"/>
        <v>7.5917232110357183E-2</v>
      </c>
    </row>
    <row r="6" spans="2:9" ht="16.5" thickTop="1" thickBot="1" x14ac:dyDescent="0.3">
      <c r="B6" s="1" t="s">
        <v>19</v>
      </c>
      <c r="C6" s="1">
        <v>14</v>
      </c>
      <c r="G6" s="25">
        <f t="shared" si="1"/>
        <v>11</v>
      </c>
      <c r="H6" s="21">
        <v>8798</v>
      </c>
      <c r="I6" s="22">
        <f t="shared" si="0"/>
        <v>8.2114557180590422E-2</v>
      </c>
    </row>
    <row r="7" spans="2:9" ht="16.5" thickTop="1" thickBot="1" x14ac:dyDescent="0.3">
      <c r="B7" s="1" t="s">
        <v>20</v>
      </c>
      <c r="C7" s="1">
        <v>18</v>
      </c>
      <c r="G7" s="25">
        <f t="shared" si="1"/>
        <v>12</v>
      </c>
      <c r="H7" s="21">
        <v>7624</v>
      </c>
      <c r="I7" s="22">
        <f t="shared" si="0"/>
        <v>7.1157238457015395E-2</v>
      </c>
    </row>
    <row r="8" spans="2:9" ht="16.5" thickTop="1" thickBot="1" x14ac:dyDescent="0.3">
      <c r="B8" s="1" t="s">
        <v>21</v>
      </c>
      <c r="C8" s="1">
        <v>20</v>
      </c>
      <c r="G8" s="25">
        <f t="shared" si="1"/>
        <v>13</v>
      </c>
      <c r="H8" s="21">
        <v>8253</v>
      </c>
      <c r="I8" s="22">
        <f t="shared" si="0"/>
        <v>7.7027897296136932E-2</v>
      </c>
    </row>
    <row r="9" spans="2:9" ht="16.5" thickTop="1" thickBot="1" x14ac:dyDescent="0.3">
      <c r="B9" s="1" t="s">
        <v>22</v>
      </c>
      <c r="C9" s="1">
        <v>21</v>
      </c>
      <c r="G9" s="25">
        <f t="shared" si="1"/>
        <v>14</v>
      </c>
      <c r="H9" s="21">
        <v>7618</v>
      </c>
      <c r="I9" s="22">
        <f t="shared" si="0"/>
        <v>7.110123853168196E-2</v>
      </c>
    </row>
    <row r="10" spans="2:9" ht="16.5" thickTop="1" thickBot="1" x14ac:dyDescent="0.3">
      <c r="B10" s="1" t="s">
        <v>23</v>
      </c>
      <c r="C10" s="9">
        <v>3.8486966969999998</v>
      </c>
      <c r="G10" s="25">
        <f t="shared" si="1"/>
        <v>15</v>
      </c>
      <c r="H10" s="21">
        <v>8161</v>
      </c>
      <c r="I10" s="22">
        <f t="shared" si="0"/>
        <v>7.6169231774357637E-2</v>
      </c>
    </row>
    <row r="11" spans="2:9" ht="16.5" thickTop="1" thickBot="1" x14ac:dyDescent="0.3">
      <c r="B11" s="1" t="s">
        <v>24</v>
      </c>
      <c r="C11" s="9">
        <v>14.81246627</v>
      </c>
      <c r="G11" s="25">
        <f>G10+1</f>
        <v>16</v>
      </c>
      <c r="H11" s="21">
        <v>8129</v>
      </c>
      <c r="I11" s="22">
        <f t="shared" si="0"/>
        <v>7.587056550591266E-2</v>
      </c>
    </row>
    <row r="12" spans="2:9" ht="16.5" thickTop="1" thickBot="1" x14ac:dyDescent="0.3">
      <c r="B12" s="1" t="s">
        <v>25</v>
      </c>
      <c r="C12" s="9">
        <v>14.323744899999999</v>
      </c>
      <c r="G12" s="25">
        <f t="shared" si="1"/>
        <v>17</v>
      </c>
      <c r="H12" s="21">
        <v>8413</v>
      </c>
      <c r="I12" s="22">
        <f t="shared" si="0"/>
        <v>7.852122863836182E-2</v>
      </c>
    </row>
    <row r="13" spans="2:9" ht="15.75" thickTop="1" x14ac:dyDescent="0.25">
      <c r="G13" s="25">
        <f t="shared" si="1"/>
        <v>18</v>
      </c>
      <c r="H13" s="21">
        <v>7684</v>
      </c>
      <c r="I13" s="22">
        <f t="shared" si="0"/>
        <v>7.1717237710349713E-2</v>
      </c>
    </row>
    <row r="14" spans="2:9" x14ac:dyDescent="0.25">
      <c r="G14" s="25">
        <f t="shared" si="1"/>
        <v>19</v>
      </c>
      <c r="H14" s="21">
        <v>8192</v>
      </c>
      <c r="I14" s="22">
        <f t="shared" si="0"/>
        <v>7.6458564721913702E-2</v>
      </c>
    </row>
    <row r="15" spans="2:9" x14ac:dyDescent="0.25">
      <c r="G15" s="25">
        <f t="shared" si="1"/>
        <v>20</v>
      </c>
      <c r="H15" s="26">
        <v>7750</v>
      </c>
      <c r="I15" s="22">
        <f t="shared" si="0"/>
        <v>7.233323688901748E-2</v>
      </c>
    </row>
    <row r="16" spans="2:9" x14ac:dyDescent="0.25">
      <c r="G16" s="25">
        <f t="shared" si="1"/>
        <v>21</v>
      </c>
      <c r="H16" s="26">
        <v>3978</v>
      </c>
      <c r="I16" s="22">
        <f t="shared" si="0"/>
        <v>3.7127950496066008E-2</v>
      </c>
    </row>
    <row r="17" spans="4:12" x14ac:dyDescent="0.25">
      <c r="G17" s="24" t="s">
        <v>37</v>
      </c>
      <c r="H17" s="26">
        <f>SUM(H3:H16)</f>
        <v>107143</v>
      </c>
    </row>
    <row r="18" spans="4:12" ht="15.75" thickBot="1" x14ac:dyDescent="0.3"/>
    <row r="19" spans="4:12" x14ac:dyDescent="0.25">
      <c r="D19" s="68" t="s">
        <v>101</v>
      </c>
      <c r="E19" s="69"/>
      <c r="F19" s="70"/>
      <c r="G19" s="68" t="s">
        <v>100</v>
      </c>
      <c r="H19" s="69"/>
      <c r="I19" s="70"/>
      <c r="L19" s="26"/>
    </row>
    <row r="20" spans="4:12" ht="30" x14ac:dyDescent="0.25">
      <c r="D20" s="56" t="s">
        <v>65</v>
      </c>
      <c r="E20" s="50" t="s">
        <v>6</v>
      </c>
      <c r="F20" s="57" t="s">
        <v>57</v>
      </c>
      <c r="G20" s="56" t="s">
        <v>65</v>
      </c>
      <c r="H20" s="50" t="s">
        <v>6</v>
      </c>
      <c r="I20" s="57" t="s">
        <v>57</v>
      </c>
      <c r="L20" s="26"/>
    </row>
    <row r="21" spans="4:12" x14ac:dyDescent="0.25">
      <c r="D21" s="58">
        <v>8</v>
      </c>
      <c r="E21" s="54">
        <v>275272</v>
      </c>
      <c r="F21" s="59">
        <v>6.1356128424551813E-2</v>
      </c>
      <c r="G21" s="58">
        <v>8</v>
      </c>
      <c r="H21" s="54">
        <v>6537</v>
      </c>
      <c r="I21" s="59">
        <f>H21/$H$17</f>
        <v>6.1011918650775133E-2</v>
      </c>
    </row>
    <row r="22" spans="4:12" x14ac:dyDescent="0.25">
      <c r="D22" s="58">
        <v>9</v>
      </c>
      <c r="E22" s="54">
        <v>324430</v>
      </c>
      <c r="F22" s="59">
        <v>7.2313089398040278E-2</v>
      </c>
      <c r="G22" s="58">
        <f>G21+1</f>
        <v>9</v>
      </c>
      <c r="H22" s="54">
        <v>7872</v>
      </c>
      <c r="I22" s="59">
        <f t="shared" ref="I22:I34" si="2">H22/$H$17</f>
        <v>7.3471902037463954E-2</v>
      </c>
    </row>
    <row r="23" spans="4:12" x14ac:dyDescent="0.25">
      <c r="D23" s="58">
        <v>10</v>
      </c>
      <c r="E23" s="54">
        <v>353414</v>
      </c>
      <c r="F23" s="59">
        <v>7.8773412374068388E-2</v>
      </c>
      <c r="G23" s="58">
        <f t="shared" ref="G23:G34" si="3">G22+1</f>
        <v>10</v>
      </c>
      <c r="H23" s="54">
        <v>8134</v>
      </c>
      <c r="I23" s="59">
        <f t="shared" si="2"/>
        <v>7.5917232110357183E-2</v>
      </c>
    </row>
    <row r="24" spans="4:12" x14ac:dyDescent="0.25">
      <c r="D24" s="58">
        <v>11</v>
      </c>
      <c r="E24" s="54">
        <v>374131</v>
      </c>
      <c r="F24" s="59">
        <v>8.3391081125599384E-2</v>
      </c>
      <c r="G24" s="58">
        <f t="shared" si="3"/>
        <v>11</v>
      </c>
      <c r="H24" s="54">
        <v>8798</v>
      </c>
      <c r="I24" s="59">
        <f t="shared" si="2"/>
        <v>8.2114557180590422E-2</v>
      </c>
    </row>
    <row r="25" spans="4:12" x14ac:dyDescent="0.25">
      <c r="D25" s="58">
        <v>12</v>
      </c>
      <c r="E25" s="54">
        <v>312996</v>
      </c>
      <c r="F25" s="59">
        <v>6.9764533887831021E-2</v>
      </c>
      <c r="G25" s="58">
        <f t="shared" si="3"/>
        <v>12</v>
      </c>
      <c r="H25" s="54">
        <v>7624</v>
      </c>
      <c r="I25" s="59">
        <f t="shared" si="2"/>
        <v>7.1157238457015395E-2</v>
      </c>
    </row>
    <row r="26" spans="4:12" x14ac:dyDescent="0.25">
      <c r="D26" s="58">
        <v>13</v>
      </c>
      <c r="E26" s="54">
        <v>347903</v>
      </c>
      <c r="F26" s="59">
        <v>7.7545050521981351E-2</v>
      </c>
      <c r="G26" s="58">
        <f t="shared" si="3"/>
        <v>13</v>
      </c>
      <c r="H26" s="54">
        <v>8253</v>
      </c>
      <c r="I26" s="59">
        <f t="shared" si="2"/>
        <v>7.7027897296136932E-2</v>
      </c>
    </row>
    <row r="27" spans="4:12" x14ac:dyDescent="0.25">
      <c r="D27" s="58">
        <v>14</v>
      </c>
      <c r="E27" s="54">
        <v>317637</v>
      </c>
      <c r="F27" s="59">
        <v>7.0798979062125331E-2</v>
      </c>
      <c r="G27" s="58">
        <f t="shared" si="3"/>
        <v>14</v>
      </c>
      <c r="H27" s="54">
        <v>7618</v>
      </c>
      <c r="I27" s="59">
        <f t="shared" si="2"/>
        <v>7.110123853168196E-2</v>
      </c>
    </row>
    <row r="28" spans="4:12" x14ac:dyDescent="0.25">
      <c r="D28" s="58">
        <v>15</v>
      </c>
      <c r="E28" s="54">
        <v>330634</v>
      </c>
      <c r="F28" s="59">
        <v>7.3695915914162219E-2</v>
      </c>
      <c r="G28" s="58">
        <f t="shared" si="3"/>
        <v>15</v>
      </c>
      <c r="H28" s="54">
        <v>8161</v>
      </c>
      <c r="I28" s="59">
        <f t="shared" si="2"/>
        <v>7.6169231774357637E-2</v>
      </c>
    </row>
    <row r="29" spans="4:12" x14ac:dyDescent="0.25">
      <c r="D29" s="58">
        <v>16</v>
      </c>
      <c r="E29" s="54">
        <v>335562</v>
      </c>
      <c r="F29" s="59">
        <v>7.479433130285483E-2</v>
      </c>
      <c r="G29" s="58">
        <f t="shared" si="3"/>
        <v>16</v>
      </c>
      <c r="H29" s="54">
        <v>8129</v>
      </c>
      <c r="I29" s="59">
        <f t="shared" si="2"/>
        <v>7.587056550591266E-2</v>
      </c>
    </row>
    <row r="30" spans="4:12" x14ac:dyDescent="0.25">
      <c r="D30" s="58">
        <v>17</v>
      </c>
      <c r="E30" s="54">
        <v>365497</v>
      </c>
      <c r="F30" s="59">
        <v>8.146662526805637E-2</v>
      </c>
      <c r="G30" s="58">
        <f t="shared" si="3"/>
        <v>17</v>
      </c>
      <c r="H30" s="54">
        <v>8413</v>
      </c>
      <c r="I30" s="59">
        <f t="shared" si="2"/>
        <v>7.852122863836182E-2</v>
      </c>
    </row>
    <row r="31" spans="4:12" x14ac:dyDescent="0.25">
      <c r="D31" s="58">
        <v>18</v>
      </c>
      <c r="E31" s="54">
        <v>324327</v>
      </c>
      <c r="F31" s="59">
        <v>7.2290131446531486E-2</v>
      </c>
      <c r="G31" s="58">
        <f t="shared" si="3"/>
        <v>18</v>
      </c>
      <c r="H31" s="54">
        <v>7684</v>
      </c>
      <c r="I31" s="59">
        <f t="shared" si="2"/>
        <v>7.1717237710349713E-2</v>
      </c>
    </row>
    <row r="32" spans="4:12" x14ac:dyDescent="0.25">
      <c r="D32" s="58">
        <v>19</v>
      </c>
      <c r="E32" s="54">
        <v>345844</v>
      </c>
      <c r="F32" s="59">
        <v>7.7086114384538551E-2</v>
      </c>
      <c r="G32" s="58">
        <f t="shared" si="3"/>
        <v>19</v>
      </c>
      <c r="H32" s="54">
        <v>8192</v>
      </c>
      <c r="I32" s="59">
        <f t="shared" si="2"/>
        <v>7.6458564721913702E-2</v>
      </c>
    </row>
    <row r="33" spans="4:9" x14ac:dyDescent="0.25">
      <c r="D33" s="58">
        <v>20</v>
      </c>
      <c r="E33" s="54">
        <v>316310</v>
      </c>
      <c r="F33" s="59">
        <v>7.050320040530815E-2</v>
      </c>
      <c r="G33" s="58">
        <f t="shared" si="3"/>
        <v>20</v>
      </c>
      <c r="H33" s="55">
        <v>7750</v>
      </c>
      <c r="I33" s="59">
        <f t="shared" si="2"/>
        <v>7.233323688901748E-2</v>
      </c>
    </row>
    <row r="34" spans="4:9" ht="15.75" thickBot="1" x14ac:dyDescent="0.3">
      <c r="D34" s="60">
        <v>21</v>
      </c>
      <c r="E34" s="61">
        <v>162506</v>
      </c>
      <c r="F34" s="62">
        <v>3.6221406484350814E-2</v>
      </c>
      <c r="G34" s="60">
        <f t="shared" si="3"/>
        <v>21</v>
      </c>
      <c r="H34" s="65">
        <v>3978</v>
      </c>
      <c r="I34" s="62">
        <f t="shared" si="2"/>
        <v>3.7127950496066008E-2</v>
      </c>
    </row>
    <row r="35" spans="4:9" ht="15.75" thickBot="1" x14ac:dyDescent="0.3">
      <c r="D35" s="63" t="s">
        <v>37</v>
      </c>
      <c r="E35" s="64">
        <v>4486463</v>
      </c>
      <c r="F35" s="39"/>
      <c r="G35" s="63" t="s">
        <v>37</v>
      </c>
      <c r="H35" s="64">
        <f>SUM(H21:H34)</f>
        <v>107143</v>
      </c>
      <c r="I35" s="39"/>
    </row>
  </sheetData>
  <mergeCells count="3">
    <mergeCell ref="G1:I1"/>
    <mergeCell ref="G19:I19"/>
    <mergeCell ref="D19:F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SEXO</vt:lpstr>
      <vt:lpstr>EDAD</vt:lpstr>
      <vt:lpstr>SEGMENTO</vt:lpstr>
      <vt:lpstr>SUB_SEGMENTO</vt:lpstr>
      <vt:lpstr>SEGTO_AGRUP</vt:lpstr>
      <vt:lpstr>CARTERIZADO</vt:lpstr>
      <vt:lpstr>DURACION</vt:lpstr>
      <vt:lpstr>APERTURA</vt:lpstr>
      <vt:lpstr>HORA_ENVIO</vt:lpstr>
      <vt:lpstr>DIA_ENVIO</vt:lpstr>
      <vt:lpstr>MES_ENVIO</vt:lpstr>
      <vt:lpstr>DIA_SEMANA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gomez</dc:creator>
  <cp:lastModifiedBy>Sebastián Alejandro Garrido Valenzuela</cp:lastModifiedBy>
  <dcterms:created xsi:type="dcterms:W3CDTF">2021-11-14T20:15:31Z</dcterms:created>
  <dcterms:modified xsi:type="dcterms:W3CDTF">2021-12-04T03:54:20Z</dcterms:modified>
</cp:coreProperties>
</file>