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0) 2020\"/>
    </mc:Choice>
  </mc:AlternateContent>
  <xr:revisionPtr revIDLastSave="0" documentId="13_ncr:1_{6DA15BAE-73E4-4D27-ACD4-E6126108C666}" xr6:coauthVersionLast="47" xr6:coauthVersionMax="47" xr10:uidLastSave="{00000000-0000-0000-0000-000000000000}"/>
  <bookViews>
    <workbookView xWindow="-120" yWindow="-120" windowWidth="20730" windowHeight="11160" firstSheet="4" activeTab="7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APERTURA" sheetId="9" r:id="rId7"/>
    <sheet name="HORA_ENVIO" sheetId="10" r:id="rId8"/>
    <sheet name="DIA_ENVIO" sheetId="11" r:id="rId9"/>
    <sheet name="MES_ENVIO" sheetId="16" r:id="rId10"/>
    <sheet name="Dia_de_semana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6" l="1"/>
  <c r="D12" i="16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G17" i="10"/>
  <c r="H4" i="10" s="1"/>
  <c r="I21" i="15"/>
  <c r="I22" i="15"/>
  <c r="I23" i="15"/>
  <c r="I24" i="15"/>
  <c r="I25" i="15"/>
  <c r="I26" i="15"/>
  <c r="I27" i="15"/>
  <c r="H22" i="15"/>
  <c r="H23" i="15"/>
  <c r="H24" i="15"/>
  <c r="H25" i="15"/>
  <c r="H26" i="15"/>
  <c r="H27" i="15"/>
  <c r="H21" i="15"/>
  <c r="C10" i="15"/>
  <c r="D4" i="15" s="1"/>
  <c r="I4" i="9"/>
  <c r="I5" i="9"/>
  <c r="I6" i="9"/>
  <c r="I7" i="9"/>
  <c r="H8" i="9"/>
  <c r="D7" i="16" l="1"/>
  <c r="D5" i="16"/>
  <c r="D10" i="16"/>
  <c r="D13" i="16"/>
  <c r="D9" i="16"/>
  <c r="D14" i="16"/>
  <c r="D6" i="16"/>
  <c r="D11" i="16"/>
  <c r="D3" i="16"/>
  <c r="D4" i="16"/>
  <c r="D8" i="16"/>
  <c r="H5" i="10"/>
  <c r="H9" i="10"/>
  <c r="H6" i="10"/>
  <c r="H10" i="10"/>
  <c r="H14" i="10"/>
  <c r="H7" i="10"/>
  <c r="H15" i="10"/>
  <c r="H13" i="10"/>
  <c r="H11" i="10"/>
  <c r="H16" i="10"/>
  <c r="H12" i="10"/>
  <c r="H3" i="10"/>
  <c r="H8" i="10"/>
  <c r="H28" i="15"/>
  <c r="D7" i="15"/>
  <c r="D3" i="15"/>
  <c r="D6" i="15"/>
  <c r="D9" i="15"/>
  <c r="D5" i="15"/>
  <c r="D8" i="15"/>
  <c r="I3" i="9"/>
  <c r="C26" i="14" l="1"/>
  <c r="D14" i="14" s="1"/>
  <c r="C5" i="6"/>
  <c r="D4" i="6" s="1"/>
  <c r="C8" i="5"/>
  <c r="D6" i="5" s="1"/>
  <c r="C5" i="1"/>
  <c r="D4" i="1" s="1"/>
  <c r="C8" i="3"/>
  <c r="D7" i="3" s="1"/>
  <c r="D17" i="14" l="1"/>
  <c r="D16" i="14"/>
  <c r="D3" i="14"/>
  <c r="D4" i="14"/>
  <c r="D5" i="14"/>
  <c r="D6" i="14"/>
  <c r="D7" i="14"/>
  <c r="D15" i="14"/>
  <c r="D18" i="14"/>
  <c r="D12" i="14"/>
  <c r="D13" i="14"/>
  <c r="D19" i="14"/>
  <c r="D8" i="14"/>
  <c r="D20" i="14"/>
  <c r="D9" i="14"/>
  <c r="D21" i="14"/>
  <c r="D10" i="14"/>
  <c r="D22" i="14"/>
  <c r="D11" i="14"/>
  <c r="D3" i="6"/>
  <c r="D3" i="5"/>
  <c r="D4" i="5"/>
  <c r="D5" i="5"/>
  <c r="D7" i="5"/>
  <c r="D4" i="3"/>
  <c r="D6" i="3"/>
  <c r="D3" i="3"/>
  <c r="D5" i="3"/>
  <c r="D3" i="1"/>
</calcChain>
</file>

<file path=xl/sharedStrings.xml><?xml version="1.0" encoding="utf-8"?>
<sst xmlns="http://schemas.openxmlformats.org/spreadsheetml/2006/main" count="165" uniqueCount="86">
  <si>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</si>
  <si>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</si>
  <si>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</si>
  <si>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</si>
  <si>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</si>
  <si>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</si>
  <si>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</si>
  <si>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</si>
  <si>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</si>
  <si>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</si>
  <si>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</si>
  <si>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</si>
  <si>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</si>
  <si>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</si>
  <si>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</si>
  <si>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</si>
  <si>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</si>
  <si>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</si>
  <si>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</si>
  <si>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</si>
  <si>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</si>
  <si>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</si>
  <si>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</si>
  <si>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</si>
  <si>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</si>
  <si>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</si>
  <si>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</si>
  <si>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</si>
  <si>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</si>
  <si>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</si>
  <si>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</si>
  <si>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</si>
  <si>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</si>
  <si>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</si>
  <si>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</si>
  <si>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</si>
  <si>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</si>
  <si>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</si>
  <si>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</si>
  <si>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</si>
  <si>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</si>
  <si>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</si>
  <si>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</si>
  <si>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</si>
  <si>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</si>
  <si>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</si>
  <si>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</si>
  <si>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</si>
  <si>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</si>
  <si>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</si>
  <si>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</si>
  <si>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</si>
  <si>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</si>
  <si>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</si>
  <si>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</si>
  <si>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</si>
  <si>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</si>
  <si>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</si>
  <si>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</si>
  <si>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</si>
  <si>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N° DE APERTURAS</t>
  </si>
  <si>
    <t>DÍA DE LA SEMANA</t>
  </si>
  <si>
    <t>Lunes</t>
  </si>
  <si>
    <t>Martes</t>
  </si>
  <si>
    <t>Miercoles</t>
  </si>
  <si>
    <t>Jueves</t>
  </si>
  <si>
    <t>Viernes</t>
  </si>
  <si>
    <t>Sabado</t>
  </si>
  <si>
    <t>Domingo</t>
  </si>
  <si>
    <t>HORA DE ENVÍO</t>
  </si>
  <si>
    <t>¿PERTENECE A CARTERIZADO?</t>
  </si>
  <si>
    <t>Carterizado</t>
  </si>
  <si>
    <t>No Carterizado</t>
  </si>
  <si>
    <t>MES DE ENVÍO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</si>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</sst>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3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0" fontId="2" fillId="0" borderId="4" xfId="0" applyFont="1" applyBorder="1" applyAlignment="1">
      <alignment horizontal="center" wrapText="1"/>
    </xf>
    <xf numFmtId="3" fontId="0" fillId="0" borderId="4" xfId="0" applyNumberFormat="1" applyBorder="1"/>
    <xf numFmtId="164" fontId="0" fillId="0" borderId="4" xfId="1" applyNumberFormat="1" applyFont="1" applyBorder="1"/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PORCENTAJE DE SEXO DE ENCUESTADOS DEL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#,##0</c:formatCode>
                <c:ptCount val="2"/>
                <c:pt idx="0">
                  <c:v>2569256</c:v>
                </c:pt>
                <c:pt idx="1">
                  <c:v>1917207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657584610254"/>
          <c:y val="0.41024241761446484"/>
          <c:w val="0.16115641728379365"/>
          <c:h val="0.210792703775464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PORCENTAJE DE ENVÍOS REALIZADOS DENTRO DEL DIA DE LA SEMANA 2020 S/R</a:t>
            </a:r>
            <a:endParaRPr lang="es-C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Dia_de_semana!$C$2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05-400A-AA27-EAF320179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E05-400A-AA27-EAF320179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05-400A-AA27-EAF320179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E05-400A-AA27-EAF320179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05-400A-AA27-EAF320179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E05-400A-AA27-EAF3201791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05-400A-AA27-EAF320179117}"/>
              </c:ext>
            </c:extLst>
          </c:dPt>
          <c:dLbls>
            <c:dLbl>
              <c:idx val="0"/>
              <c:layout>
                <c:manualLayout>
                  <c:x val="-8.9867891513560755E-2"/>
                  <c:y val="0.163195538057742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05-400A-AA27-EAF320179117}"/>
                </c:ext>
              </c:extLst>
            </c:dLbl>
            <c:dLbl>
              <c:idx val="1"/>
              <c:layout>
                <c:manualLayout>
                  <c:x val="-0.1586557305336834"/>
                  <c:y val="3.5416302128900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05-400A-AA27-EAF320179117}"/>
                </c:ext>
              </c:extLst>
            </c:dLbl>
            <c:dLbl>
              <c:idx val="2"/>
              <c:layout>
                <c:manualLayout>
                  <c:x val="-0.11005358705161855"/>
                  <c:y val="-0.17312992125984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05-400A-AA27-EAF320179117}"/>
                </c:ext>
              </c:extLst>
            </c:dLbl>
            <c:dLbl>
              <c:idx val="3"/>
              <c:layout>
                <c:manualLayout>
                  <c:x val="8.4776027996500442E-2"/>
                  <c:y val="-0.204013196267133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05-400A-AA27-EAF320179117}"/>
                </c:ext>
              </c:extLst>
            </c:dLbl>
            <c:dLbl>
              <c:idx val="4"/>
              <c:layout>
                <c:manualLayout>
                  <c:x val="0.14707611548556432"/>
                  <c:y val="-4.04039078448527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05-400A-AA27-EAF320179117}"/>
                </c:ext>
              </c:extLst>
            </c:dLbl>
            <c:dLbl>
              <c:idx val="5"/>
              <c:layout>
                <c:manualLayout>
                  <c:x val="0.11750634295713031"/>
                  <c:y val="0.124611038203557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05-400A-AA27-EAF320179117}"/>
                </c:ext>
              </c:extLst>
            </c:dLbl>
            <c:dLbl>
              <c:idx val="6"/>
              <c:layout>
                <c:manualLayout>
                  <c:x val="5.3755468066491639E-2"/>
                  <c:y val="0.167177384076990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05-400A-AA27-EAF320179117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Dia_de_semana!$B$3:$B$9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Dia_de_semana!$C$3:$C$9</c:f>
              <c:numCache>
                <c:formatCode>#,##0</c:formatCode>
                <c:ptCount val="7"/>
                <c:pt idx="0">
                  <c:v>641672</c:v>
                </c:pt>
                <c:pt idx="1">
                  <c:v>719957</c:v>
                </c:pt>
                <c:pt idx="2">
                  <c:v>769994</c:v>
                </c:pt>
                <c:pt idx="3">
                  <c:v>766428</c:v>
                </c:pt>
                <c:pt idx="4">
                  <c:v>663591</c:v>
                </c:pt>
                <c:pt idx="5">
                  <c:v>549804</c:v>
                </c:pt>
                <c:pt idx="6">
                  <c:v>375017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5-400A-AA27-EAF320179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5377436428564"/>
          <c:y val="0.30289148661091814"/>
          <c:w val="0.19258835982224279"/>
          <c:h val="0.5430526421996277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SEGMENTOS DE ENVIOS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67-41FC-AA5A-512B2AAD2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67-41FC-AA5A-512B2AAD25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67-41FC-AA5A-512B2AAD25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667-41FC-AA5A-512B2AAD25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667-41FC-AA5A-512B2AAD259B}"/>
              </c:ext>
            </c:extLst>
          </c:dPt>
          <c:dLbls>
            <c:dLbl>
              <c:idx val="1"/>
              <c:layout>
                <c:manualLayout>
                  <c:x val="0.14924039442986292"/>
                  <c:y val="-0.117399271234712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67-41FC-AA5A-512B2AAD259B}"/>
                </c:ext>
              </c:extLst>
            </c:dLbl>
            <c:dLbl>
              <c:idx val="2"/>
              <c:layout>
                <c:manualLayout>
                  <c:x val="7.4263861548556381E-2"/>
                  <c:y val="0.17736674205617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67-41FC-AA5A-512B2AAD259B}"/>
                </c:ext>
              </c:extLst>
            </c:dLbl>
            <c:dLbl>
              <c:idx val="3"/>
              <c:layout>
                <c:manualLayout>
                  <c:x val="1.3327045056867838E-2"/>
                  <c:y val="0.12023440553973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67-41FC-AA5A-512B2AAD2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67-41FC-AA5A-512B2AAD259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#,##0</c:formatCode>
                <c:ptCount val="5"/>
                <c:pt idx="0">
                  <c:v>2053331</c:v>
                </c:pt>
                <c:pt idx="1">
                  <c:v>1909366</c:v>
                </c:pt>
                <c:pt idx="2">
                  <c:v>436817</c:v>
                </c:pt>
                <c:pt idx="3">
                  <c:v>86930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9498031496058"/>
          <c:y val="0.37721491595465462"/>
          <c:w val="7.9344834499854189E-2"/>
          <c:h val="0.382870525492824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2020 S/R</a:t>
            </a:r>
            <a:endParaRPr lang="en-US"/>
          </a:p>
        </c:rich>
      </c:tx>
      <c:layout>
        <c:manualLayout>
          <c:xMode val="edge"/>
          <c:yMode val="edge"/>
          <c:x val="0.13825509714511491"/>
          <c:y val="2.9662588060808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0B-48D2-8503-1E27B3AC2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0B-48D2-8503-1E27B3AC2F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0B-48D2-8503-1E27B3AC2F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0B-48D2-8503-1E27B3AC2F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0B-48D2-8503-1E27B3AC2F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0B-48D2-8503-1E27B3AC2F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10B-48D2-8503-1E27B3AC2F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10B-48D2-8503-1E27B3AC2F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10B-48D2-8503-1E27B3AC2F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CF-409F-93E7-F7784E61F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2CF-409F-93E7-F7784E61F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CF-409F-93E7-F7784E61F97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2CF-409F-93E7-F7784E61F97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CF-409F-93E7-F7784E61F97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2CF-409F-93E7-F7784E61F97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CF-409F-93E7-F7784E61F97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2CF-409F-93E7-F7784E61F97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CF-409F-93E7-F7784E61F97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2CF-409F-93E7-F7784E61F97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CF-409F-93E7-F7784E61F97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2CF-409F-93E7-F7784E61F9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CF-409F-93E7-F7784E61F97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CF-409F-93E7-F7784E61F971}"/>
              </c:ext>
            </c:extLst>
          </c:dPt>
          <c:dLbls>
            <c:dLbl>
              <c:idx val="3"/>
              <c:layout>
                <c:manualLayout>
                  <c:x val="7.0072087763223101E-2"/>
                  <c:y val="-9.18699400617193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B-48D2-8503-1E27B3AC2F20}"/>
                </c:ext>
              </c:extLst>
            </c:dLbl>
            <c:dLbl>
              <c:idx val="4"/>
              <c:layout>
                <c:manualLayout>
                  <c:x val="9.9863525123875641E-2"/>
                  <c:y val="-0.11057547172565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B-48D2-8503-1E27B3AC2F20}"/>
                </c:ext>
              </c:extLst>
            </c:dLbl>
            <c:dLbl>
              <c:idx val="5"/>
              <c:layout>
                <c:manualLayout>
                  <c:x val="0.10846567566151005"/>
                  <c:y val="-2.02724520391569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B-48D2-8503-1E27B3AC2F20}"/>
                </c:ext>
              </c:extLst>
            </c:dLbl>
            <c:dLbl>
              <c:idx val="6"/>
              <c:layout>
                <c:manualLayout>
                  <c:x val="0.10825965302724257"/>
                  <c:y val="4.340051208838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B-48D2-8503-1E27B3AC2F20}"/>
                </c:ext>
              </c:extLst>
            </c:dLbl>
            <c:dLbl>
              <c:idx val="7"/>
              <c:layout>
                <c:manualLayout>
                  <c:x val="7.794348287109272E-2"/>
                  <c:y val="6.3774564330737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0B-48D2-8503-1E27B3AC2F20}"/>
                </c:ext>
              </c:extLst>
            </c:dLbl>
            <c:dLbl>
              <c:idx val="9"/>
              <c:layout>
                <c:manualLayout>
                  <c:x val="4.6735975013432553E-2"/>
                  <c:y val="8.15384663002030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CF-409F-93E7-F7784E61F971}"/>
                </c:ext>
              </c:extLst>
            </c:dLbl>
            <c:dLbl>
              <c:idx val="10"/>
              <c:layout>
                <c:manualLayout>
                  <c:x val="6.6262142489920725E-2"/>
                  <c:y val="0.150023832516218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CF-409F-93E7-F7784E61F971}"/>
                </c:ext>
              </c:extLst>
            </c:dLbl>
            <c:dLbl>
              <c:idx val="11"/>
              <c:layout>
                <c:manualLayout>
                  <c:x val="9.281763166700932E-2"/>
                  <c:y val="7.66944315497826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CF-409F-93E7-F7784E61F97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CF-409F-93E7-F7784E61F97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CF-409F-93E7-F7784E61F97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CF-409F-93E7-F7784E61F97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CF-409F-93E7-F7784E61F97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CF-409F-93E7-F7784E61F97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CF-409F-93E7-F7784E61F97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CF-409F-93E7-F7784E61F97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CF-409F-93E7-F7784E61F97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CF-409F-93E7-F7784E61F97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CF-409F-93E7-F7784E61F97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CF-409F-93E7-F7784E61F971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1248632</c:v>
                </c:pt>
                <c:pt idx="1">
                  <c:v>632648</c:v>
                </c:pt>
                <c:pt idx="2">
                  <c:v>454258</c:v>
                </c:pt>
                <c:pt idx="3">
                  <c:v>393294</c:v>
                </c:pt>
                <c:pt idx="4">
                  <c:v>391140</c:v>
                </c:pt>
                <c:pt idx="5">
                  <c:v>288839</c:v>
                </c:pt>
                <c:pt idx="6">
                  <c:v>263619</c:v>
                </c:pt>
                <c:pt idx="7">
                  <c:v>198077</c:v>
                </c:pt>
                <c:pt idx="8">
                  <c:v>134365</c:v>
                </c:pt>
                <c:pt idx="9">
                  <c:v>114054</c:v>
                </c:pt>
                <c:pt idx="10">
                  <c:v>88283</c:v>
                </c:pt>
                <c:pt idx="11">
                  <c:v>68936</c:v>
                </c:pt>
                <c:pt idx="12">
                  <c:v>61411</c:v>
                </c:pt>
                <c:pt idx="13">
                  <c:v>58906</c:v>
                </c:pt>
                <c:pt idx="14">
                  <c:v>25518</c:v>
                </c:pt>
                <c:pt idx="15">
                  <c:v>15904</c:v>
                </c:pt>
                <c:pt idx="16">
                  <c:v>14855</c:v>
                </c:pt>
                <c:pt idx="17">
                  <c:v>12714</c:v>
                </c:pt>
                <c:pt idx="18">
                  <c:v>11607</c:v>
                </c:pt>
                <c:pt idx="19">
                  <c:v>8892</c:v>
                </c:pt>
                <c:pt idx="20" formatCode="General">
                  <c:v>491</c:v>
                </c:pt>
                <c:pt idx="21" formatCode="General">
                  <c:v>19</c:v>
                </c:pt>
                <c:pt idx="2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F-409F-93E7-F7784E61F9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45577367345209"/>
          <c:y val="0.25402970346170572"/>
          <c:w val="0.17458160471876499"/>
          <c:h val="0.6882695558494564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</a:t>
            </a:r>
            <a:r>
              <a:rPr lang="es-CL" sz="1800" b="1" i="0" baseline="0">
                <a:effectLst/>
              </a:rPr>
              <a:t>SEGMENTOS AGRUPADOS </a:t>
            </a:r>
            <a:r>
              <a:rPr lang="en-US" sz="1800" b="1" i="0" baseline="0">
                <a:effectLst/>
              </a:rPr>
              <a:t>EN ENVÍOS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2"/>
              <c:layout>
                <c:manualLayout>
                  <c:x val="0.14567381663498954"/>
                  <c:y val="-3.72997179483145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E-484B-AD45-A7829B2139C5}"/>
                </c:ext>
              </c:extLst>
            </c:dLbl>
            <c:dLbl>
              <c:idx val="3"/>
              <c:layout>
                <c:manualLayout>
                  <c:x val="0.11815209521223641"/>
                  <c:y val="0.111103533777131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6.56468911213684E-2"/>
                  <c:y val="0.146267142989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#,##0</c:formatCode>
                <c:ptCount val="5"/>
                <c:pt idx="0">
                  <c:v>1528833</c:v>
                </c:pt>
                <c:pt idx="1">
                  <c:v>1396437</c:v>
                </c:pt>
                <c:pt idx="2">
                  <c:v>656913</c:v>
                </c:pt>
                <c:pt idx="3">
                  <c:v>467463</c:v>
                </c:pt>
                <c:pt idx="4">
                  <c:v>436817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75685582405644"/>
          <c:y val="0.37252820079701898"/>
          <c:w val="8.6541994750656173E-2"/>
          <c:h val="0.37475278947893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ENCUESTADOS CARTERIZADOS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#,##0</c:formatCode>
                <c:ptCount val="2"/>
                <c:pt idx="0">
                  <c:v>1743580</c:v>
                </c:pt>
                <c:pt idx="1">
                  <c:v>2742883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13744664206388"/>
          <c:y val="0.46272160979877514"/>
          <c:w val="0.2585076217524645"/>
          <c:h val="0.198889938757655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FRECUENCIA DE HORAS DE ENVÍOS 2020 S/R 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HORA_ENVIO!$G$2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HORA_ENVIO!$F$3:$F$16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HORA_ENVIO!$G$3:$G$16</c:f>
              <c:numCache>
                <c:formatCode>#,##0</c:formatCode>
                <c:ptCount val="14"/>
                <c:pt idx="0">
                  <c:v>275272</c:v>
                </c:pt>
                <c:pt idx="1">
                  <c:v>324430</c:v>
                </c:pt>
                <c:pt idx="2">
                  <c:v>353414</c:v>
                </c:pt>
                <c:pt idx="3">
                  <c:v>374131</c:v>
                </c:pt>
                <c:pt idx="4">
                  <c:v>312996</c:v>
                </c:pt>
                <c:pt idx="5">
                  <c:v>347903</c:v>
                </c:pt>
                <c:pt idx="6">
                  <c:v>317637</c:v>
                </c:pt>
                <c:pt idx="7">
                  <c:v>330634</c:v>
                </c:pt>
                <c:pt idx="8">
                  <c:v>335562</c:v>
                </c:pt>
                <c:pt idx="9">
                  <c:v>365497</c:v>
                </c:pt>
                <c:pt idx="10">
                  <c:v>324327</c:v>
                </c:pt>
                <c:pt idx="11">
                  <c:v>345844</c:v>
                </c:pt>
                <c:pt idx="12">
                  <c:v>316310</c:v>
                </c:pt>
                <c:pt idx="13">
                  <c:v>162506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541-9494-B1774E392B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9527088"/>
        <c:axId val="219519184"/>
      </c:barChart>
      <c:catAx>
        <c:axId val="21952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>
                    <a:solidFill>
                      <a:sysClr val="windowText" lastClr="000000"/>
                    </a:solidFill>
                  </a:rPr>
                  <a:t>Hora</a:t>
                </a:r>
                <a:r>
                  <a:rPr lang="es-CL" b="1" baseline="0">
                    <a:solidFill>
                      <a:sysClr val="windowText" lastClr="000000"/>
                    </a:solidFill>
                  </a:rPr>
                  <a:t>  de envío</a:t>
                </a:r>
              </a:p>
            </c:rich>
          </c:tx>
          <c:layout>
            <c:manualLayout>
              <c:xMode val="edge"/>
              <c:yMode val="edge"/>
              <c:x val="3.4113345254801197E-3"/>
              <c:y val="0.3717116465239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9519184"/>
        <c:crosses val="autoZero"/>
        <c:auto val="1"/>
        <c:lblAlgn val="r"/>
        <c:lblOffset val="100"/>
        <c:noMultiLvlLbl val="0"/>
      </c:catAx>
      <c:valAx>
        <c:axId val="2195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>
                    <a:solidFill>
                      <a:sysClr val="windowText" lastClr="000000"/>
                    </a:solidFill>
                  </a:rPr>
                  <a:t>Cantidad</a:t>
                </a:r>
              </a:p>
            </c:rich>
          </c:tx>
          <c:layout>
            <c:manualLayout>
              <c:xMode val="edge"/>
              <c:yMode val="edge"/>
              <c:x val="0.44188067944888892"/>
              <c:y val="0.92106973084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95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MESES DE ENVÍOS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MES_ENVIO!$B$2</c:f>
              <c:strCache>
                <c:ptCount val="1"/>
                <c:pt idx="0">
                  <c:v>MES DE ENVÍO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59-4595-A802-70CD43967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59-4595-A802-70CD43967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59-4595-A802-70CD43967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59-4595-A802-70CD43967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59-4595-A802-70CD43967B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E59-4595-A802-70CD43967B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E59-4595-A802-70CD43967B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E59-4595-A802-70CD43967B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E59-4595-A802-70CD43967B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E59-4595-A802-70CD43967B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E59-4595-A802-70CD43967B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E59-4595-A802-70CD43967B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MES_ENVIO!$B$3:$B$14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9-403A-8A7E-B42D08A2E6C6}"/>
            </c:ext>
          </c:extLst>
        </c:ser>
        <c:ser>
          <c:idx val="1"/>
          <c:order val="1"/>
          <c:tx>
            <c:strRef>
              <c:f>MES_ENVIO!$C$2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E59-4595-A802-70CD43967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E59-4595-A802-70CD43967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E59-4595-A802-70CD43967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E59-4595-A802-70CD43967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E59-4595-A802-70CD43967B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E59-4595-A802-70CD43967B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E59-4595-A802-70CD43967B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E59-4595-A802-70CD43967B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E59-4595-A802-70CD43967B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E59-4595-A802-70CD43967B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E59-4595-A802-70CD43967B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E59-4595-A802-70CD43967B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MES_ENVIO!$C$3:$C$14</c:f>
              <c:numCache>
                <c:formatCode>#,##0</c:formatCode>
                <c:ptCount val="12"/>
                <c:pt idx="0">
                  <c:v>405436</c:v>
                </c:pt>
                <c:pt idx="1">
                  <c:v>405928</c:v>
                </c:pt>
                <c:pt idx="2">
                  <c:v>396522</c:v>
                </c:pt>
                <c:pt idx="3">
                  <c:v>337024</c:v>
                </c:pt>
                <c:pt idx="4">
                  <c:v>375681</c:v>
                </c:pt>
                <c:pt idx="5">
                  <c:v>374790</c:v>
                </c:pt>
                <c:pt idx="6">
                  <c:v>447699</c:v>
                </c:pt>
                <c:pt idx="7">
                  <c:v>396100</c:v>
                </c:pt>
                <c:pt idx="8">
                  <c:v>292161</c:v>
                </c:pt>
                <c:pt idx="9">
                  <c:v>271157</c:v>
                </c:pt>
                <c:pt idx="10">
                  <c:v>329867</c:v>
                </c:pt>
                <c:pt idx="11">
                  <c:v>454098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9-403A-8A7E-B42D08A2E6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MESES DE ENVÍOS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53272701377444"/>
          <c:y val="0.25298617678372354"/>
          <c:w val="0.43908278906997089"/>
          <c:h val="0.69392552138918351"/>
        </c:manualLayout>
      </c:layout>
      <c:pieChart>
        <c:varyColors val="1"/>
        <c:ser>
          <c:idx val="0"/>
          <c:order val="0"/>
          <c:tx>
            <c:strRef>
              <c:f>MES_ENVIO!$C$2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56-458D-B086-BB3234B99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856-458D-B086-BB3234B99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56-458D-B086-BB3234B99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856-458D-B086-BB3234B99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56-458D-B086-BB3234B99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56-458D-B086-BB3234B998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856-458D-B086-BB3234B998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856-458D-B086-BB3234B998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56-458D-B086-BB3234B998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856-458D-B086-BB3234B998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56-458D-B086-BB3234B998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856-458D-B086-BB3234B9981D}"/>
              </c:ext>
            </c:extLst>
          </c:dPt>
          <c:dLbls>
            <c:dLbl>
              <c:idx val="0"/>
              <c:layout>
                <c:manualLayout>
                  <c:x val="-5.1103176056481361E-2"/>
                  <c:y val="0.13687392541206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56-458D-B086-BB3234B9981D}"/>
                </c:ext>
              </c:extLst>
            </c:dLbl>
            <c:dLbl>
              <c:idx val="1"/>
              <c:layout>
                <c:manualLayout>
                  <c:x val="-8.7430466540519641E-2"/>
                  <c:y val="9.11797211047383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56-458D-B086-BB3234B9981D}"/>
                </c:ext>
              </c:extLst>
            </c:dLbl>
            <c:dLbl>
              <c:idx val="2"/>
              <c:layout>
                <c:manualLayout>
                  <c:x val="-0.13503193350831147"/>
                  <c:y val="2.35075823855351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56-458D-B086-BB3234B9981D}"/>
                </c:ext>
              </c:extLst>
            </c:dLbl>
            <c:dLbl>
              <c:idx val="3"/>
              <c:layout>
                <c:manualLayout>
                  <c:x val="-0.12870734908136483"/>
                  <c:y val="-7.04104695246427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56-458D-B086-BB3234B9981D}"/>
                </c:ext>
              </c:extLst>
            </c:dLbl>
            <c:dLbl>
              <c:idx val="4"/>
              <c:layout>
                <c:manualLayout>
                  <c:x val="-7.6938757655293094E-2"/>
                  <c:y val="-0.119637284922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56-458D-B086-BB3234B9981D}"/>
                </c:ext>
              </c:extLst>
            </c:dLbl>
            <c:dLbl>
              <c:idx val="5"/>
              <c:layout>
                <c:manualLayout>
                  <c:x val="-3.6921605729516367E-2"/>
                  <c:y val="-0.131291454133925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56-458D-B086-BB3234B9981D}"/>
                </c:ext>
              </c:extLst>
            </c:dLbl>
            <c:dLbl>
              <c:idx val="6"/>
              <c:layout>
                <c:manualLayout>
                  <c:x val="6.604330708661417E-2"/>
                  <c:y val="-0.162781058617672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56-458D-B086-BB3234B9981D}"/>
                </c:ext>
              </c:extLst>
            </c:dLbl>
            <c:dLbl>
              <c:idx val="7"/>
              <c:layout>
                <c:manualLayout>
                  <c:x val="0.10135061242344708"/>
                  <c:y val="-0.100655074365704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56-458D-B086-BB3234B9981D}"/>
                </c:ext>
              </c:extLst>
            </c:dLbl>
            <c:dLbl>
              <c:idx val="8"/>
              <c:layout>
                <c:manualLayout>
                  <c:x val="0.11911986001749779"/>
                  <c:y val="-2.19757946923301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56-458D-B086-BB3234B9981D}"/>
                </c:ext>
              </c:extLst>
            </c:dLbl>
            <c:dLbl>
              <c:idx val="9"/>
              <c:layout>
                <c:manualLayout>
                  <c:x val="0.11176768601599216"/>
                  <c:y val="4.09982530057914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56-458D-B086-BB3234B9981D}"/>
                </c:ext>
              </c:extLst>
            </c:dLbl>
            <c:dLbl>
              <c:idx val="10"/>
              <c:layout>
                <c:manualLayout>
                  <c:x val="8.7865470304584026E-2"/>
                  <c:y val="0.1032112473885924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56-458D-B086-BB3234B9981D}"/>
                </c:ext>
              </c:extLst>
            </c:dLbl>
            <c:dLbl>
              <c:idx val="11"/>
              <c:layout>
                <c:manualLayout>
                  <c:x val="6.8578083989501312E-2"/>
                  <c:y val="0.154688320209973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56-458D-B086-BB3234B9981D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MES_ENVIO!$B$3:$B$14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MES_ENVIO!$C$3:$C$14</c:f>
              <c:numCache>
                <c:formatCode>#,##0</c:formatCode>
                <c:ptCount val="12"/>
                <c:pt idx="0">
                  <c:v>405436</c:v>
                </c:pt>
                <c:pt idx="1">
                  <c:v>405928</c:v>
                </c:pt>
                <c:pt idx="2">
                  <c:v>396522</c:v>
                </c:pt>
                <c:pt idx="3">
                  <c:v>337024</c:v>
                </c:pt>
                <c:pt idx="4">
                  <c:v>375681</c:v>
                </c:pt>
                <c:pt idx="5">
                  <c:v>374790</c:v>
                </c:pt>
                <c:pt idx="6">
                  <c:v>447699</c:v>
                </c:pt>
                <c:pt idx="7">
                  <c:v>396100</c:v>
                </c:pt>
                <c:pt idx="8">
                  <c:v>292161</c:v>
                </c:pt>
                <c:pt idx="9">
                  <c:v>271157</c:v>
                </c:pt>
                <c:pt idx="10">
                  <c:v>329867</c:v>
                </c:pt>
                <c:pt idx="11">
                  <c:v>454098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58D-B086-BB3234B998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12523143909327"/>
          <c:y val="0.27801227880008217"/>
          <c:w val="0.31481014873140856"/>
          <c:h val="0.6423665791776027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b="0">
                <a:solidFill>
                  <a:sysClr val="windowText" lastClr="000000"/>
                </a:solidFill>
              </a:rPr>
              <a:t>FRECUENCIA DE ENVÍOS POR DÍA DE SEMANA 2020 </a:t>
            </a:r>
            <a:r>
              <a:rPr lang="es-CL" b="0" baseline="0">
                <a:solidFill>
                  <a:sysClr val="windowText" lastClr="000000"/>
                </a:solidFill>
              </a:rPr>
              <a:t> </a:t>
            </a:r>
            <a:r>
              <a:rPr lang="es-CL" b="0">
                <a:solidFill>
                  <a:sysClr val="windowText" lastClr="000000"/>
                </a:solidFill>
              </a:rPr>
              <a:t>S/R</a:t>
            </a:r>
          </a:p>
        </c:rich>
      </c:tx>
      <c:layout>
        <c:manualLayout>
          <c:xMode val="edge"/>
          <c:yMode val="edge"/>
          <c:x val="0.116520778652668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Dia_de_semana!$C$2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Dia_de_semana!$B$3:$B$9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Dia_de_semana!$C$3:$C$9</c:f>
              <c:numCache>
                <c:formatCode>#,##0</c:formatCode>
                <c:ptCount val="7"/>
                <c:pt idx="0">
                  <c:v>641672</c:v>
                </c:pt>
                <c:pt idx="1">
                  <c:v>719957</c:v>
                </c:pt>
                <c:pt idx="2">
                  <c:v>769994</c:v>
                </c:pt>
                <c:pt idx="3">
                  <c:v>766428</c:v>
                </c:pt>
                <c:pt idx="4">
                  <c:v>663591</c:v>
                </c:pt>
                <c:pt idx="5">
                  <c:v>549804</c:v>
                </c:pt>
                <c:pt idx="6">
                  <c:v>375017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5-4674-AEBD-B6ED1B951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122912"/>
        <c:axId val="154959280"/>
      </c:barChart>
      <c:catAx>
        <c:axId val="1501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Día de semana</a:t>
                </a:r>
              </a:p>
            </c:rich>
          </c:tx>
          <c:layout>
            <c:manualLayout>
              <c:xMode val="edge"/>
              <c:yMode val="edge"/>
              <c:x val="0.47497747913010785"/>
              <c:y val="0.9177403109149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959280"/>
        <c:crosses val="autoZero"/>
        <c:auto val="1"/>
        <c:lblAlgn val="ctr"/>
        <c:lblOffset val="100"/>
        <c:noMultiLvlLbl val="0"/>
      </c:catAx>
      <c:valAx>
        <c:axId val="154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Cantidad</a:t>
                </a:r>
                <a:r>
                  <a:rPr lang="es-CL" b="1" baseline="0"/>
                  <a:t> de envíos</a:t>
                </a:r>
                <a:endParaRPr lang="es-CL" b="1"/>
              </a:p>
            </c:rich>
          </c:tx>
          <c:layout>
            <c:manualLayout>
              <c:xMode val="edge"/>
              <c:yMode val="edge"/>
              <c:x val="1.3162220323546031E-2"/>
              <c:y val="0.33112791470771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1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201930</xdr:rowOff>
    </xdr:from>
    <xdr:to>
      <xdr:col>10</xdr:col>
      <xdr:colOff>120015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434339</xdr:colOff>
      <xdr:row>0</xdr:row>
      <xdr:rowOff>180974</xdr:rowOff>
    </xdr:from>
    <xdr:to>
      <xdr:col>10</xdr:col>
      <xdr:colOff>638175</xdr:colOff>
      <xdr:row>16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615315</xdr:colOff>
      <xdr:row>2</xdr:row>
      <xdr:rowOff>93345</xdr:rowOff>
    </xdr:from>
    <xdr:to>
      <xdr:col>11</xdr:col>
      <xdr:colOff>241935</xdr:colOff>
      <xdr:row>18</xdr:row>
      <xdr:rowOff>165735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6A835E-48CD-42E4-B41E-B979F425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85725</xdr:rowOff>
    </xdr:from>
    <xdr:to>
      <xdr:col>10</xdr:col>
      <xdr:colOff>714375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314326</xdr:colOff>
      <xdr:row>2</xdr:row>
      <xdr:rowOff>190500</xdr:rowOff>
    </xdr:from>
    <xdr:to>
      <xdr:col>10</xdr:col>
      <xdr:colOff>196216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1</xdr:row>
      <xdr:rowOff>71437</xdr:rowOff>
    </xdr:from>
    <xdr:to>
      <xdr:col>15</xdr:col>
      <xdr:colOff>180975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51619C-45B9-4C72-8F21-22F3E9BC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338137</xdr:rowOff>
    </xdr:from>
    <xdr:to>
      <xdr:col>10</xdr:col>
      <xdr:colOff>752475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40ACE-A872-4BDD-B287-CB03A0F1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</xdr:row>
      <xdr:rowOff>252411</xdr:rowOff>
    </xdr:from>
    <xdr:to>
      <xdr:col>11</xdr:col>
      <xdr:colOff>38100</xdr:colOff>
      <xdr:row>17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08DA6F-F139-48C9-B205-FFBAED62A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176212</xdr:rowOff>
    </xdr:from>
    <xdr:to>
      <xdr:col>10</xdr:col>
      <xdr:colOff>676276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3519A9-07D1-4EA9-B0B8-C78BA6C8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452436</xdr:colOff>
      <xdr:row>1</xdr:row>
      <xdr:rowOff>42861</xdr:rowOff>
    </xdr:from>
    <xdr:to>
      <xdr:col>17</xdr:col>
      <xdr:colOff>752475</xdr:colOff>
      <xdr:row>17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459A57-B503-44D9-AE46-257F7930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14" sqref="C14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8">
        <v>2569256</v>
      </c>
      <c r="D3" s="2">
        <f>C3/C5</f>
        <v>0.57266849186096036</v>
      </c>
    </row>
    <row r="4" spans="2:4" ht="16.5" thickTop="1" thickBot="1" x14ac:dyDescent="0.3">
      <c r="B4" s="1" t="s">
        <v>4</v>
      </c>
      <c r="C4" s="8">
        <v>1917207</v>
      </c>
      <c r="D4" s="2">
        <f>C4/C5</f>
        <v>0.42733150813903958</v>
      </c>
    </row>
    <row r="5" spans="2:4" ht="16.5" thickTop="1" thickBot="1" x14ac:dyDescent="0.3">
      <c r="B5" s="1" t="s">
        <v>13</v>
      </c>
      <c r="C5" s="8">
        <f>SUM(C3:C4)</f>
        <v>4486463</v>
      </c>
    </row>
    <row r="6" spans="2:4" ht="15.75" thickTop="1" x14ac:dyDescent="0.25"/>
    <row r="22" spans="12:12" x14ac:dyDescent="0.25">
      <c r="L22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C6C1-6934-47D8-8FEA-A288A97BF6BB}">
  <dimension ref="B2:D15"/>
  <sheetViews>
    <sheetView workbookViewId="0">
      <selection activeCell="L11" sqref="L11"/>
    </sheetView>
  </sheetViews>
  <sheetFormatPr baseColWidth="10" defaultRowHeight="15" x14ac:dyDescent="0.25"/>
  <cols>
    <col min="4" max="4" width="14.28515625" customWidth="1"/>
  </cols>
  <sheetData>
    <row r="2" spans="2:4" ht="30" x14ac:dyDescent="0.25">
      <c r="B2" s="31" t="s">
        <v>73</v>
      </c>
      <c r="C2" s="31" t="s">
        <v>6</v>
      </c>
      <c r="D2" s="31" t="s">
        <v>57</v>
      </c>
    </row>
    <row r="3" spans="2:4" x14ac:dyDescent="0.25">
      <c r="B3" s="23" t="s">
        <v>74</v>
      </c>
      <c r="C3" s="32">
        <v>405436</v>
      </c>
      <c r="D3" s="33">
        <f>C3/$C$15</f>
        <v>9.0368738135141208E-2</v>
      </c>
    </row>
    <row r="4" spans="2:4" x14ac:dyDescent="0.25">
      <c r="B4" s="23" t="s">
        <v>75</v>
      </c>
      <c r="C4" s="32">
        <v>405928</v>
      </c>
      <c r="D4" s="33">
        <f>C4/$C$15</f>
        <v>9.047840135982399E-2</v>
      </c>
    </row>
    <row r="5" spans="2:4" x14ac:dyDescent="0.25">
      <c r="B5" s="23" t="s">
        <v>76</v>
      </c>
      <c r="C5" s="32">
        <v>396522</v>
      </c>
      <c r="D5" s="33">
        <f t="shared" ref="D5:D14" si="0">C5/$C$15</f>
        <v>8.8381872312331564E-2</v>
      </c>
    </row>
    <row r="6" spans="2:4" x14ac:dyDescent="0.25">
      <c r="B6" s="23" t="s">
        <v>77</v>
      </c>
      <c r="C6" s="32">
        <v>337024</v>
      </c>
      <c r="D6" s="33">
        <f t="shared" si="0"/>
        <v>7.5120200478639862E-2</v>
      </c>
    </row>
    <row r="7" spans="2:4" x14ac:dyDescent="0.25">
      <c r="B7" s="23" t="s">
        <v>78</v>
      </c>
      <c r="C7" s="32">
        <v>375681</v>
      </c>
      <c r="D7" s="33">
        <f t="shared" si="0"/>
        <v>8.3736564861896776E-2</v>
      </c>
    </row>
    <row r="8" spans="2:4" x14ac:dyDescent="0.25">
      <c r="B8" s="23" t="s">
        <v>79</v>
      </c>
      <c r="C8" s="32">
        <v>374790</v>
      </c>
      <c r="D8" s="33">
        <f t="shared" si="0"/>
        <v>8.3537967436709049E-2</v>
      </c>
    </row>
    <row r="9" spans="2:4" x14ac:dyDescent="0.25">
      <c r="B9" s="23" t="s">
        <v>80</v>
      </c>
      <c r="C9" s="32">
        <v>447699</v>
      </c>
      <c r="D9" s="33">
        <f t="shared" si="0"/>
        <v>9.9788853713939016E-2</v>
      </c>
    </row>
    <row r="10" spans="2:4" x14ac:dyDescent="0.25">
      <c r="B10" s="23" t="s">
        <v>81</v>
      </c>
      <c r="C10" s="32">
        <v>396100</v>
      </c>
      <c r="D10" s="33">
        <f t="shared" si="0"/>
        <v>8.8287811578965439E-2</v>
      </c>
    </row>
    <row r="11" spans="2:4" x14ac:dyDescent="0.25">
      <c r="B11" s="23" t="s">
        <v>82</v>
      </c>
      <c r="C11" s="32">
        <v>292161</v>
      </c>
      <c r="D11" s="33">
        <f t="shared" si="0"/>
        <v>6.51205637937948E-2</v>
      </c>
    </row>
    <row r="12" spans="2:4" x14ac:dyDescent="0.25">
      <c r="B12" s="23" t="s">
        <v>83</v>
      </c>
      <c r="C12" s="32">
        <v>271157</v>
      </c>
      <c r="D12" s="33">
        <f t="shared" si="0"/>
        <v>6.0438924827865517E-2</v>
      </c>
    </row>
    <row r="13" spans="2:4" x14ac:dyDescent="0.25">
      <c r="B13" s="23" t="s">
        <v>84</v>
      </c>
      <c r="C13" s="32">
        <v>329867</v>
      </c>
      <c r="D13" s="33">
        <f t="shared" si="0"/>
        <v>7.3524957187878284E-2</v>
      </c>
    </row>
    <row r="14" spans="2:4" x14ac:dyDescent="0.25">
      <c r="B14" s="23" t="s">
        <v>85</v>
      </c>
      <c r="C14" s="32">
        <v>454098</v>
      </c>
      <c r="D14" s="33">
        <f t="shared" si="0"/>
        <v>0.10121514431301451</v>
      </c>
    </row>
    <row r="15" spans="2:4" x14ac:dyDescent="0.25">
      <c r="B15" s="34" t="s">
        <v>37</v>
      </c>
      <c r="C15" s="32">
        <f>SUM(C3:C14)</f>
        <v>4486463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5E91-259D-4472-9FAA-1B7CC83EE0FB}">
  <dimension ref="B2:I28"/>
  <sheetViews>
    <sheetView topLeftCell="D1" workbookViewId="0">
      <selection activeCell="L1" sqref="L1"/>
    </sheetView>
  </sheetViews>
  <sheetFormatPr baseColWidth="10" defaultRowHeight="15" x14ac:dyDescent="0.25"/>
  <cols>
    <col min="4" max="4" width="13.42578125" customWidth="1"/>
  </cols>
  <sheetData>
    <row r="2" spans="2:4" ht="30" x14ac:dyDescent="0.25">
      <c r="B2" s="14" t="s">
        <v>61</v>
      </c>
      <c r="C2" s="16" t="s">
        <v>6</v>
      </c>
      <c r="D2" s="16" t="s">
        <v>57</v>
      </c>
    </row>
    <row r="3" spans="2:4" x14ac:dyDescent="0.25">
      <c r="B3" s="15" t="s">
        <v>62</v>
      </c>
      <c r="C3" s="19">
        <v>641672</v>
      </c>
      <c r="D3" s="20">
        <f>C3/$C$10</f>
        <v>0.14302402583059307</v>
      </c>
    </row>
    <row r="4" spans="2:4" x14ac:dyDescent="0.25">
      <c r="B4" s="15" t="s">
        <v>63</v>
      </c>
      <c r="C4" s="19">
        <v>719957</v>
      </c>
      <c r="D4" s="20">
        <f t="shared" ref="D4:D9" si="0">C4/$C$10</f>
        <v>0.16047318344094222</v>
      </c>
    </row>
    <row r="5" spans="2:4" x14ac:dyDescent="0.25">
      <c r="B5" s="15" t="s">
        <v>64</v>
      </c>
      <c r="C5" s="19">
        <v>769994</v>
      </c>
      <c r="D5" s="20">
        <f t="shared" si="0"/>
        <v>0.1716260671268213</v>
      </c>
    </row>
    <row r="6" spans="2:4" x14ac:dyDescent="0.25">
      <c r="B6" s="15" t="s">
        <v>65</v>
      </c>
      <c r="C6" s="19">
        <v>766428</v>
      </c>
      <c r="D6" s="20">
        <f t="shared" si="0"/>
        <v>0.17083123164060418</v>
      </c>
    </row>
    <row r="7" spans="2:4" x14ac:dyDescent="0.25">
      <c r="B7" s="15" t="s">
        <v>66</v>
      </c>
      <c r="C7" s="19">
        <v>663591</v>
      </c>
      <c r="D7" s="20">
        <f t="shared" si="0"/>
        <v>0.14790961164730435</v>
      </c>
    </row>
    <row r="8" spans="2:4" x14ac:dyDescent="0.25">
      <c r="B8" s="15" t="s">
        <v>67</v>
      </c>
      <c r="C8" s="19">
        <v>549804</v>
      </c>
      <c r="D8" s="20">
        <f t="shared" si="0"/>
        <v>0.12254731622661326</v>
      </c>
    </row>
    <row r="9" spans="2:4" x14ac:dyDescent="0.25">
      <c r="B9" s="15" t="s">
        <v>68</v>
      </c>
      <c r="C9" s="19">
        <v>375017</v>
      </c>
      <c r="D9" s="20">
        <f t="shared" si="0"/>
        <v>8.3588564087121633E-2</v>
      </c>
    </row>
    <row r="10" spans="2:4" x14ac:dyDescent="0.25">
      <c r="B10" s="15" t="s">
        <v>37</v>
      </c>
      <c r="C10" s="19">
        <f>SUM(C3:C9)</f>
        <v>4486463</v>
      </c>
      <c r="D10" s="22"/>
    </row>
    <row r="20" spans="2:9" ht="30" x14ac:dyDescent="0.25">
      <c r="B20" s="14" t="s">
        <v>61</v>
      </c>
      <c r="C20" s="16" t="s">
        <v>6</v>
      </c>
      <c r="E20" s="16" t="s">
        <v>6</v>
      </c>
      <c r="G20" s="14" t="s">
        <v>61</v>
      </c>
      <c r="H20" s="16" t="s">
        <v>6</v>
      </c>
      <c r="I20" s="16" t="s">
        <v>57</v>
      </c>
    </row>
    <row r="21" spans="2:9" x14ac:dyDescent="0.25">
      <c r="B21" s="15" t="s">
        <v>62</v>
      </c>
      <c r="C21" s="19">
        <v>641672</v>
      </c>
      <c r="E21" s="19">
        <v>656526</v>
      </c>
      <c r="G21" s="15" t="s">
        <v>62</v>
      </c>
      <c r="H21" s="19">
        <f>E21-C21</f>
        <v>14854</v>
      </c>
      <c r="I21" s="20">
        <f t="shared" ref="I21:I26" si="1">H21/$H$28</f>
        <v>0.13863714848380201</v>
      </c>
    </row>
    <row r="22" spans="2:9" x14ac:dyDescent="0.25">
      <c r="B22" s="15" t="s">
        <v>63</v>
      </c>
      <c r="C22" s="19">
        <v>719957</v>
      </c>
      <c r="E22" s="19">
        <v>735993</v>
      </c>
      <c r="G22" s="15" t="s">
        <v>63</v>
      </c>
      <c r="H22" s="19">
        <f t="shared" ref="H22:H27" si="2">E22-C22</f>
        <v>16036</v>
      </c>
      <c r="I22" s="20">
        <f t="shared" si="1"/>
        <v>0.14966913377448829</v>
      </c>
    </row>
    <row r="23" spans="2:9" x14ac:dyDescent="0.25">
      <c r="B23" s="15" t="s">
        <v>64</v>
      </c>
      <c r="C23" s="19">
        <v>769994</v>
      </c>
      <c r="E23" s="19">
        <v>788368</v>
      </c>
      <c r="G23" s="15" t="s">
        <v>64</v>
      </c>
      <c r="H23" s="19">
        <f t="shared" si="2"/>
        <v>18374</v>
      </c>
      <c r="I23" s="20">
        <f t="shared" si="1"/>
        <v>0.17149043801274932</v>
      </c>
    </row>
    <row r="24" spans="2:9" x14ac:dyDescent="0.25">
      <c r="B24" s="15" t="s">
        <v>65</v>
      </c>
      <c r="C24" s="19">
        <v>766428</v>
      </c>
      <c r="E24" s="19">
        <v>785624</v>
      </c>
      <c r="G24" s="15" t="s">
        <v>65</v>
      </c>
      <c r="H24" s="19">
        <f t="shared" si="2"/>
        <v>19196</v>
      </c>
      <c r="I24" s="20">
        <f t="shared" si="1"/>
        <v>0.17916242778342961</v>
      </c>
    </row>
    <row r="25" spans="2:9" x14ac:dyDescent="0.25">
      <c r="B25" s="15" t="s">
        <v>66</v>
      </c>
      <c r="C25" s="19">
        <v>663591</v>
      </c>
      <c r="E25" s="19">
        <v>679215</v>
      </c>
      <c r="G25" s="15" t="s">
        <v>66</v>
      </c>
      <c r="H25" s="19">
        <f t="shared" si="2"/>
        <v>15624</v>
      </c>
      <c r="I25" s="20">
        <f t="shared" si="1"/>
        <v>0.14582380556825925</v>
      </c>
    </row>
    <row r="26" spans="2:9" x14ac:dyDescent="0.25">
      <c r="B26" s="15" t="s">
        <v>67</v>
      </c>
      <c r="C26" s="19">
        <v>549804</v>
      </c>
      <c r="E26" s="19">
        <v>562904</v>
      </c>
      <c r="G26" s="15" t="s">
        <v>67</v>
      </c>
      <c r="H26" s="19">
        <f t="shared" si="2"/>
        <v>13100</v>
      </c>
      <c r="I26" s="20">
        <f t="shared" si="1"/>
        <v>0.12226650364466181</v>
      </c>
    </row>
    <row r="27" spans="2:9" x14ac:dyDescent="0.25">
      <c r="B27" s="15" t="s">
        <v>68</v>
      </c>
      <c r="C27" s="19">
        <v>375017</v>
      </c>
      <c r="E27" s="19">
        <v>384976</v>
      </c>
      <c r="G27" s="15" t="s">
        <v>68</v>
      </c>
      <c r="H27" s="19">
        <f t="shared" si="2"/>
        <v>9959</v>
      </c>
      <c r="I27" s="20">
        <f>H27/$H$28</f>
        <v>9.2950542732609692E-2</v>
      </c>
    </row>
    <row r="28" spans="2:9" x14ac:dyDescent="0.25">
      <c r="G28" s="15" t="s">
        <v>37</v>
      </c>
      <c r="H28" s="19">
        <f>SUM(H21:H27)</f>
        <v>107143</v>
      </c>
      <c r="I28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5" t="s">
        <v>14</v>
      </c>
      <c r="C2" s="5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">
        <v>13.7313145</v>
      </c>
    </row>
    <row r="11" spans="2:3" ht="16.5" thickTop="1" thickBot="1" x14ac:dyDescent="0.3">
      <c r="B11" s="1" t="s">
        <v>24</v>
      </c>
      <c r="C11" s="1">
        <v>188.5489978</v>
      </c>
    </row>
    <row r="12" spans="2:3" ht="16.5" thickTop="1" thickBot="1" x14ac:dyDescent="0.3">
      <c r="B12" s="1" t="s">
        <v>25</v>
      </c>
      <c r="C12" s="1">
        <v>41.549506819999998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C17" sqref="C17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8">
        <v>2053331</v>
      </c>
      <c r="D3" s="2">
        <f>C3/C8</f>
        <v>0.45767255853887573</v>
      </c>
    </row>
    <row r="4" spans="2:4" ht="16.5" thickTop="1" thickBot="1" x14ac:dyDescent="0.3">
      <c r="B4" s="1" t="s">
        <v>9</v>
      </c>
      <c r="C4" s="8">
        <v>1909366</v>
      </c>
      <c r="D4" s="2">
        <f>C4/C8</f>
        <v>0.42558380621884101</v>
      </c>
    </row>
    <row r="5" spans="2:4" ht="16.5" thickTop="1" thickBot="1" x14ac:dyDescent="0.3">
      <c r="B5" s="1" t="s">
        <v>10</v>
      </c>
      <c r="C5" s="8">
        <v>436817</v>
      </c>
      <c r="D5" s="2">
        <f>C5/C8</f>
        <v>9.7363334992398243E-2</v>
      </c>
    </row>
    <row r="6" spans="2:4" ht="16.5" thickTop="1" thickBot="1" x14ac:dyDescent="0.3">
      <c r="B6" s="1" t="s">
        <v>11</v>
      </c>
      <c r="C6" s="8">
        <v>86930</v>
      </c>
      <c r="D6" s="2">
        <f>C6/C8</f>
        <v>1.9376065287956237E-2</v>
      </c>
    </row>
    <row r="7" spans="2:4" ht="16.5" thickTop="1" thickBot="1" x14ac:dyDescent="0.3">
      <c r="B7" s="3" t="s">
        <v>12</v>
      </c>
      <c r="C7" s="8">
        <v>19</v>
      </c>
      <c r="D7" s="6">
        <f>C7/C8</f>
        <v>4.2349619288067236E-6</v>
      </c>
    </row>
    <row r="8" spans="2:4" ht="16.5" thickTop="1" thickBot="1" x14ac:dyDescent="0.3">
      <c r="B8" s="4" t="s">
        <v>13</v>
      </c>
      <c r="C8" s="8">
        <f>SUM(C3:C7)</f>
        <v>4486463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D2B2-2CA7-452F-BF08-22A1D63ED632}">
  <dimension ref="B1:D27"/>
  <sheetViews>
    <sheetView topLeftCell="A3" workbookViewId="0">
      <selection activeCell="E29" sqref="E29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9" t="s">
        <v>26</v>
      </c>
      <c r="C2" s="9" t="s">
        <v>6</v>
      </c>
      <c r="D2" s="9" t="s">
        <v>57</v>
      </c>
    </row>
    <row r="3" spans="2:4" ht="16.5" thickTop="1" thickBot="1" x14ac:dyDescent="0.3">
      <c r="B3" s="10" t="s">
        <v>27</v>
      </c>
      <c r="C3" s="11">
        <v>1248632</v>
      </c>
      <c r="D3" s="12">
        <f t="shared" ref="D3:D22" si="0">C3/$C$26</f>
        <v>0.2783109991099893</v>
      </c>
    </row>
    <row r="4" spans="2:4" ht="16.5" thickTop="1" thickBot="1" x14ac:dyDescent="0.3">
      <c r="B4" s="9" t="s">
        <v>28</v>
      </c>
      <c r="C4" s="11">
        <v>632648</v>
      </c>
      <c r="D4" s="12">
        <f t="shared" si="0"/>
        <v>0.14101264180714296</v>
      </c>
    </row>
    <row r="5" spans="2:4" ht="16.5" thickTop="1" thickBot="1" x14ac:dyDescent="0.3">
      <c r="B5" s="9" t="s">
        <v>29</v>
      </c>
      <c r="C5" s="11">
        <v>454258</v>
      </c>
      <c r="D5" s="12">
        <f t="shared" si="0"/>
        <v>0.10125080715030972</v>
      </c>
    </row>
    <row r="6" spans="2:4" ht="16.5" thickTop="1" thickBot="1" x14ac:dyDescent="0.3">
      <c r="B6" s="9" t="s">
        <v>30</v>
      </c>
      <c r="C6" s="11">
        <v>393294</v>
      </c>
      <c r="D6" s="12">
        <f t="shared" si="0"/>
        <v>8.7662374569900614E-2</v>
      </c>
    </row>
    <row r="7" spans="2:4" ht="16.5" thickTop="1" thickBot="1" x14ac:dyDescent="0.3">
      <c r="B7" s="9" t="s">
        <v>31</v>
      </c>
      <c r="C7" s="11">
        <v>391140</v>
      </c>
      <c r="D7" s="12">
        <f t="shared" si="0"/>
        <v>8.7182263622813783E-2</v>
      </c>
    </row>
    <row r="8" spans="2:4" ht="16.5" thickTop="1" thickBot="1" x14ac:dyDescent="0.3">
      <c r="B8" s="9" t="s">
        <v>32</v>
      </c>
      <c r="C8" s="11">
        <v>288839</v>
      </c>
      <c r="D8" s="12">
        <f t="shared" si="0"/>
        <v>6.4380114134452909E-2</v>
      </c>
    </row>
    <row r="9" spans="2:4" ht="16.5" thickTop="1" thickBot="1" x14ac:dyDescent="0.3">
      <c r="B9" s="9" t="s">
        <v>33</v>
      </c>
      <c r="C9" s="11">
        <v>263619</v>
      </c>
      <c r="D9" s="12">
        <f t="shared" si="0"/>
        <v>5.8758759405794718E-2</v>
      </c>
    </row>
    <row r="10" spans="2:4" ht="16.5" thickTop="1" thickBot="1" x14ac:dyDescent="0.3">
      <c r="B10" s="9" t="s">
        <v>34</v>
      </c>
      <c r="C10" s="11">
        <v>198077</v>
      </c>
      <c r="D10" s="12">
        <f t="shared" si="0"/>
        <v>4.4149923893276287E-2</v>
      </c>
    </row>
    <row r="11" spans="2:4" ht="16.5" thickTop="1" thickBot="1" x14ac:dyDescent="0.3">
      <c r="B11" s="9" t="s">
        <v>35</v>
      </c>
      <c r="C11" s="11">
        <v>134365</v>
      </c>
      <c r="D11" s="12">
        <f t="shared" si="0"/>
        <v>2.9948982082321864E-2</v>
      </c>
    </row>
    <row r="12" spans="2:4" ht="16.5" thickTop="1" thickBot="1" x14ac:dyDescent="0.3">
      <c r="B12" s="9" t="s">
        <v>36</v>
      </c>
      <c r="C12" s="11">
        <v>114054</v>
      </c>
      <c r="D12" s="12">
        <f t="shared" si="0"/>
        <v>2.5421807780427477E-2</v>
      </c>
    </row>
    <row r="13" spans="2:4" ht="16.5" thickTop="1" thickBot="1" x14ac:dyDescent="0.3">
      <c r="B13" s="9" t="s">
        <v>45</v>
      </c>
      <c r="C13" s="11">
        <v>88283</v>
      </c>
      <c r="D13" s="12">
        <f t="shared" si="0"/>
        <v>1.9677639155833895E-2</v>
      </c>
    </row>
    <row r="14" spans="2:4" ht="16.5" thickTop="1" thickBot="1" x14ac:dyDescent="0.3">
      <c r="B14" s="9" t="s">
        <v>46</v>
      </c>
      <c r="C14" s="11">
        <v>68936</v>
      </c>
      <c r="D14" s="12">
        <f t="shared" si="0"/>
        <v>1.5365333448643173E-2</v>
      </c>
    </row>
    <row r="15" spans="2:4" ht="16.5" thickTop="1" thickBot="1" x14ac:dyDescent="0.3">
      <c r="B15" s="9" t="s">
        <v>48</v>
      </c>
      <c r="C15" s="11">
        <v>61411</v>
      </c>
      <c r="D15" s="12">
        <f t="shared" si="0"/>
        <v>1.3688065632102616E-2</v>
      </c>
    </row>
    <row r="16" spans="2:4" ht="16.5" thickTop="1" thickBot="1" x14ac:dyDescent="0.3">
      <c r="B16" s="9" t="s">
        <v>47</v>
      </c>
      <c r="C16" s="11">
        <v>58906</v>
      </c>
      <c r="D16" s="12">
        <f t="shared" si="0"/>
        <v>1.3129719335699414E-2</v>
      </c>
    </row>
    <row r="17" spans="2:4" ht="16.5" thickTop="1" thickBot="1" x14ac:dyDescent="0.3">
      <c r="B17" s="9" t="s">
        <v>50</v>
      </c>
      <c r="C17" s="11">
        <v>25518</v>
      </c>
      <c r="D17" s="12">
        <f t="shared" si="0"/>
        <v>5.6877767631205254E-3</v>
      </c>
    </row>
    <row r="18" spans="2:4" ht="16.5" thickTop="1" thickBot="1" x14ac:dyDescent="0.3">
      <c r="B18" s="9" t="s">
        <v>49</v>
      </c>
      <c r="C18" s="11">
        <v>15904</v>
      </c>
      <c r="D18" s="12">
        <f t="shared" si="0"/>
        <v>3.5448860271443229E-3</v>
      </c>
    </row>
    <row r="19" spans="2:4" ht="16.5" thickTop="1" thickBot="1" x14ac:dyDescent="0.3">
      <c r="B19" s="9" t="s">
        <v>53</v>
      </c>
      <c r="C19" s="11">
        <v>14855</v>
      </c>
      <c r="D19" s="12">
        <f t="shared" si="0"/>
        <v>3.3110715501275725E-3</v>
      </c>
    </row>
    <row r="20" spans="2:4" ht="16.5" thickTop="1" thickBot="1" x14ac:dyDescent="0.3">
      <c r="B20" s="9" t="s">
        <v>51</v>
      </c>
      <c r="C20" s="11">
        <v>12714</v>
      </c>
      <c r="D20" s="12">
        <f t="shared" si="0"/>
        <v>2.8338582085709833E-3</v>
      </c>
    </row>
    <row r="21" spans="2:4" ht="16.5" thickTop="1" thickBot="1" x14ac:dyDescent="0.3">
      <c r="B21" s="9" t="s">
        <v>52</v>
      </c>
      <c r="C21" s="11">
        <v>11607</v>
      </c>
      <c r="D21" s="12">
        <f t="shared" si="0"/>
        <v>2.5871159530347181E-3</v>
      </c>
    </row>
    <row r="22" spans="2:4" ht="16.5" thickTop="1" thickBot="1" x14ac:dyDescent="0.3">
      <c r="B22" s="9" t="s">
        <v>54</v>
      </c>
      <c r="C22" s="11">
        <v>8892</v>
      </c>
      <c r="D22" s="12">
        <f t="shared" si="0"/>
        <v>1.9819621826815468E-3</v>
      </c>
    </row>
    <row r="23" spans="2:4" ht="16.5" thickTop="1" thickBot="1" x14ac:dyDescent="0.3">
      <c r="B23" s="9" t="s">
        <v>55</v>
      </c>
      <c r="C23" s="9">
        <v>491</v>
      </c>
      <c r="D23" s="13" t="s">
        <v>58</v>
      </c>
    </row>
    <row r="24" spans="2:4" ht="16.5" thickTop="1" thickBot="1" x14ac:dyDescent="0.3">
      <c r="B24" s="9" t="s">
        <v>56</v>
      </c>
      <c r="C24" s="9">
        <v>19</v>
      </c>
      <c r="D24" s="13" t="s">
        <v>58</v>
      </c>
    </row>
    <row r="25" spans="2:4" ht="16.5" thickTop="1" thickBot="1" x14ac:dyDescent="0.3">
      <c r="B25" s="9" t="s">
        <v>59</v>
      </c>
      <c r="C25" s="9">
        <v>1</v>
      </c>
      <c r="D25" s="13" t="s">
        <v>58</v>
      </c>
    </row>
    <row r="26" spans="2:4" ht="16.5" thickTop="1" thickBot="1" x14ac:dyDescent="0.3">
      <c r="B26" s="9" t="s">
        <v>37</v>
      </c>
      <c r="C26" s="11">
        <f>SUM(C3:C25)</f>
        <v>4486463</v>
      </c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D13" sqref="D13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7" t="s">
        <v>38</v>
      </c>
      <c r="C2" s="7" t="s">
        <v>6</v>
      </c>
      <c r="D2" s="7" t="s">
        <v>7</v>
      </c>
    </row>
    <row r="3" spans="2:4" ht="16.5" thickTop="1" thickBot="1" x14ac:dyDescent="0.3">
      <c r="B3" s="7" t="s">
        <v>39</v>
      </c>
      <c r="C3" s="29">
        <v>1528833</v>
      </c>
      <c r="D3" s="30">
        <f>C3/C8</f>
        <v>0.34076576581596685</v>
      </c>
    </row>
    <row r="4" spans="2:4" ht="16.5" thickTop="1" thickBot="1" x14ac:dyDescent="0.3">
      <c r="B4" s="7" t="s">
        <v>40</v>
      </c>
      <c r="C4" s="29">
        <v>1396437</v>
      </c>
      <c r="D4" s="30">
        <f>C4/C8</f>
        <v>0.3112556595251092</v>
      </c>
    </row>
    <row r="5" spans="2:4" ht="16.5" thickTop="1" thickBot="1" x14ac:dyDescent="0.3">
      <c r="B5" s="7" t="s">
        <v>41</v>
      </c>
      <c r="C5" s="29">
        <v>656913</v>
      </c>
      <c r="D5" s="30">
        <f>C5/C8</f>
        <v>0.14642113397569534</v>
      </c>
    </row>
    <row r="6" spans="2:4" ht="16.5" thickTop="1" thickBot="1" x14ac:dyDescent="0.3">
      <c r="B6" s="7" t="s">
        <v>42</v>
      </c>
      <c r="C6" s="29">
        <v>467463</v>
      </c>
      <c r="D6" s="30">
        <f>C6/C8</f>
        <v>0.10419410569083039</v>
      </c>
    </row>
    <row r="7" spans="2:4" ht="16.5" thickTop="1" thickBot="1" x14ac:dyDescent="0.3">
      <c r="B7" s="7" t="s">
        <v>43</v>
      </c>
      <c r="C7" s="29">
        <v>436817</v>
      </c>
      <c r="D7" s="30">
        <f>C7/C8</f>
        <v>9.7363334992398243E-2</v>
      </c>
    </row>
    <row r="8" spans="2:4" ht="16.5" thickTop="1" thickBot="1" x14ac:dyDescent="0.3">
      <c r="B8" s="7" t="s">
        <v>13</v>
      </c>
      <c r="C8" s="28">
        <f>SUM(C3:C7)</f>
        <v>4486463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C9" sqref="C9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31.5" thickTop="1" thickBot="1" x14ac:dyDescent="0.3">
      <c r="B2" s="27" t="s">
        <v>70</v>
      </c>
      <c r="C2" s="1" t="s">
        <v>6</v>
      </c>
      <c r="D2" s="1" t="s">
        <v>7</v>
      </c>
    </row>
    <row r="3" spans="2:4" ht="16.5" thickTop="1" thickBot="1" x14ac:dyDescent="0.3">
      <c r="B3" s="1" t="s">
        <v>71</v>
      </c>
      <c r="C3" s="8">
        <v>1743580</v>
      </c>
      <c r="D3" s="2">
        <f>C3/C5</f>
        <v>0.3886313115699383</v>
      </c>
    </row>
    <row r="4" spans="2:4" ht="16.5" thickTop="1" thickBot="1" x14ac:dyDescent="0.3">
      <c r="B4" s="1" t="s">
        <v>72</v>
      </c>
      <c r="C4" s="8">
        <v>2742883</v>
      </c>
      <c r="D4" s="2">
        <f>C4/C5</f>
        <v>0.61136868843006176</v>
      </c>
    </row>
    <row r="5" spans="2:4" ht="16.5" thickTop="1" thickBot="1" x14ac:dyDescent="0.3">
      <c r="B5" s="1" t="s">
        <v>13</v>
      </c>
      <c r="C5" s="8">
        <f>SUM(C3:C4)</f>
        <v>4486463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9451-4499-439F-83AE-0D87C5A09B87}">
  <dimension ref="B1:I13"/>
  <sheetViews>
    <sheetView topLeftCell="B1" workbookViewId="0">
      <selection activeCell="J16" sqref="J16"/>
    </sheetView>
  </sheetViews>
  <sheetFormatPr baseColWidth="10" defaultRowHeight="15" x14ac:dyDescent="0.25"/>
  <cols>
    <col min="2" max="2" width="28.7109375" customWidth="1"/>
    <col min="3" max="3" width="15.7109375" customWidth="1"/>
    <col min="7" max="7" width="13.42578125" customWidth="1"/>
    <col min="8" max="8" width="13.85546875" customWidth="1"/>
    <col min="9" max="9" width="13.5703125" customWidth="1"/>
  </cols>
  <sheetData>
    <row r="1" spans="2:9" ht="15.75" thickBot="1" x14ac:dyDescent="0.3"/>
    <row r="2" spans="2:9" ht="31.5" thickTop="1" thickBot="1" x14ac:dyDescent="0.35">
      <c r="B2" s="5" t="s">
        <v>14</v>
      </c>
      <c r="C2" s="5" t="s">
        <v>15</v>
      </c>
      <c r="G2" s="16" t="s">
        <v>60</v>
      </c>
      <c r="H2" s="17" t="s">
        <v>6</v>
      </c>
      <c r="I2" s="16" t="s">
        <v>57</v>
      </c>
    </row>
    <row r="3" spans="2:9" ht="16.5" thickTop="1" thickBot="1" x14ac:dyDescent="0.3">
      <c r="B3" s="1" t="s">
        <v>16</v>
      </c>
      <c r="C3" s="1">
        <v>8</v>
      </c>
      <c r="G3" s="18">
        <v>0</v>
      </c>
      <c r="H3" s="19">
        <v>3439712</v>
      </c>
      <c r="I3" s="20">
        <f>H3/$H$8</f>
        <v>0.76668680873998074</v>
      </c>
    </row>
    <row r="4" spans="2:9" ht="16.5" thickTop="1" thickBot="1" x14ac:dyDescent="0.3">
      <c r="B4" s="1" t="s">
        <v>17</v>
      </c>
      <c r="C4" s="1">
        <v>8</v>
      </c>
      <c r="G4" s="18">
        <v>1</v>
      </c>
      <c r="H4" s="19">
        <v>763125</v>
      </c>
      <c r="I4" s="20">
        <f t="shared" ref="I4:I7" si="0">H4/$H$8</f>
        <v>0.1700950169431911</v>
      </c>
    </row>
    <row r="5" spans="2:9" ht="16.5" thickTop="1" thickBot="1" x14ac:dyDescent="0.3">
      <c r="B5" s="1" t="s">
        <v>18</v>
      </c>
      <c r="C5" s="1">
        <v>11</v>
      </c>
      <c r="G5" s="18">
        <v>2</v>
      </c>
      <c r="H5" s="19">
        <v>205611</v>
      </c>
      <c r="I5" s="20">
        <f t="shared" si="0"/>
        <v>4.5829197744414699E-2</v>
      </c>
    </row>
    <row r="6" spans="2:9" ht="16.5" thickTop="1" thickBot="1" x14ac:dyDescent="0.3">
      <c r="B6" s="1" t="s">
        <v>19</v>
      </c>
      <c r="C6" s="1">
        <v>14</v>
      </c>
      <c r="G6" s="18">
        <v>3</v>
      </c>
      <c r="H6" s="19">
        <v>59617</v>
      </c>
      <c r="I6" s="20">
        <f t="shared" si="0"/>
        <v>1.3288196068930024E-2</v>
      </c>
    </row>
    <row r="7" spans="2:9" ht="16.5" thickTop="1" thickBot="1" x14ac:dyDescent="0.3">
      <c r="B7" s="1" t="s">
        <v>20</v>
      </c>
      <c r="C7" s="1">
        <v>18</v>
      </c>
      <c r="G7" s="18">
        <v>4</v>
      </c>
      <c r="H7" s="19">
        <v>18398</v>
      </c>
      <c r="I7" s="20">
        <f t="shared" si="0"/>
        <v>4.1007805034834789E-3</v>
      </c>
    </row>
    <row r="8" spans="2:9" ht="16.5" thickTop="1" thickBot="1" x14ac:dyDescent="0.3">
      <c r="B8" s="1" t="s">
        <v>21</v>
      </c>
      <c r="C8" s="1">
        <v>20</v>
      </c>
      <c r="G8" s="17" t="s">
        <v>37</v>
      </c>
      <c r="H8" s="19">
        <f>SUM(H3:H7)</f>
        <v>4486463</v>
      </c>
      <c r="I8" s="21"/>
    </row>
    <row r="9" spans="2:9" ht="16.5" thickTop="1" thickBot="1" x14ac:dyDescent="0.3">
      <c r="B9" s="1" t="s">
        <v>22</v>
      </c>
      <c r="C9" s="1">
        <v>21</v>
      </c>
    </row>
    <row r="10" spans="2:9" ht="16.5" thickTop="1" thickBot="1" x14ac:dyDescent="0.3">
      <c r="B10" s="1" t="s">
        <v>23</v>
      </c>
      <c r="C10" s="1">
        <v>3.8461478850000002</v>
      </c>
    </row>
    <row r="11" spans="2:9" ht="16.5" thickTop="1" thickBot="1" x14ac:dyDescent="0.3">
      <c r="B11" s="1" t="s">
        <v>24</v>
      </c>
      <c r="C11" s="1">
        <v>14.79285355</v>
      </c>
    </row>
    <row r="12" spans="2:9" ht="16.5" thickTop="1" thickBot="1" x14ac:dyDescent="0.3">
      <c r="B12" s="1" t="s">
        <v>25</v>
      </c>
      <c r="C12" s="1">
        <v>14.306801370000001</v>
      </c>
    </row>
    <row r="13" spans="2:9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H17"/>
  <sheetViews>
    <sheetView tabSelected="1" topLeftCell="E2" workbookViewId="0">
      <selection activeCell="F6" sqref="F6"/>
    </sheetView>
  </sheetViews>
  <sheetFormatPr baseColWidth="10" defaultRowHeight="15" x14ac:dyDescent="0.25"/>
  <cols>
    <col min="2" max="2" width="28.7109375" customWidth="1"/>
    <col min="3" max="3" width="15.7109375" customWidth="1"/>
    <col min="8" max="8" width="13.140625" customWidth="1"/>
  </cols>
  <sheetData>
    <row r="1" spans="2:8" ht="15.75" thickBot="1" x14ac:dyDescent="0.3"/>
    <row r="2" spans="2:8" ht="31.5" thickTop="1" thickBot="1" x14ac:dyDescent="0.35">
      <c r="B2" s="5" t="s">
        <v>14</v>
      </c>
      <c r="C2" s="5" t="s">
        <v>15</v>
      </c>
      <c r="F2" s="16" t="s">
        <v>69</v>
      </c>
      <c r="G2" s="16" t="s">
        <v>6</v>
      </c>
      <c r="H2" s="16" t="s">
        <v>57</v>
      </c>
    </row>
    <row r="3" spans="2:8" ht="16.5" thickTop="1" thickBot="1" x14ac:dyDescent="0.3">
      <c r="B3" s="1" t="s">
        <v>16</v>
      </c>
      <c r="C3" s="1">
        <v>8</v>
      </c>
      <c r="F3" s="23">
        <v>8</v>
      </c>
      <c r="G3" s="24">
        <v>275272</v>
      </c>
      <c r="H3" s="25">
        <f>G3/$G$17</f>
        <v>6.1356128424551813E-2</v>
      </c>
    </row>
    <row r="4" spans="2:8" ht="16.5" thickTop="1" thickBot="1" x14ac:dyDescent="0.3">
      <c r="B4" s="1" t="s">
        <v>17</v>
      </c>
      <c r="C4" s="1">
        <v>8</v>
      </c>
      <c r="F4" s="23">
        <f t="shared" ref="F4:F16" si="0">F3+1</f>
        <v>9</v>
      </c>
      <c r="G4" s="24">
        <v>324430</v>
      </c>
      <c r="H4" s="25">
        <f t="shared" ref="H4:H16" si="1">G4/$G$17</f>
        <v>7.2313089398040278E-2</v>
      </c>
    </row>
    <row r="5" spans="2:8" ht="16.5" thickTop="1" thickBot="1" x14ac:dyDescent="0.3">
      <c r="B5" s="1" t="s">
        <v>18</v>
      </c>
      <c r="C5" s="1">
        <v>11</v>
      </c>
      <c r="F5" s="23">
        <f t="shared" si="0"/>
        <v>10</v>
      </c>
      <c r="G5" s="24">
        <v>353414</v>
      </c>
      <c r="H5" s="25">
        <f t="shared" si="1"/>
        <v>7.8773412374068388E-2</v>
      </c>
    </row>
    <row r="6" spans="2:8" ht="16.5" thickTop="1" thickBot="1" x14ac:dyDescent="0.3">
      <c r="B6" s="1" t="s">
        <v>19</v>
      </c>
      <c r="C6" s="1">
        <v>14</v>
      </c>
      <c r="F6" s="23">
        <f t="shared" si="0"/>
        <v>11</v>
      </c>
      <c r="G6" s="24">
        <v>374131</v>
      </c>
      <c r="H6" s="25">
        <f t="shared" si="1"/>
        <v>8.3391081125599384E-2</v>
      </c>
    </row>
    <row r="7" spans="2:8" ht="16.5" thickTop="1" thickBot="1" x14ac:dyDescent="0.3">
      <c r="B7" s="1" t="s">
        <v>20</v>
      </c>
      <c r="C7" s="1">
        <v>18</v>
      </c>
      <c r="F7" s="23">
        <f t="shared" si="0"/>
        <v>12</v>
      </c>
      <c r="G7" s="24">
        <v>312996</v>
      </c>
      <c r="H7" s="25">
        <f t="shared" si="1"/>
        <v>6.9764533887831021E-2</v>
      </c>
    </row>
    <row r="8" spans="2:8" ht="16.5" thickTop="1" thickBot="1" x14ac:dyDescent="0.3">
      <c r="B8" s="1" t="s">
        <v>21</v>
      </c>
      <c r="C8" s="1">
        <v>20</v>
      </c>
      <c r="F8" s="23">
        <f t="shared" si="0"/>
        <v>13</v>
      </c>
      <c r="G8" s="24">
        <v>347903</v>
      </c>
      <c r="H8" s="25">
        <f t="shared" si="1"/>
        <v>7.7545050521981351E-2</v>
      </c>
    </row>
    <row r="9" spans="2:8" ht="16.5" thickTop="1" thickBot="1" x14ac:dyDescent="0.3">
      <c r="B9" s="1" t="s">
        <v>22</v>
      </c>
      <c r="C9" s="1">
        <v>21</v>
      </c>
      <c r="F9" s="23">
        <f t="shared" si="0"/>
        <v>14</v>
      </c>
      <c r="G9" s="24">
        <v>317637</v>
      </c>
      <c r="H9" s="25">
        <f t="shared" si="1"/>
        <v>7.0798979062125331E-2</v>
      </c>
    </row>
    <row r="10" spans="2:8" ht="16.5" thickTop="1" thickBot="1" x14ac:dyDescent="0.3">
      <c r="B10" s="1" t="s">
        <v>23</v>
      </c>
      <c r="C10" s="8">
        <v>3.8461478850000002</v>
      </c>
      <c r="F10" s="23">
        <f t="shared" si="0"/>
        <v>15</v>
      </c>
      <c r="G10" s="24">
        <v>330634</v>
      </c>
      <c r="H10" s="25">
        <f t="shared" si="1"/>
        <v>7.3695915914162219E-2</v>
      </c>
    </row>
    <row r="11" spans="2:8" ht="16.5" thickTop="1" thickBot="1" x14ac:dyDescent="0.3">
      <c r="B11" s="1" t="s">
        <v>24</v>
      </c>
      <c r="C11" s="8">
        <v>14.79285355</v>
      </c>
      <c r="F11" s="23">
        <f t="shared" si="0"/>
        <v>16</v>
      </c>
      <c r="G11" s="24">
        <v>335562</v>
      </c>
      <c r="H11" s="25">
        <f t="shared" si="1"/>
        <v>7.479433130285483E-2</v>
      </c>
    </row>
    <row r="12" spans="2:8" ht="16.5" thickTop="1" thickBot="1" x14ac:dyDescent="0.3">
      <c r="B12" s="1" t="s">
        <v>25</v>
      </c>
      <c r="C12" s="8">
        <v>14.306801370000001</v>
      </c>
      <c r="F12" s="23">
        <f t="shared" si="0"/>
        <v>17</v>
      </c>
      <c r="G12" s="24">
        <v>365497</v>
      </c>
      <c r="H12" s="25">
        <f t="shared" si="1"/>
        <v>8.146662526805637E-2</v>
      </c>
    </row>
    <row r="13" spans="2:8" ht="15.75" thickTop="1" x14ac:dyDescent="0.25">
      <c r="F13" s="23">
        <f t="shared" si="0"/>
        <v>18</v>
      </c>
      <c r="G13" s="24">
        <v>324327</v>
      </c>
      <c r="H13" s="25">
        <f t="shared" si="1"/>
        <v>7.2290131446531486E-2</v>
      </c>
    </row>
    <row r="14" spans="2:8" x14ac:dyDescent="0.25">
      <c r="F14" s="23">
        <f t="shared" si="0"/>
        <v>19</v>
      </c>
      <c r="G14" s="24">
        <v>345844</v>
      </c>
      <c r="H14" s="25">
        <f t="shared" si="1"/>
        <v>7.7086114384538551E-2</v>
      </c>
    </row>
    <row r="15" spans="2:8" x14ac:dyDescent="0.25">
      <c r="F15" s="23">
        <f t="shared" si="0"/>
        <v>20</v>
      </c>
      <c r="G15" s="24">
        <v>316310</v>
      </c>
      <c r="H15" s="25">
        <f t="shared" si="1"/>
        <v>7.050320040530815E-2</v>
      </c>
    </row>
    <row r="16" spans="2:8" x14ac:dyDescent="0.25">
      <c r="F16" s="23">
        <f t="shared" si="0"/>
        <v>21</v>
      </c>
      <c r="G16" s="24">
        <v>162506</v>
      </c>
      <c r="H16" s="25">
        <f t="shared" si="1"/>
        <v>3.6221406484350814E-2</v>
      </c>
    </row>
    <row r="17" spans="6:7" x14ac:dyDescent="0.25">
      <c r="F17" s="16" t="s">
        <v>37</v>
      </c>
      <c r="G17" s="26">
        <f>SUM(G3:G16)</f>
        <v>4486463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B4" sqref="B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5" t="s">
        <v>14</v>
      </c>
      <c r="C2" s="5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8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8">
        <v>8.0993178480000001</v>
      </c>
    </row>
    <row r="11" spans="2:3" ht="16.5" thickTop="1" thickBot="1" x14ac:dyDescent="0.3">
      <c r="B11" s="1" t="s">
        <v>24</v>
      </c>
      <c r="C11" s="8">
        <v>65.598949599999997</v>
      </c>
    </row>
    <row r="12" spans="2:3" ht="16.5" thickTop="1" thickBot="1" x14ac:dyDescent="0.3">
      <c r="B12" s="1" t="s">
        <v>25</v>
      </c>
      <c r="C12" s="8">
        <v>15.01057136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SUB_SEGMENTO</vt:lpstr>
      <vt:lpstr>SEGTO_AGRUP</vt:lpstr>
      <vt:lpstr>CARTERIZADO</vt:lpstr>
      <vt:lpstr>APERTURA</vt:lpstr>
      <vt:lpstr>HORA_ENVIO</vt:lpstr>
      <vt:lpstr>DIA_ENVIO</vt:lpstr>
      <vt:lpstr>MES_ENVIO</vt:lpstr>
      <vt:lpstr>Dia_de_semana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2021-12-04T02:00:15Z</dcterms:modified>
</cp:coreProperties>
</file>