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95" windowHeight="5385" activeTab="2"/>
  </bookViews>
  <sheets>
    <sheet name="1" sheetId="7" r:id="rId1"/>
    <sheet name="2" sheetId="6" r:id="rId2"/>
    <sheet name="3" sheetId="8" r:id="rId3"/>
  </sheets>
  <calcPr calcId="124519"/>
</workbook>
</file>

<file path=xl/calcChain.xml><?xml version="1.0" encoding="utf-8"?>
<calcChain xmlns="http://schemas.openxmlformats.org/spreadsheetml/2006/main">
  <c r="B34" i="8"/>
  <c r="A34"/>
  <c r="C33"/>
  <c r="C32"/>
  <c r="C31"/>
  <c r="C30"/>
  <c r="C29"/>
  <c r="C28"/>
  <c r="C27"/>
  <c r="C26"/>
  <c r="C25"/>
  <c r="C24"/>
  <c r="C34" s="1"/>
  <c r="C37" s="1"/>
  <c r="E25" s="1"/>
  <c r="A12"/>
  <c r="C3"/>
  <c r="C4"/>
  <c r="C5"/>
  <c r="C6"/>
  <c r="C7"/>
  <c r="C8"/>
  <c r="C9"/>
  <c r="C10"/>
  <c r="C11"/>
  <c r="B12"/>
  <c r="C2"/>
  <c r="C12" s="1"/>
  <c r="C15" s="1"/>
  <c r="C15" i="7"/>
  <c r="C14"/>
  <c r="C12"/>
  <c r="B8"/>
  <c r="C7"/>
  <c r="C6"/>
  <c r="C5"/>
  <c r="C4"/>
  <c r="C3"/>
  <c r="C2"/>
  <c r="B26" i="6"/>
  <c r="F25"/>
  <c r="E25"/>
  <c r="D25"/>
  <c r="C25"/>
  <c r="C24"/>
  <c r="C23"/>
  <c r="C22"/>
  <c r="C21"/>
  <c r="C20"/>
  <c r="C26" s="1"/>
  <c r="C29" s="1"/>
  <c r="E21" s="1"/>
  <c r="C17"/>
  <c r="C16"/>
  <c r="C15"/>
  <c r="C14"/>
  <c r="C13"/>
  <c r="C12"/>
  <c r="D8"/>
  <c r="E8"/>
  <c r="F8"/>
  <c r="E3"/>
  <c r="F3"/>
  <c r="E4"/>
  <c r="F4"/>
  <c r="E5"/>
  <c r="F5"/>
  <c r="E6"/>
  <c r="F6"/>
  <c r="E7"/>
  <c r="F7"/>
  <c r="F2"/>
  <c r="E2"/>
  <c r="D3"/>
  <c r="D4"/>
  <c r="D5"/>
  <c r="D6"/>
  <c r="D7"/>
  <c r="D2"/>
  <c r="B8"/>
  <c r="C3"/>
  <c r="C4"/>
  <c r="C5"/>
  <c r="C6"/>
  <c r="C7"/>
  <c r="C2"/>
  <c r="D20" l="1"/>
  <c r="F20"/>
  <c r="E24"/>
  <c r="F23"/>
  <c r="D23"/>
  <c r="E22"/>
  <c r="F21"/>
  <c r="D21"/>
  <c r="E20"/>
  <c r="F24"/>
  <c r="D24"/>
  <c r="E23"/>
  <c r="F22"/>
  <c r="D22"/>
  <c r="D24" i="8"/>
  <c r="F24"/>
  <c r="F33"/>
  <c r="D33"/>
  <c r="E32"/>
  <c r="F31"/>
  <c r="D31"/>
  <c r="E30"/>
  <c r="F29"/>
  <c r="D29"/>
  <c r="E28"/>
  <c r="F27"/>
  <c r="D27"/>
  <c r="E26"/>
  <c r="F25"/>
  <c r="D25"/>
  <c r="E24"/>
  <c r="E33"/>
  <c r="F32"/>
  <c r="D32"/>
  <c r="E31"/>
  <c r="F30"/>
  <c r="D30"/>
  <c r="E29"/>
  <c r="F28"/>
  <c r="D28"/>
  <c r="E27"/>
  <c r="F26"/>
  <c r="D26"/>
  <c r="D10"/>
  <c r="D8"/>
  <c r="D6"/>
  <c r="D4"/>
  <c r="E3"/>
  <c r="E10"/>
  <c r="E8"/>
  <c r="E6"/>
  <c r="F11"/>
  <c r="F9"/>
  <c r="F7"/>
  <c r="F5"/>
  <c r="F3"/>
  <c r="D11"/>
  <c r="D9"/>
  <c r="D7"/>
  <c r="D5"/>
  <c r="D3"/>
  <c r="E4"/>
  <c r="E11"/>
  <c r="E9"/>
  <c r="E7"/>
  <c r="E5"/>
  <c r="F10"/>
  <c r="F8"/>
  <c r="F6"/>
  <c r="F4"/>
  <c r="E2"/>
  <c r="F2"/>
  <c r="F12" s="1"/>
  <c r="C19" s="1"/>
  <c r="D2"/>
  <c r="D12" s="1"/>
  <c r="C8" i="7"/>
  <c r="C11" s="1"/>
  <c r="E7" s="1"/>
  <c r="C8" i="6"/>
  <c r="C11" s="1"/>
  <c r="E26" l="1"/>
  <c r="C32" s="1"/>
  <c r="D26"/>
  <c r="C30" s="1"/>
  <c r="C31" s="1"/>
  <c r="F26"/>
  <c r="C33" s="1"/>
  <c r="E34" i="8"/>
  <c r="D34"/>
  <c r="F34"/>
  <c r="C16"/>
  <c r="C17" s="1"/>
  <c r="C41"/>
  <c r="C40"/>
  <c r="C38"/>
  <c r="C39" s="1"/>
  <c r="E12"/>
  <c r="C18" s="1"/>
  <c r="C20" s="1"/>
  <c r="C21"/>
  <c r="D4" i="7"/>
  <c r="D2"/>
  <c r="D6"/>
  <c r="D3"/>
  <c r="D5"/>
  <c r="F7"/>
  <c r="F2"/>
  <c r="F3"/>
  <c r="F4"/>
  <c r="F5"/>
  <c r="F6"/>
  <c r="E4"/>
  <c r="D7"/>
  <c r="D8" s="1"/>
  <c r="C13" s="1"/>
  <c r="E2"/>
  <c r="E6"/>
  <c r="E3"/>
  <c r="E5"/>
  <c r="C35" i="6" l="1"/>
  <c r="C34"/>
  <c r="C42" i="8"/>
  <c r="C43"/>
  <c r="E8" i="7"/>
  <c r="C16" s="1"/>
  <c r="F8"/>
  <c r="C17" s="1"/>
</calcChain>
</file>

<file path=xl/sharedStrings.xml><?xml version="1.0" encoding="utf-8"?>
<sst xmlns="http://schemas.openxmlformats.org/spreadsheetml/2006/main" count="65" uniqueCount="13">
  <si>
    <t>mean</t>
  </si>
  <si>
    <t>x</t>
  </si>
  <si>
    <t>f</t>
  </si>
  <si>
    <t>x*f</t>
  </si>
  <si>
    <t>f*(x-xort)^2</t>
  </si>
  <si>
    <t>f*(x-xort)^3</t>
  </si>
  <si>
    <t>f*(x-xort)^4</t>
  </si>
  <si>
    <t>std</t>
  </si>
  <si>
    <t>CV</t>
  </si>
  <si>
    <t>mu3</t>
  </si>
  <si>
    <t>mu4</t>
  </si>
  <si>
    <t>alpha3</t>
  </si>
  <si>
    <t>alpha4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</si>
</sst>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Border="1" applyAlignment="1">
      <alignment vertical="top" wrapText="1"/>
    </xf>
    <xf numFmtId="0" fontId="0" fillId="0" borderId="0" xfId="0" applyBorder="1"/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1" fillId="0" borderId="7" xfId="0" applyFont="1" applyBorder="1" applyAlignment="1">
      <alignment vertical="top" wrapText="1"/>
    </xf>
    <xf numFmtId="0" fontId="0" fillId="0" borderId="2" xfId="0" applyBorder="1"/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6" xfId="0" applyBorder="1"/>
    <xf numFmtId="0" fontId="0" fillId="0" borderId="1" xfId="0" applyBorder="1"/>
    <xf numFmtId="0" fontId="1" fillId="0" borderId="3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64" fontId="0" fillId="0" borderId="5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6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7" sqref="E17"/>
    </sheetView>
  </sheetViews>
  <sheetFormatPr defaultRowHeight="15"/>
  <cols>
    <col min="4" max="6" width="11.42578125" bestFit="1" customWidth="1"/>
  </cols>
  <sheetData>
    <row r="1" spans="1:6" ht="15.75" thickBot="1">
      <c r="A1" s="3" t="s">
        <v>1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s="6">
        <v>10</v>
      </c>
      <c r="B2" s="7">
        <v>5</v>
      </c>
      <c r="C2" s="8">
        <f>+A2*B2</f>
        <v>50</v>
      </c>
      <c r="D2" s="8">
        <f>+B2*(A2-$C$11)^2</f>
        <v>45</v>
      </c>
      <c r="E2" s="8">
        <f>+B2*(A2-$C$11)^3</f>
        <v>-135</v>
      </c>
      <c r="F2" s="9">
        <f>+B2*(A2-$C$11)^4</f>
        <v>405</v>
      </c>
    </row>
    <row r="3" spans="1:6">
      <c r="A3" s="10">
        <v>12</v>
      </c>
      <c r="B3" s="4">
        <v>6</v>
      </c>
      <c r="C3" s="5">
        <f t="shared" ref="C3:C7" si="0">+A3*B3</f>
        <v>72</v>
      </c>
      <c r="D3" s="5">
        <f t="shared" ref="D3:D7" si="1">+B3*(A3-$C$11)^2</f>
        <v>6</v>
      </c>
      <c r="E3" s="5">
        <f t="shared" ref="E3:E7" si="2">+B3*(A3-$C$11)^3</f>
        <v>-6</v>
      </c>
      <c r="F3" s="11">
        <f t="shared" ref="F3:F7" si="3">+B3*(A3-$C$11)^4</f>
        <v>6</v>
      </c>
    </row>
    <row r="4" spans="1:6">
      <c r="A4" s="10">
        <v>14</v>
      </c>
      <c r="B4" s="4">
        <v>5</v>
      </c>
      <c r="C4" s="5">
        <f t="shared" si="0"/>
        <v>70</v>
      </c>
      <c r="D4" s="5">
        <f t="shared" si="1"/>
        <v>5</v>
      </c>
      <c r="E4" s="5">
        <f t="shared" si="2"/>
        <v>5</v>
      </c>
      <c r="F4" s="11">
        <f t="shared" si="3"/>
        <v>5</v>
      </c>
    </row>
    <row r="5" spans="1:6">
      <c r="A5" s="10">
        <v>15</v>
      </c>
      <c r="B5" s="4">
        <v>2</v>
      </c>
      <c r="C5" s="5">
        <f t="shared" si="0"/>
        <v>30</v>
      </c>
      <c r="D5" s="5">
        <f t="shared" si="1"/>
        <v>8</v>
      </c>
      <c r="E5" s="5">
        <f t="shared" si="2"/>
        <v>16</v>
      </c>
      <c r="F5" s="11">
        <f t="shared" si="3"/>
        <v>32</v>
      </c>
    </row>
    <row r="6" spans="1:6">
      <c r="A6" s="10">
        <v>19</v>
      </c>
      <c r="B6" s="4">
        <v>2</v>
      </c>
      <c r="C6" s="5">
        <f t="shared" si="0"/>
        <v>38</v>
      </c>
      <c r="D6" s="5">
        <f t="shared" si="1"/>
        <v>72</v>
      </c>
      <c r="E6" s="5">
        <f t="shared" si="2"/>
        <v>432</v>
      </c>
      <c r="F6" s="11">
        <f t="shared" si="3"/>
        <v>2592</v>
      </c>
    </row>
    <row r="7" spans="1:6" ht="15.75" thickBot="1">
      <c r="A7" s="12"/>
      <c r="B7" s="13"/>
      <c r="C7" s="14">
        <f t="shared" si="0"/>
        <v>0</v>
      </c>
      <c r="D7" s="14">
        <f t="shared" si="1"/>
        <v>0</v>
      </c>
      <c r="E7" s="14">
        <f t="shared" si="2"/>
        <v>0</v>
      </c>
      <c r="F7" s="15">
        <f t="shared" si="3"/>
        <v>0</v>
      </c>
    </row>
    <row r="8" spans="1:6">
      <c r="B8">
        <f>SUM(B2:B7)</f>
        <v>20</v>
      </c>
      <c r="C8">
        <f>SUM(C2:C7)</f>
        <v>260</v>
      </c>
      <c r="D8">
        <f t="shared" ref="D8:F8" si="4">SUM(D2:D7)</f>
        <v>136</v>
      </c>
      <c r="E8">
        <f t="shared" si="4"/>
        <v>312</v>
      </c>
      <c r="F8">
        <f t="shared" si="4"/>
        <v>3040</v>
      </c>
    </row>
    <row r="11" spans="1:6">
      <c r="B11" t="s">
        <v>0</v>
      </c>
      <c r="C11">
        <f>+C8/B8</f>
        <v>13</v>
      </c>
    </row>
    <row r="12" spans="1:6">
      <c r="B12" t="s">
        <v>7</v>
      </c>
      <c r="C12" s="1">
        <f>+SQRT(D8/B8)</f>
        <v>2.6076809620810595</v>
      </c>
    </row>
    <row r="13" spans="1:6">
      <c r="B13" t="s">
        <v>8</v>
      </c>
      <c r="C13" s="1">
        <f>+C12*100/C11</f>
        <v>20.059084323700457</v>
      </c>
    </row>
    <row r="14" spans="1:6">
      <c r="B14" t="s">
        <v>9</v>
      </c>
      <c r="C14" s="1">
        <f>+E8/B8</f>
        <v>15.6</v>
      </c>
    </row>
    <row r="15" spans="1:6">
      <c r="B15" t="s">
        <v>10</v>
      </c>
      <c r="C15" s="1">
        <f>+F8/B8</f>
        <v>152</v>
      </c>
    </row>
    <row r="16" spans="1:6">
      <c r="B16" t="s">
        <v>11</v>
      </c>
      <c r="C16" s="1">
        <f>+C14/C12^3</f>
        <v>0.87975395779551313</v>
      </c>
    </row>
    <row r="17" spans="2:3">
      <c r="B17" t="s">
        <v>12</v>
      </c>
      <c r="C17" s="1">
        <f>+C15/C12^4</f>
        <v>3.2871972318339102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F17" sqref="F17"/>
    </sheetView>
  </sheetViews>
  <sheetFormatPr defaultRowHeight="15"/>
  <cols>
    <col min="4" max="6" width="11.42578125" bestFit="1" customWidth="1"/>
    <col min="13" max="13" width="11.42578125" bestFit="1" customWidth="1"/>
    <col min="14" max="14" width="12.7109375" bestFit="1" customWidth="1"/>
    <col min="15" max="15" width="12" bestFit="1" customWidth="1"/>
  </cols>
  <sheetData>
    <row r="1" spans="1:6" ht="15.75" thickBot="1">
      <c r="A1" s="3" t="s">
        <v>1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s="6">
        <v>2</v>
      </c>
      <c r="B2" s="7">
        <v>20</v>
      </c>
      <c r="C2" s="8">
        <f>+A2*B2</f>
        <v>40</v>
      </c>
      <c r="D2" s="8">
        <f>+B2*(A2-$C$11)^2</f>
        <v>51.20000000000001</v>
      </c>
      <c r="E2" s="8">
        <f>+B2*(A2-$C$11)^3</f>
        <v>-81.920000000000016</v>
      </c>
      <c r="F2" s="9">
        <f>+B2*(A2-$C$11)^4</f>
        <v>131.07200000000006</v>
      </c>
    </row>
    <row r="3" spans="1:6">
      <c r="A3" s="10">
        <v>3</v>
      </c>
      <c r="B3" s="4">
        <v>12</v>
      </c>
      <c r="C3" s="5">
        <f t="shared" ref="C3:C7" si="0">+A3*B3</f>
        <v>36</v>
      </c>
      <c r="D3" s="5">
        <f t="shared" ref="D3:D7" si="1">+B3*(A3-$C$11)^2</f>
        <v>4.3200000000000012</v>
      </c>
      <c r="E3" s="5">
        <f t="shared" ref="E3:E7" si="2">+B3*(A3-$C$11)^3</f>
        <v>-2.592000000000001</v>
      </c>
      <c r="F3" s="11">
        <f t="shared" ref="F3:F7" si="3">+B3*(A3-$C$11)^4</f>
        <v>1.555200000000001</v>
      </c>
    </row>
    <row r="4" spans="1:6">
      <c r="A4" s="10">
        <v>4</v>
      </c>
      <c r="B4" s="4">
        <v>11</v>
      </c>
      <c r="C4" s="5">
        <f t="shared" si="0"/>
        <v>44</v>
      </c>
      <c r="D4" s="5">
        <f t="shared" si="1"/>
        <v>1.7599999999999991</v>
      </c>
      <c r="E4" s="5">
        <f t="shared" si="2"/>
        <v>0.70399999999999952</v>
      </c>
      <c r="F4" s="11">
        <f t="shared" si="3"/>
        <v>0.28159999999999968</v>
      </c>
    </row>
    <row r="5" spans="1:6">
      <c r="A5" s="10">
        <v>5</v>
      </c>
      <c r="B5" s="4">
        <v>8</v>
      </c>
      <c r="C5" s="5">
        <f t="shared" si="0"/>
        <v>40</v>
      </c>
      <c r="D5" s="5">
        <f t="shared" si="1"/>
        <v>15.679999999999998</v>
      </c>
      <c r="E5" s="5">
        <f t="shared" si="2"/>
        <v>21.951999999999995</v>
      </c>
      <c r="F5" s="11">
        <f t="shared" si="3"/>
        <v>30.73279999999999</v>
      </c>
    </row>
    <row r="6" spans="1:6">
      <c r="A6" s="10">
        <v>6</v>
      </c>
      <c r="B6" s="4">
        <v>7</v>
      </c>
      <c r="C6" s="5">
        <f t="shared" si="0"/>
        <v>42</v>
      </c>
      <c r="D6" s="5">
        <f t="shared" si="1"/>
        <v>40.32</v>
      </c>
      <c r="E6" s="5">
        <f t="shared" si="2"/>
        <v>96.768000000000001</v>
      </c>
      <c r="F6" s="11">
        <f t="shared" si="3"/>
        <v>232.2432</v>
      </c>
    </row>
    <row r="7" spans="1:6" ht="15.75" thickBot="1">
      <c r="A7" s="12">
        <v>7</v>
      </c>
      <c r="B7" s="13">
        <v>2</v>
      </c>
      <c r="C7" s="14">
        <f t="shared" si="0"/>
        <v>14</v>
      </c>
      <c r="D7" s="14">
        <f t="shared" si="1"/>
        <v>23.119999999999997</v>
      </c>
      <c r="E7" s="14">
        <f t="shared" si="2"/>
        <v>78.60799999999999</v>
      </c>
      <c r="F7" s="15">
        <f t="shared" si="3"/>
        <v>267.26719999999995</v>
      </c>
    </row>
    <row r="8" spans="1:6">
      <c r="B8">
        <f>SUM(B2:B7)</f>
        <v>60</v>
      </c>
      <c r="C8">
        <f>SUM(C2:C7)</f>
        <v>216</v>
      </c>
      <c r="D8">
        <f t="shared" ref="D8:F8" si="4">SUM(D2:D7)</f>
        <v>136.4</v>
      </c>
      <c r="E8">
        <f t="shared" si="4"/>
        <v>113.51999999999997</v>
      </c>
      <c r="F8">
        <f t="shared" si="4"/>
        <v>663.15200000000004</v>
      </c>
    </row>
    <row r="11" spans="1:6">
      <c r="B11" t="s">
        <v>0</v>
      </c>
      <c r="C11">
        <f>+C8/B8</f>
        <v>3.6</v>
      </c>
    </row>
    <row r="12" spans="1:6">
      <c r="B12" t="s">
        <v>7</v>
      </c>
      <c r="C12" s="1">
        <f>+SQRT(D8/60)</f>
        <v>1.5077577170531522</v>
      </c>
    </row>
    <row r="13" spans="1:6">
      <c r="B13" t="s">
        <v>8</v>
      </c>
      <c r="C13" s="1">
        <f>+C12*100/C11</f>
        <v>41.882158807031999</v>
      </c>
    </row>
    <row r="14" spans="1:6">
      <c r="B14" t="s">
        <v>9</v>
      </c>
      <c r="C14" s="1">
        <f>+E8/B8</f>
        <v>1.8919999999999995</v>
      </c>
    </row>
    <row r="15" spans="1:6">
      <c r="B15" t="s">
        <v>10</v>
      </c>
      <c r="C15" s="1">
        <f>+F8/60</f>
        <v>11.052533333333335</v>
      </c>
    </row>
    <row r="16" spans="1:6">
      <c r="B16" t="s">
        <v>11</v>
      </c>
      <c r="C16" s="1">
        <f>+C14/C12^3</f>
        <v>0.55198395279497658</v>
      </c>
    </row>
    <row r="17" spans="1:6">
      <c r="B17" t="s">
        <v>12</v>
      </c>
      <c r="C17" s="1">
        <f>+C15/C12^4</f>
        <v>2.138629698747001</v>
      </c>
    </row>
    <row r="19" spans="1:6" ht="15.75" thickBot="1">
      <c r="A19" s="3" t="s">
        <v>1</v>
      </c>
      <c r="B19" s="3" t="s">
        <v>2</v>
      </c>
      <c r="C19" t="s">
        <v>3</v>
      </c>
      <c r="D19" t="s">
        <v>4</v>
      </c>
      <c r="E19" t="s">
        <v>5</v>
      </c>
      <c r="F19" t="s">
        <v>6</v>
      </c>
    </row>
    <row r="20" spans="1:6">
      <c r="A20" s="6">
        <v>6.5</v>
      </c>
      <c r="B20" s="7">
        <v>7</v>
      </c>
      <c r="C20" s="8">
        <f>+A20*B20</f>
        <v>45.5</v>
      </c>
      <c r="D20" s="8">
        <f>+B20*(A20-$C$29)^2</f>
        <v>318.9375</v>
      </c>
      <c r="E20" s="8">
        <f>+B20*(A20-$C$29)^3</f>
        <v>-2152.828125</v>
      </c>
      <c r="F20" s="9">
        <f>+B20*(A20-$C$29)^4</f>
        <v>14531.58984375</v>
      </c>
    </row>
    <row r="21" spans="1:6">
      <c r="A21" s="10">
        <v>9.5</v>
      </c>
      <c r="B21" s="4">
        <v>11</v>
      </c>
      <c r="C21" s="5">
        <f t="shared" ref="C21:C25" si="5">+A21*B21</f>
        <v>104.5</v>
      </c>
      <c r="D21" s="5">
        <f>+B21*(A21-$C$29)^2</f>
        <v>154.6875</v>
      </c>
      <c r="E21" s="5">
        <f>+B21*(A21-$C$29)^3</f>
        <v>-580.078125</v>
      </c>
      <c r="F21" s="11">
        <f>+B21*(A21-$C$29)^4</f>
        <v>2175.29296875</v>
      </c>
    </row>
    <row r="22" spans="1:6">
      <c r="A22" s="10">
        <v>12.5</v>
      </c>
      <c r="B22" s="4">
        <v>14</v>
      </c>
      <c r="C22" s="5">
        <f t="shared" si="5"/>
        <v>175</v>
      </c>
      <c r="D22" s="5">
        <f>+B22*(A22-$C$29)^2</f>
        <v>7.875</v>
      </c>
      <c r="E22" s="5">
        <f>+B22*(A22-$C$29)^3</f>
        <v>-5.90625</v>
      </c>
      <c r="F22" s="11">
        <f>+B22*(A22-$C$29)^4</f>
        <v>4.4296875</v>
      </c>
    </row>
    <row r="23" spans="1:6">
      <c r="A23" s="10">
        <v>15.5</v>
      </c>
      <c r="B23" s="4">
        <v>16</v>
      </c>
      <c r="C23" s="5">
        <f t="shared" si="5"/>
        <v>248</v>
      </c>
      <c r="D23" s="5">
        <f>+B23*(A23-$C$29)^2</f>
        <v>81</v>
      </c>
      <c r="E23" s="5">
        <f>+B23*(A23-$C$29)^3</f>
        <v>182.25</v>
      </c>
      <c r="F23" s="11">
        <f>+B23*(A23-$C$29)^4</f>
        <v>410.0625</v>
      </c>
    </row>
    <row r="24" spans="1:6">
      <c r="A24" s="10">
        <v>18.5</v>
      </c>
      <c r="B24" s="4">
        <v>12</v>
      </c>
      <c r="C24" s="5">
        <f t="shared" si="5"/>
        <v>222</v>
      </c>
      <c r="D24" s="5">
        <f>+B24*(A24-$C$29)^2</f>
        <v>330.75</v>
      </c>
      <c r="E24" s="5">
        <f>+B24*(A24-$C$29)^3</f>
        <v>1736.4375</v>
      </c>
      <c r="F24" s="11">
        <f>+B24*(A24-$C$29)^4</f>
        <v>9116.296875</v>
      </c>
    </row>
    <row r="25" spans="1:6" ht="15.75" thickBot="1">
      <c r="A25" s="12"/>
      <c r="B25" s="13"/>
      <c r="C25" s="14">
        <f t="shared" si="5"/>
        <v>0</v>
      </c>
      <c r="D25" s="14">
        <f t="shared" ref="D21:D25" si="6">+B25*(A25-$C$11)^2</f>
        <v>0</v>
      </c>
      <c r="E25" s="14">
        <f t="shared" ref="E21:E25" si="7">+B25*(A25-$C$11)^3</f>
        <v>0</v>
      </c>
      <c r="F25" s="15">
        <f t="shared" ref="F21:F25" si="8">+B25*(A25-$C$11)^4</f>
        <v>0</v>
      </c>
    </row>
    <row r="26" spans="1:6">
      <c r="B26">
        <f>SUM(B20:B25)</f>
        <v>60</v>
      </c>
      <c r="C26">
        <f>SUM(C20:C25)</f>
        <v>795</v>
      </c>
      <c r="D26">
        <f t="shared" ref="D26" si="9">SUM(D20:D25)</f>
        <v>893.25</v>
      </c>
      <c r="E26">
        <f t="shared" ref="E26" si="10">SUM(E20:E25)</f>
        <v>-820.125</v>
      </c>
      <c r="F26">
        <f t="shared" ref="F26" si="11">SUM(F20:F25)</f>
        <v>26237.671875</v>
      </c>
    </row>
    <row r="29" spans="1:6">
      <c r="B29" t="s">
        <v>0</v>
      </c>
      <c r="C29">
        <f>+C26/B26</f>
        <v>13.25</v>
      </c>
    </row>
    <row r="30" spans="1:6">
      <c r="B30" t="s">
        <v>7</v>
      </c>
      <c r="C30" s="1">
        <f>+SQRT(D26/60)</f>
        <v>3.8584323241440948</v>
      </c>
    </row>
    <row r="31" spans="1:6">
      <c r="B31" t="s">
        <v>8</v>
      </c>
      <c r="C31" s="1">
        <f>+C30*100/C29</f>
        <v>29.12024395580449</v>
      </c>
    </row>
    <row r="32" spans="1:6">
      <c r="B32" t="s">
        <v>9</v>
      </c>
      <c r="C32" s="1">
        <f>+E26/B26</f>
        <v>-13.668749999999999</v>
      </c>
    </row>
    <row r="33" spans="2:3">
      <c r="B33" t="s">
        <v>10</v>
      </c>
      <c r="C33" s="1">
        <f>+F26/60</f>
        <v>437.29453124999998</v>
      </c>
    </row>
    <row r="34" spans="2:3">
      <c r="B34" t="s">
        <v>11</v>
      </c>
      <c r="C34" s="1">
        <f>+C32/C30^3</f>
        <v>-0.23795571439880078</v>
      </c>
    </row>
    <row r="35" spans="2:3">
      <c r="B35" t="s">
        <v>12</v>
      </c>
      <c r="C35" s="1">
        <f>+C33/C30^4</f>
        <v>1.973015500383861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tabSelected="1" topLeftCell="A10" workbookViewId="0">
      <selection activeCell="E36" sqref="E36"/>
    </sheetView>
  </sheetViews>
  <sheetFormatPr defaultRowHeight="15"/>
  <cols>
    <col min="4" max="6" width="12" bestFit="1" customWidth="1"/>
  </cols>
  <sheetData>
    <row r="1" spans="1:6" ht="15.75" thickBot="1">
      <c r="A1" s="3" t="s">
        <v>1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s="16">
        <v>83.7</v>
      </c>
      <c r="B2" s="7">
        <v>1</v>
      </c>
      <c r="C2" s="8">
        <f>+A2*B2</f>
        <v>83.7</v>
      </c>
      <c r="D2" s="19">
        <f>+B2*(A2-$C$15)^2</f>
        <v>0.43164899999999534</v>
      </c>
      <c r="E2" s="19">
        <f>+B2*(A2-$C$15)^3</f>
        <v>0.28359339299999542</v>
      </c>
      <c r="F2" s="20">
        <f>+B2*(A2-$C$15)^4</f>
        <v>0.18632085920099598</v>
      </c>
    </row>
    <row r="3" spans="1:6">
      <c r="A3" s="17">
        <v>83.28</v>
      </c>
      <c r="B3" s="4">
        <v>1</v>
      </c>
      <c r="C3" s="5">
        <f t="shared" ref="C3:C11" si="0">+A3*B3</f>
        <v>83.28</v>
      </c>
      <c r="D3" s="21">
        <f t="shared" ref="D3:D11" si="1">+B3*(A3-$C$15)^2</f>
        <v>5.616899999999752E-2</v>
      </c>
      <c r="E3" s="21">
        <f t="shared" ref="E3:E11" si="2">+B3*(A3-$C$15)^3</f>
        <v>1.3312052999999118E-2</v>
      </c>
      <c r="F3" s="22">
        <f t="shared" ref="F3:F11" si="3">+B3*(A3-$C$15)^4</f>
        <v>3.1549565609997215E-3</v>
      </c>
    </row>
    <row r="4" spans="1:6">
      <c r="A4" s="17">
        <v>82.9</v>
      </c>
      <c r="B4" s="4">
        <v>1</v>
      </c>
      <c r="C4" s="5">
        <f t="shared" si="0"/>
        <v>82.9</v>
      </c>
      <c r="D4" s="21">
        <f t="shared" si="1"/>
        <v>2.0449000000000196E-2</v>
      </c>
      <c r="E4" s="21">
        <f t="shared" si="2"/>
        <v>-2.9242070000000419E-3</v>
      </c>
      <c r="F4" s="22">
        <f t="shared" si="3"/>
        <v>4.1816160100000802E-4</v>
      </c>
    </row>
    <row r="5" spans="1:6">
      <c r="A5" s="17">
        <v>83.28</v>
      </c>
      <c r="B5" s="4">
        <v>1</v>
      </c>
      <c r="C5" s="5">
        <f t="shared" si="0"/>
        <v>83.28</v>
      </c>
      <c r="D5" s="21">
        <f t="shared" si="1"/>
        <v>5.616899999999752E-2</v>
      </c>
      <c r="E5" s="21">
        <f t="shared" si="2"/>
        <v>1.3312052999999118E-2</v>
      </c>
      <c r="F5" s="22">
        <f t="shared" si="3"/>
        <v>3.1549565609997215E-3</v>
      </c>
    </row>
    <row r="6" spans="1:6">
      <c r="A6" s="17">
        <v>80.52</v>
      </c>
      <c r="B6" s="4">
        <v>1</v>
      </c>
      <c r="C6" s="5">
        <f t="shared" si="0"/>
        <v>80.52</v>
      </c>
      <c r="D6" s="21">
        <f t="shared" si="1"/>
        <v>6.365529000000052</v>
      </c>
      <c r="E6" s="21">
        <f t="shared" si="2"/>
        <v>-16.060229667000197</v>
      </c>
      <c r="F6" s="22">
        <f t="shared" si="3"/>
        <v>40.519959449841664</v>
      </c>
    </row>
    <row r="7" spans="1:6">
      <c r="A7" s="17">
        <v>80.989999999999995</v>
      </c>
      <c r="B7" s="4">
        <v>1</v>
      </c>
      <c r="C7" s="5">
        <f t="shared" si="0"/>
        <v>80.989999999999995</v>
      </c>
      <c r="D7" s="21">
        <f t="shared" si="1"/>
        <v>4.2148090000000469</v>
      </c>
      <c r="E7" s="21">
        <f t="shared" si="2"/>
        <v>-8.6530028770001444</v>
      </c>
      <c r="F7" s="22">
        <f t="shared" si="3"/>
        <v>17.764614906481395</v>
      </c>
    </row>
    <row r="8" spans="1:6">
      <c r="A8" s="17">
        <v>83.28</v>
      </c>
      <c r="B8" s="4">
        <v>1</v>
      </c>
      <c r="C8" s="5">
        <f t="shared" si="0"/>
        <v>83.28</v>
      </c>
      <c r="D8" s="21">
        <f t="shared" si="1"/>
        <v>5.616899999999752E-2</v>
      </c>
      <c r="E8" s="21">
        <f t="shared" si="2"/>
        <v>1.3312052999999118E-2</v>
      </c>
      <c r="F8" s="22">
        <f t="shared" si="3"/>
        <v>3.1549565609997215E-3</v>
      </c>
    </row>
    <row r="9" spans="1:6">
      <c r="A9" s="17">
        <v>85.2</v>
      </c>
      <c r="B9" s="4">
        <v>1</v>
      </c>
      <c r="C9" s="5">
        <f t="shared" si="0"/>
        <v>85.2</v>
      </c>
      <c r="D9" s="21">
        <f t="shared" si="1"/>
        <v>4.6526489999999852</v>
      </c>
      <c r="E9" s="21">
        <f t="shared" si="2"/>
        <v>10.035763892999952</v>
      </c>
      <c r="F9" s="22">
        <f t="shared" si="3"/>
        <v>21.647142717200861</v>
      </c>
    </row>
    <row r="10" spans="1:6">
      <c r="A10" s="17">
        <v>82.67</v>
      </c>
      <c r="B10" s="4">
        <v>1</v>
      </c>
      <c r="C10" s="5">
        <f t="shared" si="0"/>
        <v>82.67</v>
      </c>
      <c r="D10" s="21">
        <f t="shared" si="1"/>
        <v>0.13912900000000347</v>
      </c>
      <c r="E10" s="21">
        <f t="shared" si="2"/>
        <v>-5.189511700000194E-2</v>
      </c>
      <c r="F10" s="22">
        <f t="shared" si="3"/>
        <v>1.9356878641000965E-2</v>
      </c>
    </row>
    <row r="11" spans="1:6" ht="15.75" thickBot="1">
      <c r="A11" s="18">
        <v>84.61</v>
      </c>
      <c r="B11" s="13">
        <v>1</v>
      </c>
      <c r="C11" s="14">
        <f t="shared" si="0"/>
        <v>84.61</v>
      </c>
      <c r="D11" s="23">
        <f t="shared" si="1"/>
        <v>2.4554889999999783</v>
      </c>
      <c r="E11" s="23">
        <f t="shared" si="2"/>
        <v>3.8477512629999491</v>
      </c>
      <c r="F11" s="24">
        <f t="shared" si="3"/>
        <v>6.0294262291208929</v>
      </c>
    </row>
    <row r="12" spans="1:6">
      <c r="A12">
        <f>SUM(A2:A11)</f>
        <v>830.43000000000006</v>
      </c>
      <c r="B12">
        <f>SUM(B2:B11)</f>
        <v>10</v>
      </c>
      <c r="C12">
        <f>SUM(C2:C11)</f>
        <v>830.43000000000006</v>
      </c>
      <c r="D12" s="1">
        <f t="shared" ref="D12:F12" si="4">SUM(D2:D11)</f>
        <v>18.448210000000056</v>
      </c>
      <c r="E12" s="1">
        <f t="shared" si="4"/>
        <v>-10.561007160000448</v>
      </c>
      <c r="F12" s="1">
        <f t="shared" si="4"/>
        <v>86.1767040717708</v>
      </c>
    </row>
    <row r="15" spans="1:6">
      <c r="B15" t="s">
        <v>0</v>
      </c>
      <c r="C15">
        <f>+C12/B12</f>
        <v>83.043000000000006</v>
      </c>
    </row>
    <row r="16" spans="1:6">
      <c r="B16" t="s">
        <v>7</v>
      </c>
      <c r="C16" s="1">
        <f>+SQRT(D12/10)</f>
        <v>1.3582418783118144</v>
      </c>
    </row>
    <row r="17" spans="1:6">
      <c r="B17" t="s">
        <v>8</v>
      </c>
      <c r="C17" s="1">
        <f>+C16*100/C15</f>
        <v>1.6355886448127046</v>
      </c>
    </row>
    <row r="18" spans="1:6">
      <c r="B18" t="s">
        <v>9</v>
      </c>
      <c r="C18" s="1">
        <f>+E12/B12</f>
        <v>-1.0561007160000448</v>
      </c>
    </row>
    <row r="19" spans="1:6">
      <c r="B19" t="s">
        <v>10</v>
      </c>
      <c r="C19" s="1">
        <f>+F12/10</f>
        <v>8.61767040717708</v>
      </c>
    </row>
    <row r="20" spans="1:6">
      <c r="B20" t="s">
        <v>11</v>
      </c>
      <c r="C20" s="1">
        <f>+C18/C16^3</f>
        <v>-0.42147710328898574</v>
      </c>
    </row>
    <row r="21" spans="1:6">
      <c r="B21" t="s">
        <v>12</v>
      </c>
      <c r="C21" s="1">
        <f>+C19/C16^4</f>
        <v>2.5321032617478791</v>
      </c>
    </row>
    <row r="23" spans="1:6" ht="15.75" thickBot="1">
      <c r="A23" s="3" t="s">
        <v>1</v>
      </c>
      <c r="B23" s="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6">
      <c r="A24" s="16">
        <v>52.7</v>
      </c>
      <c r="B24" s="7">
        <v>1</v>
      </c>
      <c r="C24" s="8">
        <f>+A24*B24</f>
        <v>52.7</v>
      </c>
      <c r="D24" s="25">
        <f>+B24*(A24-$C$37)^2</f>
        <v>15.523599999999982</v>
      </c>
      <c r="E24" s="25">
        <f>+B24*(A24-$C$37)^3</f>
        <v>61.162983999999895</v>
      </c>
      <c r="F24" s="26">
        <f>+B24*(A24-$C$37)^4</f>
        <v>240.98215695999946</v>
      </c>
    </row>
    <row r="25" spans="1:6">
      <c r="A25" s="17">
        <v>47.3</v>
      </c>
      <c r="B25" s="4">
        <v>1</v>
      </c>
      <c r="C25" s="5">
        <f t="shared" ref="C25:C33" si="5">+A25*B25</f>
        <v>47.3</v>
      </c>
      <c r="D25" s="27">
        <f t="shared" ref="D25:D33" si="6">+B25*(A25-$C$37)^2</f>
        <v>2.1316000000000233</v>
      </c>
      <c r="E25" s="27">
        <f t="shared" ref="E25:E33" si="7">+B25*(A25-$C$37)^3</f>
        <v>-3.1121360000000511</v>
      </c>
      <c r="F25" s="28">
        <f t="shared" ref="F25:F33" si="8">+B25*(A25-$C$37)^4</f>
        <v>4.5437185600000989</v>
      </c>
    </row>
    <row r="26" spans="1:6">
      <c r="A26" s="17">
        <v>39.700000000000003</v>
      </c>
      <c r="B26" s="4">
        <v>1</v>
      </c>
      <c r="C26" s="5">
        <f t="shared" si="5"/>
        <v>39.700000000000003</v>
      </c>
      <c r="D26" s="27">
        <f t="shared" si="6"/>
        <v>82.083600000000047</v>
      </c>
      <c r="E26" s="27">
        <f t="shared" si="7"/>
        <v>-743.67741600000056</v>
      </c>
      <c r="F26" s="28">
        <f t="shared" si="8"/>
        <v>6737.7173889600081</v>
      </c>
    </row>
    <row r="27" spans="1:6">
      <c r="A27" s="17">
        <v>56.4</v>
      </c>
      <c r="B27" s="4">
        <v>1</v>
      </c>
      <c r="C27" s="5">
        <f t="shared" si="5"/>
        <v>56.4</v>
      </c>
      <c r="D27" s="27">
        <f t="shared" si="6"/>
        <v>58.369599999999899</v>
      </c>
      <c r="E27" s="27">
        <f t="shared" si="7"/>
        <v>445.94374399999884</v>
      </c>
      <c r="F27" s="28">
        <f t="shared" si="8"/>
        <v>3407.010204159988</v>
      </c>
    </row>
    <row r="28" spans="1:6">
      <c r="A28" s="17">
        <v>45.7</v>
      </c>
      <c r="B28" s="4">
        <v>1</v>
      </c>
      <c r="C28" s="5">
        <f t="shared" si="5"/>
        <v>45.7</v>
      </c>
      <c r="D28" s="27">
        <f t="shared" si="6"/>
        <v>9.3636000000000141</v>
      </c>
      <c r="E28" s="27">
        <f t="shared" si="7"/>
        <v>-28.652616000000066</v>
      </c>
      <c r="F28" s="28">
        <f t="shared" si="8"/>
        <v>87.677004960000261</v>
      </c>
    </row>
    <row r="29" spans="1:6">
      <c r="A29" s="17">
        <v>54.8</v>
      </c>
      <c r="B29" s="4">
        <v>1</v>
      </c>
      <c r="C29" s="5">
        <f t="shared" si="5"/>
        <v>54.8</v>
      </c>
      <c r="D29" s="27">
        <f t="shared" si="6"/>
        <v>36.481599999999901</v>
      </c>
      <c r="E29" s="27">
        <f t="shared" si="7"/>
        <v>220.34886399999911</v>
      </c>
      <c r="F29" s="28">
        <f t="shared" si="8"/>
        <v>1330.9071385599927</v>
      </c>
    </row>
    <row r="30" spans="1:6">
      <c r="A30" s="17">
        <v>50.4</v>
      </c>
      <c r="B30" s="4">
        <v>1</v>
      </c>
      <c r="C30" s="5">
        <f t="shared" si="5"/>
        <v>50.4</v>
      </c>
      <c r="D30" s="27">
        <f t="shared" si="6"/>
        <v>2.6895999999999787</v>
      </c>
      <c r="E30" s="27">
        <f t="shared" si="7"/>
        <v>4.4109439999999474</v>
      </c>
      <c r="F30" s="28">
        <f t="shared" si="8"/>
        <v>7.2339481599998852</v>
      </c>
    </row>
    <row r="31" spans="1:6">
      <c r="A31" s="17">
        <v>42.2</v>
      </c>
      <c r="B31" s="4">
        <v>1</v>
      </c>
      <c r="C31" s="5">
        <f t="shared" si="5"/>
        <v>42.2</v>
      </c>
      <c r="D31" s="27">
        <f t="shared" si="6"/>
        <v>43.033600000000028</v>
      </c>
      <c r="E31" s="27">
        <f t="shared" si="7"/>
        <v>-282.30041600000027</v>
      </c>
      <c r="F31" s="28">
        <f t="shared" si="8"/>
        <v>1851.8907289600024</v>
      </c>
    </row>
    <row r="32" spans="1:6">
      <c r="A32" s="17">
        <v>44.8</v>
      </c>
      <c r="B32" s="4">
        <v>1</v>
      </c>
      <c r="C32" s="5">
        <f t="shared" si="5"/>
        <v>44.8</v>
      </c>
      <c r="D32" s="27">
        <f t="shared" si="6"/>
        <v>15.681600000000063</v>
      </c>
      <c r="E32" s="27">
        <f t="shared" si="7"/>
        <v>-62.099136000000378</v>
      </c>
      <c r="F32" s="28">
        <f t="shared" si="8"/>
        <v>245.912578560002</v>
      </c>
    </row>
    <row r="33" spans="1:6" ht="15.75" thickBot="1">
      <c r="A33" s="18">
        <v>53.6</v>
      </c>
      <c r="B33" s="13">
        <v>1</v>
      </c>
      <c r="C33" s="14">
        <f t="shared" si="5"/>
        <v>53.6</v>
      </c>
      <c r="D33" s="29">
        <f t="shared" si="6"/>
        <v>23.425599999999964</v>
      </c>
      <c r="E33" s="29">
        <f t="shared" si="7"/>
        <v>113.37990399999974</v>
      </c>
      <c r="F33" s="30">
        <f t="shared" si="8"/>
        <v>548.75873535999835</v>
      </c>
    </row>
    <row r="34" spans="1:6">
      <c r="A34">
        <f>SUM(A24:A33)</f>
        <v>487.6</v>
      </c>
      <c r="B34">
        <f>SUM(B24:B33)</f>
        <v>10</v>
      </c>
      <c r="C34">
        <f>SUM(C24:C33)</f>
        <v>487.6</v>
      </c>
      <c r="D34" s="2">
        <f t="shared" ref="D34" si="9">SUM(D24:D33)</f>
        <v>288.78399999999993</v>
      </c>
      <c r="E34" s="2">
        <f t="shared" ref="E34" si="10">SUM(E24:E33)</f>
        <v>-274.59528000000381</v>
      </c>
      <c r="F34" s="2">
        <f t="shared" ref="F34" si="11">SUM(F24:F33)</f>
        <v>14462.633603199993</v>
      </c>
    </row>
    <row r="37" spans="1:6">
      <c r="B37" t="s">
        <v>0</v>
      </c>
      <c r="C37">
        <f>+C34/B34</f>
        <v>48.760000000000005</v>
      </c>
    </row>
    <row r="38" spans="1:6">
      <c r="B38" t="s">
        <v>7</v>
      </c>
      <c r="C38" s="1">
        <f>+SQRT(D34/10)</f>
        <v>5.3738626703703538</v>
      </c>
    </row>
    <row r="39" spans="1:6">
      <c r="B39" t="s">
        <v>8</v>
      </c>
      <c r="C39" s="1">
        <f>+C38*100/C37</f>
        <v>11.02104731413116</v>
      </c>
    </row>
    <row r="40" spans="1:6">
      <c r="B40" t="s">
        <v>9</v>
      </c>
      <c r="C40" s="1">
        <f>+E34/B34</f>
        <v>-27.459528000000383</v>
      </c>
    </row>
    <row r="41" spans="1:6">
      <c r="B41" t="s">
        <v>10</v>
      </c>
      <c r="C41" s="1">
        <f>+F34/10</f>
        <v>1446.2633603199993</v>
      </c>
    </row>
    <row r="42" spans="1:6">
      <c r="B42" t="s">
        <v>11</v>
      </c>
      <c r="C42" s="1">
        <f>+C40/C38^3</f>
        <v>-0.17694299601577235</v>
      </c>
    </row>
    <row r="43" spans="1:6">
      <c r="B43" t="s">
        <v>12</v>
      </c>
      <c r="C43" s="1">
        <f>+C41/C38^4</f>
        <v>1.7342077740085915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SebnemEr</cp:lastModifiedBy>
  <cp:lastPrinted>2011-10-25T11:41:59Z</cp:lastPrinted>
  <dcterms:created xsi:type="dcterms:W3CDTF">2011-10-18T08:33:43Z</dcterms:created>
  <dcterms:modified xsi:type="dcterms:W3CDTF">2011-10-25T11:57:08Z</dcterms:modified>
</cp:coreProperties>
</file>