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5195" windowHeight="5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C2" i="1"/>
  <c r="AC3"/>
  <c r="AC7"/>
  <c r="AC4"/>
  <c r="AC8"/>
  <c r="AC10" s="1"/>
  <c r="V4"/>
  <c r="W7"/>
  <c r="V7"/>
  <c r="O7"/>
  <c r="H7"/>
  <c r="U15"/>
  <c r="V20"/>
  <c r="W19"/>
  <c r="W18"/>
  <c r="W17"/>
  <c r="W16"/>
  <c r="Q16"/>
  <c r="Q17"/>
  <c r="Q18"/>
  <c r="Q19"/>
  <c r="Q15"/>
  <c r="N15"/>
  <c r="R15" s="1"/>
  <c r="S15" s="1"/>
  <c r="O20"/>
  <c r="R19"/>
  <c r="S19" s="1"/>
  <c r="P19"/>
  <c r="R18"/>
  <c r="S18" s="1"/>
  <c r="P18"/>
  <c r="R17"/>
  <c r="S17" s="1"/>
  <c r="P17"/>
  <c r="R16"/>
  <c r="S16" s="1"/>
  <c r="P16"/>
  <c r="P15"/>
  <c r="P20" s="1"/>
  <c r="O3" s="1"/>
  <c r="O6"/>
  <c r="O4"/>
  <c r="H2"/>
  <c r="L20"/>
  <c r="L16"/>
  <c r="L17"/>
  <c r="L18"/>
  <c r="L19"/>
  <c r="L15"/>
  <c r="K16"/>
  <c r="K17"/>
  <c r="K18"/>
  <c r="K19"/>
  <c r="K15"/>
  <c r="J16"/>
  <c r="J17"/>
  <c r="J18"/>
  <c r="J19"/>
  <c r="J15"/>
  <c r="H6"/>
  <c r="H3"/>
  <c r="H20"/>
  <c r="I20"/>
  <c r="I16"/>
  <c r="I17"/>
  <c r="I18"/>
  <c r="I19"/>
  <c r="I15"/>
  <c r="H4"/>
  <c r="B8"/>
  <c r="E4"/>
  <c r="E8"/>
  <c r="E7"/>
  <c r="B4"/>
  <c r="B7"/>
  <c r="AC12" l="1"/>
  <c r="AC13"/>
  <c r="W15"/>
  <c r="W20" s="1"/>
  <c r="V3" s="1"/>
  <c r="S20"/>
  <c r="O2" s="1"/>
  <c r="O8" s="1"/>
  <c r="O10" s="1"/>
  <c r="O13" s="1"/>
  <c r="H8"/>
  <c r="H10" s="1"/>
  <c r="H12" s="1"/>
  <c r="B10"/>
  <c r="B13" s="1"/>
  <c r="E10"/>
  <c r="E13" s="1"/>
  <c r="X16" l="1"/>
  <c r="Y16" s="1"/>
  <c r="Z16" s="1"/>
  <c r="X18"/>
  <c r="Y18" s="1"/>
  <c r="Z18" s="1"/>
  <c r="X15"/>
  <c r="Y15" s="1"/>
  <c r="Z15" s="1"/>
  <c r="X17"/>
  <c r="Y17" s="1"/>
  <c r="Z17" s="1"/>
  <c r="X19"/>
  <c r="Y19" s="1"/>
  <c r="Z19" s="1"/>
  <c r="O12"/>
  <c r="H13"/>
  <c r="B12"/>
  <c r="E12"/>
  <c r="Z20" l="1"/>
  <c r="V2" s="1"/>
  <c r="V8" s="1"/>
  <c r="V10" s="1"/>
  <c r="V12" l="1"/>
  <c r="V13"/>
</calcChain>
</file>

<file path=xl/sharedStrings.xml><?xml version="1.0" encoding="utf-8"?>
<sst xmlns="http://schemas.openxmlformats.org/spreadsheetml/2006/main" count="84" uniqueCount="23">
  <si>
    <t>N</t>
  </si>
  <si>
    <t>n</t>
  </si>
  <si>
    <t>D.F</t>
  </si>
  <si>
    <t>s/kökn</t>
  </si>
  <si>
    <t>s</t>
  </si>
  <si>
    <t>st.hata</t>
  </si>
  <si>
    <t>xort</t>
  </si>
  <si>
    <t>t değ</t>
  </si>
  <si>
    <t>xalt</t>
  </si>
  <si>
    <t>xüst</t>
  </si>
  <si>
    <t>Soru1</t>
  </si>
  <si>
    <t>Soru2</t>
  </si>
  <si>
    <t>Z değ</t>
  </si>
  <si>
    <t>Soru3</t>
  </si>
  <si>
    <t>xi</t>
  </si>
  <si>
    <t>fi</t>
  </si>
  <si>
    <t>xi*fi</t>
  </si>
  <si>
    <t>(x-xort)^2*fi</t>
  </si>
  <si>
    <t>(x-xort)</t>
  </si>
  <si>
    <t>(x-xort)^2</t>
  </si>
  <si>
    <t>Soru4</t>
  </si>
  <si>
    <t>Soru5</t>
  </si>
  <si>
    <t>Soru6</t>
  </si>
</sst>
</file>

<file path=xl/styles.xml><?xml version="1.0" encoding="utf-8"?>
<styleSheet xmlns="http://schemas.openxmlformats.org/spreadsheetml/2006/main">
  <numFmts count="1">
    <numFmt numFmtId="166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0"/>
  <sheetViews>
    <sheetView tabSelected="1" topLeftCell="P1" zoomScale="98" zoomScaleNormal="98" workbookViewId="0">
      <selection activeCell="AC8" sqref="AC8"/>
    </sheetView>
  </sheetViews>
  <sheetFormatPr defaultRowHeight="15"/>
  <cols>
    <col min="5" max="5" width="9.5703125" bestFit="1" customWidth="1"/>
    <col min="19" max="19" width="12.28515625" bestFit="1" customWidth="1"/>
  </cols>
  <sheetData>
    <row r="1" spans="1:29">
      <c r="A1" t="s">
        <v>10</v>
      </c>
      <c r="D1" t="s">
        <v>11</v>
      </c>
      <c r="G1" t="s">
        <v>13</v>
      </c>
      <c r="N1" t="s">
        <v>20</v>
      </c>
      <c r="U1" t="s">
        <v>21</v>
      </c>
      <c r="AB1" t="s">
        <v>22</v>
      </c>
    </row>
    <row r="2" spans="1:29">
      <c r="A2" t="s">
        <v>4</v>
      </c>
      <c r="B2">
        <v>5</v>
      </c>
      <c r="D2" t="s">
        <v>4</v>
      </c>
      <c r="E2">
        <v>325</v>
      </c>
      <c r="G2" t="s">
        <v>4</v>
      </c>
      <c r="H2">
        <f>SQRT(L20/(H20-1))</f>
        <v>1.9550707734704833</v>
      </c>
      <c r="N2" t="s">
        <v>4</v>
      </c>
      <c r="O2">
        <f>SQRT(S20/(O20-1))</f>
        <v>12.652274104682132</v>
      </c>
      <c r="U2" t="s">
        <v>4</v>
      </c>
      <c r="V2">
        <f>SQRT(Z20/(V20-1))</f>
        <v>10.725809057721166</v>
      </c>
      <c r="AB2" t="s">
        <v>4</v>
      </c>
      <c r="AC2">
        <f>SQRT(1840/(AC6-1))</f>
        <v>11.464230084422216</v>
      </c>
    </row>
    <row r="3" spans="1:29">
      <c r="A3" t="s">
        <v>6</v>
      </c>
      <c r="B3">
        <v>20</v>
      </c>
      <c r="D3" t="s">
        <v>6</v>
      </c>
      <c r="E3">
        <v>1500</v>
      </c>
      <c r="G3" t="s">
        <v>6</v>
      </c>
      <c r="H3">
        <f>I20/H20</f>
        <v>39.230769230769234</v>
      </c>
      <c r="N3" t="s">
        <v>6</v>
      </c>
      <c r="O3">
        <f>P20/O20</f>
        <v>30</v>
      </c>
      <c r="U3" t="s">
        <v>6</v>
      </c>
      <c r="V3">
        <f>W20/V20</f>
        <v>49</v>
      </c>
      <c r="AB3" t="s">
        <v>6</v>
      </c>
      <c r="AC3">
        <f>3630/AC6</f>
        <v>242</v>
      </c>
    </row>
    <row r="4" spans="1:29">
      <c r="A4" t="s">
        <v>7</v>
      </c>
      <c r="B4" s="1">
        <f>TINV(0.05,B6-1)</f>
        <v>2.2621571581735829</v>
      </c>
      <c r="D4" t="s">
        <v>12</v>
      </c>
      <c r="E4" s="1">
        <f>NORMINV(0.975,0,1)</f>
        <v>1.959963984540054</v>
      </c>
      <c r="G4" t="s">
        <v>12</v>
      </c>
      <c r="H4" s="1">
        <f>NORMINV(0.975,0,1)</f>
        <v>1.959963984540054</v>
      </c>
      <c r="N4" t="s">
        <v>12</v>
      </c>
      <c r="O4" s="1">
        <f>NORMINV(0.975,0,1)</f>
        <v>1.959963984540054</v>
      </c>
      <c r="U4" t="s">
        <v>12</v>
      </c>
      <c r="V4" s="1">
        <f>NORMINV(0.995,0,1)</f>
        <v>2.5758293035489102</v>
      </c>
      <c r="AB4" t="s">
        <v>12</v>
      </c>
      <c r="AC4" s="1">
        <f>NORMINV(0.995,0,1)</f>
        <v>2.5758293035489102</v>
      </c>
    </row>
    <row r="5" spans="1:29">
      <c r="A5" t="s">
        <v>0</v>
      </c>
      <c r="B5">
        <v>94</v>
      </c>
      <c r="D5" t="s">
        <v>0</v>
      </c>
      <c r="E5">
        <v>100</v>
      </c>
      <c r="G5" t="s">
        <v>0</v>
      </c>
      <c r="H5">
        <v>10000000</v>
      </c>
      <c r="N5" t="s">
        <v>0</v>
      </c>
      <c r="O5">
        <v>200000</v>
      </c>
      <c r="U5" t="s">
        <v>0</v>
      </c>
      <c r="V5">
        <v>4200</v>
      </c>
      <c r="AB5" t="s">
        <v>0</v>
      </c>
      <c r="AC5">
        <v>4200</v>
      </c>
    </row>
    <row r="6" spans="1:29">
      <c r="A6" t="s">
        <v>1</v>
      </c>
      <c r="B6">
        <v>10</v>
      </c>
      <c r="D6" t="s">
        <v>1</v>
      </c>
      <c r="E6">
        <v>36</v>
      </c>
      <c r="G6" t="s">
        <v>1</v>
      </c>
      <c r="H6">
        <f>H20</f>
        <v>130</v>
      </c>
      <c r="N6" t="s">
        <v>1</v>
      </c>
      <c r="O6">
        <f>O20</f>
        <v>2000</v>
      </c>
      <c r="U6" t="s">
        <v>1</v>
      </c>
      <c r="V6">
        <v>350</v>
      </c>
      <c r="AB6" t="s">
        <v>1</v>
      </c>
      <c r="AC6">
        <v>15</v>
      </c>
    </row>
    <row r="7" spans="1:29">
      <c r="A7" t="s">
        <v>2</v>
      </c>
      <c r="B7" s="1">
        <f>SQRT((B5-B6)/(B5-1))</f>
        <v>0.95038192662298293</v>
      </c>
      <c r="D7" t="s">
        <v>2</v>
      </c>
      <c r="E7" s="1">
        <f>SQRT((E5-E6)/(E5-1))</f>
        <v>0.80403025220736968</v>
      </c>
      <c r="G7" t="s">
        <v>2</v>
      </c>
      <c r="H7" s="1">
        <f>IF(H6/H5&gt;0.05,SQRT((H5-H6)/(H5-1)),1)</f>
        <v>1</v>
      </c>
      <c r="N7" t="s">
        <v>2</v>
      </c>
      <c r="O7" s="1">
        <f>IF(O6/O5&gt;0.05,SQRT((O5-O6)/(O5-1)),1)</f>
        <v>1</v>
      </c>
      <c r="U7" t="s">
        <v>2</v>
      </c>
      <c r="V7" s="1">
        <f>IF(V6/V5&gt;0.05,SQRT((V5-V6)/(V5-1)),1)</f>
        <v>0.95754110753143484</v>
      </c>
      <c r="W7">
        <f>V6/V5</f>
        <v>8.3333333333333329E-2</v>
      </c>
      <c r="AB7" t="s">
        <v>2</v>
      </c>
      <c r="AC7" s="1">
        <f>IF(AC6/AC5&gt;0.05,SQRT((AC5-AC6)/(AC5-1)),1)</f>
        <v>1</v>
      </c>
    </row>
    <row r="8" spans="1:29">
      <c r="A8" t="s">
        <v>3</v>
      </c>
      <c r="B8" s="1">
        <f>B2/SQRT(B6)</f>
        <v>1.5811388300841895</v>
      </c>
      <c r="D8" t="s">
        <v>3</v>
      </c>
      <c r="E8" s="1">
        <f>E2/SQRT(E6)</f>
        <v>54.166666666666664</v>
      </c>
      <c r="G8" t="s">
        <v>3</v>
      </c>
      <c r="H8" s="1">
        <f>H2/SQRT(H6)</f>
        <v>0.17147105001850838</v>
      </c>
      <c r="N8" t="s">
        <v>3</v>
      </c>
      <c r="O8" s="1">
        <f>O2/SQRT(O6)</f>
        <v>0.28291344968029536</v>
      </c>
      <c r="U8" t="s">
        <v>3</v>
      </c>
      <c r="V8" s="1">
        <f>V2/SQRT(V6)</f>
        <v>0.5733186098564178</v>
      </c>
      <c r="AB8" t="s">
        <v>3</v>
      </c>
      <c r="AC8" s="1">
        <f>AC2/SQRT(AC6)</f>
        <v>2.9600514796038193</v>
      </c>
    </row>
    <row r="9" spans="1:29">
      <c r="B9" s="1"/>
      <c r="E9" s="1"/>
      <c r="H9" s="1"/>
      <c r="O9" s="1"/>
      <c r="V9" s="1"/>
      <c r="AC9" s="1"/>
    </row>
    <row r="10" spans="1:29">
      <c r="A10" t="s">
        <v>5</v>
      </c>
      <c r="B10" s="1">
        <f>B8*B7</f>
        <v>1.5026857675938212</v>
      </c>
      <c r="D10" t="s">
        <v>5</v>
      </c>
      <c r="E10" s="1">
        <f>E8*E7</f>
        <v>43.551638661232523</v>
      </c>
      <c r="G10" t="s">
        <v>5</v>
      </c>
      <c r="H10" s="1">
        <f>H8*H7</f>
        <v>0.17147105001850838</v>
      </c>
      <c r="N10" t="s">
        <v>5</v>
      </c>
      <c r="O10" s="1">
        <f>O8*O7</f>
        <v>0.28291344968029536</v>
      </c>
      <c r="U10" t="s">
        <v>5</v>
      </c>
      <c r="V10" s="1">
        <f>V8*V7</f>
        <v>0.54897613665029688</v>
      </c>
      <c r="AB10" t="s">
        <v>5</v>
      </c>
      <c r="AC10" s="1">
        <f>AC8*AC7</f>
        <v>2.9600514796038193</v>
      </c>
    </row>
    <row r="11" spans="1:29">
      <c r="B11" s="1"/>
      <c r="E11" s="1"/>
      <c r="H11" s="1"/>
      <c r="O11" s="1"/>
      <c r="V11" s="1"/>
      <c r="AC11" s="1"/>
    </row>
    <row r="12" spans="1:29">
      <c r="A12" t="s">
        <v>8</v>
      </c>
      <c r="B12" s="1">
        <f>B3-B10*B4</f>
        <v>16.600688634352071</v>
      </c>
      <c r="D12" t="s">
        <v>8</v>
      </c>
      <c r="E12" s="1">
        <f>E3-E10*E4</f>
        <v>1414.640356756282</v>
      </c>
      <c r="G12" t="s">
        <v>8</v>
      </c>
      <c r="H12" s="1">
        <f>H3-H10*H4</f>
        <v>38.89469214834169</v>
      </c>
      <c r="N12" t="s">
        <v>8</v>
      </c>
      <c r="O12" s="1">
        <f>O3-O10*O4</f>
        <v>29.445499827884635</v>
      </c>
      <c r="U12" t="s">
        <v>8</v>
      </c>
      <c r="V12" s="1">
        <f>V3-V10*V4</f>
        <v>47.585931180267096</v>
      </c>
      <c r="AB12" t="s">
        <v>8</v>
      </c>
      <c r="AC12" s="1">
        <f>AC3-AC10*AC4</f>
        <v>234.37541265882317</v>
      </c>
    </row>
    <row r="13" spans="1:29">
      <c r="A13" t="s">
        <v>9</v>
      </c>
      <c r="B13" s="1">
        <f>B3+B10*B4</f>
        <v>23.399311365647929</v>
      </c>
      <c r="D13" t="s">
        <v>9</v>
      </c>
      <c r="E13" s="1">
        <f>E3+E10*E4</f>
        <v>1585.359643243718</v>
      </c>
      <c r="G13" t="s">
        <v>9</v>
      </c>
      <c r="H13" s="1">
        <f>H3+H10*H4</f>
        <v>39.566846313196777</v>
      </c>
      <c r="N13" t="s">
        <v>9</v>
      </c>
      <c r="O13" s="1">
        <f>O3+O10*O4</f>
        <v>30.554500172115365</v>
      </c>
      <c r="U13" t="s">
        <v>9</v>
      </c>
      <c r="V13" s="1">
        <f>V3+V10*V4</f>
        <v>50.414068819732904</v>
      </c>
      <c r="AB13" t="s">
        <v>9</v>
      </c>
      <c r="AC13" s="1">
        <f>AC3+AC10*AC4</f>
        <v>249.62458734117683</v>
      </c>
    </row>
    <row r="14" spans="1:29">
      <c r="G14" t="s">
        <v>14</v>
      </c>
      <c r="H14" t="s">
        <v>15</v>
      </c>
      <c r="I14" t="s">
        <v>16</v>
      </c>
      <c r="J14" t="s">
        <v>18</v>
      </c>
      <c r="K14" t="s">
        <v>19</v>
      </c>
      <c r="L14" t="s">
        <v>17</v>
      </c>
      <c r="N14" t="s">
        <v>14</v>
      </c>
      <c r="O14" t="s">
        <v>15</v>
      </c>
      <c r="P14" t="s">
        <v>16</v>
      </c>
      <c r="Q14" t="s">
        <v>18</v>
      </c>
      <c r="R14" t="s">
        <v>19</v>
      </c>
      <c r="S14" t="s">
        <v>17</v>
      </c>
      <c r="U14" t="s">
        <v>14</v>
      </c>
      <c r="V14" t="s">
        <v>15</v>
      </c>
      <c r="W14" t="s">
        <v>16</v>
      </c>
      <c r="X14" t="s">
        <v>18</v>
      </c>
      <c r="Y14" t="s">
        <v>19</v>
      </c>
      <c r="Z14" t="s">
        <v>17</v>
      </c>
    </row>
    <row r="15" spans="1:29">
      <c r="G15">
        <v>35</v>
      </c>
      <c r="H15">
        <v>5</v>
      </c>
      <c r="I15">
        <f>G15*H15</f>
        <v>175</v>
      </c>
      <c r="J15" s="2">
        <f>G15-$H$3</f>
        <v>-4.2307692307692335</v>
      </c>
      <c r="K15" s="2">
        <f>J15^2</f>
        <v>17.899408284023693</v>
      </c>
      <c r="L15" s="2">
        <f>K15*H15</f>
        <v>89.497041420118464</v>
      </c>
      <c r="N15">
        <f>(5+15)/2</f>
        <v>10</v>
      </c>
      <c r="O15">
        <v>270</v>
      </c>
      <c r="P15">
        <f>N15*O15</f>
        <v>2700</v>
      </c>
      <c r="Q15" s="2">
        <f>N15-$O$3</f>
        <v>-20</v>
      </c>
      <c r="R15" s="2">
        <f>Q15^2</f>
        <v>400</v>
      </c>
      <c r="S15" s="2">
        <f>R15*O15</f>
        <v>108000</v>
      </c>
      <c r="U15">
        <f>(25+35)/2</f>
        <v>30</v>
      </c>
      <c r="V15">
        <v>35</v>
      </c>
      <c r="W15">
        <f>U15*V15</f>
        <v>1050</v>
      </c>
      <c r="X15" s="2">
        <f>U15-$V$3</f>
        <v>-19</v>
      </c>
      <c r="Y15" s="2">
        <f>X15^2</f>
        <v>361</v>
      </c>
      <c r="Z15" s="2">
        <f>Y15*V15</f>
        <v>12635</v>
      </c>
    </row>
    <row r="16" spans="1:29">
      <c r="G16">
        <v>37</v>
      </c>
      <c r="H16">
        <v>30</v>
      </c>
      <c r="I16">
        <f t="shared" ref="I16:I19" si="0">G16*H16</f>
        <v>1110</v>
      </c>
      <c r="J16" s="2">
        <f t="shared" ref="J16:J20" si="1">G16-$H$3</f>
        <v>-2.2307692307692335</v>
      </c>
      <c r="K16" s="2">
        <f t="shared" ref="K16:K19" si="2">J16^2</f>
        <v>4.9763313609467579</v>
      </c>
      <c r="L16" s="2">
        <f t="shared" ref="L16:L19" si="3">K16*H16</f>
        <v>149.28994082840273</v>
      </c>
      <c r="N16">
        <v>20</v>
      </c>
      <c r="O16">
        <v>470</v>
      </c>
      <c r="P16">
        <f t="shared" ref="P16:P19" si="4">N16*O16</f>
        <v>9400</v>
      </c>
      <c r="Q16" s="2">
        <f t="shared" ref="Q16:Q19" si="5">N16-$O$3</f>
        <v>-10</v>
      </c>
      <c r="R16" s="2">
        <f t="shared" ref="R16:R19" si="6">Q16^2</f>
        <v>100</v>
      </c>
      <c r="S16" s="2">
        <f t="shared" ref="S16:S19" si="7">R16*O16</f>
        <v>47000</v>
      </c>
      <c r="U16">
        <v>40</v>
      </c>
      <c r="V16">
        <v>90</v>
      </c>
      <c r="W16">
        <f t="shared" ref="W16:W19" si="8">U16*V16</f>
        <v>3600</v>
      </c>
      <c r="X16" s="2">
        <f t="shared" ref="X16:X19" si="9">U16-$V$3</f>
        <v>-9</v>
      </c>
      <c r="Y16" s="2">
        <f t="shared" ref="Y16:Y19" si="10">X16^2</f>
        <v>81</v>
      </c>
      <c r="Z16" s="2">
        <f t="shared" ref="Z16:Z19" si="11">Y16*V16</f>
        <v>7290</v>
      </c>
    </row>
    <row r="17" spans="7:26">
      <c r="G17">
        <v>39</v>
      </c>
      <c r="H17">
        <v>50</v>
      </c>
      <c r="I17">
        <f t="shared" si="0"/>
        <v>1950</v>
      </c>
      <c r="J17" s="2">
        <f t="shared" si="1"/>
        <v>-0.2307692307692335</v>
      </c>
      <c r="K17" s="2">
        <f t="shared" si="2"/>
        <v>5.3254437869823749E-2</v>
      </c>
      <c r="L17" s="2">
        <f t="shared" si="3"/>
        <v>2.6627218934911876</v>
      </c>
      <c r="N17">
        <v>30</v>
      </c>
      <c r="O17">
        <v>570</v>
      </c>
      <c r="P17">
        <f t="shared" si="4"/>
        <v>17100</v>
      </c>
      <c r="Q17" s="2">
        <f t="shared" si="5"/>
        <v>0</v>
      </c>
      <c r="R17" s="2">
        <f t="shared" si="6"/>
        <v>0</v>
      </c>
      <c r="S17" s="2">
        <f t="shared" si="7"/>
        <v>0</v>
      </c>
      <c r="U17">
        <v>50</v>
      </c>
      <c r="V17">
        <v>125</v>
      </c>
      <c r="W17">
        <f t="shared" si="8"/>
        <v>6250</v>
      </c>
      <c r="X17" s="2">
        <f t="shared" si="9"/>
        <v>1</v>
      </c>
      <c r="Y17" s="2">
        <f t="shared" si="10"/>
        <v>1</v>
      </c>
      <c r="Z17" s="2">
        <f t="shared" si="11"/>
        <v>125</v>
      </c>
    </row>
    <row r="18" spans="7:26">
      <c r="G18">
        <v>41</v>
      </c>
      <c r="H18">
        <v>35</v>
      </c>
      <c r="I18">
        <f t="shared" si="0"/>
        <v>1435</v>
      </c>
      <c r="J18" s="2">
        <f t="shared" si="1"/>
        <v>1.7692307692307665</v>
      </c>
      <c r="K18" s="2">
        <f t="shared" si="2"/>
        <v>3.1301775147928899</v>
      </c>
      <c r="L18" s="2">
        <f t="shared" si="3"/>
        <v>109.55621301775115</v>
      </c>
      <c r="N18">
        <v>40</v>
      </c>
      <c r="O18">
        <v>370</v>
      </c>
      <c r="P18">
        <f t="shared" si="4"/>
        <v>14800</v>
      </c>
      <c r="Q18" s="2">
        <f t="shared" si="5"/>
        <v>10</v>
      </c>
      <c r="R18" s="2">
        <f t="shared" si="6"/>
        <v>100</v>
      </c>
      <c r="S18" s="2">
        <f t="shared" si="7"/>
        <v>37000</v>
      </c>
      <c r="U18">
        <v>60</v>
      </c>
      <c r="V18">
        <v>75</v>
      </c>
      <c r="W18">
        <f t="shared" si="8"/>
        <v>4500</v>
      </c>
      <c r="X18" s="2">
        <f t="shared" si="9"/>
        <v>11</v>
      </c>
      <c r="Y18" s="2">
        <f t="shared" si="10"/>
        <v>121</v>
      </c>
      <c r="Z18" s="2">
        <f t="shared" si="11"/>
        <v>9075</v>
      </c>
    </row>
    <row r="19" spans="7:26">
      <c r="G19">
        <v>43</v>
      </c>
      <c r="H19">
        <v>10</v>
      </c>
      <c r="I19">
        <f t="shared" si="0"/>
        <v>430</v>
      </c>
      <c r="J19" s="2">
        <f t="shared" si="1"/>
        <v>3.7692307692307665</v>
      </c>
      <c r="K19" s="2">
        <f t="shared" si="2"/>
        <v>14.207100591715955</v>
      </c>
      <c r="L19" s="2">
        <f t="shared" si="3"/>
        <v>142.07100591715954</v>
      </c>
      <c r="N19">
        <v>50</v>
      </c>
      <c r="O19">
        <v>320</v>
      </c>
      <c r="P19">
        <f t="shared" si="4"/>
        <v>16000</v>
      </c>
      <c r="Q19" s="2">
        <f t="shared" si="5"/>
        <v>20</v>
      </c>
      <c r="R19" s="2">
        <f t="shared" si="6"/>
        <v>400</v>
      </c>
      <c r="S19" s="2">
        <f t="shared" si="7"/>
        <v>128000</v>
      </c>
      <c r="U19">
        <v>70</v>
      </c>
      <c r="V19">
        <v>25</v>
      </c>
      <c r="W19">
        <f t="shared" si="8"/>
        <v>1750</v>
      </c>
      <c r="X19" s="2">
        <f t="shared" si="9"/>
        <v>21</v>
      </c>
      <c r="Y19" s="2">
        <f t="shared" si="10"/>
        <v>441</v>
      </c>
      <c r="Z19" s="2">
        <f t="shared" si="11"/>
        <v>11025</v>
      </c>
    </row>
    <row r="20" spans="7:26">
      <c r="H20">
        <f>SUM(H15:H19)</f>
        <v>130</v>
      </c>
      <c r="I20">
        <f>SUM(I15:I19)</f>
        <v>5100</v>
      </c>
      <c r="L20">
        <f>SUM(L15:L19)</f>
        <v>493.07692307692309</v>
      </c>
      <c r="O20">
        <f>SUM(O15:O19)</f>
        <v>2000</v>
      </c>
      <c r="P20">
        <f>SUM(P15:P19)</f>
        <v>60000</v>
      </c>
      <c r="S20">
        <f>SUM(S15:S19)</f>
        <v>320000</v>
      </c>
      <c r="V20">
        <f>SUM(V15:V19)</f>
        <v>350</v>
      </c>
      <c r="W20">
        <f>SUM(W15:W19)</f>
        <v>17150</v>
      </c>
      <c r="Z20">
        <f>SUM(Z15:Z19)</f>
        <v>40150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SamsungXP</dc:creator>
  <cp:lastModifiedBy>SamsungXP</cp:lastModifiedBy>
  <dcterms:created xsi:type="dcterms:W3CDTF">2011-03-10T12:21:18Z</dcterms:created>
  <dcterms:modified xsi:type="dcterms:W3CDTF">2011-03-10T13:18:38Z</dcterms:modified>
</cp:coreProperties>
</file>