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vbaProject.bin" ContentType="application/vnd.ms-office.vbaProject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sheets/sheet5.xml" ContentType="application/vnd.openxmlformats-officedocument.spreadsheetml.worksheet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9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DMeyP\Conciertos Sanitarios\Año 2023\01_SE SACARAN MAS ADELANTE\00-VALORACIÓN VANESSA\183000273 AS+RHB Segovia\1_DOCS DEL PROMOTOR\"/>
    </mc:Choice>
  </mc:AlternateContent>
  <xr:revisionPtr revIDLastSave="0" documentId="13_ncr:1_{4FEA8DEA-E7C7-430E-B54C-B5707BACA0F9}" xr6:coauthVersionLast="36" xr6:coauthVersionMax="36" xr10:uidLastSave="{00000000-0000-0000-0000-000000000000}"/>
  <workbookProtection workbookPassword="EE9A" lockStructure="1"/>
  <bookViews>
    <workbookView xWindow="45" yWindow="-60" windowWidth="17100" windowHeight="13035" activeTab="1" xr2:uid="{00000000-000D-0000-FFFF-FFFF00000000}"/>
  </bookViews>
  <sheets>
    <sheet name="INSTRUCCIONES" sheetId="7" r:id="rId1"/>
    <sheet name="Detalle Servicios Licitados" sheetId="1" r:id="rId2"/>
    <sheet name="Resumen Oferta" sheetId="3" r:id="rId3"/>
    <sheet name="OTROS servicios ofertados" sheetId="9" r:id="rId4"/>
    <sheet name="Hoja1" sheetId="8" state="hidden" r:id="rId5"/>
  </sheets>
  <definedNames>
    <definedName name="_xlnm._FilterDatabase" localSheetId="1" hidden="1">'Detalle Servicios Licitados'!$M$5:$M$501</definedName>
    <definedName name="_xlnm._FilterDatabase" localSheetId="0" hidden="1">INSTRUCCIONES!$G$4:$G$32</definedName>
    <definedName name="_xlnm._FilterDatabase" localSheetId="3" hidden="1">'OTROS servicios ofertados'!$G$5:$G$512</definedName>
    <definedName name="_xlnm._FilterDatabase" localSheetId="2" hidden="1">'Resumen Oferta'!$G$4:$G$13</definedName>
    <definedName name="Columna_Activa">Hoja1!$C$2</definedName>
    <definedName name="Columna_Activa2">Hoja1!$C$6</definedName>
    <definedName name="Fila_Activa">Hoja1!$C$3</definedName>
    <definedName name="Fila_Activa2">Hoja1!$C$7</definedName>
    <definedName name="Nombre_Fichero">Hoja1!$C$10</definedName>
    <definedName name="_xlnm.Print_Titles" localSheetId="1">'Detalle Servicios Licitados'!$2:$6</definedName>
    <definedName name="_xlnm.Print_Titles" localSheetId="3">'OTROS servicios ofertados'!$2:$6</definedName>
  </definedNames>
  <calcPr calcId="191029"/>
</workbook>
</file>

<file path=xl/calcChain.xml><?xml version="1.0" encoding="utf-8"?>
<calcChain xmlns="http://schemas.openxmlformats.org/spreadsheetml/2006/main">
  <c r="T499" i="1" l="1"/>
  <c r="T498" i="1"/>
  <c r="T497" i="1"/>
  <c r="T496" i="1"/>
  <c r="T495" i="1"/>
  <c r="T494" i="1"/>
  <c r="T493" i="1"/>
  <c r="T492" i="1"/>
  <c r="T491" i="1"/>
  <c r="T490" i="1"/>
  <c r="T489" i="1"/>
  <c r="T488" i="1"/>
  <c r="T487" i="1"/>
  <c r="T486" i="1"/>
  <c r="T485" i="1"/>
  <c r="T484" i="1"/>
  <c r="T483" i="1"/>
  <c r="T482" i="1"/>
  <c r="T481" i="1"/>
  <c r="T480" i="1"/>
  <c r="T479" i="1"/>
  <c r="T478" i="1"/>
  <c r="T477" i="1"/>
  <c r="T476" i="1"/>
  <c r="T475" i="1"/>
  <c r="T474" i="1"/>
  <c r="T473" i="1"/>
  <c r="T472" i="1"/>
  <c r="T471" i="1"/>
  <c r="T470" i="1"/>
  <c r="T469" i="1"/>
  <c r="T468" i="1"/>
  <c r="T467" i="1"/>
  <c r="T466" i="1"/>
  <c r="T465" i="1"/>
  <c r="T464" i="1"/>
  <c r="T463" i="1"/>
  <c r="T462" i="1"/>
  <c r="T461" i="1"/>
  <c r="T460" i="1"/>
  <c r="T459" i="1"/>
  <c r="T458" i="1"/>
  <c r="T457" i="1"/>
  <c r="T456" i="1"/>
  <c r="T455" i="1"/>
  <c r="T454" i="1"/>
  <c r="T453" i="1"/>
  <c r="T452" i="1"/>
  <c r="T451" i="1"/>
  <c r="T450" i="1"/>
  <c r="T449" i="1"/>
  <c r="T448" i="1"/>
  <c r="T447" i="1"/>
  <c r="T446" i="1"/>
  <c r="T445" i="1"/>
  <c r="T444" i="1"/>
  <c r="T443" i="1"/>
  <c r="T442" i="1"/>
  <c r="T441" i="1"/>
  <c r="T440" i="1"/>
  <c r="T439" i="1"/>
  <c r="T438" i="1"/>
  <c r="T437" i="1"/>
  <c r="T436" i="1"/>
  <c r="T435" i="1"/>
  <c r="T434" i="1"/>
  <c r="T433" i="1"/>
  <c r="T432" i="1"/>
  <c r="T431" i="1"/>
  <c r="T430" i="1"/>
  <c r="T429" i="1"/>
  <c r="T428" i="1"/>
  <c r="T427" i="1"/>
  <c r="T426" i="1"/>
  <c r="T425" i="1"/>
  <c r="T424" i="1"/>
  <c r="T423" i="1"/>
  <c r="T422" i="1"/>
  <c r="T421" i="1"/>
  <c r="T420" i="1"/>
  <c r="T419" i="1"/>
  <c r="T418" i="1"/>
  <c r="T417" i="1"/>
  <c r="T416" i="1"/>
  <c r="T415" i="1"/>
  <c r="T414" i="1"/>
  <c r="T413" i="1"/>
  <c r="T412" i="1"/>
  <c r="T411" i="1"/>
  <c r="T410" i="1"/>
  <c r="T409" i="1"/>
  <c r="T408" i="1"/>
  <c r="T407" i="1"/>
  <c r="T406" i="1"/>
  <c r="T405" i="1"/>
  <c r="T404" i="1"/>
  <c r="T403" i="1"/>
  <c r="T401" i="1"/>
  <c r="T400" i="1"/>
  <c r="T399" i="1"/>
  <c r="T398" i="1"/>
  <c r="T396" i="1"/>
  <c r="T395" i="1"/>
  <c r="T394" i="1"/>
  <c r="T392" i="1"/>
  <c r="T391" i="1"/>
  <c r="T390" i="1"/>
  <c r="T389" i="1"/>
  <c r="T388" i="1"/>
  <c r="T260" i="1"/>
  <c r="T258" i="1"/>
  <c r="T257" i="1"/>
  <c r="T256" i="1"/>
  <c r="T255" i="1"/>
  <c r="T254" i="1"/>
  <c r="T253" i="1"/>
  <c r="T252" i="1"/>
  <c r="T251" i="1"/>
  <c r="T250" i="1"/>
  <c r="T249" i="1"/>
  <c r="T248" i="1"/>
  <c r="T247" i="1"/>
  <c r="T246" i="1"/>
  <c r="T245" i="1"/>
  <c r="T244" i="1"/>
  <c r="T243" i="1"/>
  <c r="T242" i="1"/>
  <c r="T241" i="1"/>
  <c r="T240" i="1"/>
  <c r="T239" i="1"/>
  <c r="T238" i="1"/>
  <c r="T237" i="1"/>
  <c r="T236" i="1"/>
  <c r="T235" i="1"/>
  <c r="T234" i="1"/>
  <c r="T233" i="1"/>
  <c r="T232" i="1"/>
  <c r="T231" i="1"/>
  <c r="T230" i="1"/>
  <c r="T229" i="1"/>
  <c r="T228" i="1"/>
  <c r="T227" i="1"/>
  <c r="T226" i="1"/>
  <c r="T225" i="1"/>
  <c r="T224" i="1"/>
  <c r="T223" i="1"/>
  <c r="T222" i="1"/>
  <c r="T221" i="1"/>
  <c r="T220" i="1"/>
  <c r="T219" i="1"/>
  <c r="T218" i="1"/>
  <c r="T217" i="1"/>
  <c r="T216" i="1"/>
  <c r="T215" i="1"/>
  <c r="T214" i="1"/>
  <c r="T213" i="1"/>
  <c r="T212" i="1"/>
  <c r="T211" i="1"/>
  <c r="T210" i="1"/>
  <c r="T209" i="1"/>
  <c r="T208" i="1"/>
  <c r="T207" i="1"/>
  <c r="T206" i="1"/>
  <c r="T205" i="1"/>
  <c r="T204" i="1"/>
  <c r="T203" i="1"/>
  <c r="T202" i="1"/>
  <c r="T201" i="1"/>
  <c r="T200" i="1"/>
  <c r="T199" i="1"/>
  <c r="T198" i="1"/>
  <c r="T197" i="1"/>
  <c r="T196" i="1"/>
  <c r="T195" i="1"/>
  <c r="T194" i="1"/>
  <c r="T193" i="1"/>
  <c r="T192" i="1"/>
  <c r="T191" i="1"/>
  <c r="T190" i="1"/>
  <c r="T189" i="1"/>
  <c r="T188" i="1"/>
  <c r="T187" i="1"/>
  <c r="T186" i="1"/>
  <c r="T185" i="1"/>
  <c r="T184" i="1"/>
  <c r="T183" i="1"/>
  <c r="T182" i="1"/>
  <c r="T181" i="1"/>
  <c r="T180" i="1"/>
  <c r="T179" i="1"/>
  <c r="T178" i="1"/>
  <c r="T177" i="1"/>
  <c r="T176" i="1"/>
  <c r="T175" i="1"/>
  <c r="T174" i="1"/>
  <c r="T173" i="1"/>
  <c r="T172" i="1"/>
  <c r="T171" i="1"/>
  <c r="T170" i="1"/>
  <c r="T169" i="1"/>
  <c r="T168" i="1"/>
  <c r="T167" i="1"/>
  <c r="T166" i="1"/>
  <c r="T165" i="1"/>
  <c r="T164" i="1"/>
  <c r="T163" i="1"/>
  <c r="T162" i="1"/>
  <c r="T161" i="1"/>
  <c r="T160" i="1"/>
  <c r="T158" i="1"/>
  <c r="T157" i="1"/>
  <c r="T156" i="1"/>
  <c r="T155" i="1"/>
  <c r="T154" i="1"/>
  <c r="T153" i="1"/>
  <c r="T152" i="1"/>
  <c r="T151" i="1"/>
  <c r="T150" i="1"/>
  <c r="T149" i="1"/>
  <c r="T148" i="1"/>
  <c r="T147" i="1"/>
  <c r="T146" i="1"/>
  <c r="T145" i="1"/>
  <c r="T144" i="1"/>
  <c r="T143" i="1"/>
  <c r="T142" i="1"/>
  <c r="T141" i="1"/>
  <c r="T140" i="1"/>
  <c r="T139" i="1"/>
  <c r="T138" i="1"/>
  <c r="T137" i="1"/>
  <c r="T136" i="1"/>
  <c r="T135" i="1"/>
  <c r="T134" i="1"/>
  <c r="T133" i="1"/>
  <c r="T132" i="1"/>
  <c r="T131" i="1"/>
  <c r="T130" i="1"/>
  <c r="T129" i="1"/>
  <c r="T128" i="1"/>
  <c r="T127" i="1"/>
  <c r="T126" i="1"/>
  <c r="T125" i="1"/>
  <c r="T124" i="1"/>
  <c r="T123" i="1"/>
  <c r="T122" i="1"/>
  <c r="T121" i="1"/>
  <c r="T120" i="1"/>
  <c r="T119" i="1"/>
  <c r="T118" i="1"/>
  <c r="T117" i="1"/>
  <c r="T116" i="1"/>
  <c r="T115" i="1"/>
  <c r="T114" i="1"/>
  <c r="T113" i="1"/>
  <c r="T112" i="1"/>
  <c r="T111" i="1"/>
  <c r="T110" i="1"/>
  <c r="T109" i="1"/>
  <c r="T108" i="1"/>
  <c r="T107" i="1"/>
  <c r="T106" i="1"/>
  <c r="T105" i="1"/>
  <c r="T104" i="1"/>
  <c r="T103" i="1"/>
  <c r="T102" i="1"/>
  <c r="T101" i="1"/>
  <c r="T100" i="1"/>
  <c r="T99" i="1"/>
  <c r="T98" i="1"/>
  <c r="T97" i="1"/>
  <c r="T96" i="1"/>
  <c r="T95" i="1"/>
  <c r="T94" i="1"/>
  <c r="T93" i="1"/>
  <c r="T92" i="1"/>
  <c r="T91" i="1"/>
  <c r="T90" i="1"/>
  <c r="T89" i="1"/>
  <c r="T88" i="1"/>
  <c r="T87" i="1"/>
  <c r="T86" i="1"/>
  <c r="T85" i="1"/>
  <c r="T84" i="1"/>
  <c r="T83" i="1"/>
  <c r="T82" i="1"/>
  <c r="T81" i="1"/>
  <c r="T80" i="1"/>
  <c r="T79" i="1"/>
  <c r="T78" i="1"/>
  <c r="T77" i="1"/>
  <c r="T76" i="1"/>
  <c r="T75" i="1"/>
  <c r="T74" i="1"/>
  <c r="T73" i="1"/>
  <c r="T72" i="1"/>
  <c r="T70" i="1"/>
  <c r="T69" i="1"/>
  <c r="T68" i="1"/>
  <c r="T67" i="1"/>
  <c r="T66" i="1"/>
  <c r="T65" i="1"/>
  <c r="T64" i="1"/>
  <c r="T63" i="1"/>
  <c r="T62" i="1"/>
  <c r="T61" i="1"/>
  <c r="T60" i="1"/>
  <c r="T59" i="1"/>
  <c r="T58" i="1"/>
  <c r="T57" i="1"/>
  <c r="T56" i="1"/>
  <c r="T55" i="1"/>
  <c r="T54" i="1"/>
  <c r="T53" i="1"/>
  <c r="T52" i="1"/>
  <c r="T51" i="1"/>
  <c r="T49" i="1"/>
  <c r="T48" i="1"/>
  <c r="T47" i="1"/>
  <c r="T46" i="1"/>
  <c r="T45" i="1"/>
  <c r="T44" i="1"/>
  <c r="T43" i="1"/>
  <c r="T42" i="1"/>
  <c r="T41" i="1"/>
  <c r="T40" i="1"/>
  <c r="T39" i="1"/>
  <c r="T38" i="1"/>
  <c r="T37" i="1"/>
  <c r="T36" i="1"/>
  <c r="T35" i="1"/>
  <c r="T34" i="1"/>
  <c r="T33" i="1"/>
  <c r="T32" i="1"/>
  <c r="T31" i="1"/>
  <c r="T30" i="1"/>
  <c r="T29" i="1"/>
  <c r="T28" i="1"/>
  <c r="T27" i="1"/>
  <c r="T26" i="1"/>
  <c r="T24" i="1"/>
  <c r="T23" i="1"/>
  <c r="T22" i="1"/>
  <c r="T21" i="1"/>
  <c r="T20" i="1"/>
  <c r="T19" i="1"/>
  <c r="T18" i="1"/>
  <c r="T17" i="1"/>
  <c r="T16" i="1"/>
  <c r="T15" i="1"/>
  <c r="T14" i="1"/>
  <c r="T13" i="1"/>
  <c r="T12" i="1"/>
  <c r="T11" i="1"/>
  <c r="T10" i="1"/>
  <c r="T9" i="1"/>
  <c r="T8" i="1"/>
  <c r="T7" i="1"/>
  <c r="R70" i="1" l="1"/>
  <c r="R69" i="1"/>
  <c r="R68" i="1"/>
  <c r="R67" i="1"/>
  <c r="R66" i="1"/>
  <c r="R65" i="1"/>
  <c r="R64" i="1"/>
  <c r="R63" i="1"/>
  <c r="R62" i="1"/>
  <c r="R61" i="1"/>
  <c r="R60" i="1"/>
  <c r="R59" i="1"/>
  <c r="R58" i="1"/>
  <c r="R57" i="1"/>
  <c r="R56" i="1"/>
  <c r="R55" i="1"/>
  <c r="R54" i="1"/>
  <c r="R53" i="1"/>
  <c r="M209" i="1" l="1"/>
  <c r="M210" i="1"/>
  <c r="G170" i="9"/>
  <c r="G171" i="9"/>
  <c r="G172" i="9"/>
  <c r="G49" i="9"/>
  <c r="G499" i="9"/>
  <c r="G491" i="9"/>
  <c r="G492" i="9"/>
  <c r="G493" i="9"/>
  <c r="G494" i="9"/>
  <c r="G495" i="9"/>
  <c r="G496" i="9"/>
  <c r="G497" i="9"/>
  <c r="G498" i="9"/>
  <c r="M452" i="1"/>
  <c r="S452" i="1" s="1"/>
  <c r="M453" i="1"/>
  <c r="M470" i="1"/>
  <c r="S470" i="1" s="1"/>
  <c r="M471" i="1"/>
  <c r="S471" i="1" s="1"/>
  <c r="M472" i="1"/>
  <c r="S472" i="1" s="1"/>
  <c r="M473" i="1"/>
  <c r="S473" i="1" s="1"/>
  <c r="M474" i="1"/>
  <c r="S474" i="1" s="1"/>
  <c r="M475" i="1"/>
  <c r="S475" i="1" s="1"/>
  <c r="M476" i="1"/>
  <c r="S476" i="1" s="1"/>
  <c r="M477" i="1"/>
  <c r="S477" i="1" s="1"/>
  <c r="M478" i="1"/>
  <c r="S478" i="1" s="1"/>
  <c r="M479" i="1"/>
  <c r="S479" i="1" s="1"/>
  <c r="M480" i="1"/>
  <c r="M481" i="1"/>
  <c r="L499" i="9" l="1"/>
  <c r="L498" i="9"/>
  <c r="L497" i="9"/>
  <c r="L496" i="9"/>
  <c r="L495" i="9"/>
  <c r="L494" i="9"/>
  <c r="L493" i="9"/>
  <c r="L492" i="9"/>
  <c r="L491" i="9"/>
  <c r="L490" i="9"/>
  <c r="L489" i="9"/>
  <c r="L488" i="9"/>
  <c r="L487" i="9"/>
  <c r="L486" i="9"/>
  <c r="L485" i="9"/>
  <c r="L484" i="9"/>
  <c r="L483" i="9"/>
  <c r="L482" i="9"/>
  <c r="L481" i="9"/>
  <c r="L480" i="9"/>
  <c r="L469" i="9"/>
  <c r="L468" i="9"/>
  <c r="L467" i="9"/>
  <c r="L466" i="9"/>
  <c r="L465" i="9"/>
  <c r="L464" i="9"/>
  <c r="L463" i="9"/>
  <c r="L462" i="9"/>
  <c r="L461" i="9"/>
  <c r="L460" i="9"/>
  <c r="L459" i="9"/>
  <c r="L458" i="9"/>
  <c r="L457" i="9"/>
  <c r="L456" i="9"/>
  <c r="L455" i="9"/>
  <c r="L454" i="9"/>
  <c r="L453" i="9"/>
  <c r="L451" i="9"/>
  <c r="L450" i="9"/>
  <c r="L449" i="9"/>
  <c r="L448" i="9"/>
  <c r="L447" i="9"/>
  <c r="L446" i="9"/>
  <c r="L445" i="9"/>
  <c r="L444" i="9"/>
  <c r="L443" i="9"/>
  <c r="L442" i="9"/>
  <c r="L441" i="9"/>
  <c r="L440" i="9"/>
  <c r="L439" i="9"/>
  <c r="L438" i="9"/>
  <c r="L437" i="9"/>
  <c r="L436" i="9"/>
  <c r="L435" i="9"/>
  <c r="L434" i="9"/>
  <c r="L433" i="9"/>
  <c r="L432" i="9"/>
  <c r="L431" i="9"/>
  <c r="L430" i="9"/>
  <c r="L429" i="9"/>
  <c r="L428" i="9"/>
  <c r="L427" i="9"/>
  <c r="L426" i="9"/>
  <c r="L425" i="9"/>
  <c r="L424" i="9"/>
  <c r="L423" i="9"/>
  <c r="L422" i="9"/>
  <c r="L421" i="9"/>
  <c r="L420" i="9"/>
  <c r="L419" i="9"/>
  <c r="L418" i="9"/>
  <c r="L417" i="9"/>
  <c r="L416" i="9"/>
  <c r="L415" i="9"/>
  <c r="L414" i="9"/>
  <c r="L413" i="9"/>
  <c r="L412" i="9"/>
  <c r="L411" i="9"/>
  <c r="L410" i="9"/>
  <c r="L409" i="9"/>
  <c r="L408" i="9"/>
  <c r="L407" i="9"/>
  <c r="L406" i="9"/>
  <c r="L405" i="9"/>
  <c r="L404" i="9"/>
  <c r="L48" i="9"/>
  <c r="G48" i="9"/>
  <c r="L47" i="9"/>
  <c r="G47" i="9"/>
  <c r="L49" i="9"/>
  <c r="R431" i="1" l="1"/>
  <c r="M431" i="1"/>
  <c r="I431" i="1"/>
  <c r="G431" i="1"/>
  <c r="XEY49" i="1"/>
  <c r="R49" i="1"/>
  <c r="M49" i="1"/>
  <c r="I49" i="1"/>
  <c r="G49" i="1"/>
  <c r="R48" i="1"/>
  <c r="M48" i="1"/>
  <c r="I48" i="1"/>
  <c r="G48" i="1"/>
  <c r="S431" i="1" l="1"/>
  <c r="H49" i="1"/>
  <c r="H431" i="1"/>
  <c r="H48" i="1"/>
  <c r="S49" i="1"/>
  <c r="S48" i="1"/>
  <c r="M328" i="1" l="1"/>
  <c r="M333" i="1" s="1"/>
  <c r="M354" i="1"/>
  <c r="M355" i="1" s="1"/>
  <c r="M330" i="1" l="1"/>
  <c r="M329" i="1"/>
  <c r="M353" i="1"/>
  <c r="M347" i="1"/>
  <c r="M332" i="1"/>
  <c r="M350" i="1"/>
  <c r="M344" i="1"/>
  <c r="M338" i="1"/>
  <c r="M342" i="1"/>
  <c r="M340" i="1"/>
  <c r="M331" i="1"/>
  <c r="M349" i="1"/>
  <c r="M337" i="1"/>
  <c r="M346" i="1"/>
  <c r="M336" i="1"/>
  <c r="M352" i="1"/>
  <c r="M343" i="1"/>
  <c r="M335" i="1"/>
  <c r="M348" i="1"/>
  <c r="M341" i="1"/>
  <c r="M334" i="1"/>
  <c r="M351" i="1"/>
  <c r="M345" i="1"/>
  <c r="M339" i="1"/>
  <c r="L394" i="9"/>
  <c r="G394" i="9"/>
  <c r="L392" i="9"/>
  <c r="G392" i="9"/>
  <c r="L391" i="9"/>
  <c r="G391" i="9"/>
  <c r="G395" i="9"/>
  <c r="L395" i="9"/>
  <c r="I393" i="1"/>
  <c r="R392" i="1"/>
  <c r="M392" i="1"/>
  <c r="I392" i="1"/>
  <c r="G392" i="1"/>
  <c r="G395" i="1"/>
  <c r="I395" i="1"/>
  <c r="M395" i="1"/>
  <c r="R395" i="1"/>
  <c r="R394" i="1"/>
  <c r="M394" i="1"/>
  <c r="I394" i="1"/>
  <c r="G394" i="1"/>
  <c r="R391" i="1"/>
  <c r="M391" i="1"/>
  <c r="I391" i="1"/>
  <c r="G391" i="1"/>
  <c r="H392" i="1" l="1"/>
  <c r="H395" i="1"/>
  <c r="S392" i="1"/>
  <c r="S395" i="1"/>
  <c r="H391" i="1"/>
  <c r="S391" i="1"/>
  <c r="S394" i="1"/>
  <c r="H394" i="1"/>
  <c r="G171" i="1" l="1"/>
  <c r="G170" i="1"/>
  <c r="M171" i="1"/>
  <c r="M170" i="1"/>
  <c r="H171" i="1" l="1"/>
  <c r="H170" i="1"/>
  <c r="L171" i="9"/>
  <c r="L170" i="9"/>
  <c r="I171" i="1"/>
  <c r="R171" i="1"/>
  <c r="R170" i="1"/>
  <c r="I170" i="1"/>
  <c r="S170" i="1" l="1"/>
  <c r="S171" i="1"/>
  <c r="L130" i="9"/>
  <c r="L129" i="9"/>
  <c r="L128" i="9"/>
  <c r="L127" i="9"/>
  <c r="G128" i="9"/>
  <c r="G128" i="1"/>
  <c r="G127" i="1"/>
  <c r="G126" i="1"/>
  <c r="G125" i="1"/>
  <c r="G124" i="1"/>
  <c r="G123" i="1"/>
  <c r="G122" i="1"/>
  <c r="M128" i="1"/>
  <c r="I129" i="1"/>
  <c r="I128" i="1"/>
  <c r="R129" i="1"/>
  <c r="R128" i="1"/>
  <c r="S128" i="1" l="1"/>
  <c r="H128" i="1"/>
  <c r="I396" i="1"/>
  <c r="I390" i="1"/>
  <c r="I389" i="1"/>
  <c r="I388" i="1"/>
  <c r="I401" i="1" l="1"/>
  <c r="I400" i="1"/>
  <c r="I399" i="1"/>
  <c r="I467" i="1"/>
  <c r="I466" i="1"/>
  <c r="I465" i="1"/>
  <c r="I464" i="1"/>
  <c r="I463" i="1"/>
  <c r="I462" i="1"/>
  <c r="I461" i="1"/>
  <c r="I460" i="1"/>
  <c r="I459" i="1"/>
  <c r="I458" i="1"/>
  <c r="I457" i="1"/>
  <c r="I456" i="1"/>
  <c r="I455" i="1"/>
  <c r="I454" i="1"/>
  <c r="I453" i="1"/>
  <c r="I451" i="1"/>
  <c r="I450" i="1"/>
  <c r="I449" i="1"/>
  <c r="I448" i="1"/>
  <c r="I447" i="1"/>
  <c r="I446" i="1"/>
  <c r="I445" i="1"/>
  <c r="I444" i="1"/>
  <c r="I443" i="1"/>
  <c r="I442" i="1"/>
  <c r="I441" i="1"/>
  <c r="I440" i="1"/>
  <c r="I439" i="1"/>
  <c r="I438" i="1"/>
  <c r="I437" i="1"/>
  <c r="I436" i="1"/>
  <c r="I435" i="1"/>
  <c r="I434" i="1"/>
  <c r="I433" i="1"/>
  <c r="I432" i="1"/>
  <c r="I430" i="1"/>
  <c r="I429" i="1"/>
  <c r="I428" i="1"/>
  <c r="I427" i="1"/>
  <c r="I426" i="1"/>
  <c r="I425" i="1"/>
  <c r="I424" i="1"/>
  <c r="I423" i="1"/>
  <c r="I422" i="1"/>
  <c r="I421" i="1"/>
  <c r="I420" i="1"/>
  <c r="I419" i="1"/>
  <c r="I418" i="1"/>
  <c r="I417" i="1"/>
  <c r="I416" i="1"/>
  <c r="I415" i="1"/>
  <c r="I414" i="1"/>
  <c r="I413" i="1"/>
  <c r="I412" i="1"/>
  <c r="I411" i="1"/>
  <c r="I410" i="1"/>
  <c r="I409" i="1"/>
  <c r="I408" i="1"/>
  <c r="I407" i="1"/>
  <c r="I406" i="1"/>
  <c r="I405" i="1"/>
  <c r="I404" i="1"/>
  <c r="I499" i="1"/>
  <c r="I498" i="1"/>
  <c r="I497" i="1"/>
  <c r="I496" i="1"/>
  <c r="I495" i="1"/>
  <c r="I494" i="1"/>
  <c r="I493" i="1"/>
  <c r="I492" i="1"/>
  <c r="I491" i="1"/>
  <c r="I490" i="1"/>
  <c r="I489" i="1"/>
  <c r="I488" i="1"/>
  <c r="I487" i="1"/>
  <c r="I486" i="1"/>
  <c r="I485" i="1"/>
  <c r="I484" i="1"/>
  <c r="I483" i="1"/>
  <c r="I482" i="1"/>
  <c r="I481" i="1"/>
  <c r="I480" i="1"/>
  <c r="I469" i="1"/>
  <c r="I468" i="1"/>
  <c r="G468" i="1"/>
  <c r="N367" i="1" l="1"/>
  <c r="N366" i="1"/>
  <c r="N365" i="1"/>
  <c r="N364" i="1"/>
  <c r="N363" i="1"/>
  <c r="N362" i="1"/>
  <c r="N361" i="1"/>
  <c r="N360" i="1"/>
  <c r="N359" i="1"/>
  <c r="N358" i="1"/>
  <c r="N357" i="1"/>
  <c r="N356" i="1"/>
  <c r="N355" i="1"/>
  <c r="N353" i="1"/>
  <c r="N352" i="1"/>
  <c r="N351" i="1"/>
  <c r="N350" i="1"/>
  <c r="N349" i="1"/>
  <c r="N348" i="1"/>
  <c r="N347" i="1"/>
  <c r="N346" i="1"/>
  <c r="N345" i="1"/>
  <c r="N344" i="1"/>
  <c r="N343" i="1"/>
  <c r="N342" i="1"/>
  <c r="N341" i="1"/>
  <c r="N340" i="1"/>
  <c r="N339" i="1"/>
  <c r="N338" i="1"/>
  <c r="N337" i="1"/>
  <c r="N336" i="1"/>
  <c r="N335" i="1"/>
  <c r="N334" i="1"/>
  <c r="N333" i="1"/>
  <c r="N332" i="1"/>
  <c r="N331" i="1"/>
  <c r="N330" i="1"/>
  <c r="N329" i="1"/>
  <c r="N327" i="1"/>
  <c r="N326" i="1"/>
  <c r="N325" i="1"/>
  <c r="N324" i="1"/>
  <c r="N323" i="1"/>
  <c r="N322" i="1"/>
  <c r="N321" i="1"/>
  <c r="N320" i="1"/>
  <c r="N319" i="1"/>
  <c r="N318" i="1"/>
  <c r="N317" i="1"/>
  <c r="N316" i="1"/>
  <c r="N315" i="1"/>
  <c r="N314" i="1"/>
  <c r="N313" i="1"/>
  <c r="N312" i="1"/>
  <c r="N311" i="1"/>
  <c r="N309" i="1"/>
  <c r="N308" i="1"/>
  <c r="N307" i="1"/>
  <c r="N306" i="1"/>
  <c r="N305" i="1"/>
  <c r="N304" i="1"/>
  <c r="N303" i="1"/>
  <c r="N302" i="1"/>
  <c r="N301" i="1"/>
  <c r="N300" i="1"/>
  <c r="N299" i="1"/>
  <c r="N298" i="1"/>
  <c r="N297" i="1"/>
  <c r="N296" i="1"/>
  <c r="N295" i="1"/>
  <c r="N294" i="1"/>
  <c r="N293" i="1"/>
  <c r="N292" i="1"/>
  <c r="N291" i="1"/>
  <c r="N290" i="1"/>
  <c r="N289" i="1"/>
  <c r="N288" i="1"/>
  <c r="N287" i="1"/>
  <c r="N286" i="1"/>
  <c r="D261" i="1" l="1"/>
  <c r="T261" i="1" s="1"/>
  <c r="I387" i="1" l="1"/>
  <c r="I386" i="1"/>
  <c r="I385" i="1"/>
  <c r="I384" i="1"/>
  <c r="I382" i="1"/>
  <c r="I381" i="1"/>
  <c r="I380" i="1"/>
  <c r="I379" i="1"/>
  <c r="I378" i="1"/>
  <c r="I377" i="1"/>
  <c r="I376" i="1"/>
  <c r="I375" i="1"/>
  <c r="I374" i="1"/>
  <c r="I373" i="1"/>
  <c r="I372" i="1"/>
  <c r="I371" i="1"/>
  <c r="I370" i="1"/>
  <c r="I369" i="1"/>
  <c r="I367" i="1"/>
  <c r="I366" i="1"/>
  <c r="I365" i="1"/>
  <c r="I364" i="1"/>
  <c r="I363" i="1"/>
  <c r="I362" i="1"/>
  <c r="I361" i="1"/>
  <c r="I360" i="1"/>
  <c r="I359" i="1"/>
  <c r="I358" i="1"/>
  <c r="I357" i="1"/>
  <c r="I356" i="1"/>
  <c r="I355" i="1"/>
  <c r="I353" i="1"/>
  <c r="I352" i="1"/>
  <c r="I351" i="1"/>
  <c r="I350" i="1"/>
  <c r="I349" i="1"/>
  <c r="I348" i="1"/>
  <c r="I347" i="1"/>
  <c r="I346" i="1"/>
  <c r="I345" i="1"/>
  <c r="I344" i="1"/>
  <c r="I343" i="1"/>
  <c r="I342" i="1"/>
  <c r="I341" i="1"/>
  <c r="I340" i="1"/>
  <c r="I339" i="1"/>
  <c r="I338" i="1"/>
  <c r="I337" i="1"/>
  <c r="I336" i="1"/>
  <c r="I335" i="1"/>
  <c r="I334" i="1"/>
  <c r="I333" i="1"/>
  <c r="I332" i="1"/>
  <c r="I331" i="1"/>
  <c r="I330" i="1"/>
  <c r="I329" i="1"/>
  <c r="I327" i="1"/>
  <c r="I326" i="1"/>
  <c r="I325" i="1"/>
  <c r="I324" i="1"/>
  <c r="I323" i="1"/>
  <c r="I322" i="1"/>
  <c r="I321" i="1"/>
  <c r="I320" i="1"/>
  <c r="I319" i="1"/>
  <c r="I318" i="1"/>
  <c r="I317" i="1"/>
  <c r="I316" i="1"/>
  <c r="I315" i="1"/>
  <c r="I314" i="1"/>
  <c r="I313" i="1"/>
  <c r="I312" i="1"/>
  <c r="I311" i="1"/>
  <c r="I309" i="1"/>
  <c r="I308" i="1"/>
  <c r="I307" i="1"/>
  <c r="I306" i="1"/>
  <c r="I305" i="1"/>
  <c r="I304" i="1"/>
  <c r="I303" i="1"/>
  <c r="I302" i="1"/>
  <c r="I301" i="1"/>
  <c r="I300" i="1"/>
  <c r="I299" i="1"/>
  <c r="I298" i="1"/>
  <c r="I297" i="1"/>
  <c r="I296" i="1"/>
  <c r="I295" i="1"/>
  <c r="I294" i="1"/>
  <c r="I293" i="1"/>
  <c r="I292" i="1"/>
  <c r="I291" i="1"/>
  <c r="I290" i="1"/>
  <c r="I289" i="1"/>
  <c r="I288" i="1"/>
  <c r="I287" i="1"/>
  <c r="I286" i="1"/>
  <c r="I284" i="1"/>
  <c r="I283" i="1"/>
  <c r="I282" i="1"/>
  <c r="I281" i="1"/>
  <c r="I279" i="1"/>
  <c r="I278" i="1"/>
  <c r="I277" i="1"/>
  <c r="I276" i="1"/>
  <c r="I275" i="1"/>
  <c r="I274" i="1"/>
  <c r="I273" i="1"/>
  <c r="I272" i="1"/>
  <c r="I271" i="1"/>
  <c r="I270" i="1"/>
  <c r="I269" i="1"/>
  <c r="I268" i="1"/>
  <c r="I267" i="1"/>
  <c r="I266" i="1"/>
  <c r="I265" i="1"/>
  <c r="I264" i="1"/>
  <c r="I263" i="1"/>
  <c r="I262" i="1"/>
  <c r="N383" i="1" l="1"/>
  <c r="N368" i="1"/>
  <c r="N354" i="1"/>
  <c r="N328" i="1"/>
  <c r="N310" i="1"/>
  <c r="N285" i="1"/>
  <c r="N280" i="1"/>
  <c r="N261" i="1"/>
  <c r="I3" i="1" l="1"/>
  <c r="I4" i="1"/>
  <c r="I258" i="1"/>
  <c r="I257" i="1"/>
  <c r="I256" i="1"/>
  <c r="I255" i="1"/>
  <c r="I254" i="1"/>
  <c r="I253" i="1"/>
  <c r="I252" i="1"/>
  <c r="I251" i="1"/>
  <c r="I250" i="1"/>
  <c r="I249" i="1"/>
  <c r="I248" i="1"/>
  <c r="I247" i="1"/>
  <c r="I246" i="1"/>
  <c r="I245" i="1"/>
  <c r="I244" i="1"/>
  <c r="I243" i="1"/>
  <c r="I242" i="1"/>
  <c r="I241" i="1"/>
  <c r="I240" i="1"/>
  <c r="I239" i="1"/>
  <c r="I238" i="1"/>
  <c r="I237" i="1"/>
  <c r="I236" i="1"/>
  <c r="I235" i="1"/>
  <c r="I234" i="1"/>
  <c r="I233" i="1"/>
  <c r="I232" i="1"/>
  <c r="I231" i="1"/>
  <c r="I230" i="1"/>
  <c r="I229" i="1"/>
  <c r="I228" i="1"/>
  <c r="I227" i="1"/>
  <c r="I226" i="1"/>
  <c r="I225" i="1"/>
  <c r="I224" i="1"/>
  <c r="I223" i="1"/>
  <c r="I222" i="1"/>
  <c r="I221" i="1"/>
  <c r="I220" i="1"/>
  <c r="I219" i="1"/>
  <c r="I218" i="1"/>
  <c r="I217" i="1"/>
  <c r="I216" i="1"/>
  <c r="I215" i="1"/>
  <c r="I214" i="1"/>
  <c r="I213" i="1"/>
  <c r="I212" i="1"/>
  <c r="I211" i="1"/>
  <c r="I210" i="1"/>
  <c r="I209" i="1"/>
  <c r="I208" i="1"/>
  <c r="I207" i="1"/>
  <c r="I206" i="1"/>
  <c r="I205" i="1"/>
  <c r="I204" i="1"/>
  <c r="I203" i="1"/>
  <c r="I202" i="1"/>
  <c r="I201" i="1"/>
  <c r="I200" i="1"/>
  <c r="I199" i="1"/>
  <c r="I198" i="1"/>
  <c r="I197" i="1"/>
  <c r="I196" i="1"/>
  <c r="I195" i="1"/>
  <c r="I194" i="1"/>
  <c r="I193" i="1"/>
  <c r="I192" i="1"/>
  <c r="I191" i="1"/>
  <c r="I190" i="1"/>
  <c r="I189" i="1"/>
  <c r="I188" i="1"/>
  <c r="I187" i="1"/>
  <c r="I186" i="1"/>
  <c r="I185" i="1"/>
  <c r="I184" i="1"/>
  <c r="I183" i="1"/>
  <c r="I182" i="1"/>
  <c r="I181" i="1"/>
  <c r="I180" i="1"/>
  <c r="I179" i="1"/>
  <c r="I178" i="1"/>
  <c r="I177" i="1"/>
  <c r="I176" i="1"/>
  <c r="I175" i="1"/>
  <c r="I174" i="1"/>
  <c r="I173" i="1"/>
  <c r="I172" i="1"/>
  <c r="I169" i="1"/>
  <c r="I168" i="1"/>
  <c r="I167" i="1"/>
  <c r="I166" i="1"/>
  <c r="I165" i="1"/>
  <c r="I164" i="1"/>
  <c r="I163" i="1"/>
  <c r="I162" i="1"/>
  <c r="I161" i="1"/>
  <c r="I160" i="1"/>
  <c r="I159" i="1"/>
  <c r="I158" i="1"/>
  <c r="I157" i="1"/>
  <c r="I156" i="1"/>
  <c r="I155" i="1"/>
  <c r="I154" i="1"/>
  <c r="I153" i="1"/>
  <c r="I152" i="1"/>
  <c r="I151" i="1"/>
  <c r="I150" i="1"/>
  <c r="I149" i="1"/>
  <c r="I148" i="1"/>
  <c r="I147" i="1"/>
  <c r="I146" i="1"/>
  <c r="I145" i="1"/>
  <c r="I144" i="1"/>
  <c r="I143" i="1"/>
  <c r="I142" i="1"/>
  <c r="I141" i="1"/>
  <c r="I140" i="1"/>
  <c r="I139" i="1"/>
  <c r="I138" i="1"/>
  <c r="I137" i="1"/>
  <c r="I136" i="1"/>
  <c r="I135" i="1"/>
  <c r="I134" i="1"/>
  <c r="I133" i="1"/>
  <c r="I132" i="1"/>
  <c r="I131" i="1"/>
  <c r="I130" i="1"/>
  <c r="I127" i="1"/>
  <c r="I126" i="1"/>
  <c r="I125" i="1"/>
  <c r="I124" i="1"/>
  <c r="I123" i="1"/>
  <c r="I122" i="1"/>
  <c r="I121" i="1"/>
  <c r="I120" i="1"/>
  <c r="I119" i="1"/>
  <c r="I118" i="1"/>
  <c r="I117" i="1"/>
  <c r="I116" i="1"/>
  <c r="I115" i="1"/>
  <c r="I114" i="1"/>
  <c r="I113" i="1"/>
  <c r="I112" i="1"/>
  <c r="I111" i="1"/>
  <c r="I110" i="1"/>
  <c r="I109" i="1"/>
  <c r="I108" i="1"/>
  <c r="I107" i="1"/>
  <c r="I106" i="1"/>
  <c r="I105" i="1"/>
  <c r="I104" i="1"/>
  <c r="I103" i="1"/>
  <c r="I102" i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L60" i="9" l="1"/>
  <c r="G60" i="9"/>
  <c r="L46" i="9"/>
  <c r="L45" i="9"/>
  <c r="L44" i="9"/>
  <c r="L43" i="9"/>
  <c r="L42" i="9"/>
  <c r="L41" i="9"/>
  <c r="L40" i="9"/>
  <c r="L39" i="9"/>
  <c r="G45" i="9"/>
  <c r="G44" i="9"/>
  <c r="G43" i="9"/>
  <c r="G42" i="9"/>
  <c r="G41" i="9"/>
  <c r="G40" i="9"/>
  <c r="G39" i="9"/>
  <c r="M256" i="1"/>
  <c r="R223" i="1"/>
  <c r="G223" i="1"/>
  <c r="G218" i="1"/>
  <c r="M60" i="1"/>
  <c r="R44" i="1" l="1"/>
  <c r="M44" i="1"/>
  <c r="G44" i="1"/>
  <c r="R43" i="1"/>
  <c r="M43" i="1"/>
  <c r="G43" i="1"/>
  <c r="R42" i="1"/>
  <c r="M42" i="1"/>
  <c r="G42" i="1"/>
  <c r="R41" i="1"/>
  <c r="M41" i="1"/>
  <c r="G41" i="1"/>
  <c r="R40" i="1"/>
  <c r="M40" i="1"/>
  <c r="G40" i="1"/>
  <c r="R39" i="1"/>
  <c r="M39" i="1"/>
  <c r="G39" i="1"/>
  <c r="G60" i="1"/>
  <c r="H60" i="1" l="1"/>
  <c r="S43" i="1"/>
  <c r="S42" i="1"/>
  <c r="H42" i="1"/>
  <c r="H39" i="1"/>
  <c r="H41" i="1"/>
  <c r="S41" i="1"/>
  <c r="H43" i="1"/>
  <c r="S44" i="1"/>
  <c r="H44" i="1"/>
  <c r="S40" i="1"/>
  <c r="H40" i="1"/>
  <c r="S60" i="1"/>
  <c r="S39" i="1"/>
  <c r="L158" i="9"/>
  <c r="L157" i="9"/>
  <c r="L156" i="9"/>
  <c r="L155" i="9"/>
  <c r="L154" i="9"/>
  <c r="L153" i="9"/>
  <c r="L152" i="9"/>
  <c r="L151" i="9"/>
  <c r="L150" i="9"/>
  <c r="L149" i="9"/>
  <c r="L148" i="9"/>
  <c r="G158" i="9"/>
  <c r="G157" i="9"/>
  <c r="G156" i="9"/>
  <c r="G155" i="9"/>
  <c r="G154" i="9"/>
  <c r="G153" i="9"/>
  <c r="G152" i="9"/>
  <c r="G151" i="9"/>
  <c r="G150" i="9"/>
  <c r="G149" i="9"/>
  <c r="G148" i="9"/>
  <c r="G396" i="9" l="1"/>
  <c r="G390" i="9"/>
  <c r="G389" i="9"/>
  <c r="G388" i="9"/>
  <c r="A2" i="1" l="1"/>
  <c r="G247" i="1" l="1"/>
  <c r="G246" i="1"/>
  <c r="G245" i="1"/>
  <c r="G244" i="1"/>
  <c r="G243" i="1"/>
  <c r="G242" i="1"/>
  <c r="G241" i="1"/>
  <c r="G240" i="1"/>
  <c r="G239" i="1"/>
  <c r="G238" i="1"/>
  <c r="G237" i="1"/>
  <c r="G236" i="1"/>
  <c r="G235" i="1"/>
  <c r="G234" i="1"/>
  <c r="G233" i="1"/>
  <c r="G232" i="1"/>
  <c r="G231" i="1"/>
  <c r="G230" i="1"/>
  <c r="G229" i="1"/>
  <c r="G228" i="1"/>
  <c r="L396" i="9" l="1"/>
  <c r="L390" i="9"/>
  <c r="L389" i="9"/>
  <c r="L388" i="9"/>
  <c r="L257" i="9"/>
  <c r="G257" i="9"/>
  <c r="L147" i="9"/>
  <c r="G147" i="9"/>
  <c r="L70" i="9"/>
  <c r="G70" i="9"/>
  <c r="L69" i="9"/>
  <c r="G69" i="9"/>
  <c r="L68" i="9"/>
  <c r="G68" i="9"/>
  <c r="L67" i="9"/>
  <c r="G67" i="9"/>
  <c r="L66" i="9"/>
  <c r="G66" i="9"/>
  <c r="L65" i="9"/>
  <c r="G65" i="9"/>
  <c r="L64" i="9"/>
  <c r="G64" i="9"/>
  <c r="L63" i="9"/>
  <c r="G63" i="9"/>
  <c r="D383" i="1"/>
  <c r="T383" i="1" s="1"/>
  <c r="M396" i="1"/>
  <c r="M390" i="1"/>
  <c r="M389" i="1"/>
  <c r="M388" i="1"/>
  <c r="G390" i="1"/>
  <c r="G389" i="1"/>
  <c r="G388" i="1"/>
  <c r="R388" i="1"/>
  <c r="R396" i="1"/>
  <c r="R390" i="1"/>
  <c r="R389" i="1"/>
  <c r="G396" i="1"/>
  <c r="I383" i="1" l="1"/>
  <c r="H396" i="1"/>
  <c r="S389" i="1"/>
  <c r="S396" i="1"/>
  <c r="H389" i="1"/>
  <c r="H390" i="1"/>
  <c r="H388" i="1"/>
  <c r="S390" i="1"/>
  <c r="S388" i="1"/>
  <c r="M383" i="1" l="1"/>
  <c r="D368" i="1" l="1"/>
  <c r="T368" i="1" s="1"/>
  <c r="G368" i="1" l="1"/>
  <c r="I368" i="1"/>
  <c r="R383" i="1"/>
  <c r="R217" i="1"/>
  <c r="M217" i="1"/>
  <c r="G217" i="1"/>
  <c r="R158" i="1"/>
  <c r="M158" i="1"/>
  <c r="G158" i="1"/>
  <c r="R157" i="1"/>
  <c r="M157" i="1"/>
  <c r="G157" i="1"/>
  <c r="R156" i="1"/>
  <c r="M156" i="1"/>
  <c r="G156" i="1"/>
  <c r="R155" i="1"/>
  <c r="M155" i="1"/>
  <c r="G155" i="1"/>
  <c r="R154" i="1"/>
  <c r="M154" i="1"/>
  <c r="G154" i="1"/>
  <c r="R153" i="1"/>
  <c r="M153" i="1"/>
  <c r="G153" i="1"/>
  <c r="R152" i="1"/>
  <c r="M152" i="1"/>
  <c r="G152" i="1"/>
  <c r="R151" i="1"/>
  <c r="M151" i="1"/>
  <c r="G151" i="1"/>
  <c r="R150" i="1"/>
  <c r="M150" i="1"/>
  <c r="G150" i="1"/>
  <c r="R149" i="1"/>
  <c r="M149" i="1"/>
  <c r="G149" i="1"/>
  <c r="R148" i="1"/>
  <c r="M148" i="1"/>
  <c r="G148" i="1"/>
  <c r="R147" i="1"/>
  <c r="M147" i="1"/>
  <c r="G147" i="1"/>
  <c r="M70" i="1"/>
  <c r="G70" i="1"/>
  <c r="M69" i="1"/>
  <c r="G69" i="1"/>
  <c r="M68" i="1"/>
  <c r="G68" i="1"/>
  <c r="M67" i="1"/>
  <c r="G67" i="1"/>
  <c r="M66" i="1"/>
  <c r="G66" i="1"/>
  <c r="M65" i="1"/>
  <c r="G65" i="1"/>
  <c r="M64" i="1"/>
  <c r="G64" i="1"/>
  <c r="M63" i="1"/>
  <c r="G63" i="1"/>
  <c r="S383" i="1" l="1"/>
  <c r="S217" i="1"/>
  <c r="S148" i="1"/>
  <c r="S152" i="1"/>
  <c r="S156" i="1"/>
  <c r="S70" i="1"/>
  <c r="S63" i="1"/>
  <c r="S150" i="1"/>
  <c r="S154" i="1"/>
  <c r="S158" i="1"/>
  <c r="G383" i="1"/>
  <c r="H383" i="1" s="1"/>
  <c r="H217" i="1"/>
  <c r="S155" i="1"/>
  <c r="H63" i="1"/>
  <c r="S147" i="1"/>
  <c r="S64" i="1"/>
  <c r="S68" i="1"/>
  <c r="H155" i="1"/>
  <c r="S149" i="1"/>
  <c r="S153" i="1"/>
  <c r="S151" i="1"/>
  <c r="S157" i="1"/>
  <c r="H158" i="1"/>
  <c r="H157" i="1"/>
  <c r="H156" i="1"/>
  <c r="H154" i="1"/>
  <c r="H153" i="1"/>
  <c r="H152" i="1"/>
  <c r="H151" i="1"/>
  <c r="H150" i="1"/>
  <c r="H149" i="1"/>
  <c r="H148" i="1"/>
  <c r="H147" i="1"/>
  <c r="S65" i="1"/>
  <c r="S66" i="1"/>
  <c r="S67" i="1"/>
  <c r="S69" i="1"/>
  <c r="H70" i="1"/>
  <c r="H68" i="1"/>
  <c r="H66" i="1"/>
  <c r="H69" i="1"/>
  <c r="H67" i="1"/>
  <c r="H65" i="1"/>
  <c r="H64" i="1"/>
  <c r="R401" i="1"/>
  <c r="R400" i="1"/>
  <c r="R399" i="1"/>
  <c r="G23" i="1" l="1"/>
  <c r="M23" i="1"/>
  <c r="R23" i="1"/>
  <c r="H23" i="1" l="1"/>
  <c r="S23" i="1"/>
  <c r="L245" i="9"/>
  <c r="G245" i="9"/>
  <c r="R246" i="1"/>
  <c r="M246" i="1"/>
  <c r="G38" i="9"/>
  <c r="G37" i="9"/>
  <c r="L38" i="9"/>
  <c r="L37" i="9"/>
  <c r="R38" i="1"/>
  <c r="R37" i="1"/>
  <c r="M38" i="1"/>
  <c r="M37" i="1"/>
  <c r="G38" i="1"/>
  <c r="G37" i="1"/>
  <c r="S38" i="1" l="1"/>
  <c r="H38" i="1"/>
  <c r="S246" i="1"/>
  <c r="H37" i="1"/>
  <c r="S37" i="1"/>
  <c r="H246" i="1"/>
  <c r="G146" i="1"/>
  <c r="G145" i="1"/>
  <c r="G144" i="1"/>
  <c r="G143" i="1"/>
  <c r="G142" i="1"/>
  <c r="G141" i="1"/>
  <c r="G140" i="1"/>
  <c r="G139" i="1"/>
  <c r="G138" i="1"/>
  <c r="G137" i="1"/>
  <c r="G136" i="1"/>
  <c r="G135" i="1"/>
  <c r="G134" i="1"/>
  <c r="G133" i="1"/>
  <c r="G132" i="1"/>
  <c r="G131" i="1"/>
  <c r="G130" i="1"/>
  <c r="G129" i="1"/>
  <c r="G121" i="1"/>
  <c r="G120" i="1"/>
  <c r="G119" i="1"/>
  <c r="G118" i="1"/>
  <c r="G117" i="1"/>
  <c r="G116" i="1"/>
  <c r="G115" i="1"/>
  <c r="G114" i="1"/>
  <c r="G113" i="1"/>
  <c r="G112" i="1"/>
  <c r="G111" i="1"/>
  <c r="G110" i="1"/>
  <c r="G109" i="1"/>
  <c r="G108" i="1"/>
  <c r="G107" i="1"/>
  <c r="G106" i="1"/>
  <c r="G105" i="1"/>
  <c r="G104" i="1"/>
  <c r="G103" i="1"/>
  <c r="G102" i="1"/>
  <c r="G101" i="1"/>
  <c r="G100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G79" i="1"/>
  <c r="G78" i="1"/>
  <c r="G77" i="1"/>
  <c r="G76" i="1"/>
  <c r="G75" i="1"/>
  <c r="G74" i="1"/>
  <c r="R498" i="1"/>
  <c r="R497" i="1"/>
  <c r="R496" i="1"/>
  <c r="R495" i="1"/>
  <c r="R494" i="1"/>
  <c r="R493" i="1"/>
  <c r="R492" i="1"/>
  <c r="R491" i="1"/>
  <c r="R490" i="1"/>
  <c r="R489" i="1"/>
  <c r="R488" i="1"/>
  <c r="R487" i="1"/>
  <c r="R486" i="1"/>
  <c r="R485" i="1"/>
  <c r="R484" i="1"/>
  <c r="R483" i="1"/>
  <c r="R482" i="1"/>
  <c r="R481" i="1"/>
  <c r="S481" i="1" s="1"/>
  <c r="R480" i="1"/>
  <c r="S480" i="1" s="1"/>
  <c r="R469" i="1"/>
  <c r="R468" i="1"/>
  <c r="M498" i="1"/>
  <c r="M497" i="1"/>
  <c r="M496" i="1"/>
  <c r="M495" i="1"/>
  <c r="M494" i="1"/>
  <c r="M493" i="1"/>
  <c r="M492" i="1"/>
  <c r="M491" i="1"/>
  <c r="M490" i="1"/>
  <c r="M489" i="1"/>
  <c r="M488" i="1"/>
  <c r="M487" i="1"/>
  <c r="M486" i="1"/>
  <c r="M485" i="1"/>
  <c r="M484" i="1"/>
  <c r="M483" i="1"/>
  <c r="M482" i="1"/>
  <c r="M469" i="1"/>
  <c r="M468" i="1"/>
  <c r="G498" i="1"/>
  <c r="G497" i="1"/>
  <c r="G496" i="1"/>
  <c r="G495" i="1"/>
  <c r="G494" i="1"/>
  <c r="G493" i="1"/>
  <c r="G492" i="1"/>
  <c r="G491" i="1"/>
  <c r="G490" i="1"/>
  <c r="G489" i="1"/>
  <c r="G488" i="1"/>
  <c r="G487" i="1"/>
  <c r="G486" i="1"/>
  <c r="G485" i="1"/>
  <c r="G484" i="1"/>
  <c r="G483" i="1"/>
  <c r="G482" i="1"/>
  <c r="G481" i="1"/>
  <c r="G480" i="1"/>
  <c r="G469" i="1"/>
  <c r="M145" i="1"/>
  <c r="R145" i="1"/>
  <c r="G146" i="9"/>
  <c r="L146" i="9"/>
  <c r="G490" i="9"/>
  <c r="G489" i="9"/>
  <c r="G488" i="9"/>
  <c r="G487" i="9"/>
  <c r="G486" i="9"/>
  <c r="G485" i="9"/>
  <c r="G484" i="9"/>
  <c r="G483" i="9"/>
  <c r="G482" i="9"/>
  <c r="G481" i="9"/>
  <c r="G480" i="9"/>
  <c r="G479" i="9"/>
  <c r="G478" i="9"/>
  <c r="G477" i="9"/>
  <c r="G476" i="9"/>
  <c r="G475" i="9"/>
  <c r="G474" i="9"/>
  <c r="G473" i="9"/>
  <c r="G472" i="9"/>
  <c r="G471" i="9"/>
  <c r="G470" i="9"/>
  <c r="G469" i="9"/>
  <c r="G468" i="9"/>
  <c r="G467" i="9"/>
  <c r="G466" i="9"/>
  <c r="G404" i="9"/>
  <c r="G405" i="9"/>
  <c r="G406" i="9"/>
  <c r="G407" i="9"/>
  <c r="G408" i="9"/>
  <c r="G409" i="9"/>
  <c r="G410" i="9"/>
  <c r="G411" i="9"/>
  <c r="G412" i="9"/>
  <c r="G413" i="9"/>
  <c r="G414" i="9"/>
  <c r="G415" i="9"/>
  <c r="G416" i="9"/>
  <c r="G417" i="9"/>
  <c r="G418" i="9"/>
  <c r="G419" i="9"/>
  <c r="G420" i="9"/>
  <c r="G421" i="9"/>
  <c r="G422" i="9"/>
  <c r="G423" i="9"/>
  <c r="G424" i="9"/>
  <c r="G425" i="9"/>
  <c r="G426" i="9"/>
  <c r="G427" i="9"/>
  <c r="G428" i="9"/>
  <c r="G429" i="9"/>
  <c r="G430" i="9"/>
  <c r="G431" i="9"/>
  <c r="G432" i="9"/>
  <c r="G433" i="9"/>
  <c r="G434" i="9"/>
  <c r="G435" i="9"/>
  <c r="G436" i="9"/>
  <c r="G437" i="9"/>
  <c r="G438" i="9"/>
  <c r="G439" i="9"/>
  <c r="G440" i="9"/>
  <c r="G441" i="9"/>
  <c r="G442" i="9"/>
  <c r="G443" i="9"/>
  <c r="G444" i="9"/>
  <c r="G445" i="9"/>
  <c r="G446" i="9"/>
  <c r="G447" i="9"/>
  <c r="G448" i="9"/>
  <c r="G449" i="9"/>
  <c r="G450" i="9"/>
  <c r="G451" i="9"/>
  <c r="G452" i="9"/>
  <c r="G453" i="9"/>
  <c r="G454" i="9"/>
  <c r="G455" i="9"/>
  <c r="G456" i="9"/>
  <c r="G457" i="9"/>
  <c r="G458" i="9"/>
  <c r="G459" i="9"/>
  <c r="G460" i="9"/>
  <c r="G461" i="9"/>
  <c r="G462" i="9"/>
  <c r="G463" i="9"/>
  <c r="G464" i="9"/>
  <c r="G465" i="9"/>
  <c r="H145" i="1" l="1"/>
  <c r="H482" i="1"/>
  <c r="H486" i="1"/>
  <c r="H490" i="1"/>
  <c r="H494" i="1"/>
  <c r="H484" i="1"/>
  <c r="H488" i="1"/>
  <c r="H492" i="1"/>
  <c r="G403" i="9"/>
  <c r="L403" i="9" s="1"/>
  <c r="H498" i="1"/>
  <c r="H496" i="1"/>
  <c r="H480" i="1"/>
  <c r="H468" i="1"/>
  <c r="S145" i="1"/>
  <c r="S484" i="1"/>
  <c r="S488" i="1"/>
  <c r="S492" i="1"/>
  <c r="S496" i="1"/>
  <c r="S482" i="1"/>
  <c r="S486" i="1"/>
  <c r="S490" i="1"/>
  <c r="S494" i="1"/>
  <c r="S498" i="1"/>
  <c r="S468" i="1"/>
  <c r="H481" i="1"/>
  <c r="H485" i="1"/>
  <c r="H489" i="1"/>
  <c r="H493" i="1"/>
  <c r="H497" i="1"/>
  <c r="S469" i="1"/>
  <c r="S483" i="1"/>
  <c r="S487" i="1"/>
  <c r="S491" i="1"/>
  <c r="S495" i="1"/>
  <c r="H469" i="1"/>
  <c r="H483" i="1"/>
  <c r="H487" i="1"/>
  <c r="H491" i="1"/>
  <c r="H495" i="1"/>
  <c r="S485" i="1"/>
  <c r="S489" i="1"/>
  <c r="S493" i="1"/>
  <c r="S497" i="1"/>
  <c r="D285" i="1" l="1"/>
  <c r="T285" i="1" s="1"/>
  <c r="D310" i="1"/>
  <c r="D328" i="1"/>
  <c r="D354" i="1"/>
  <c r="I261" i="1"/>
  <c r="I354" i="1" l="1"/>
  <c r="T354" i="1"/>
  <c r="I328" i="1"/>
  <c r="T328" i="1"/>
  <c r="I310" i="1"/>
  <c r="T310" i="1"/>
  <c r="I285" i="1"/>
  <c r="L72" i="1" l="1"/>
  <c r="K72" i="1"/>
  <c r="J72" i="1"/>
  <c r="A2" i="9" l="1"/>
  <c r="A1" i="3" l="1"/>
  <c r="L31" i="9" l="1"/>
  <c r="G31" i="9"/>
  <c r="L35" i="9"/>
  <c r="G35" i="9"/>
  <c r="L34" i="9"/>
  <c r="G34" i="9"/>
  <c r="L33" i="9"/>
  <c r="G33" i="9"/>
  <c r="L32" i="9"/>
  <c r="G32" i="9"/>
  <c r="L22" i="9"/>
  <c r="G22" i="9"/>
  <c r="R33" i="1"/>
  <c r="M33" i="1"/>
  <c r="G33" i="1"/>
  <c r="R32" i="1"/>
  <c r="M32" i="1"/>
  <c r="G32" i="1"/>
  <c r="R36" i="1"/>
  <c r="M36" i="1"/>
  <c r="G36" i="1"/>
  <c r="R35" i="1"/>
  <c r="M35" i="1"/>
  <c r="G35" i="1"/>
  <c r="R34" i="1"/>
  <c r="M34" i="1"/>
  <c r="G34" i="1"/>
  <c r="H32" i="1" l="1"/>
  <c r="H35" i="1"/>
  <c r="H34" i="1"/>
  <c r="S32" i="1"/>
  <c r="H33" i="1"/>
  <c r="S36" i="1"/>
  <c r="S34" i="1"/>
  <c r="H36" i="1"/>
  <c r="S35" i="1"/>
  <c r="S33" i="1"/>
  <c r="L143" i="9" l="1"/>
  <c r="G143" i="9"/>
  <c r="L255" i="9"/>
  <c r="G255" i="9"/>
  <c r="R256" i="1"/>
  <c r="G256" i="1"/>
  <c r="R144" i="1"/>
  <c r="M144" i="1"/>
  <c r="R143" i="1"/>
  <c r="M143" i="1"/>
  <c r="H143" i="1" l="1"/>
  <c r="H144" i="1"/>
  <c r="S256" i="1"/>
  <c r="S143" i="1"/>
  <c r="S144" i="1"/>
  <c r="H256" i="1"/>
  <c r="C10" i="8"/>
  <c r="L401" i="9" l="1"/>
  <c r="G401" i="9"/>
  <c r="L400" i="9"/>
  <c r="G400" i="9"/>
  <c r="L399" i="9"/>
  <c r="G399" i="9"/>
  <c r="L383" i="9"/>
  <c r="G383" i="9"/>
  <c r="L368" i="9"/>
  <c r="G368" i="9"/>
  <c r="L354" i="9"/>
  <c r="G354" i="9"/>
  <c r="L328" i="9"/>
  <c r="G328" i="9"/>
  <c r="L310" i="9"/>
  <c r="G310" i="9"/>
  <c r="L285" i="9"/>
  <c r="G285" i="9"/>
  <c r="L280" i="9"/>
  <c r="G280" i="9"/>
  <c r="L261" i="9"/>
  <c r="G261" i="9"/>
  <c r="L258" i="9"/>
  <c r="G258" i="9"/>
  <c r="L256" i="9"/>
  <c r="G256" i="9"/>
  <c r="L254" i="9"/>
  <c r="G254" i="9"/>
  <c r="L253" i="9"/>
  <c r="G253" i="9"/>
  <c r="L252" i="9"/>
  <c r="G252" i="9"/>
  <c r="L251" i="9"/>
  <c r="G251" i="9"/>
  <c r="L250" i="9"/>
  <c r="G250" i="9"/>
  <c r="L249" i="9"/>
  <c r="G249" i="9"/>
  <c r="L248" i="9"/>
  <c r="G248" i="9"/>
  <c r="L247" i="9"/>
  <c r="G247" i="9"/>
  <c r="L246" i="9"/>
  <c r="G246" i="9"/>
  <c r="L244" i="9"/>
  <c r="G244" i="9"/>
  <c r="L243" i="9"/>
  <c r="G243" i="9"/>
  <c r="L242" i="9"/>
  <c r="G242" i="9"/>
  <c r="L241" i="9"/>
  <c r="G241" i="9"/>
  <c r="L240" i="9"/>
  <c r="G240" i="9"/>
  <c r="L239" i="9"/>
  <c r="G239" i="9"/>
  <c r="L238" i="9"/>
  <c r="G238" i="9"/>
  <c r="L237" i="9"/>
  <c r="G237" i="9"/>
  <c r="L236" i="9"/>
  <c r="G236" i="9"/>
  <c r="L235" i="9"/>
  <c r="G235" i="9"/>
  <c r="L234" i="9"/>
  <c r="G234" i="9"/>
  <c r="L233" i="9"/>
  <c r="G233" i="9"/>
  <c r="L232" i="9"/>
  <c r="G232" i="9"/>
  <c r="L231" i="9"/>
  <c r="G231" i="9"/>
  <c r="L230" i="9"/>
  <c r="G230" i="9"/>
  <c r="L229" i="9"/>
  <c r="G229" i="9"/>
  <c r="L228" i="9"/>
  <c r="G228" i="9"/>
  <c r="L227" i="9"/>
  <c r="G227" i="9"/>
  <c r="L226" i="9"/>
  <c r="G226" i="9"/>
  <c r="L225" i="9"/>
  <c r="G225" i="9"/>
  <c r="L224" i="9"/>
  <c r="G224" i="9"/>
  <c r="L223" i="9"/>
  <c r="G223" i="9"/>
  <c r="L222" i="9"/>
  <c r="G222" i="9"/>
  <c r="L221" i="9"/>
  <c r="G221" i="9"/>
  <c r="L220" i="9"/>
  <c r="G220" i="9"/>
  <c r="L219" i="9"/>
  <c r="G219" i="9"/>
  <c r="L218" i="9"/>
  <c r="G218" i="9"/>
  <c r="L217" i="9"/>
  <c r="G217" i="9"/>
  <c r="L216" i="9"/>
  <c r="G216" i="9"/>
  <c r="L215" i="9"/>
  <c r="G215" i="9"/>
  <c r="L214" i="9"/>
  <c r="G214" i="9"/>
  <c r="L213" i="9"/>
  <c r="G213" i="9"/>
  <c r="L212" i="9"/>
  <c r="G212" i="9"/>
  <c r="L211" i="9"/>
  <c r="G211" i="9"/>
  <c r="L210" i="9"/>
  <c r="G210" i="9"/>
  <c r="L209" i="9"/>
  <c r="G209" i="9"/>
  <c r="L208" i="9"/>
  <c r="G208" i="9"/>
  <c r="L207" i="9"/>
  <c r="G207" i="9"/>
  <c r="L206" i="9"/>
  <c r="G206" i="9"/>
  <c r="L205" i="9"/>
  <c r="G205" i="9"/>
  <c r="L204" i="9"/>
  <c r="G204" i="9"/>
  <c r="L203" i="9"/>
  <c r="G203" i="9"/>
  <c r="L202" i="9"/>
  <c r="G202" i="9"/>
  <c r="L201" i="9"/>
  <c r="G201" i="9"/>
  <c r="L200" i="9"/>
  <c r="G200" i="9"/>
  <c r="L199" i="9"/>
  <c r="G199" i="9"/>
  <c r="L198" i="9"/>
  <c r="G198" i="9"/>
  <c r="L197" i="9"/>
  <c r="G197" i="9"/>
  <c r="L196" i="9"/>
  <c r="G196" i="9"/>
  <c r="L195" i="9"/>
  <c r="G195" i="9"/>
  <c r="L194" i="9"/>
  <c r="G194" i="9"/>
  <c r="L193" i="9"/>
  <c r="G193" i="9"/>
  <c r="L192" i="9"/>
  <c r="G192" i="9"/>
  <c r="L191" i="9"/>
  <c r="G191" i="9"/>
  <c r="L190" i="9"/>
  <c r="G190" i="9"/>
  <c r="L189" i="9"/>
  <c r="G189" i="9"/>
  <c r="L188" i="9"/>
  <c r="G188" i="9"/>
  <c r="L187" i="9"/>
  <c r="G187" i="9"/>
  <c r="L186" i="9"/>
  <c r="G186" i="9"/>
  <c r="L185" i="9"/>
  <c r="G185" i="9"/>
  <c r="L184" i="9"/>
  <c r="G184" i="9"/>
  <c r="L183" i="9"/>
  <c r="G183" i="9"/>
  <c r="L182" i="9"/>
  <c r="G182" i="9"/>
  <c r="L181" i="9"/>
  <c r="G181" i="9"/>
  <c r="L180" i="9"/>
  <c r="G180" i="9"/>
  <c r="L179" i="9"/>
  <c r="G179" i="9"/>
  <c r="L178" i="9"/>
  <c r="G178" i="9"/>
  <c r="L177" i="9"/>
  <c r="G177" i="9"/>
  <c r="L176" i="9"/>
  <c r="G176" i="9"/>
  <c r="L175" i="9"/>
  <c r="G175" i="9"/>
  <c r="L174" i="9"/>
  <c r="G174" i="9"/>
  <c r="L173" i="9"/>
  <c r="G173" i="9"/>
  <c r="L172" i="9"/>
  <c r="L169" i="9"/>
  <c r="G169" i="9"/>
  <c r="L168" i="9"/>
  <c r="G168" i="9"/>
  <c r="L167" i="9"/>
  <c r="G167" i="9"/>
  <c r="L166" i="9"/>
  <c r="G166" i="9"/>
  <c r="L165" i="9"/>
  <c r="G165" i="9"/>
  <c r="L164" i="9"/>
  <c r="G164" i="9"/>
  <c r="L163" i="9"/>
  <c r="G163" i="9"/>
  <c r="L162" i="9"/>
  <c r="G162" i="9"/>
  <c r="L161" i="9"/>
  <c r="G161" i="9"/>
  <c r="L145" i="9"/>
  <c r="G145" i="9"/>
  <c r="L144" i="9"/>
  <c r="G144" i="9"/>
  <c r="L142" i="9"/>
  <c r="G142" i="9"/>
  <c r="L141" i="9"/>
  <c r="G141" i="9"/>
  <c r="L140" i="9"/>
  <c r="G140" i="9"/>
  <c r="L139" i="9"/>
  <c r="G139" i="9"/>
  <c r="L138" i="9"/>
  <c r="G138" i="9"/>
  <c r="L137" i="9"/>
  <c r="G137" i="9"/>
  <c r="L136" i="9"/>
  <c r="G136" i="9"/>
  <c r="L135" i="9"/>
  <c r="G135" i="9"/>
  <c r="L134" i="9"/>
  <c r="G134" i="9"/>
  <c r="L133" i="9"/>
  <c r="G133" i="9"/>
  <c r="L132" i="9"/>
  <c r="G132" i="9"/>
  <c r="L131" i="9"/>
  <c r="G131" i="9"/>
  <c r="G130" i="9"/>
  <c r="G129" i="9"/>
  <c r="G127" i="9"/>
  <c r="L126" i="9"/>
  <c r="G126" i="9"/>
  <c r="L125" i="9"/>
  <c r="G125" i="9"/>
  <c r="L124" i="9"/>
  <c r="G124" i="9"/>
  <c r="L123" i="9"/>
  <c r="G123" i="9"/>
  <c r="L122" i="9"/>
  <c r="G122" i="9"/>
  <c r="L121" i="9"/>
  <c r="G121" i="9"/>
  <c r="L120" i="9"/>
  <c r="G120" i="9"/>
  <c r="L119" i="9"/>
  <c r="G119" i="9"/>
  <c r="L118" i="9"/>
  <c r="G118" i="9"/>
  <c r="L117" i="9"/>
  <c r="G117" i="9"/>
  <c r="L116" i="9"/>
  <c r="G116" i="9"/>
  <c r="L115" i="9"/>
  <c r="G115" i="9"/>
  <c r="L114" i="9"/>
  <c r="G114" i="9"/>
  <c r="L113" i="9"/>
  <c r="G113" i="9"/>
  <c r="L112" i="9"/>
  <c r="G112" i="9"/>
  <c r="L111" i="9"/>
  <c r="G111" i="9"/>
  <c r="L110" i="9"/>
  <c r="G110" i="9"/>
  <c r="L109" i="9"/>
  <c r="G109" i="9"/>
  <c r="L108" i="9"/>
  <c r="G108" i="9"/>
  <c r="L107" i="9"/>
  <c r="G107" i="9"/>
  <c r="L106" i="9"/>
  <c r="G106" i="9"/>
  <c r="L105" i="9"/>
  <c r="G105" i="9"/>
  <c r="L104" i="9"/>
  <c r="G104" i="9"/>
  <c r="L103" i="9"/>
  <c r="G103" i="9"/>
  <c r="L102" i="9"/>
  <c r="G102" i="9"/>
  <c r="L101" i="9"/>
  <c r="G101" i="9"/>
  <c r="L100" i="9"/>
  <c r="G100" i="9"/>
  <c r="L99" i="9"/>
  <c r="G99" i="9"/>
  <c r="L98" i="9"/>
  <c r="G98" i="9"/>
  <c r="L97" i="9"/>
  <c r="G97" i="9"/>
  <c r="L96" i="9"/>
  <c r="G96" i="9"/>
  <c r="L95" i="9"/>
  <c r="G95" i="9"/>
  <c r="L94" i="9"/>
  <c r="G94" i="9"/>
  <c r="L93" i="9"/>
  <c r="G93" i="9"/>
  <c r="L92" i="9"/>
  <c r="G92" i="9"/>
  <c r="L91" i="9"/>
  <c r="G91" i="9"/>
  <c r="L90" i="9"/>
  <c r="G90" i="9"/>
  <c r="L89" i="9"/>
  <c r="G89" i="9"/>
  <c r="L88" i="9"/>
  <c r="G88" i="9"/>
  <c r="L87" i="9"/>
  <c r="G87" i="9"/>
  <c r="L86" i="9"/>
  <c r="G86" i="9"/>
  <c r="L85" i="9"/>
  <c r="G85" i="9"/>
  <c r="L84" i="9"/>
  <c r="G84" i="9"/>
  <c r="L83" i="9"/>
  <c r="G83" i="9"/>
  <c r="L82" i="9"/>
  <c r="G82" i="9"/>
  <c r="L81" i="9"/>
  <c r="G81" i="9"/>
  <c r="L80" i="9"/>
  <c r="G80" i="9"/>
  <c r="L79" i="9"/>
  <c r="G79" i="9"/>
  <c r="L78" i="9"/>
  <c r="G78" i="9"/>
  <c r="L77" i="9"/>
  <c r="G77" i="9"/>
  <c r="L76" i="9"/>
  <c r="G76" i="9"/>
  <c r="L75" i="9"/>
  <c r="G75" i="9"/>
  <c r="L74" i="9"/>
  <c r="G74" i="9"/>
  <c r="L73" i="9"/>
  <c r="G73" i="9"/>
  <c r="L62" i="9"/>
  <c r="G62" i="9"/>
  <c r="L61" i="9"/>
  <c r="G61" i="9"/>
  <c r="L59" i="9"/>
  <c r="G59" i="9"/>
  <c r="L58" i="9"/>
  <c r="G58" i="9"/>
  <c r="L57" i="9"/>
  <c r="G57" i="9"/>
  <c r="L56" i="9"/>
  <c r="G56" i="9"/>
  <c r="L55" i="9"/>
  <c r="G55" i="9"/>
  <c r="L54" i="9"/>
  <c r="G54" i="9"/>
  <c r="L53" i="9"/>
  <c r="G53" i="9"/>
  <c r="L52" i="9"/>
  <c r="G52" i="9"/>
  <c r="G46" i="9"/>
  <c r="L36" i="9"/>
  <c r="G36" i="9"/>
  <c r="L30" i="9"/>
  <c r="G30" i="9"/>
  <c r="L29" i="9"/>
  <c r="G29" i="9"/>
  <c r="L28" i="9"/>
  <c r="G28" i="9"/>
  <c r="L27" i="9"/>
  <c r="G27" i="9"/>
  <c r="L24" i="9"/>
  <c r="G24" i="9"/>
  <c r="L23" i="9"/>
  <c r="G23" i="9"/>
  <c r="L21" i="9"/>
  <c r="G21" i="9"/>
  <c r="L20" i="9"/>
  <c r="G20" i="9"/>
  <c r="L19" i="9"/>
  <c r="G19" i="9"/>
  <c r="L18" i="9"/>
  <c r="G18" i="9"/>
  <c r="L17" i="9"/>
  <c r="G17" i="9"/>
  <c r="L16" i="9"/>
  <c r="G16" i="9"/>
  <c r="L15" i="9"/>
  <c r="G15" i="9"/>
  <c r="L14" i="9"/>
  <c r="G14" i="9"/>
  <c r="L13" i="9"/>
  <c r="G13" i="9"/>
  <c r="L12" i="9"/>
  <c r="G12" i="9"/>
  <c r="L11" i="9"/>
  <c r="G11" i="9"/>
  <c r="L10" i="9"/>
  <c r="G10" i="9"/>
  <c r="L9" i="9"/>
  <c r="G9" i="9"/>
  <c r="L8" i="9"/>
  <c r="G8" i="9"/>
  <c r="I6" i="9"/>
  <c r="C6" i="9"/>
  <c r="B6" i="9"/>
  <c r="A6" i="9"/>
  <c r="G72" i="9" l="1"/>
  <c r="L72" i="9" s="1"/>
  <c r="G51" i="9"/>
  <c r="L51" i="9" s="1"/>
  <c r="G26" i="9"/>
  <c r="L26" i="9" s="1"/>
  <c r="G260" i="9"/>
  <c r="L260" i="9" s="1"/>
  <c r="G398" i="9"/>
  <c r="L398" i="9" s="1"/>
  <c r="G160" i="9"/>
  <c r="L160" i="9" s="1"/>
  <c r="G7" i="9"/>
  <c r="L7" i="9" s="1"/>
  <c r="J7" i="1" l="1"/>
  <c r="G14" i="1" l="1"/>
  <c r="R141" i="1" l="1"/>
  <c r="R499" i="1" l="1"/>
  <c r="R467" i="1"/>
  <c r="R466" i="1"/>
  <c r="R465" i="1"/>
  <c r="R464" i="1"/>
  <c r="R463" i="1"/>
  <c r="R462" i="1"/>
  <c r="R461" i="1"/>
  <c r="R460" i="1"/>
  <c r="R459" i="1"/>
  <c r="R458" i="1"/>
  <c r="R457" i="1"/>
  <c r="R456" i="1"/>
  <c r="R455" i="1"/>
  <c r="R454" i="1"/>
  <c r="R453" i="1"/>
  <c r="S453" i="1" s="1"/>
  <c r="R451" i="1"/>
  <c r="R450" i="1"/>
  <c r="R449" i="1"/>
  <c r="R448" i="1"/>
  <c r="R447" i="1"/>
  <c r="R446" i="1"/>
  <c r="R445" i="1"/>
  <c r="R444" i="1"/>
  <c r="R443" i="1"/>
  <c r="R442" i="1"/>
  <c r="R441" i="1"/>
  <c r="R440" i="1"/>
  <c r="R439" i="1"/>
  <c r="R438" i="1"/>
  <c r="R437" i="1"/>
  <c r="R436" i="1"/>
  <c r="R435" i="1"/>
  <c r="R434" i="1"/>
  <c r="R433" i="1"/>
  <c r="R432" i="1"/>
  <c r="R430" i="1"/>
  <c r="R429" i="1"/>
  <c r="R428" i="1"/>
  <c r="R427" i="1"/>
  <c r="R426" i="1"/>
  <c r="R425" i="1"/>
  <c r="R424" i="1"/>
  <c r="R423" i="1"/>
  <c r="R422" i="1"/>
  <c r="R421" i="1"/>
  <c r="R420" i="1"/>
  <c r="R419" i="1"/>
  <c r="R418" i="1"/>
  <c r="R417" i="1"/>
  <c r="R416" i="1"/>
  <c r="R415" i="1"/>
  <c r="R414" i="1"/>
  <c r="R413" i="1"/>
  <c r="R412" i="1"/>
  <c r="R411" i="1"/>
  <c r="R410" i="1"/>
  <c r="R409" i="1"/>
  <c r="R408" i="1"/>
  <c r="R407" i="1"/>
  <c r="R406" i="1"/>
  <c r="R405" i="1"/>
  <c r="J403" i="1" l="1"/>
  <c r="J398" i="1"/>
  <c r="J260" i="1"/>
  <c r="J160" i="1"/>
  <c r="J51" i="1"/>
  <c r="J26" i="1"/>
  <c r="M499" i="1" l="1"/>
  <c r="M467" i="1"/>
  <c r="M466" i="1"/>
  <c r="M465" i="1"/>
  <c r="M464" i="1"/>
  <c r="M463" i="1"/>
  <c r="M462" i="1"/>
  <c r="M461" i="1"/>
  <c r="M460" i="1"/>
  <c r="M459" i="1"/>
  <c r="M458" i="1"/>
  <c r="M457" i="1"/>
  <c r="M456" i="1"/>
  <c r="M455" i="1"/>
  <c r="M454" i="1"/>
  <c r="M451" i="1"/>
  <c r="M450" i="1"/>
  <c r="M449" i="1"/>
  <c r="M448" i="1"/>
  <c r="M447" i="1"/>
  <c r="M446" i="1"/>
  <c r="M445" i="1"/>
  <c r="M444" i="1"/>
  <c r="M443" i="1"/>
  <c r="M442" i="1"/>
  <c r="M441" i="1"/>
  <c r="M440" i="1"/>
  <c r="M439" i="1"/>
  <c r="M438" i="1"/>
  <c r="M437" i="1"/>
  <c r="M436" i="1"/>
  <c r="M435" i="1"/>
  <c r="M434" i="1"/>
  <c r="M433" i="1"/>
  <c r="M432" i="1"/>
  <c r="M430" i="1"/>
  <c r="M429" i="1"/>
  <c r="M428" i="1"/>
  <c r="M427" i="1"/>
  <c r="M426" i="1"/>
  <c r="M425" i="1"/>
  <c r="M424" i="1"/>
  <c r="M423" i="1"/>
  <c r="M422" i="1"/>
  <c r="M421" i="1"/>
  <c r="M420" i="1"/>
  <c r="M419" i="1"/>
  <c r="M418" i="1"/>
  <c r="M417" i="1"/>
  <c r="M416" i="1"/>
  <c r="M415" i="1"/>
  <c r="M414" i="1"/>
  <c r="M413" i="1"/>
  <c r="M412" i="1"/>
  <c r="M411" i="1"/>
  <c r="M410" i="1"/>
  <c r="M409" i="1"/>
  <c r="M408" i="1"/>
  <c r="M407" i="1"/>
  <c r="M406" i="1"/>
  <c r="M405" i="1"/>
  <c r="M404" i="1"/>
  <c r="L403" i="1"/>
  <c r="K403" i="1"/>
  <c r="M401" i="1"/>
  <c r="M400" i="1"/>
  <c r="M399" i="1"/>
  <c r="L398" i="1"/>
  <c r="K398" i="1"/>
  <c r="M368" i="1"/>
  <c r="M386" i="1" s="1"/>
  <c r="M310" i="1"/>
  <c r="M318" i="1" s="1"/>
  <c r="M285" i="1"/>
  <c r="M280" i="1"/>
  <c r="M261" i="1"/>
  <c r="L260" i="1"/>
  <c r="K260" i="1"/>
  <c r="M258" i="1"/>
  <c r="M257" i="1"/>
  <c r="M255" i="1"/>
  <c r="M254" i="1"/>
  <c r="M253" i="1"/>
  <c r="M252" i="1"/>
  <c r="M251" i="1"/>
  <c r="M250" i="1"/>
  <c r="M249" i="1"/>
  <c r="M248" i="1"/>
  <c r="M247" i="1"/>
  <c r="M245" i="1"/>
  <c r="M244" i="1"/>
  <c r="M243" i="1"/>
  <c r="M242" i="1"/>
  <c r="M241" i="1"/>
  <c r="M240" i="1"/>
  <c r="M239" i="1"/>
  <c r="M238" i="1"/>
  <c r="M237" i="1"/>
  <c r="M236" i="1"/>
  <c r="M235" i="1"/>
  <c r="M234" i="1"/>
  <c r="M233" i="1"/>
  <c r="M232" i="1"/>
  <c r="M231" i="1"/>
  <c r="M230" i="1"/>
  <c r="M229" i="1"/>
  <c r="M228" i="1"/>
  <c r="M227" i="1"/>
  <c r="M226" i="1"/>
  <c r="M225" i="1"/>
  <c r="M224" i="1"/>
  <c r="M223" i="1"/>
  <c r="M222" i="1"/>
  <c r="M221" i="1"/>
  <c r="M220" i="1"/>
  <c r="M219" i="1"/>
  <c r="M218" i="1"/>
  <c r="M216" i="1"/>
  <c r="M215" i="1"/>
  <c r="M214" i="1"/>
  <c r="M213" i="1"/>
  <c r="M212" i="1"/>
  <c r="M211" i="1"/>
  <c r="M208" i="1"/>
  <c r="M207" i="1"/>
  <c r="M206" i="1"/>
  <c r="M205" i="1"/>
  <c r="M204" i="1"/>
  <c r="M203" i="1"/>
  <c r="M202" i="1"/>
  <c r="M201" i="1"/>
  <c r="M200" i="1"/>
  <c r="M199" i="1"/>
  <c r="M198" i="1"/>
  <c r="M197" i="1"/>
  <c r="M196" i="1"/>
  <c r="M195" i="1"/>
  <c r="M194" i="1"/>
  <c r="M193" i="1"/>
  <c r="M192" i="1"/>
  <c r="M191" i="1"/>
  <c r="M190" i="1"/>
  <c r="M189" i="1"/>
  <c r="M188" i="1"/>
  <c r="M187" i="1"/>
  <c r="M186" i="1"/>
  <c r="M185" i="1"/>
  <c r="M184" i="1"/>
  <c r="M183" i="1"/>
  <c r="M182" i="1"/>
  <c r="M181" i="1"/>
  <c r="M180" i="1"/>
  <c r="M179" i="1"/>
  <c r="M178" i="1"/>
  <c r="M177" i="1"/>
  <c r="M176" i="1"/>
  <c r="M175" i="1"/>
  <c r="M174" i="1"/>
  <c r="M173" i="1"/>
  <c r="M172" i="1"/>
  <c r="M169" i="1"/>
  <c r="M168" i="1"/>
  <c r="M167" i="1"/>
  <c r="M166" i="1"/>
  <c r="M165" i="1"/>
  <c r="M164" i="1"/>
  <c r="M163" i="1"/>
  <c r="M162" i="1"/>
  <c r="M161" i="1"/>
  <c r="L160" i="1"/>
  <c r="K160" i="1"/>
  <c r="M146" i="1"/>
  <c r="M142" i="1"/>
  <c r="M141" i="1"/>
  <c r="M140" i="1"/>
  <c r="M139" i="1"/>
  <c r="M138" i="1"/>
  <c r="M137" i="1"/>
  <c r="M136" i="1"/>
  <c r="M135" i="1"/>
  <c r="M134" i="1"/>
  <c r="M133" i="1"/>
  <c r="M132" i="1"/>
  <c r="M131" i="1"/>
  <c r="M130" i="1"/>
  <c r="M129" i="1"/>
  <c r="M127" i="1"/>
  <c r="H127" i="1" s="1"/>
  <c r="M126" i="1"/>
  <c r="H126" i="1" s="1"/>
  <c r="M125" i="1"/>
  <c r="H125" i="1" s="1"/>
  <c r="M124" i="1"/>
  <c r="H124" i="1" s="1"/>
  <c r="M123" i="1"/>
  <c r="H123" i="1" s="1"/>
  <c r="M122" i="1"/>
  <c r="H122" i="1" s="1"/>
  <c r="M121" i="1"/>
  <c r="M120" i="1"/>
  <c r="M119" i="1"/>
  <c r="M118" i="1"/>
  <c r="M117" i="1"/>
  <c r="M116" i="1"/>
  <c r="M115" i="1"/>
  <c r="M114" i="1"/>
  <c r="M113" i="1"/>
  <c r="M112" i="1"/>
  <c r="M111" i="1"/>
  <c r="M110" i="1"/>
  <c r="M109" i="1"/>
  <c r="M108" i="1"/>
  <c r="M107" i="1"/>
  <c r="M106" i="1"/>
  <c r="M105" i="1"/>
  <c r="M104" i="1"/>
  <c r="M103" i="1"/>
  <c r="M102" i="1"/>
  <c r="M101" i="1"/>
  <c r="M100" i="1"/>
  <c r="M99" i="1"/>
  <c r="M98" i="1"/>
  <c r="M97" i="1"/>
  <c r="M96" i="1"/>
  <c r="M95" i="1"/>
  <c r="M94" i="1"/>
  <c r="M93" i="1"/>
  <c r="M92" i="1"/>
  <c r="M91" i="1"/>
  <c r="M90" i="1"/>
  <c r="M89" i="1"/>
  <c r="M88" i="1"/>
  <c r="M87" i="1"/>
  <c r="M86" i="1"/>
  <c r="M85" i="1"/>
  <c r="M84" i="1"/>
  <c r="M83" i="1"/>
  <c r="M82" i="1"/>
  <c r="M81" i="1"/>
  <c r="M80" i="1"/>
  <c r="M79" i="1"/>
  <c r="M78" i="1"/>
  <c r="M77" i="1"/>
  <c r="M76" i="1"/>
  <c r="M75" i="1"/>
  <c r="M74" i="1"/>
  <c r="M73" i="1"/>
  <c r="M62" i="1"/>
  <c r="M61" i="1"/>
  <c r="M59" i="1"/>
  <c r="M58" i="1"/>
  <c r="M57" i="1"/>
  <c r="M56" i="1"/>
  <c r="M55" i="1"/>
  <c r="M54" i="1"/>
  <c r="M53" i="1"/>
  <c r="M52" i="1"/>
  <c r="L51" i="1"/>
  <c r="K51" i="1"/>
  <c r="M47" i="1"/>
  <c r="M46" i="1"/>
  <c r="M45" i="1"/>
  <c r="M31" i="1"/>
  <c r="M30" i="1"/>
  <c r="M29" i="1"/>
  <c r="M28" i="1"/>
  <c r="M27" i="1"/>
  <c r="L26" i="1"/>
  <c r="K26" i="1"/>
  <c r="M24" i="1"/>
  <c r="M22" i="1"/>
  <c r="M21" i="1"/>
  <c r="M20" i="1"/>
  <c r="M19" i="1"/>
  <c r="M18" i="1"/>
  <c r="M17" i="1"/>
  <c r="M16" i="1"/>
  <c r="M15" i="1"/>
  <c r="M14" i="1"/>
  <c r="M13" i="1"/>
  <c r="M12" i="1"/>
  <c r="M11" i="1"/>
  <c r="M10" i="1"/>
  <c r="M9" i="1"/>
  <c r="M8" i="1"/>
  <c r="M385" i="1" l="1"/>
  <c r="M384" i="1"/>
  <c r="M72" i="1"/>
  <c r="M307" i="1"/>
  <c r="M303" i="1"/>
  <c r="M299" i="1"/>
  <c r="M295" i="1"/>
  <c r="M291" i="1"/>
  <c r="M287" i="1"/>
  <c r="M306" i="1"/>
  <c r="M302" i="1"/>
  <c r="M298" i="1"/>
  <c r="M294" i="1"/>
  <c r="M290" i="1"/>
  <c r="M286" i="1"/>
  <c r="M309" i="1"/>
  <c r="M305" i="1"/>
  <c r="M301" i="1"/>
  <c r="M297" i="1"/>
  <c r="M293" i="1"/>
  <c r="M289" i="1"/>
  <c r="M304" i="1"/>
  <c r="M300" i="1"/>
  <c r="M296" i="1"/>
  <c r="M308" i="1"/>
  <c r="M292" i="1"/>
  <c r="M288" i="1"/>
  <c r="M381" i="1"/>
  <c r="M377" i="1"/>
  <c r="M373" i="1"/>
  <c r="M369" i="1"/>
  <c r="M380" i="1"/>
  <c r="M376" i="1"/>
  <c r="M372" i="1"/>
  <c r="M379" i="1"/>
  <c r="M375" i="1"/>
  <c r="M371" i="1"/>
  <c r="M382" i="1"/>
  <c r="M378" i="1"/>
  <c r="M374" i="1"/>
  <c r="M370" i="1"/>
  <c r="M325" i="1"/>
  <c r="M321" i="1"/>
  <c r="M316" i="1"/>
  <c r="M312" i="1"/>
  <c r="M324" i="1"/>
  <c r="M320" i="1"/>
  <c r="M315" i="1"/>
  <c r="M311" i="1"/>
  <c r="M327" i="1"/>
  <c r="M323" i="1"/>
  <c r="M319" i="1"/>
  <c r="M314" i="1"/>
  <c r="M326" i="1"/>
  <c r="M322" i="1"/>
  <c r="M317" i="1"/>
  <c r="M313" i="1"/>
  <c r="M364" i="1"/>
  <c r="M360" i="1"/>
  <c r="M356" i="1"/>
  <c r="M367" i="1"/>
  <c r="M363" i="1"/>
  <c r="M359" i="1"/>
  <c r="M366" i="1"/>
  <c r="M362" i="1"/>
  <c r="M358" i="1"/>
  <c r="M365" i="1"/>
  <c r="M361" i="1"/>
  <c r="M357" i="1"/>
  <c r="M262" i="1"/>
  <c r="M276" i="1"/>
  <c r="M272" i="1"/>
  <c r="M268" i="1"/>
  <c r="M264" i="1"/>
  <c r="M279" i="1"/>
  <c r="M275" i="1"/>
  <c r="M271" i="1"/>
  <c r="M267" i="1"/>
  <c r="M263" i="1"/>
  <c r="M278" i="1"/>
  <c r="M274" i="1"/>
  <c r="M270" i="1"/>
  <c r="M266" i="1"/>
  <c r="M277" i="1"/>
  <c r="M273" i="1"/>
  <c r="M269" i="1"/>
  <c r="M265" i="1"/>
  <c r="M281" i="1"/>
  <c r="M284" i="1"/>
  <c r="M283" i="1"/>
  <c r="M282" i="1"/>
  <c r="M403" i="1"/>
  <c r="M26" i="1"/>
  <c r="M160" i="1"/>
  <c r="M51" i="1"/>
  <c r="M398" i="1"/>
  <c r="J6" i="1"/>
  <c r="K7" i="1"/>
  <c r="K6" i="1"/>
  <c r="L7" i="1"/>
  <c r="L6" i="1"/>
  <c r="M260" i="1" l="1"/>
  <c r="G404" i="1"/>
  <c r="H404" i="1" s="1"/>
  <c r="R404" i="1"/>
  <c r="G399" i="1"/>
  <c r="H399" i="1" s="1"/>
  <c r="S399" i="1"/>
  <c r="G161" i="1"/>
  <c r="H161" i="1" s="1"/>
  <c r="R161" i="1"/>
  <c r="G73" i="1"/>
  <c r="H73" i="1" s="1"/>
  <c r="R73" i="1"/>
  <c r="G52" i="1"/>
  <c r="H52" i="1" s="1"/>
  <c r="R52" i="1"/>
  <c r="G27" i="1"/>
  <c r="H27" i="1" s="1"/>
  <c r="R27" i="1"/>
  <c r="M7" i="1"/>
  <c r="S161" i="1" l="1"/>
  <c r="S73" i="1"/>
  <c r="S52" i="1"/>
  <c r="S27" i="1"/>
  <c r="I2" i="1"/>
  <c r="I5" i="1"/>
  <c r="S404" i="1"/>
  <c r="G8" i="1"/>
  <c r="R8" i="1"/>
  <c r="S8" i="1" s="1"/>
  <c r="H8" i="1" l="1"/>
  <c r="G251" i="1"/>
  <c r="H251" i="1" s="1"/>
  <c r="R251" i="1"/>
  <c r="H223" i="1"/>
  <c r="S223" i="1"/>
  <c r="H218" i="1"/>
  <c r="R218" i="1"/>
  <c r="G61" i="1"/>
  <c r="H61" i="1" s="1"/>
  <c r="G59" i="1"/>
  <c r="H59" i="1" s="1"/>
  <c r="H140" i="1"/>
  <c r="R140" i="1"/>
  <c r="H141" i="1"/>
  <c r="S141" i="1"/>
  <c r="S218" i="1" l="1"/>
  <c r="S251" i="1"/>
  <c r="S140" i="1"/>
  <c r="S61" i="1"/>
  <c r="S59" i="1"/>
  <c r="G499" i="1"/>
  <c r="H499" i="1" s="1"/>
  <c r="G467" i="1"/>
  <c r="H467" i="1" s="1"/>
  <c r="G466" i="1"/>
  <c r="H466" i="1" s="1"/>
  <c r="G465" i="1"/>
  <c r="H465" i="1" s="1"/>
  <c r="G464" i="1"/>
  <c r="H464" i="1" s="1"/>
  <c r="G463" i="1"/>
  <c r="H463" i="1" s="1"/>
  <c r="G462" i="1"/>
  <c r="H462" i="1" s="1"/>
  <c r="G461" i="1"/>
  <c r="H461" i="1" s="1"/>
  <c r="G460" i="1"/>
  <c r="H460" i="1" s="1"/>
  <c r="G459" i="1"/>
  <c r="H459" i="1" s="1"/>
  <c r="G456" i="1"/>
  <c r="H456" i="1" s="1"/>
  <c r="G455" i="1"/>
  <c r="H455" i="1" s="1"/>
  <c r="G454" i="1"/>
  <c r="H454" i="1" s="1"/>
  <c r="G453" i="1"/>
  <c r="H453" i="1" s="1"/>
  <c r="G451" i="1"/>
  <c r="H451" i="1" s="1"/>
  <c r="G450" i="1"/>
  <c r="H450" i="1" s="1"/>
  <c r="G448" i="1"/>
  <c r="H448" i="1" s="1"/>
  <c r="G447" i="1"/>
  <c r="H447" i="1" s="1"/>
  <c r="G446" i="1"/>
  <c r="H446" i="1" s="1"/>
  <c r="G443" i="1"/>
  <c r="H443" i="1" s="1"/>
  <c r="G442" i="1"/>
  <c r="H442" i="1" s="1"/>
  <c r="G441" i="1"/>
  <c r="H441" i="1" s="1"/>
  <c r="G440" i="1"/>
  <c r="H440" i="1" s="1"/>
  <c r="G439" i="1"/>
  <c r="H439" i="1" s="1"/>
  <c r="G438" i="1"/>
  <c r="H438" i="1" s="1"/>
  <c r="G437" i="1"/>
  <c r="H437" i="1" s="1"/>
  <c r="G436" i="1"/>
  <c r="H436" i="1" s="1"/>
  <c r="G435" i="1"/>
  <c r="H435" i="1" s="1"/>
  <c r="G434" i="1"/>
  <c r="H434" i="1" s="1"/>
  <c r="G433" i="1"/>
  <c r="H433" i="1" s="1"/>
  <c r="G430" i="1"/>
  <c r="H430" i="1" s="1"/>
  <c r="G429" i="1"/>
  <c r="H429" i="1" s="1"/>
  <c r="G428" i="1"/>
  <c r="H428" i="1" s="1"/>
  <c r="G427" i="1"/>
  <c r="H427" i="1" s="1"/>
  <c r="G426" i="1"/>
  <c r="H426" i="1" s="1"/>
  <c r="G425" i="1"/>
  <c r="H425" i="1" s="1"/>
  <c r="G424" i="1"/>
  <c r="H424" i="1" s="1"/>
  <c r="G421" i="1"/>
  <c r="H421" i="1" s="1"/>
  <c r="G420" i="1"/>
  <c r="H420" i="1" s="1"/>
  <c r="G419" i="1"/>
  <c r="H419" i="1" s="1"/>
  <c r="G418" i="1"/>
  <c r="H418" i="1" s="1"/>
  <c r="G417" i="1"/>
  <c r="H417" i="1" s="1"/>
  <c r="G416" i="1"/>
  <c r="H416" i="1" s="1"/>
  <c r="G415" i="1"/>
  <c r="H415" i="1" s="1"/>
  <c r="G412" i="1"/>
  <c r="H412" i="1" s="1"/>
  <c r="G411" i="1"/>
  <c r="H411" i="1" s="1"/>
  <c r="G410" i="1"/>
  <c r="H410" i="1" s="1"/>
  <c r="G409" i="1"/>
  <c r="H409" i="1" s="1"/>
  <c r="G408" i="1"/>
  <c r="H408" i="1" s="1"/>
  <c r="G407" i="1"/>
  <c r="H407" i="1" s="1"/>
  <c r="G406" i="1"/>
  <c r="H406" i="1" s="1"/>
  <c r="G458" i="1"/>
  <c r="H458" i="1" s="1"/>
  <c r="G457" i="1"/>
  <c r="H457" i="1" s="1"/>
  <c r="G449" i="1"/>
  <c r="H449" i="1" s="1"/>
  <c r="G445" i="1"/>
  <c r="H445" i="1" s="1"/>
  <c r="G444" i="1"/>
  <c r="H444" i="1" s="1"/>
  <c r="G432" i="1"/>
  <c r="H432" i="1" s="1"/>
  <c r="G423" i="1"/>
  <c r="H423" i="1" s="1"/>
  <c r="G422" i="1"/>
  <c r="H422" i="1" s="1"/>
  <c r="G414" i="1"/>
  <c r="H414" i="1" s="1"/>
  <c r="G413" i="1"/>
  <c r="H413" i="1" s="1"/>
  <c r="G405" i="1"/>
  <c r="H405" i="1" s="1"/>
  <c r="G401" i="1"/>
  <c r="H401" i="1" s="1"/>
  <c r="G400" i="1"/>
  <c r="G47" i="1"/>
  <c r="H47" i="1" s="1"/>
  <c r="G46" i="1"/>
  <c r="H46" i="1" s="1"/>
  <c r="G45" i="1"/>
  <c r="H45" i="1" s="1"/>
  <c r="G31" i="1"/>
  <c r="H31" i="1" s="1"/>
  <c r="G30" i="1"/>
  <c r="H30" i="1" s="1"/>
  <c r="G29" i="1"/>
  <c r="H29" i="1" s="1"/>
  <c r="G28" i="1"/>
  <c r="H28" i="1" s="1"/>
  <c r="G62" i="1"/>
  <c r="H62" i="1" s="1"/>
  <c r="G58" i="1"/>
  <c r="H58" i="1" s="1"/>
  <c r="G57" i="1"/>
  <c r="H57" i="1" s="1"/>
  <c r="G56" i="1"/>
  <c r="H56" i="1" s="1"/>
  <c r="G55" i="1"/>
  <c r="H55" i="1" s="1"/>
  <c r="G54" i="1"/>
  <c r="H54" i="1" s="1"/>
  <c r="G53" i="1"/>
  <c r="H53" i="1" s="1"/>
  <c r="G258" i="1"/>
  <c r="H258" i="1" s="1"/>
  <c r="G257" i="1"/>
  <c r="H257" i="1" s="1"/>
  <c r="G255" i="1"/>
  <c r="H255" i="1" s="1"/>
  <c r="G254" i="1"/>
  <c r="H254" i="1" s="1"/>
  <c r="G253" i="1"/>
  <c r="H253" i="1" s="1"/>
  <c r="G252" i="1"/>
  <c r="H252" i="1" s="1"/>
  <c r="G250" i="1"/>
  <c r="H250" i="1" s="1"/>
  <c r="G249" i="1"/>
  <c r="H249" i="1" s="1"/>
  <c r="G248" i="1"/>
  <c r="H248" i="1" s="1"/>
  <c r="H247" i="1"/>
  <c r="H245" i="1"/>
  <c r="H244" i="1"/>
  <c r="H243" i="1"/>
  <c r="H242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9" i="1"/>
  <c r="H228" i="1"/>
  <c r="G227" i="1"/>
  <c r="H227" i="1" s="1"/>
  <c r="G226" i="1"/>
  <c r="H226" i="1" s="1"/>
  <c r="G225" i="1"/>
  <c r="H225" i="1" s="1"/>
  <c r="G224" i="1"/>
  <c r="H224" i="1" s="1"/>
  <c r="G222" i="1"/>
  <c r="H222" i="1" s="1"/>
  <c r="G221" i="1"/>
  <c r="H221" i="1" s="1"/>
  <c r="G220" i="1"/>
  <c r="H220" i="1" s="1"/>
  <c r="G219" i="1"/>
  <c r="H219" i="1" s="1"/>
  <c r="G216" i="1"/>
  <c r="H216" i="1" s="1"/>
  <c r="G215" i="1"/>
  <c r="H215" i="1" s="1"/>
  <c r="G214" i="1"/>
  <c r="H214" i="1" s="1"/>
  <c r="G213" i="1"/>
  <c r="H213" i="1" s="1"/>
  <c r="G212" i="1"/>
  <c r="H212" i="1" s="1"/>
  <c r="G211" i="1"/>
  <c r="H211" i="1" s="1"/>
  <c r="G210" i="1"/>
  <c r="H210" i="1" s="1"/>
  <c r="G209" i="1"/>
  <c r="H209" i="1" s="1"/>
  <c r="G208" i="1"/>
  <c r="H208" i="1" s="1"/>
  <c r="G207" i="1"/>
  <c r="H207" i="1" s="1"/>
  <c r="G206" i="1"/>
  <c r="H206" i="1" s="1"/>
  <c r="G205" i="1"/>
  <c r="H205" i="1" s="1"/>
  <c r="G204" i="1"/>
  <c r="H204" i="1" s="1"/>
  <c r="G203" i="1"/>
  <c r="H203" i="1" s="1"/>
  <c r="G202" i="1"/>
  <c r="H202" i="1" s="1"/>
  <c r="G201" i="1"/>
  <c r="H201" i="1" s="1"/>
  <c r="G200" i="1"/>
  <c r="H200" i="1" s="1"/>
  <c r="G199" i="1"/>
  <c r="H199" i="1" s="1"/>
  <c r="G198" i="1"/>
  <c r="H198" i="1" s="1"/>
  <c r="G197" i="1"/>
  <c r="H197" i="1" s="1"/>
  <c r="G196" i="1"/>
  <c r="H196" i="1" s="1"/>
  <c r="G195" i="1"/>
  <c r="H195" i="1" s="1"/>
  <c r="G194" i="1"/>
  <c r="H194" i="1" s="1"/>
  <c r="G193" i="1"/>
  <c r="H193" i="1" s="1"/>
  <c r="G192" i="1"/>
  <c r="H192" i="1" s="1"/>
  <c r="G191" i="1"/>
  <c r="H191" i="1" s="1"/>
  <c r="G190" i="1"/>
  <c r="H190" i="1" s="1"/>
  <c r="G189" i="1"/>
  <c r="H189" i="1" s="1"/>
  <c r="G188" i="1"/>
  <c r="H188" i="1" s="1"/>
  <c r="G187" i="1"/>
  <c r="H187" i="1" s="1"/>
  <c r="G186" i="1"/>
  <c r="H186" i="1" s="1"/>
  <c r="G185" i="1"/>
  <c r="H185" i="1" s="1"/>
  <c r="G184" i="1"/>
  <c r="H184" i="1" s="1"/>
  <c r="G183" i="1"/>
  <c r="H183" i="1" s="1"/>
  <c r="G182" i="1"/>
  <c r="H182" i="1" s="1"/>
  <c r="G181" i="1"/>
  <c r="H181" i="1" s="1"/>
  <c r="G180" i="1"/>
  <c r="H180" i="1" s="1"/>
  <c r="G179" i="1"/>
  <c r="H179" i="1" s="1"/>
  <c r="G178" i="1"/>
  <c r="H178" i="1" s="1"/>
  <c r="G177" i="1"/>
  <c r="H177" i="1" s="1"/>
  <c r="G176" i="1"/>
  <c r="H176" i="1" s="1"/>
  <c r="G175" i="1"/>
  <c r="H175" i="1" s="1"/>
  <c r="G174" i="1"/>
  <c r="H174" i="1" s="1"/>
  <c r="G173" i="1"/>
  <c r="H173" i="1" s="1"/>
  <c r="G172" i="1"/>
  <c r="H172" i="1" s="1"/>
  <c r="G169" i="1"/>
  <c r="H169" i="1" s="1"/>
  <c r="G168" i="1"/>
  <c r="H168" i="1" s="1"/>
  <c r="G167" i="1"/>
  <c r="H167" i="1" s="1"/>
  <c r="G166" i="1"/>
  <c r="H166" i="1" s="1"/>
  <c r="G165" i="1"/>
  <c r="H165" i="1" s="1"/>
  <c r="G164" i="1"/>
  <c r="H164" i="1" s="1"/>
  <c r="G163" i="1"/>
  <c r="H163" i="1" s="1"/>
  <c r="G162" i="1"/>
  <c r="H162" i="1" s="1"/>
  <c r="H146" i="1"/>
  <c r="H142" i="1"/>
  <c r="H139" i="1"/>
  <c r="H138" i="1"/>
  <c r="H137" i="1"/>
  <c r="H136" i="1"/>
  <c r="H135" i="1"/>
  <c r="H134" i="1"/>
  <c r="H133" i="1"/>
  <c r="H132" i="1"/>
  <c r="H131" i="1"/>
  <c r="H130" i="1"/>
  <c r="H129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G24" i="1"/>
  <c r="H24" i="1" s="1"/>
  <c r="G22" i="1"/>
  <c r="H22" i="1" s="1"/>
  <c r="G21" i="1"/>
  <c r="H21" i="1" s="1"/>
  <c r="G20" i="1"/>
  <c r="H20" i="1" s="1"/>
  <c r="G19" i="1"/>
  <c r="H19" i="1" s="1"/>
  <c r="G18" i="1"/>
  <c r="H18" i="1" s="1"/>
  <c r="G17" i="1"/>
  <c r="H17" i="1" s="1"/>
  <c r="G16" i="1"/>
  <c r="H16" i="1" s="1"/>
  <c r="G15" i="1"/>
  <c r="H15" i="1" s="1"/>
  <c r="H14" i="1"/>
  <c r="G13" i="1"/>
  <c r="H13" i="1" s="1"/>
  <c r="G12" i="1"/>
  <c r="H12" i="1" s="1"/>
  <c r="G11" i="1"/>
  <c r="H11" i="1" s="1"/>
  <c r="G10" i="1"/>
  <c r="H10" i="1" s="1"/>
  <c r="G9" i="1"/>
  <c r="H9" i="1" s="1"/>
  <c r="S499" i="1"/>
  <c r="S467" i="1"/>
  <c r="S466" i="1"/>
  <c r="S465" i="1"/>
  <c r="S464" i="1"/>
  <c r="S463" i="1"/>
  <c r="S462" i="1"/>
  <c r="S461" i="1"/>
  <c r="S460" i="1"/>
  <c r="S459" i="1"/>
  <c r="S458" i="1"/>
  <c r="S457" i="1"/>
  <c r="S456" i="1"/>
  <c r="S455" i="1"/>
  <c r="S454" i="1"/>
  <c r="S451" i="1"/>
  <c r="S450" i="1"/>
  <c r="S449" i="1"/>
  <c r="S448" i="1"/>
  <c r="S447" i="1"/>
  <c r="S446" i="1"/>
  <c r="S445" i="1"/>
  <c r="S444" i="1"/>
  <c r="S443" i="1"/>
  <c r="S442" i="1"/>
  <c r="S441" i="1"/>
  <c r="S440" i="1"/>
  <c r="S439" i="1"/>
  <c r="S438" i="1"/>
  <c r="S437" i="1"/>
  <c r="S436" i="1"/>
  <c r="S435" i="1"/>
  <c r="S434" i="1"/>
  <c r="S433" i="1"/>
  <c r="S432" i="1"/>
  <c r="S430" i="1"/>
  <c r="S429" i="1"/>
  <c r="S428" i="1"/>
  <c r="S427" i="1"/>
  <c r="S426" i="1"/>
  <c r="S425" i="1"/>
  <c r="S424" i="1"/>
  <c r="S423" i="1"/>
  <c r="S422" i="1"/>
  <c r="S421" i="1"/>
  <c r="S420" i="1"/>
  <c r="S419" i="1"/>
  <c r="S418" i="1"/>
  <c r="S417" i="1"/>
  <c r="S416" i="1"/>
  <c r="S415" i="1"/>
  <c r="S414" i="1"/>
  <c r="S413" i="1"/>
  <c r="S412" i="1"/>
  <c r="S411" i="1"/>
  <c r="S410" i="1"/>
  <c r="S409" i="1"/>
  <c r="S408" i="1"/>
  <c r="S407" i="1"/>
  <c r="S406" i="1"/>
  <c r="S405" i="1"/>
  <c r="S401" i="1"/>
  <c r="S400" i="1"/>
  <c r="R47" i="1"/>
  <c r="R46" i="1"/>
  <c r="R45" i="1"/>
  <c r="R31" i="1"/>
  <c r="R30" i="1"/>
  <c r="R29" i="1"/>
  <c r="R28" i="1"/>
  <c r="R368" i="1"/>
  <c r="R354" i="1"/>
  <c r="R328" i="1"/>
  <c r="R310" i="1"/>
  <c r="R285" i="1"/>
  <c r="R280" i="1"/>
  <c r="R261" i="1"/>
  <c r="R258" i="1"/>
  <c r="R257" i="1"/>
  <c r="R255" i="1"/>
  <c r="R254" i="1"/>
  <c r="R253" i="1"/>
  <c r="R252" i="1"/>
  <c r="R250" i="1"/>
  <c r="R249" i="1"/>
  <c r="R248" i="1"/>
  <c r="R247" i="1"/>
  <c r="R245" i="1"/>
  <c r="R244" i="1"/>
  <c r="R243" i="1"/>
  <c r="R242" i="1"/>
  <c r="R241" i="1"/>
  <c r="R240" i="1"/>
  <c r="R239" i="1"/>
  <c r="R238" i="1"/>
  <c r="R237" i="1"/>
  <c r="R236" i="1"/>
  <c r="R235" i="1"/>
  <c r="R234" i="1"/>
  <c r="R233" i="1"/>
  <c r="R232" i="1"/>
  <c r="R231" i="1"/>
  <c r="R230" i="1"/>
  <c r="R229" i="1"/>
  <c r="R228" i="1"/>
  <c r="R227" i="1"/>
  <c r="R226" i="1"/>
  <c r="R225" i="1"/>
  <c r="R224" i="1"/>
  <c r="R222" i="1"/>
  <c r="R221" i="1"/>
  <c r="R220" i="1"/>
  <c r="R219" i="1"/>
  <c r="R216" i="1"/>
  <c r="R215" i="1"/>
  <c r="R214" i="1"/>
  <c r="R213" i="1"/>
  <c r="R212" i="1"/>
  <c r="R211" i="1"/>
  <c r="R210" i="1"/>
  <c r="R209" i="1"/>
  <c r="R208" i="1"/>
  <c r="R207" i="1"/>
  <c r="R206" i="1"/>
  <c r="R205" i="1"/>
  <c r="R204" i="1"/>
  <c r="R203" i="1"/>
  <c r="R202" i="1"/>
  <c r="R201" i="1"/>
  <c r="R200" i="1"/>
  <c r="R199" i="1"/>
  <c r="R198" i="1"/>
  <c r="R197" i="1"/>
  <c r="R196" i="1"/>
  <c r="R195" i="1"/>
  <c r="R194" i="1"/>
  <c r="R193" i="1"/>
  <c r="R192" i="1"/>
  <c r="R191" i="1"/>
  <c r="R190" i="1"/>
  <c r="R189" i="1"/>
  <c r="R188" i="1"/>
  <c r="R187" i="1"/>
  <c r="R186" i="1"/>
  <c r="R185" i="1"/>
  <c r="R184" i="1"/>
  <c r="R183" i="1"/>
  <c r="R182" i="1"/>
  <c r="R181" i="1"/>
  <c r="R180" i="1"/>
  <c r="R179" i="1"/>
  <c r="R178" i="1"/>
  <c r="R177" i="1"/>
  <c r="R176" i="1"/>
  <c r="R175" i="1"/>
  <c r="R174" i="1"/>
  <c r="R173" i="1"/>
  <c r="R172" i="1"/>
  <c r="R169" i="1"/>
  <c r="R168" i="1"/>
  <c r="R167" i="1"/>
  <c r="R166" i="1"/>
  <c r="R165" i="1"/>
  <c r="R164" i="1"/>
  <c r="R163" i="1"/>
  <c r="R162" i="1"/>
  <c r="R146" i="1"/>
  <c r="R142" i="1"/>
  <c r="R139" i="1"/>
  <c r="R138" i="1"/>
  <c r="R137" i="1"/>
  <c r="R136" i="1"/>
  <c r="R135" i="1"/>
  <c r="R134" i="1"/>
  <c r="R133" i="1"/>
  <c r="R132" i="1"/>
  <c r="R131" i="1"/>
  <c r="R130" i="1"/>
  <c r="S129" i="1"/>
  <c r="R127" i="1"/>
  <c r="R126" i="1"/>
  <c r="R125" i="1"/>
  <c r="R124" i="1"/>
  <c r="R123" i="1"/>
  <c r="R122" i="1"/>
  <c r="R121" i="1"/>
  <c r="R120" i="1"/>
  <c r="R119" i="1"/>
  <c r="R118" i="1"/>
  <c r="R117" i="1"/>
  <c r="R116" i="1"/>
  <c r="R115" i="1"/>
  <c r="R114" i="1"/>
  <c r="R113" i="1"/>
  <c r="R112" i="1"/>
  <c r="R111" i="1"/>
  <c r="R110" i="1"/>
  <c r="R109" i="1"/>
  <c r="R108" i="1"/>
  <c r="R107" i="1"/>
  <c r="R106" i="1"/>
  <c r="R105" i="1"/>
  <c r="R104" i="1"/>
  <c r="R103" i="1"/>
  <c r="R102" i="1"/>
  <c r="R101" i="1"/>
  <c r="R100" i="1"/>
  <c r="R99" i="1"/>
  <c r="R98" i="1"/>
  <c r="R97" i="1"/>
  <c r="R96" i="1"/>
  <c r="R95" i="1"/>
  <c r="R94" i="1"/>
  <c r="R93" i="1"/>
  <c r="R92" i="1"/>
  <c r="R91" i="1"/>
  <c r="R90" i="1"/>
  <c r="R89" i="1"/>
  <c r="R88" i="1"/>
  <c r="R87" i="1"/>
  <c r="R86" i="1"/>
  <c r="R85" i="1"/>
  <c r="R84" i="1"/>
  <c r="R83" i="1"/>
  <c r="R82" i="1"/>
  <c r="R81" i="1"/>
  <c r="R80" i="1"/>
  <c r="R79" i="1"/>
  <c r="R78" i="1"/>
  <c r="R77" i="1"/>
  <c r="R76" i="1"/>
  <c r="R75" i="1"/>
  <c r="R74" i="1"/>
  <c r="R24" i="1"/>
  <c r="S24" i="1" s="1"/>
  <c r="R22" i="1"/>
  <c r="S22" i="1" s="1"/>
  <c r="R21" i="1"/>
  <c r="S21" i="1" s="1"/>
  <c r="R20" i="1"/>
  <c r="S20" i="1" s="1"/>
  <c r="R19" i="1"/>
  <c r="S19" i="1" s="1"/>
  <c r="R18" i="1"/>
  <c r="S18" i="1" s="1"/>
  <c r="R17" i="1"/>
  <c r="S17" i="1" s="1"/>
  <c r="R16" i="1"/>
  <c r="S16" i="1" s="1"/>
  <c r="R15" i="1"/>
  <c r="S15" i="1" s="1"/>
  <c r="R14" i="1"/>
  <c r="S14" i="1" s="1"/>
  <c r="R13" i="1"/>
  <c r="S13" i="1" s="1"/>
  <c r="R12" i="1"/>
  <c r="S12" i="1" s="1"/>
  <c r="R11" i="1"/>
  <c r="S11" i="1" s="1"/>
  <c r="R10" i="1"/>
  <c r="S10" i="1" s="1"/>
  <c r="R9" i="1"/>
  <c r="S9" i="1" s="1"/>
  <c r="S368" i="1" l="1"/>
  <c r="S261" i="1"/>
  <c r="S280" i="1"/>
  <c r="S285" i="1"/>
  <c r="S310" i="1"/>
  <c r="S328" i="1"/>
  <c r="S354" i="1"/>
  <c r="S169" i="1"/>
  <c r="S179" i="1"/>
  <c r="S187" i="1"/>
  <c r="S195" i="1"/>
  <c r="S203" i="1"/>
  <c r="S211" i="1"/>
  <c r="S221" i="1"/>
  <c r="S230" i="1"/>
  <c r="S238" i="1"/>
  <c r="S247" i="1"/>
  <c r="S257" i="1"/>
  <c r="S162" i="1"/>
  <c r="S172" i="1"/>
  <c r="S180" i="1"/>
  <c r="S188" i="1"/>
  <c r="S196" i="1"/>
  <c r="S204" i="1"/>
  <c r="S212" i="1"/>
  <c r="S222" i="1"/>
  <c r="S231" i="1"/>
  <c r="S239" i="1"/>
  <c r="S248" i="1"/>
  <c r="S258" i="1"/>
  <c r="S163" i="1"/>
  <c r="S173" i="1"/>
  <c r="S181" i="1"/>
  <c r="S189" i="1"/>
  <c r="S197" i="1"/>
  <c r="S205" i="1"/>
  <c r="S213" i="1"/>
  <c r="S224" i="1"/>
  <c r="S232" i="1"/>
  <c r="S240" i="1"/>
  <c r="S249" i="1"/>
  <c r="S164" i="1"/>
  <c r="S174" i="1"/>
  <c r="S182" i="1"/>
  <c r="S190" i="1"/>
  <c r="S198" i="1"/>
  <c r="S206" i="1"/>
  <c r="S214" i="1"/>
  <c r="S225" i="1"/>
  <c r="S233" i="1"/>
  <c r="S241" i="1"/>
  <c r="S250" i="1"/>
  <c r="S165" i="1"/>
  <c r="S175" i="1"/>
  <c r="S183" i="1"/>
  <c r="S191" i="1"/>
  <c r="S199" i="1"/>
  <c r="S207" i="1"/>
  <c r="S215" i="1"/>
  <c r="S226" i="1"/>
  <c r="S234" i="1"/>
  <c r="S242" i="1"/>
  <c r="S252" i="1"/>
  <c r="S166" i="1"/>
  <c r="S176" i="1"/>
  <c r="S184" i="1"/>
  <c r="S192" i="1"/>
  <c r="S200" i="1"/>
  <c r="S208" i="1"/>
  <c r="S216" i="1"/>
  <c r="S227" i="1"/>
  <c r="S235" i="1"/>
  <c r="S243" i="1"/>
  <c r="S253" i="1"/>
  <c r="S167" i="1"/>
  <c r="S177" i="1"/>
  <c r="S185" i="1"/>
  <c r="S193" i="1"/>
  <c r="S201" i="1"/>
  <c r="S209" i="1"/>
  <c r="S219" i="1"/>
  <c r="S228" i="1"/>
  <c r="S236" i="1"/>
  <c r="S244" i="1"/>
  <c r="S254" i="1"/>
  <c r="S168" i="1"/>
  <c r="S178" i="1"/>
  <c r="S186" i="1"/>
  <c r="S194" i="1"/>
  <c r="S202" i="1"/>
  <c r="S210" i="1"/>
  <c r="S220" i="1"/>
  <c r="S229" i="1"/>
  <c r="S237" i="1"/>
  <c r="S245" i="1"/>
  <c r="S255" i="1"/>
  <c r="S137" i="1"/>
  <c r="S120" i="1"/>
  <c r="S83" i="1"/>
  <c r="S91" i="1"/>
  <c r="S99" i="1"/>
  <c r="S113" i="1"/>
  <c r="S121" i="1"/>
  <c r="S130" i="1"/>
  <c r="S138" i="1"/>
  <c r="S74" i="1"/>
  <c r="S112" i="1"/>
  <c r="S75" i="1"/>
  <c r="S76" i="1"/>
  <c r="S84" i="1"/>
  <c r="S92" i="1"/>
  <c r="S100" i="1"/>
  <c r="S106" i="1"/>
  <c r="S114" i="1"/>
  <c r="S122" i="1"/>
  <c r="S131" i="1"/>
  <c r="S139" i="1"/>
  <c r="S107" i="1"/>
  <c r="S123" i="1"/>
  <c r="S132" i="1"/>
  <c r="S142" i="1"/>
  <c r="S82" i="1"/>
  <c r="S77" i="1"/>
  <c r="S93" i="1"/>
  <c r="S78" i="1"/>
  <c r="S86" i="1"/>
  <c r="S94" i="1"/>
  <c r="S102" i="1"/>
  <c r="S108" i="1"/>
  <c r="S116" i="1"/>
  <c r="S124" i="1"/>
  <c r="S133" i="1"/>
  <c r="S146" i="1"/>
  <c r="S90" i="1"/>
  <c r="S101" i="1"/>
  <c r="S79" i="1"/>
  <c r="S87" i="1"/>
  <c r="S95" i="1"/>
  <c r="S103" i="1"/>
  <c r="S109" i="1"/>
  <c r="S117" i="1"/>
  <c r="S125" i="1"/>
  <c r="S134" i="1"/>
  <c r="S85" i="1"/>
  <c r="S88" i="1"/>
  <c r="S96" i="1"/>
  <c r="S104" i="1"/>
  <c r="S110" i="1"/>
  <c r="S118" i="1"/>
  <c r="S126" i="1"/>
  <c r="S135" i="1"/>
  <c r="S98" i="1"/>
  <c r="S115" i="1"/>
  <c r="S80" i="1"/>
  <c r="S81" i="1"/>
  <c r="S89" i="1"/>
  <c r="S97" i="1"/>
  <c r="S105" i="1"/>
  <c r="S111" i="1"/>
  <c r="S119" i="1"/>
  <c r="S127" i="1"/>
  <c r="S136" i="1"/>
  <c r="S53" i="1"/>
  <c r="S54" i="1"/>
  <c r="S56" i="1"/>
  <c r="S57" i="1"/>
  <c r="S55" i="1"/>
  <c r="S58" i="1"/>
  <c r="S62" i="1"/>
  <c r="S47" i="1"/>
  <c r="S28" i="1"/>
  <c r="S29" i="1"/>
  <c r="S30" i="1"/>
  <c r="S31" i="1"/>
  <c r="S45" i="1"/>
  <c r="S46" i="1"/>
  <c r="H72" i="1"/>
  <c r="H26" i="1"/>
  <c r="S403" i="1"/>
  <c r="G10" i="3" s="1"/>
  <c r="S398" i="1"/>
  <c r="G9" i="3" s="1"/>
  <c r="S7" i="1"/>
  <c r="G3" i="3" s="1"/>
  <c r="H400" i="1"/>
  <c r="H398" i="1" s="1"/>
  <c r="H51" i="1"/>
  <c r="H160" i="1"/>
  <c r="H7" i="1"/>
  <c r="H507" i="1"/>
  <c r="H503" i="1"/>
  <c r="H6" i="1"/>
  <c r="S260" i="1" l="1"/>
  <c r="G8" i="3" s="1"/>
  <c r="S72" i="1"/>
  <c r="G6" i="3" s="1"/>
  <c r="S160" i="1"/>
  <c r="G7" i="3" s="1"/>
  <c r="S51" i="1"/>
  <c r="G5" i="3" s="1"/>
  <c r="S26" i="1"/>
  <c r="G4" i="3" s="1"/>
  <c r="H403" i="1"/>
  <c r="S6" i="1"/>
  <c r="O6" i="1"/>
  <c r="M6" i="1"/>
  <c r="M501" i="1" s="1"/>
  <c r="C6" i="1"/>
  <c r="B6" i="1"/>
  <c r="A6" i="1"/>
  <c r="S501" i="1" l="1"/>
  <c r="G11" i="3"/>
  <c r="G285" i="1"/>
  <c r="H285" i="1" s="1"/>
  <c r="H368" i="1"/>
  <c r="G310" i="1"/>
  <c r="H310" i="1" s="1"/>
  <c r="G328" i="1"/>
  <c r="H328" i="1" s="1"/>
  <c r="G354" i="1"/>
  <c r="H354" i="1" s="1"/>
  <c r="G261" i="1"/>
  <c r="H261" i="1" l="1"/>
  <c r="S505" i="1"/>
  <c r="S509" i="1" l="1"/>
  <c r="S511" i="1" s="1"/>
  <c r="D280" i="1"/>
  <c r="T280" i="1" s="1"/>
  <c r="T5" i="1" s="1"/>
  <c r="F10" i="3" l="1"/>
  <c r="I280" i="1"/>
  <c r="F9" i="3"/>
  <c r="G280" i="1"/>
  <c r="H280" i="1" s="1"/>
  <c r="H260" i="1" s="1"/>
  <c r="F6" i="3"/>
  <c r="F7" i="3"/>
  <c r="F3" i="3"/>
  <c r="F4" i="3"/>
  <c r="F5" i="3"/>
  <c r="F8" i="3" l="1"/>
  <c r="F11" i="3" s="1"/>
  <c r="H501" i="1"/>
  <c r="H509" i="1" l="1"/>
  <c r="H505" i="1"/>
  <c r="H511" i="1" l="1"/>
  <c r="F12" i="3" s="1"/>
  <c r="B6" i="3"/>
  <c r="C8" i="3"/>
  <c r="B5" i="3"/>
  <c r="C9" i="3"/>
  <c r="C3" i="3"/>
  <c r="D10" i="3"/>
  <c r="B8" i="3"/>
  <c r="G12" i="3" s="1"/>
  <c r="D4" i="3" l="1"/>
  <c r="D7" i="3"/>
  <c r="B10" i="3"/>
  <c r="C10" i="3"/>
  <c r="D3" i="3"/>
  <c r="D8" i="3"/>
  <c r="E8" i="3" s="1"/>
  <c r="D6" i="3"/>
  <c r="D5" i="3"/>
  <c r="C5" i="3"/>
  <c r="B7" i="3"/>
  <c r="B4" i="3"/>
  <c r="C4" i="3"/>
  <c r="B3" i="3"/>
  <c r="B9" i="3"/>
  <c r="D9" i="3"/>
  <c r="C6" i="3"/>
  <c r="C7" i="3"/>
  <c r="E10" i="3" l="1"/>
  <c r="E3" i="3"/>
  <c r="E6" i="3"/>
  <c r="D11" i="3"/>
  <c r="E5" i="3"/>
  <c r="E4" i="3"/>
  <c r="C11" i="3"/>
  <c r="B11" i="3"/>
  <c r="E7" i="3"/>
  <c r="E9" i="3"/>
  <c r="E11" i="3" l="1"/>
  <c r="E12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Romaguera Garcia, Francisco</author>
  </authors>
  <commentList>
    <comment ref="C22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Romaguera Garcia, Francisco:</t>
        </r>
        <r>
          <rPr>
            <sz val="9"/>
            <color indexed="81"/>
            <rFont val="Tahoma"/>
            <family val="2"/>
          </rPr>
          <t xml:space="preserve">
Se ha añadido "CONTINGENCIA PROFESIONAL"</t>
        </r>
      </text>
    </comment>
    <comment ref="C23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Romaguera Garcia, Francisco:</t>
        </r>
        <r>
          <rPr>
            <sz val="9"/>
            <color indexed="81"/>
            <rFont val="Tahoma"/>
            <family val="2"/>
          </rPr>
          <t xml:space="preserve">
Se ha añadido "CONTINGENCIA PROFESIONAL"</t>
        </r>
      </text>
    </comment>
  </commentList>
</comments>
</file>

<file path=xl/sharedStrings.xml><?xml version="1.0" encoding="utf-8"?>
<sst xmlns="http://schemas.openxmlformats.org/spreadsheetml/2006/main" count="1081" uniqueCount="471">
  <si>
    <t>Alergología</t>
  </si>
  <si>
    <t>Medicina interna</t>
  </si>
  <si>
    <t>Nefrología</t>
  </si>
  <si>
    <t>Neumología</t>
  </si>
  <si>
    <t>Neurología</t>
  </si>
  <si>
    <t>Odontología</t>
  </si>
  <si>
    <t>Oftalmología</t>
  </si>
  <si>
    <t>Otorrinolaringología</t>
  </si>
  <si>
    <t>Psiquiatría</t>
  </si>
  <si>
    <t>Reumatología</t>
  </si>
  <si>
    <t>Urología</t>
  </si>
  <si>
    <t>Neurocirugía</t>
  </si>
  <si>
    <t>Cardiología</t>
  </si>
  <si>
    <t>Servicio</t>
  </si>
  <si>
    <t>Código</t>
  </si>
  <si>
    <t>Tipo</t>
  </si>
  <si>
    <r>
      <t xml:space="preserve">Nº </t>
    </r>
    <r>
      <rPr>
        <b/>
        <sz val="10"/>
        <color rgb="FF0000FF"/>
        <rFont val="Arial"/>
        <family val="2"/>
      </rPr>
      <t>ANUAL</t>
    </r>
    <r>
      <rPr>
        <b/>
        <sz val="10"/>
        <rFont val="Arial"/>
        <family val="2"/>
      </rPr>
      <t xml:space="preserve"> estimado de servicios</t>
    </r>
  </si>
  <si>
    <r>
      <t xml:space="preserve">Importe Máximo </t>
    </r>
    <r>
      <rPr>
        <b/>
        <sz val="10"/>
        <color rgb="FF0000FF"/>
        <rFont val="Arial"/>
        <family val="2"/>
      </rPr>
      <t>Anual</t>
    </r>
    <r>
      <rPr>
        <b/>
        <sz val="10"/>
        <rFont val="Arial"/>
        <family val="2"/>
      </rPr>
      <t xml:space="preserve"> (sin IVA)</t>
    </r>
  </si>
  <si>
    <t>Medicina General</t>
  </si>
  <si>
    <t>Revisión Medicina General</t>
  </si>
  <si>
    <t>Asistencia domiciliaria médica</t>
  </si>
  <si>
    <t>Cura pequeña</t>
  </si>
  <si>
    <t>Cura mediana</t>
  </si>
  <si>
    <t>Asistencia domiciliaria enfermería</t>
  </si>
  <si>
    <t>Yeso pequeño y/o inmovilización</t>
  </si>
  <si>
    <t>Yeso mediano y/o inmovilización</t>
  </si>
  <si>
    <t>Yeso grande y/o inmovilización</t>
  </si>
  <si>
    <t>Inyectable</t>
  </si>
  <si>
    <t>Vacuna Antitetánica</t>
  </si>
  <si>
    <t>Extracciones de sangre</t>
  </si>
  <si>
    <t>Rayos X pequeño (Hasta 2 proyecciones)</t>
  </si>
  <si>
    <t>Rayos X pequeño ( Mas de 2 proyecciones)</t>
  </si>
  <si>
    <t>Rayos X mediano (Hasta 2 proyecciones)</t>
  </si>
  <si>
    <t>Rayos X mediano ( Mas de 2 proyecciones)</t>
  </si>
  <si>
    <t>Rayos X grande (Hasta 2 proyecciones)</t>
  </si>
  <si>
    <t>Rayos X grande ( Mas de 2 proyecciones)</t>
  </si>
  <si>
    <t>Total Anual</t>
  </si>
  <si>
    <t>Nº Años contrato inicial</t>
  </si>
  <si>
    <t>Presupuesto Máximo Licitación</t>
  </si>
  <si>
    <t>Nº Años prórrogas</t>
  </si>
  <si>
    <t>Total Prórrogas</t>
  </si>
  <si>
    <t>Valor Estimado del Contrato</t>
  </si>
  <si>
    <t xml:space="preserve">Cura grande </t>
  </si>
  <si>
    <t>Asistencia Ambulatoria</t>
  </si>
  <si>
    <t>Especialidades</t>
  </si>
  <si>
    <t>Hematología</t>
  </si>
  <si>
    <t>Revisión Hematología</t>
  </si>
  <si>
    <t>Revisión Alergología</t>
  </si>
  <si>
    <t>Anestesiología y Reanimación</t>
  </si>
  <si>
    <t>Revisión Cardiológica</t>
  </si>
  <si>
    <t>Cirugía Maxilofacial</t>
  </si>
  <si>
    <t>Revisión Cirugía Maxilofacial</t>
  </si>
  <si>
    <t>Cirugía Torácica</t>
  </si>
  <si>
    <t>Revisión Cirugía Torácica</t>
  </si>
  <si>
    <t>Daño Cerebral</t>
  </si>
  <si>
    <t>Revisión Daño Cerebral</t>
  </si>
  <si>
    <t>Dermatología</t>
  </si>
  <si>
    <t>Revisión Dermatología</t>
  </si>
  <si>
    <t>Digestivo</t>
  </si>
  <si>
    <t>Revisión Digestivo</t>
  </si>
  <si>
    <t>Foniatría</t>
  </si>
  <si>
    <t>Revisión Foniatría</t>
  </si>
  <si>
    <t>Logopedia</t>
  </si>
  <si>
    <t>Revisión Logopedia</t>
  </si>
  <si>
    <t>Revisión Medicina Interna</t>
  </si>
  <si>
    <t>Medico Rehabilitador</t>
  </si>
  <si>
    <t>Revisión Médico Rehabilitador</t>
  </si>
  <si>
    <t>Revisión Nefrología</t>
  </si>
  <si>
    <t>Revisión Neumología</t>
  </si>
  <si>
    <t>Revisión Neurocirugía</t>
  </si>
  <si>
    <t>Neurofisiología</t>
  </si>
  <si>
    <t>Revisión Neurología</t>
  </si>
  <si>
    <t>Neuropsicología</t>
  </si>
  <si>
    <t>Revisión Neuropsicología</t>
  </si>
  <si>
    <t>Revisión Odontología</t>
  </si>
  <si>
    <t>Revisión Oftalmológica</t>
  </si>
  <si>
    <t>Revisión Otorrinolaringología</t>
  </si>
  <si>
    <t>Podología</t>
  </si>
  <si>
    <t>Revisión Podología</t>
  </si>
  <si>
    <t>Psicología</t>
  </si>
  <si>
    <t>Revisión Reumatología</t>
  </si>
  <si>
    <t>Unidad de Mano</t>
  </si>
  <si>
    <t>Revisión Unidad De Mano</t>
  </si>
  <si>
    <t>Unidad del Dolor</t>
  </si>
  <si>
    <t>Revisión Unidad del Dolor</t>
  </si>
  <si>
    <t>Revisión Urología</t>
  </si>
  <si>
    <t>Unidad Lesión Medular</t>
  </si>
  <si>
    <t>Unidad de sueño</t>
  </si>
  <si>
    <t>Pruebas diagnósticas</t>
  </si>
  <si>
    <t>Rayos X Digital</t>
  </si>
  <si>
    <t xml:space="preserve">Resonancia </t>
  </si>
  <si>
    <t>Resonancia doble</t>
  </si>
  <si>
    <t>Resonancia con contraste</t>
  </si>
  <si>
    <t>Resonancia doble con contraste</t>
  </si>
  <si>
    <t xml:space="preserve">Resonancia abierta </t>
  </si>
  <si>
    <t>Resonancia abierta doble</t>
  </si>
  <si>
    <t>Resonancia abierta con  contraste</t>
  </si>
  <si>
    <t>Resonancia abierta doble con contraste</t>
  </si>
  <si>
    <t>Artroresonancia</t>
  </si>
  <si>
    <t>Angio Resonancia</t>
  </si>
  <si>
    <t>Colangioresonancia</t>
  </si>
  <si>
    <t xml:space="preserve">Tac </t>
  </si>
  <si>
    <t>Tac doble</t>
  </si>
  <si>
    <t>Tac con contraste</t>
  </si>
  <si>
    <t>Tac doble con contraste</t>
  </si>
  <si>
    <t>Angio Tac</t>
  </si>
  <si>
    <t>Artrotac</t>
  </si>
  <si>
    <t>TC-TCAR</t>
  </si>
  <si>
    <t>Ecografía muscular o tendinosa</t>
  </si>
  <si>
    <t>Ecografía abdominal</t>
  </si>
  <si>
    <t>Ecografía ginecológica</t>
  </si>
  <si>
    <t>Ecodoppler</t>
  </si>
  <si>
    <t>Mamografía</t>
  </si>
  <si>
    <t>Artrografía</t>
  </si>
  <si>
    <t>Angiografía</t>
  </si>
  <si>
    <t>Termografía</t>
  </si>
  <si>
    <t>Gasometría</t>
  </si>
  <si>
    <t>Posturografía dinámica</t>
  </si>
  <si>
    <t>Biomecánica Básica Miembros Superiores</t>
  </si>
  <si>
    <t>Biomecánica Básica Miembros Inferiores</t>
  </si>
  <si>
    <t>Biomecánica Completa Miembros Inferiores</t>
  </si>
  <si>
    <t>Biomecánica Completa Columna Cervical</t>
  </si>
  <si>
    <t>Biomecánica Completa Columna Lumbar</t>
  </si>
  <si>
    <t>Polisomnografía</t>
  </si>
  <si>
    <t>Flujometría</t>
  </si>
  <si>
    <t>Prueba de difusión pulmonar</t>
  </si>
  <si>
    <t>Punción Capilar</t>
  </si>
  <si>
    <t>Biopsia</t>
  </si>
  <si>
    <t>Pruebas de alergia</t>
  </si>
  <si>
    <t xml:space="preserve">Cultivo </t>
  </si>
  <si>
    <t>Gammagrafía osea</t>
  </si>
  <si>
    <t>Pet</t>
  </si>
  <si>
    <t>Densitometría osea</t>
  </si>
  <si>
    <t>Spect</t>
  </si>
  <si>
    <t>Citología</t>
  </si>
  <si>
    <t>Pielografía</t>
  </si>
  <si>
    <t>Electroencefalograma</t>
  </si>
  <si>
    <t>Pruebas epicutáneas</t>
  </si>
  <si>
    <t>Urografía</t>
  </si>
  <si>
    <t>Estudio urodinámico</t>
  </si>
  <si>
    <t>Uretro-Cistografía</t>
  </si>
  <si>
    <t>Broncoscopia</t>
  </si>
  <si>
    <t>Espirometría</t>
  </si>
  <si>
    <t>Prueba broncodilatadora</t>
  </si>
  <si>
    <t>Gastroscopia</t>
  </si>
  <si>
    <t>Colonoscopia</t>
  </si>
  <si>
    <t>Enema opaco</t>
  </si>
  <si>
    <t>Tac Dentascan</t>
  </si>
  <si>
    <t>Ortopantomografía</t>
  </si>
  <si>
    <t>Electromiografía</t>
  </si>
  <si>
    <t>Electromiografía doble</t>
  </si>
  <si>
    <t>Potenciales evocados</t>
  </si>
  <si>
    <t>Ecocardiograma</t>
  </si>
  <si>
    <t>Electrocardiograma</t>
  </si>
  <si>
    <t>Ergometría</t>
  </si>
  <si>
    <t>Holter</t>
  </si>
  <si>
    <t>Coronariografía</t>
  </si>
  <si>
    <t>Angiografía fluorescencia (AFG)</t>
  </si>
  <si>
    <t>Videonistagmografía</t>
  </si>
  <si>
    <t>Tomografía Coherencia Optica (OCT)</t>
  </si>
  <si>
    <t>Paquimetría</t>
  </si>
  <si>
    <t>Campimetría</t>
  </si>
  <si>
    <t>Recuento endotelial</t>
  </si>
  <si>
    <t>Retinografía</t>
  </si>
  <si>
    <t>Electroretinograma</t>
  </si>
  <si>
    <t>Topografía Ocular</t>
  </si>
  <si>
    <t>GDx (Analizador Fibras Ópticas)</t>
  </si>
  <si>
    <t>Gonioscopia</t>
  </si>
  <si>
    <t>Audiometría</t>
  </si>
  <si>
    <t>Impedanciometría</t>
  </si>
  <si>
    <t>Laringoestroboscopia</t>
  </si>
  <si>
    <t>Rinofibrolaringoscopia</t>
  </si>
  <si>
    <t>Pruebas vestibulares computerizadas</t>
  </si>
  <si>
    <t>Analíticas</t>
  </si>
  <si>
    <t xml:space="preserve">Analítica Perfil básico </t>
  </si>
  <si>
    <t xml:space="preserve">Analítica Perfil Hemostasia </t>
  </si>
  <si>
    <t xml:space="preserve">Analítica Perfil básico + Perfil anemias </t>
  </si>
  <si>
    <t xml:space="preserve">Analítica Perfil Preoperatorio </t>
  </si>
  <si>
    <t>Analítica Perfil Preoperatorio + Serología</t>
  </si>
  <si>
    <t xml:space="preserve">Analítica Perfil biológico </t>
  </si>
  <si>
    <t>Analítica Protocolo Punturas</t>
  </si>
  <si>
    <t>Analítica Seguimiento Protocolo Punturas</t>
  </si>
  <si>
    <t>Tratamientos</t>
  </si>
  <si>
    <t>Ozonoterapia</t>
  </si>
  <si>
    <t>Cámara Hiperbárica</t>
  </si>
  <si>
    <t>Fotocoagulación</t>
  </si>
  <si>
    <t>Panfotocoagulación</t>
  </si>
  <si>
    <t>Factores de crecimiento</t>
  </si>
  <si>
    <t>Infiltración Epidural</t>
  </si>
  <si>
    <t>Infiltración (Antinflamatorio corticoide y anestésico)</t>
  </si>
  <si>
    <t>Infiltración (Ácido Hialurónico)</t>
  </si>
  <si>
    <t>Fisioterapia (sesión)</t>
  </si>
  <si>
    <t>Osteopatía (sesión)</t>
  </si>
  <si>
    <t>Neurorehabilitación (sesión)</t>
  </si>
  <si>
    <t>Rehabilitación vestibular (sesión)</t>
  </si>
  <si>
    <t>Rehabilitación foniatría - logopedia (sesión)</t>
  </si>
  <si>
    <t>Rehabilitación respiratoria (sesión)</t>
  </si>
  <si>
    <t>Rehabilitación Cardiaca (sesión)</t>
  </si>
  <si>
    <t>Estancias hospitalarias</t>
  </si>
  <si>
    <t>Estancia Hospitalaria x día</t>
  </si>
  <si>
    <t>Estancia UCI / Reanimación x día</t>
  </si>
  <si>
    <t>FORFAIT DÍA de ESTANCIA Daño Cerebral - Medular</t>
  </si>
  <si>
    <t>IQ Traumatología Grupo 0</t>
  </si>
  <si>
    <t>IQ Traumatología Grupo I</t>
  </si>
  <si>
    <t>IQ Traumatología Grupo II</t>
  </si>
  <si>
    <t>IQ Traumatología Grupo III</t>
  </si>
  <si>
    <t>IQ Traumatología Grupo IV</t>
  </si>
  <si>
    <t>IQ Traumatología Grupo V</t>
  </si>
  <si>
    <t>IQ Traumatología Grupo VI</t>
  </si>
  <si>
    <t>IQ Traumatología Grupo VII</t>
  </si>
  <si>
    <t>IQ Traumatología Grupo VIII</t>
  </si>
  <si>
    <t>IQ Cirugía Maxilofacial Grupo II</t>
  </si>
  <si>
    <t>IQ Cirugía Maxilofacial Grupo III</t>
  </si>
  <si>
    <t>IQ Cirugía Maxilofacial Grupo IV</t>
  </si>
  <si>
    <t>IQ Cirugía Maxilofacial Grupo V</t>
  </si>
  <si>
    <t>IQ Cirugía Maxilofacial Grupo VI</t>
  </si>
  <si>
    <t>IQ Cirugía Maxilofacial Grupo VII</t>
  </si>
  <si>
    <t>IQ Cirugía Maxilofacial Grupo VIII</t>
  </si>
  <si>
    <t>IQ Neurocirugía Grupo III</t>
  </si>
  <si>
    <t>IQ Neurocirugía Grupo V</t>
  </si>
  <si>
    <t>IQ Neurocirugía Grupo VI</t>
  </si>
  <si>
    <t>IQ Odontología Grupo II</t>
  </si>
  <si>
    <t>IQ Odontología Grupo III</t>
  </si>
  <si>
    <t>IQ Odontología Grupo IV</t>
  </si>
  <si>
    <t>IQ Oftalmología Grupo II</t>
  </si>
  <si>
    <t>IQ Oftalmología Grupo III</t>
  </si>
  <si>
    <t>IQ Oftalmología Grupo IV</t>
  </si>
  <si>
    <t>IQ Oftalmología Grupo V</t>
  </si>
  <si>
    <t>IQ Oftalmología Grupo VI</t>
  </si>
  <si>
    <t>IQ Otorrinolaringología Grupo II</t>
  </si>
  <si>
    <t>IQ Otorrinolaringología Grupo III</t>
  </si>
  <si>
    <t>IQ Otorrinolaringología Grupo IV</t>
  </si>
  <si>
    <t>IQ Otorrinolaringología Grupo V</t>
  </si>
  <si>
    <t>IQ Otorrinolaringología Grupo VI</t>
  </si>
  <si>
    <t>IQ Otorrinolaringología Grupo VII</t>
  </si>
  <si>
    <t>IQ Otorrinolaringología Grupo VIII</t>
  </si>
  <si>
    <t>IQ Urología Grupo IV</t>
  </si>
  <si>
    <t>IQ Urología Grupo VI</t>
  </si>
  <si>
    <t>IQ Urología Grupo VIII</t>
  </si>
  <si>
    <t>Intervenciones quirúrgicas (IQ's)</t>
  </si>
  <si>
    <t xml:space="preserve">          Hemograma</t>
  </si>
  <si>
    <t xml:space="preserve">          V.S.G.</t>
  </si>
  <si>
    <t xml:space="preserve">          Indice de aterogeneidad</t>
  </si>
  <si>
    <t xml:space="preserve">          Colesterol</t>
  </si>
  <si>
    <t xml:space="preserve">          Colesterol - HDL</t>
  </si>
  <si>
    <t xml:space="preserve">          Colesterol - LDL</t>
  </si>
  <si>
    <t xml:space="preserve">          Colesterol VLDL</t>
  </si>
  <si>
    <t xml:space="preserve">          Triglicéridos</t>
  </si>
  <si>
    <t xml:space="preserve">          Glucosa</t>
  </si>
  <si>
    <t xml:space="preserve">          GOT</t>
  </si>
  <si>
    <t xml:space="preserve">          GPT</t>
  </si>
  <si>
    <t xml:space="preserve">          GGT</t>
  </si>
  <si>
    <t xml:space="preserve">          Ácido Úrico</t>
  </si>
  <si>
    <t xml:space="preserve">          Creatinina</t>
  </si>
  <si>
    <t xml:space="preserve">          Bilirrubina Total</t>
  </si>
  <si>
    <t xml:space="preserve">          Fosfata alcalina</t>
  </si>
  <si>
    <t xml:space="preserve">          Proteínas totales </t>
  </si>
  <si>
    <t xml:space="preserve">          Urianálisis</t>
  </si>
  <si>
    <t xml:space="preserve">          TTPA (Tiempo de tromboplastina parcial activado</t>
  </si>
  <si>
    <t xml:space="preserve">          TP (Tiempo de Protrombina)</t>
  </si>
  <si>
    <t xml:space="preserve">          Fibronógeno</t>
  </si>
  <si>
    <t xml:space="preserve">          Hierro</t>
  </si>
  <si>
    <t xml:space="preserve">          Transferrina</t>
  </si>
  <si>
    <t xml:space="preserve">          Ferritina</t>
  </si>
  <si>
    <t xml:space="preserve">          Indice de saturación transferrina</t>
  </si>
  <si>
    <t xml:space="preserve">          VITB12</t>
  </si>
  <si>
    <t xml:space="preserve">          AC. FOLICO</t>
  </si>
  <si>
    <t xml:space="preserve">          Colesterol y fracciones</t>
  </si>
  <si>
    <t xml:space="preserve">          Acido úrico</t>
  </si>
  <si>
    <t xml:space="preserve">          Colinesterasa sérica</t>
  </si>
  <si>
    <t xml:space="preserve">          Cloro</t>
  </si>
  <si>
    <t xml:space="preserve">          Potasio</t>
  </si>
  <si>
    <t xml:space="preserve">          Sodio</t>
  </si>
  <si>
    <t xml:space="preserve">          Tiempo cefalina</t>
  </si>
  <si>
    <t xml:space="preserve">          Tiempo protombina</t>
  </si>
  <si>
    <t xml:space="preserve">          INR</t>
  </si>
  <si>
    <t xml:space="preserve">          Colesterol LDL</t>
  </si>
  <si>
    <t xml:space="preserve">          Cloro </t>
  </si>
  <si>
    <t xml:space="preserve">          INR AG HBS</t>
  </si>
  <si>
    <t xml:space="preserve">          AC ANTI -HBS</t>
  </si>
  <si>
    <t xml:space="preserve">          AC ANTI HBC</t>
  </si>
  <si>
    <t xml:space="preserve">          AC ANTI VHC</t>
  </si>
  <si>
    <t xml:space="preserve">          Serología VIH</t>
  </si>
  <si>
    <t xml:space="preserve">          AST</t>
  </si>
  <si>
    <t xml:space="preserve">          ALT</t>
  </si>
  <si>
    <t xml:space="preserve">          Urea</t>
  </si>
  <si>
    <t xml:space="preserve">          ALP (fosfatasa alcalina)</t>
  </si>
  <si>
    <t xml:space="preserve">          AG HBs</t>
  </si>
  <si>
    <t xml:space="preserve">          AC anti - HBS</t>
  </si>
  <si>
    <t xml:space="preserve">          Hemograma (recuento y fórmula)</t>
  </si>
  <si>
    <t xml:space="preserve">          Colesterol total</t>
  </si>
  <si>
    <t xml:space="preserve">          Colesterol HDL </t>
  </si>
  <si>
    <t xml:space="preserve">          Hepatitis B (anticuerpo superficie, antígeno y Core)</t>
  </si>
  <si>
    <t xml:space="preserve">          Hepatitis C</t>
  </si>
  <si>
    <t xml:space="preserve">          VIH</t>
  </si>
  <si>
    <t>Total general</t>
  </si>
  <si>
    <t>Tipo Servicio</t>
  </si>
  <si>
    <t>Importe ANUAL Ofertado sin IVA</t>
  </si>
  <si>
    <r>
      <t xml:space="preserve">Importe </t>
    </r>
    <r>
      <rPr>
        <b/>
        <sz val="10"/>
        <color rgb="FF0000FF"/>
        <rFont val="Arial"/>
        <family val="2"/>
      </rPr>
      <t>ANUAL</t>
    </r>
    <r>
      <rPr>
        <b/>
        <sz val="10"/>
        <rFont val="Arial"/>
        <family val="2"/>
      </rPr>
      <t xml:space="preserve"> Ofertado (sin IVA)</t>
    </r>
  </si>
  <si>
    <t>Honorarios Médicos (I)</t>
  </si>
  <si>
    <t>Honorarios Anestesista (II)</t>
  </si>
  <si>
    <t>Hospitalización (III)</t>
  </si>
  <si>
    <t>Suma</t>
  </si>
  <si>
    <t>IQ Cirugía Maxilofacial Grupo 0</t>
  </si>
  <si>
    <t>IQ Cirugía Maxilofacial Grupo I</t>
  </si>
  <si>
    <t>IQ Odontología Grupo 0</t>
  </si>
  <si>
    <t>IQ Odontología Grupo I</t>
  </si>
  <si>
    <t>IQ Oftalmología Grupo I</t>
  </si>
  <si>
    <t>IQ Otorrinolaringología Grupo 0</t>
  </si>
  <si>
    <t>IQ Otorrinolaringología Grupo I</t>
  </si>
  <si>
    <t>Optometría</t>
  </si>
  <si>
    <t>Revisión Optometría</t>
  </si>
  <si>
    <t>Lente Terapéutica</t>
  </si>
  <si>
    <t>Oxigenoterapia (día)</t>
  </si>
  <si>
    <t>Sinoviortesis radioisotópica con Ytrio</t>
  </si>
  <si>
    <t>Ergogasometría</t>
  </si>
  <si>
    <t>Electronistagmografía</t>
  </si>
  <si>
    <t>NOTAS</t>
  </si>
  <si>
    <r>
      <t xml:space="preserve">1.- El licitador deberá facilitar </t>
    </r>
    <r>
      <rPr>
        <u/>
        <sz val="10"/>
        <color rgb="FFFF0000"/>
        <rFont val="Arial"/>
        <family val="2"/>
      </rPr>
      <t>obligatoriamente</t>
    </r>
    <r>
      <rPr>
        <sz val="10"/>
        <rFont val="Arial"/>
        <family val="2"/>
      </rPr>
      <t xml:space="preserve"> el precio unitario </t>
    </r>
    <r>
      <rPr>
        <u/>
        <sz val="10"/>
        <color rgb="FFFF0000"/>
        <rFont val="Arial"/>
        <family val="2"/>
      </rPr>
      <t>de todos</t>
    </r>
    <r>
      <rPr>
        <sz val="10"/>
        <rFont val="Arial"/>
        <family val="2"/>
      </rPr>
      <t xml:space="preserve"> los servicios, especialidades y pruebas para los que se hayan asignado unidades. </t>
    </r>
    <r>
      <rPr>
        <u/>
        <sz val="10"/>
        <rFont val="Arial"/>
        <family val="2"/>
      </rPr>
      <t>Estos precios son los que serán objeto de valoración</t>
    </r>
    <r>
      <rPr>
        <sz val="10"/>
        <rFont val="Arial"/>
        <family val="2"/>
      </rPr>
      <t>.</t>
    </r>
  </si>
  <si>
    <r>
      <t xml:space="preserve">2.- Tambien informará del precio unitario de aquellos servicios, especialidades y pruebas con los que cuente en sus instalaciones y que </t>
    </r>
    <r>
      <rPr>
        <u/>
        <sz val="10"/>
        <rFont val="Arial"/>
        <family val="2"/>
      </rPr>
      <t>no siendo objeto de valoración</t>
    </r>
    <r>
      <rPr>
        <u/>
        <sz val="10"/>
        <color rgb="FFFF0000"/>
        <rFont val="Arial"/>
        <family val="2"/>
      </rPr>
      <t xml:space="preserve"> si serán vinculantes</t>
    </r>
    <r>
      <rPr>
        <sz val="10"/>
        <rFont val="Arial"/>
        <family val="2"/>
      </rPr>
      <t xml:space="preserve"> para el licitador en el caso de resultar adjudicatario del contrato.</t>
    </r>
  </si>
  <si>
    <t>Total Servicios</t>
  </si>
  <si>
    <t>Nº Estimado Servicios a contratar</t>
  </si>
  <si>
    <t>Subtotales =</t>
  </si>
  <si>
    <r>
      <t xml:space="preserve">Precio unitario </t>
    </r>
    <r>
      <rPr>
        <b/>
        <sz val="14"/>
        <color rgb="FF0000FF"/>
        <rFont val="Arial"/>
        <family val="2"/>
      </rPr>
      <t>Ofertado por el Licitador</t>
    </r>
    <r>
      <rPr>
        <b/>
        <sz val="10"/>
        <rFont val="Arial"/>
        <family val="2"/>
      </rPr>
      <t xml:space="preserve"> (sin IVA)</t>
    </r>
  </si>
  <si>
    <r>
      <t xml:space="preserve">Precio unitario </t>
    </r>
    <r>
      <rPr>
        <b/>
        <sz val="14"/>
        <color rgb="FF0000FF"/>
        <rFont val="Arial"/>
        <family val="2"/>
      </rPr>
      <t>máximo</t>
    </r>
    <r>
      <rPr>
        <b/>
        <sz val="10"/>
        <rFont val="Arial"/>
        <family val="2"/>
      </rPr>
      <t xml:space="preserve"> (sin IVA)</t>
    </r>
  </si>
  <si>
    <t>(Ver NOTAS al pie de este listado)</t>
  </si>
  <si>
    <t>Fila Activa =</t>
  </si>
  <si>
    <t>Columna Activa =</t>
  </si>
  <si>
    <t>Columna Activa2 =</t>
  </si>
  <si>
    <t>Fila Activa2 =</t>
  </si>
  <si>
    <t>Nombre fichero =</t>
  </si>
  <si>
    <t xml:space="preserve">         Triglicéridos</t>
  </si>
  <si>
    <t>Otoneurología</t>
  </si>
  <si>
    <t>Revisión Otoneurología</t>
  </si>
  <si>
    <t>Prueba de Impulso Cefálico (VHIT)</t>
  </si>
  <si>
    <t>Fisioterapia</t>
  </si>
  <si>
    <t>Vacuna Hepatitis A</t>
  </si>
  <si>
    <t>Vacuna Hepatitis B</t>
  </si>
  <si>
    <t>Fisioterapia domiciliaria (sesión)</t>
  </si>
  <si>
    <t>Rehabilitación vestibular domiciliaria (sesión)</t>
  </si>
  <si>
    <t>Rehabilitación foniatría - logopedia domiciliaria (sesión)</t>
  </si>
  <si>
    <t>Rehabilitación respiratoria domiciliaria (sesión)</t>
  </si>
  <si>
    <t>Rehabilitación Cardiaca domiciliaria (sesión)</t>
  </si>
  <si>
    <t>Neurorehabilitación domiciliaria (sesión)</t>
  </si>
  <si>
    <t>Cirugía General y Aparato Digestivo</t>
  </si>
  <si>
    <t>Revisión Cirugía General y Aparato Digestivo</t>
  </si>
  <si>
    <t>Cirugía Plástica y Reparadora</t>
  </si>
  <si>
    <t>Revisión Cirugía plástica y Reparadora</t>
  </si>
  <si>
    <t>Angiología y Cirugía Vascular</t>
  </si>
  <si>
    <t>Revisión Angiología y Cirugía Vascular</t>
  </si>
  <si>
    <t>Cirugía Cardiovascular</t>
  </si>
  <si>
    <t>Revisión Cirugía Cardiovascular</t>
  </si>
  <si>
    <t>IQ Cirugía General  y Aparato Digestivo Grupo 0</t>
  </si>
  <si>
    <t>IQ Cirugía General  y Aparato Digestivo Grupo I</t>
  </si>
  <si>
    <t>IQ Cirugía General  y Aparato Digestivo Grupo II</t>
  </si>
  <si>
    <t>IQ Cirugía General  y Aparato Digestivo Grupo III</t>
  </si>
  <si>
    <t>IQ Cirugía General  y Aparato Digestivo Grupo IV</t>
  </si>
  <si>
    <t>IQ Cirugía General  y Aparato Digestivo Grupo V</t>
  </si>
  <si>
    <t>IQ Cirugía General  y Aparato Digestivo Grupo VI</t>
  </si>
  <si>
    <t>IQ Cirugía General  y Aparato Digestivo Grupo VII</t>
  </si>
  <si>
    <t>IQ Cirugía General  y Aparato Digestivo Grupo VIII</t>
  </si>
  <si>
    <t>IQ Cirugía Plástica y Reparadora Grupo I</t>
  </si>
  <si>
    <t>IQ Cirugía Plástica y Reparadora Grupo II</t>
  </si>
  <si>
    <t>IQ Cirugía Plástica y Reparadora Grupo III</t>
  </si>
  <si>
    <t>IQ Cirugía Plástica y Reparadora Grupo IV</t>
  </si>
  <si>
    <t>IQ Cirugía Plástica y Reparadora Grupo V</t>
  </si>
  <si>
    <t>IQ Cirugía Plástica y Reparadora Grupo VI</t>
  </si>
  <si>
    <t>IQ Cirugía Plástica y Reparadora Grupo VII</t>
  </si>
  <si>
    <t>IQ Cirugía Plástica y Reparadora Grupo VIII</t>
  </si>
  <si>
    <t>IQ Neurocirugía Grupo I</t>
  </si>
  <si>
    <t>IQ Neurocirugía Grupo IV</t>
  </si>
  <si>
    <t>IQ Neurocirugía Grupo VII</t>
  </si>
  <si>
    <t>IQ Neurocirugía Grupo VIII</t>
  </si>
  <si>
    <t>IQ Oftalmología Grupo VII</t>
  </si>
  <si>
    <t>IQ Oftalmología Grupo VIII</t>
  </si>
  <si>
    <t>IQ Angiología y Cirugía Vascular Grupo I</t>
  </si>
  <si>
    <t>IQ Angiología y Cirugía Vascular Grupo II</t>
  </si>
  <si>
    <t>IQ Angiología y Cirugía Vascular Grupo III</t>
  </si>
  <si>
    <t>IQ Angiología y Cirugía Vascular Grupo IV</t>
  </si>
  <si>
    <t>IQ Angiología y Cirugía Vascular Grupo V</t>
  </si>
  <si>
    <t>IQ Angiología y Cirugía Vascular Grupo VI</t>
  </si>
  <si>
    <t>IQ Angiología y Cirugía Vascular GrupoVII</t>
  </si>
  <si>
    <t>IQ Angiología y Cirugía Vascular Grupo VIII</t>
  </si>
  <si>
    <t>IQ Cirugía Cardiovascular Grupo II</t>
  </si>
  <si>
    <t>IQ Cirugía Cardiovascular Grupo IV</t>
  </si>
  <si>
    <t>IQ Cirugía Cardiovascular Grupo V</t>
  </si>
  <si>
    <t>IQ Cirugía Cardiovascular Grupo VI</t>
  </si>
  <si>
    <t>IQ Cirugía Cardiovascular Grupo VII</t>
  </si>
  <si>
    <t>IQ Cirugía Cardiovascular Grupo VIII</t>
  </si>
  <si>
    <t>IQ Cirugía Toracica Grupo I</t>
  </si>
  <si>
    <t>IQ Cirugía Toracica Grupo II</t>
  </si>
  <si>
    <t>IQ Cirugía Toracica Grupo IV</t>
  </si>
  <si>
    <t>IQ Cirugía Toracica Grupo V</t>
  </si>
  <si>
    <t>IQ Cirugía Toracica Grupo VI</t>
  </si>
  <si>
    <t>IQ Cirugía Toracica Grupo VII</t>
  </si>
  <si>
    <t>IQ Cirugía Toracica Grupo VIII</t>
  </si>
  <si>
    <t>Terapia ocupacional domiciliaria (sesión)</t>
  </si>
  <si>
    <t>Terapia ocupacional (sesión)</t>
  </si>
  <si>
    <t>Autofluorescencia retiniana</t>
  </si>
  <si>
    <t>Hematología y Hemoterapia</t>
  </si>
  <si>
    <t>Revisión Hematología y Hemoterapia</t>
  </si>
  <si>
    <t>Endocrinología y Nutrición</t>
  </si>
  <si>
    <t>Revisión endocrinología y Nutrición</t>
  </si>
  <si>
    <t>Radiodiagnóstico</t>
  </si>
  <si>
    <t>Traumatología y Cirugía Ortopédica</t>
  </si>
  <si>
    <t>Revisión Traumatológica y Cirugía Ortopédica</t>
  </si>
  <si>
    <t>Analíticas y Análisis</t>
  </si>
  <si>
    <t>Rayos X  (Telemetría 30 x 90) ( Hasta 2 proyecciones)</t>
  </si>
  <si>
    <t>Tratamiento del Dolor Grupo I</t>
  </si>
  <si>
    <t>Tratamiento del Dolor Grupo II</t>
  </si>
  <si>
    <t>Tratamiento del Dolor Grupo III</t>
  </si>
  <si>
    <t>Tratamiento del Dolor Grupo IV</t>
  </si>
  <si>
    <t>Tratamiento del Dolor Grupo V</t>
  </si>
  <si>
    <t>Tratamiento del Dolor Grupo VI</t>
  </si>
  <si>
    <t>Revisión Neurofisiología</t>
  </si>
  <si>
    <t>Medicina Deportiva</t>
  </si>
  <si>
    <t>Revisión Medicina Deportiva</t>
  </si>
  <si>
    <t>Oncología Médica</t>
  </si>
  <si>
    <t>Revisión Oncología Médica</t>
  </si>
  <si>
    <t>Oncología Radioterápica</t>
  </si>
  <si>
    <t>Revisión Oncología Radioterápica</t>
  </si>
  <si>
    <t>Medicina Nuclear</t>
  </si>
  <si>
    <t>Revisión Medicina Nuclear</t>
  </si>
  <si>
    <t>Medicina Intensiva</t>
  </si>
  <si>
    <t>Revisión Medicina Intensiva</t>
  </si>
  <si>
    <t>Contrastes</t>
  </si>
  <si>
    <t>Anatomía Patológica</t>
  </si>
  <si>
    <t xml:space="preserve">         Biopsia sencilla</t>
  </si>
  <si>
    <t xml:space="preserve">         Biopsia complicada</t>
  </si>
  <si>
    <t xml:space="preserve">         Citopatología</t>
  </si>
  <si>
    <t xml:space="preserve">        Estudios Inmunohistoquimica</t>
  </si>
  <si>
    <t xml:space="preserve">        Estudios Biología Molecular</t>
  </si>
  <si>
    <t>Analíticas y análisis</t>
  </si>
  <si>
    <t>Artrocéntesis (Punción evacuadora)</t>
  </si>
  <si>
    <t>Endocrinología y nutrición</t>
  </si>
  <si>
    <t>Revisión endocrinología y nutrición</t>
  </si>
  <si>
    <t>Obstetricia y Ginecología</t>
  </si>
  <si>
    <t>Revisión Obstetricia y Ginecología</t>
  </si>
  <si>
    <t xml:space="preserve">Radiodiagnóstico </t>
  </si>
  <si>
    <t>Traumatología y cirgugía ortopédica</t>
  </si>
  <si>
    <t>Revisión Traumatológica y cirugía ortopédica</t>
  </si>
  <si>
    <t>Osbtetricia y Ginecología</t>
  </si>
  <si>
    <t>Revisión Osbtetricia y Ginecología</t>
  </si>
  <si>
    <r>
      <rPr>
        <sz val="10"/>
        <rFont val="Arial"/>
        <family val="2"/>
      </rPr>
      <t>Fortait urgencias contingencia profesional:</t>
    </r>
    <r>
      <rPr>
        <b/>
        <sz val="10"/>
        <color rgb="FFFF0000"/>
        <rFont val="Arial"/>
        <family val="2"/>
      </rPr>
      <t xml:space="preserve"> </t>
    </r>
    <r>
      <rPr>
        <b/>
        <i/>
        <sz val="9"/>
        <color rgb="FF0000FF"/>
        <rFont val="Arial"/>
        <family val="2"/>
      </rPr>
      <t>solo se aplicará a la 1ª visita</t>
    </r>
  </si>
  <si>
    <r>
      <rPr>
        <sz val="10"/>
        <rFont val="Arial"/>
        <family val="2"/>
      </rPr>
      <t>Fortait Proceso Cerrado contingencia profesional:</t>
    </r>
    <r>
      <rPr>
        <b/>
        <sz val="10"/>
        <color rgb="FFFF0000"/>
        <rFont val="Arial"/>
        <family val="2"/>
      </rPr>
      <t xml:space="preserve"> </t>
    </r>
    <r>
      <rPr>
        <b/>
        <i/>
        <sz val="9"/>
        <color rgb="FF0000FF"/>
        <rFont val="Arial"/>
        <family val="2"/>
      </rPr>
      <t>se aplicará a procesos con más de una visita</t>
    </r>
  </si>
  <si>
    <r>
      <rPr>
        <sz val="10"/>
        <rFont val="Arial"/>
        <family val="2"/>
      </rPr>
      <t>Forfait urgencias contingencia profesional</t>
    </r>
    <r>
      <rPr>
        <b/>
        <sz val="10"/>
        <color rgb="FFFF0000"/>
        <rFont val="Arial"/>
        <family val="2"/>
      </rPr>
      <t xml:space="preserve">: </t>
    </r>
    <r>
      <rPr>
        <b/>
        <i/>
        <sz val="9"/>
        <color rgb="FF0000FF"/>
        <rFont val="Arial"/>
        <family val="2"/>
      </rPr>
      <t>solo se aplicará a la 1ª visita</t>
    </r>
  </si>
  <si>
    <t>Ondas de choque (litotricia)</t>
  </si>
  <si>
    <t>Rehabilitacion deportiva</t>
  </si>
  <si>
    <t>Rehabilitación básica +  especifica</t>
  </si>
  <si>
    <t>Rehabilitacion con EPI (Electrolisis Percutánea Intratisular)</t>
  </si>
  <si>
    <t>Rehabilitacion con Punción seca</t>
  </si>
  <si>
    <t>Rehabilitacion con Radiofrecuencia (diatermia)</t>
  </si>
  <si>
    <t>Rehabilitacion de Tracción</t>
  </si>
  <si>
    <t>Rehabilitacion con Ondas de choque</t>
  </si>
  <si>
    <r>
      <rPr>
        <sz val="10"/>
        <rFont val="Arial"/>
        <family val="2"/>
      </rPr>
      <t>Forfait Proceso Cerrado contingencia profesional</t>
    </r>
    <r>
      <rPr>
        <b/>
        <sz val="10"/>
        <color rgb="FFFF0000"/>
        <rFont val="Arial"/>
        <family val="2"/>
      </rPr>
      <t xml:space="preserve">: </t>
    </r>
    <r>
      <rPr>
        <b/>
        <i/>
        <sz val="9"/>
        <color rgb="FF0000FF"/>
        <rFont val="Arial"/>
        <family val="2"/>
      </rPr>
      <t>se aplicará a procesos con más de una visita</t>
    </r>
  </si>
  <si>
    <t>NO TOCAR NUNCA ESTA COLUMNA</t>
  </si>
  <si>
    <t>Resonancia con sedación</t>
  </si>
  <si>
    <t>Resonancia doble con sedación</t>
  </si>
  <si>
    <t>Pruebas Covid-19</t>
  </si>
  <si>
    <t xml:space="preserve">         Covid PCR</t>
  </si>
  <si>
    <t xml:space="preserve">         Covid Test de Antigenos</t>
  </si>
  <si>
    <t xml:space="preserve">         Covid Test De Anticuerpos</t>
  </si>
  <si>
    <t>Neuromodulación Percutánea (sesión)</t>
  </si>
  <si>
    <t>IQ Cirugía Plástica y Reparadora Grupo 0</t>
  </si>
  <si>
    <t>IQ Oftalmología Grupo 0</t>
  </si>
  <si>
    <t>IQ Urología Grupo 0</t>
  </si>
  <si>
    <t>IQ Urología Grupo I</t>
  </si>
  <si>
    <t>IQ Urología Grupo II</t>
  </si>
  <si>
    <t>IQ Urología Grupo III</t>
  </si>
  <si>
    <t>IQ Urología Grupo V</t>
  </si>
  <si>
    <t>IQ Urología Grupo VII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</si>
</sst>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;[Red]\(#,##0.00\)"/>
    <numFmt numFmtId="165" formatCode="#,##0;[Red]#,##0"/>
  </numFmts>
  <fonts count="47" x14ac:knownFonts="1">
    <font>
      <sz val="12"/>
      <name val="Times New Roman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16"/>
      <name val="Arial"/>
      <family val="2"/>
    </font>
    <font>
      <b/>
      <sz val="10"/>
      <name val="Arial"/>
      <family val="2"/>
    </font>
    <font>
      <b/>
      <sz val="16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b/>
      <sz val="10"/>
      <color rgb="FF0000FF"/>
      <name val="Arial"/>
      <family val="2"/>
    </font>
    <font>
      <sz val="12"/>
      <color rgb="FF000000"/>
      <name val="Arial"/>
      <family val="2"/>
    </font>
    <font>
      <b/>
      <sz val="12"/>
      <color rgb="FF000000"/>
      <name val="Arial"/>
      <family val="2"/>
    </font>
    <font>
      <b/>
      <sz val="26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1"/>
      <color theme="0"/>
      <name val="Arial"/>
      <family val="2"/>
    </font>
    <font>
      <b/>
      <sz val="28"/>
      <color theme="0"/>
      <name val="Arial"/>
      <family val="2"/>
    </font>
    <font>
      <b/>
      <i/>
      <sz val="9"/>
      <color rgb="FF0000FF"/>
      <name val="Arial"/>
      <family val="2"/>
    </font>
    <font>
      <sz val="12"/>
      <name val="Times New Roman"/>
      <family val="1"/>
    </font>
    <font>
      <b/>
      <sz val="14"/>
      <name val="Arial"/>
      <family val="2"/>
    </font>
    <font>
      <u/>
      <sz val="10"/>
      <name val="Arial"/>
      <family val="2"/>
    </font>
    <font>
      <u/>
      <sz val="10"/>
      <color rgb="FFFF0000"/>
      <name val="Arial"/>
      <family val="2"/>
    </font>
    <font>
      <u/>
      <sz val="12"/>
      <color theme="10"/>
      <name val="Times New Roman"/>
      <family val="1"/>
    </font>
    <font>
      <b/>
      <sz val="11"/>
      <name val="Arial"/>
      <family val="2"/>
    </font>
    <font>
      <sz val="12"/>
      <color theme="0"/>
      <name val="Arial"/>
      <family val="2"/>
    </font>
    <font>
      <b/>
      <sz val="14"/>
      <color rgb="FF0000FF"/>
      <name val="Arial"/>
      <family val="2"/>
    </font>
    <font>
      <b/>
      <u/>
      <sz val="12"/>
      <color rgb="FFFF0000"/>
      <name val="Arial"/>
      <family val="2"/>
    </font>
    <font>
      <b/>
      <i/>
      <sz val="16"/>
      <color rgb="FFFF0000"/>
      <name val="Arial"/>
      <family val="2"/>
    </font>
    <font>
      <b/>
      <sz val="10"/>
      <color theme="0"/>
      <name val="Arial"/>
      <family val="2"/>
    </font>
    <font>
      <sz val="10"/>
      <color rgb="FF1A1A1A"/>
      <name val="Arial Unicode MS"/>
      <family val="2"/>
    </font>
    <font>
      <sz val="9"/>
      <color theme="0" tint="-0.34998626667073579"/>
      <name val="Arial"/>
      <family val="2"/>
    </font>
    <font>
      <sz val="8"/>
      <name val="Arial"/>
      <family val="2"/>
    </font>
    <font>
      <b/>
      <sz val="12"/>
      <color rgb="FF0000FF"/>
      <name val="Arial"/>
      <family val="2"/>
    </font>
    <font>
      <sz val="11"/>
      <color rgb="FFFF0000"/>
      <name val="Arial"/>
      <family val="2"/>
    </font>
    <font>
      <sz val="9"/>
      <color rgb="FFFF0000"/>
      <name val="Arial"/>
      <family val="2"/>
    </font>
    <font>
      <b/>
      <sz val="10"/>
      <color theme="0" tint="-0.14999847407452621"/>
      <name val="Arial"/>
      <family val="2"/>
    </font>
    <font>
      <sz val="6"/>
      <color theme="0"/>
      <name val="Arial"/>
      <family val="2"/>
    </font>
    <font>
      <sz val="12"/>
      <color theme="1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rgb="FFFF0000"/>
      <name val="Arial"/>
      <family val="2"/>
    </font>
    <font>
      <sz val="10"/>
      <color theme="0"/>
      <name val="Arial"/>
      <family val="2"/>
    </font>
    <font>
      <sz val="9"/>
      <color rgb="FF0000FF"/>
      <name val="Arial"/>
      <family val="2"/>
    </font>
    <font>
      <sz val="9"/>
      <color theme="1"/>
      <name val="Arial"/>
      <family val="2"/>
    </font>
    <font>
      <sz val="9"/>
      <color theme="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5">
    <xf numFmtId="0" fontId="0" fillId="0" borderId="0"/>
    <xf numFmtId="0" fontId="3" fillId="0" borderId="0"/>
    <xf numFmtId="0" fontId="20" fillId="0" borderId="0"/>
    <xf numFmtId="0" fontId="2" fillId="0" borderId="0"/>
    <xf numFmtId="0" fontId="24" fillId="0" borderId="0" applyNumberFormat="0" applyFill="0" applyBorder="0" applyAlignment="0" applyProtection="0"/>
  </cellStyleXfs>
  <cellXfs count="194">
    <xf numFmtId="0" fontId="0" fillId="0" borderId="0" xfId="0"/>
    <xf numFmtId="165" fontId="5" fillId="0" borderId="0" xfId="0" applyNumberFormat="1" applyFont="1" applyAlignment="1" applyProtection="1">
      <alignment horizontal="center" vertical="center"/>
      <protection locked="0"/>
    </xf>
    <xf numFmtId="165" fontId="5" fillId="0" borderId="0" xfId="0" applyNumberFormat="1" applyFont="1" applyFill="1" applyAlignment="1" applyProtection="1">
      <alignment horizontal="center" vertical="center"/>
      <protection locked="0"/>
    </xf>
    <xf numFmtId="0" fontId="7" fillId="0" borderId="1" xfId="0" applyFont="1" applyBorder="1" applyAlignment="1" applyProtection="1">
      <alignment horizontal="center" vertical="center" wrapText="1"/>
    </xf>
    <xf numFmtId="164" fontId="5" fillId="0" borderId="0" xfId="0" applyNumberFormat="1" applyFont="1" applyAlignment="1" applyProtection="1">
      <alignment horizontal="center" vertical="center"/>
    </xf>
    <xf numFmtId="164" fontId="5" fillId="5" borderId="1" xfId="0" applyNumberFormat="1" applyFont="1" applyFill="1" applyBorder="1" applyAlignment="1" applyProtection="1">
      <alignment horizontal="center" vertical="center"/>
    </xf>
    <xf numFmtId="0" fontId="15" fillId="0" borderId="1" xfId="0" applyFont="1" applyBorder="1" applyAlignment="1" applyProtection="1">
      <alignment horizontal="center" vertical="center" wrapText="1"/>
    </xf>
    <xf numFmtId="165" fontId="16" fillId="5" borderId="1" xfId="0" applyNumberFormat="1" applyFont="1" applyFill="1" applyBorder="1" applyAlignment="1" applyProtection="1">
      <alignment horizontal="center" vertical="center"/>
    </xf>
    <xf numFmtId="164" fontId="16" fillId="5" borderId="1" xfId="0" applyNumberFormat="1" applyFont="1" applyFill="1" applyBorder="1" applyAlignment="1" applyProtection="1">
      <alignment horizontal="center" vertical="center"/>
    </xf>
    <xf numFmtId="164" fontId="16" fillId="0" borderId="0" xfId="0" applyNumberFormat="1" applyFont="1" applyAlignment="1" applyProtection="1">
      <alignment horizontal="center" vertical="center"/>
    </xf>
    <xf numFmtId="165" fontId="5" fillId="5" borderId="1" xfId="0" applyNumberFormat="1" applyFont="1" applyFill="1" applyBorder="1" applyAlignment="1" applyProtection="1">
      <alignment horizontal="center" vertical="center"/>
    </xf>
    <xf numFmtId="164" fontId="7" fillId="2" borderId="1" xfId="0" applyNumberFormat="1" applyFont="1" applyFill="1" applyBorder="1" applyAlignment="1" applyProtection="1">
      <alignment horizontal="center" vertical="center" wrapText="1"/>
    </xf>
    <xf numFmtId="164" fontId="15" fillId="2" borderId="1" xfId="0" applyNumberFormat="1" applyFont="1" applyFill="1" applyBorder="1" applyAlignment="1" applyProtection="1">
      <alignment horizontal="center" vertical="center" wrapText="1"/>
    </xf>
    <xf numFmtId="164" fontId="6" fillId="0" borderId="0" xfId="0" applyNumberFormat="1" applyFont="1" applyAlignment="1" applyProtection="1">
      <alignment horizontal="center" vertical="center" wrapText="1"/>
    </xf>
    <xf numFmtId="164" fontId="6" fillId="0" borderId="0" xfId="0" applyNumberFormat="1" applyFont="1" applyFill="1" applyAlignment="1" applyProtection="1">
      <alignment horizontal="center" vertical="center" wrapText="1"/>
    </xf>
    <xf numFmtId="164" fontId="10" fillId="0" borderId="0" xfId="0" applyNumberFormat="1" applyFont="1" applyAlignment="1" applyProtection="1">
      <alignment horizontal="center" vertical="center" wrapText="1"/>
    </xf>
    <xf numFmtId="165" fontId="5" fillId="0" borderId="0" xfId="0" applyNumberFormat="1" applyFont="1" applyAlignment="1" applyProtection="1">
      <alignment horizontal="center" vertical="center" wrapText="1"/>
    </xf>
    <xf numFmtId="164" fontId="5" fillId="0" borderId="0" xfId="0" applyNumberFormat="1" applyFont="1" applyAlignment="1" applyProtection="1">
      <alignment horizontal="center" vertical="center" wrapText="1"/>
    </xf>
    <xf numFmtId="164" fontId="7" fillId="0" borderId="0" xfId="0" applyNumberFormat="1" applyFont="1" applyFill="1" applyBorder="1" applyAlignment="1" applyProtection="1">
      <alignment horizontal="center" vertical="center" wrapText="1"/>
    </xf>
    <xf numFmtId="164" fontId="17" fillId="0" borderId="0" xfId="0" applyNumberFormat="1" applyFont="1" applyAlignment="1" applyProtection="1">
      <alignment vertical="center"/>
    </xf>
    <xf numFmtId="164" fontId="18" fillId="0" borderId="0" xfId="0" applyNumberFormat="1" applyFont="1" applyFill="1" applyBorder="1" applyAlignment="1" applyProtection="1">
      <alignment horizontal="center" vertical="center" textRotation="90" wrapText="1"/>
    </xf>
    <xf numFmtId="165" fontId="5" fillId="0" borderId="1" xfId="0" applyNumberFormat="1" applyFont="1" applyFill="1" applyBorder="1" applyAlignment="1" applyProtection="1">
      <alignment horizontal="center" vertical="center"/>
    </xf>
    <xf numFmtId="164" fontId="5" fillId="0" borderId="1" xfId="0" applyNumberFormat="1" applyFont="1" applyFill="1" applyBorder="1" applyAlignment="1" applyProtection="1">
      <alignment horizontal="center" vertical="center"/>
    </xf>
    <xf numFmtId="164" fontId="5" fillId="0" borderId="0" xfId="0" applyNumberFormat="1" applyFont="1" applyAlignment="1" applyProtection="1">
      <alignment vertical="center"/>
    </xf>
    <xf numFmtId="164" fontId="6" fillId="0" borderId="0" xfId="0" applyNumberFormat="1" applyFont="1" applyAlignment="1" applyProtection="1">
      <alignment vertical="center"/>
    </xf>
    <xf numFmtId="0" fontId="10" fillId="0" borderId="0" xfId="0" applyFont="1" applyAlignment="1" applyProtection="1">
      <alignment horizontal="center" vertical="center" wrapText="1"/>
    </xf>
    <xf numFmtId="0" fontId="10" fillId="0" borderId="0" xfId="0" applyFont="1" applyAlignment="1" applyProtection="1">
      <alignment vertical="center" wrapText="1"/>
    </xf>
    <xf numFmtId="165" fontId="5" fillId="0" borderId="0" xfId="0" applyNumberFormat="1" applyFont="1" applyFill="1" applyAlignment="1" applyProtection="1">
      <alignment horizontal="center" vertical="center"/>
    </xf>
    <xf numFmtId="165" fontId="5" fillId="0" borderId="0" xfId="0" applyNumberFormat="1" applyFont="1" applyAlignment="1" applyProtection="1">
      <alignment horizontal="center" vertical="center"/>
    </xf>
    <xf numFmtId="164" fontId="16" fillId="0" borderId="0" xfId="0" applyNumberFormat="1" applyFont="1" applyAlignment="1" applyProtection="1">
      <alignment vertical="center"/>
    </xf>
    <xf numFmtId="164" fontId="6" fillId="0" borderId="0" xfId="0" applyNumberFormat="1" applyFont="1" applyFill="1" applyAlignment="1" applyProtection="1">
      <alignment vertical="center"/>
    </xf>
    <xf numFmtId="164" fontId="10" fillId="0" borderId="0" xfId="0" applyNumberFormat="1" applyFont="1" applyAlignment="1" applyProtection="1">
      <alignment vertical="center" wrapText="1"/>
    </xf>
    <xf numFmtId="4" fontId="12" fillId="0" borderId="6" xfId="1" applyNumberFormat="1" applyFont="1" applyBorder="1" applyAlignment="1" applyProtection="1">
      <alignment horizontal="center" vertical="center" wrapText="1"/>
    </xf>
    <xf numFmtId="4" fontId="13" fillId="0" borderId="0" xfId="1" applyNumberFormat="1" applyFont="1" applyFill="1" applyBorder="1" applyAlignment="1" applyProtection="1">
      <alignment horizontal="right" vertical="center"/>
    </xf>
    <xf numFmtId="4" fontId="13" fillId="4" borderId="1" xfId="1" applyNumberFormat="1" applyFont="1" applyFill="1" applyBorder="1" applyAlignment="1" applyProtection="1">
      <alignment horizontal="right" vertical="center" wrapText="1"/>
    </xf>
    <xf numFmtId="0" fontId="3" fillId="0" borderId="0" xfId="1" applyAlignment="1" applyProtection="1">
      <alignment vertical="center"/>
    </xf>
    <xf numFmtId="164" fontId="4" fillId="0" borderId="0" xfId="0" applyNumberFormat="1" applyFont="1" applyAlignment="1" applyProtection="1">
      <alignment horizontal="right" vertical="center"/>
    </xf>
    <xf numFmtId="165" fontId="4" fillId="0" borderId="1" xfId="0" applyNumberFormat="1" applyFont="1" applyBorder="1" applyAlignment="1" applyProtection="1">
      <alignment horizontal="center" vertical="center"/>
    </xf>
    <xf numFmtId="164" fontId="4" fillId="0" borderId="0" xfId="0" applyNumberFormat="1" applyFont="1" applyAlignment="1" applyProtection="1">
      <alignment vertical="center"/>
    </xf>
    <xf numFmtId="164" fontId="9" fillId="0" borderId="0" xfId="0" applyNumberFormat="1" applyFont="1" applyAlignment="1" applyProtection="1">
      <alignment horizontal="right" vertical="center"/>
    </xf>
    <xf numFmtId="164" fontId="5" fillId="0" borderId="0" xfId="0" applyNumberFormat="1" applyFont="1" applyAlignment="1" applyProtection="1">
      <alignment vertical="center"/>
      <protection locked="0"/>
    </xf>
    <xf numFmtId="164" fontId="4" fillId="0" borderId="0" xfId="0" applyNumberFormat="1" applyFont="1" applyAlignment="1" applyProtection="1">
      <alignment vertical="center" wrapText="1"/>
    </xf>
    <xf numFmtId="164" fontId="4" fillId="0" borderId="0" xfId="0" applyNumberFormat="1" applyFont="1" applyProtection="1"/>
    <xf numFmtId="165" fontId="9" fillId="2" borderId="1" xfId="0" applyNumberFormat="1" applyFont="1" applyFill="1" applyBorder="1" applyAlignment="1" applyProtection="1">
      <alignment horizontal="center" vertical="center" wrapText="1"/>
    </xf>
    <xf numFmtId="3" fontId="13" fillId="4" borderId="1" xfId="1" applyNumberFormat="1" applyFont="1" applyFill="1" applyBorder="1" applyAlignment="1" applyProtection="1">
      <alignment horizontal="center" vertical="center" wrapText="1"/>
    </xf>
    <xf numFmtId="164" fontId="5" fillId="0" borderId="0" xfId="0" applyNumberFormat="1" applyFont="1" applyBorder="1" applyAlignment="1" applyProtection="1">
      <alignment horizontal="center" vertical="center" wrapText="1"/>
    </xf>
    <xf numFmtId="164" fontId="7" fillId="0" borderId="14" xfId="0" applyNumberFormat="1" applyFont="1" applyFill="1" applyBorder="1" applyAlignment="1" applyProtection="1">
      <alignment horizontal="center" vertical="center" wrapText="1"/>
    </xf>
    <xf numFmtId="0" fontId="15" fillId="3" borderId="1" xfId="0" applyFont="1" applyFill="1" applyBorder="1" applyAlignment="1" applyProtection="1">
      <alignment horizontal="center" vertical="center" wrapText="1"/>
    </xf>
    <xf numFmtId="0" fontId="9" fillId="3" borderId="1" xfId="0" applyFont="1" applyFill="1" applyBorder="1" applyAlignment="1" applyProtection="1">
      <alignment horizontal="center" vertical="center" wrapText="1"/>
    </xf>
    <xf numFmtId="0" fontId="25" fillId="3" borderId="1" xfId="0" applyFont="1" applyFill="1" applyBorder="1" applyAlignment="1" applyProtection="1">
      <alignment horizontal="center" vertical="center" wrapText="1"/>
    </xf>
    <xf numFmtId="0" fontId="4" fillId="0" borderId="0" xfId="0" applyFont="1" applyAlignment="1" applyProtection="1">
      <alignment vertical="center" wrapText="1"/>
    </xf>
    <xf numFmtId="0" fontId="4" fillId="0" borderId="0" xfId="0" applyFont="1" applyProtection="1"/>
    <xf numFmtId="0" fontId="9" fillId="3" borderId="1" xfId="0" applyFont="1" applyFill="1" applyBorder="1" applyProtection="1"/>
    <xf numFmtId="4" fontId="9" fillId="3" borderId="1" xfId="0" applyNumberFormat="1" applyFont="1" applyFill="1" applyBorder="1" applyAlignment="1" applyProtection="1">
      <alignment horizontal="center"/>
    </xf>
    <xf numFmtId="3" fontId="9" fillId="3" borderId="1" xfId="0" applyNumberFormat="1" applyFont="1" applyFill="1" applyBorder="1" applyAlignment="1" applyProtection="1">
      <alignment horizontal="center" vertical="center"/>
    </xf>
    <xf numFmtId="3" fontId="4" fillId="0" borderId="9" xfId="0" applyNumberFormat="1" applyFont="1" applyBorder="1" applyAlignment="1" applyProtection="1">
      <alignment horizontal="center" vertical="center"/>
    </xf>
    <xf numFmtId="3" fontId="4" fillId="0" borderId="6" xfId="0" applyNumberFormat="1" applyFont="1" applyBorder="1" applyAlignment="1" applyProtection="1">
      <alignment horizontal="center" vertical="center"/>
    </xf>
    <xf numFmtId="3" fontId="4" fillId="0" borderId="10" xfId="0" applyNumberFormat="1" applyFont="1" applyBorder="1" applyAlignment="1" applyProtection="1">
      <alignment horizontal="center" vertical="center"/>
    </xf>
    <xf numFmtId="3" fontId="4" fillId="0" borderId="15" xfId="0" applyNumberFormat="1" applyFont="1" applyBorder="1" applyAlignment="1" applyProtection="1">
      <alignment horizontal="center" vertical="center"/>
    </xf>
    <xf numFmtId="3" fontId="4" fillId="0" borderId="8" xfId="0" applyNumberFormat="1" applyFont="1" applyBorder="1" applyAlignment="1" applyProtection="1">
      <alignment horizontal="center" vertical="center"/>
    </xf>
    <xf numFmtId="0" fontId="5" fillId="0" borderId="0" xfId="0" applyFont="1" applyProtection="1"/>
    <xf numFmtId="3" fontId="4" fillId="0" borderId="14" xfId="0" applyNumberFormat="1" applyFont="1" applyBorder="1" applyAlignment="1" applyProtection="1">
      <alignment horizontal="center" vertical="center"/>
    </xf>
    <xf numFmtId="3" fontId="4" fillId="0" borderId="0" xfId="0" applyNumberFormat="1" applyFont="1" applyBorder="1" applyAlignment="1" applyProtection="1">
      <alignment horizontal="center" vertical="center"/>
    </xf>
    <xf numFmtId="3" fontId="4" fillId="0" borderId="7" xfId="0" applyNumberFormat="1" applyFont="1" applyBorder="1" applyAlignment="1" applyProtection="1">
      <alignment horizontal="center" vertical="center"/>
    </xf>
    <xf numFmtId="3" fontId="4" fillId="0" borderId="5" xfId="0" applyNumberFormat="1" applyFont="1" applyBorder="1" applyAlignment="1" applyProtection="1">
      <alignment horizontal="center" vertical="center"/>
    </xf>
    <xf numFmtId="164" fontId="7" fillId="2" borderId="1" xfId="0" applyNumberFormat="1" applyFont="1" applyFill="1" applyBorder="1" applyAlignment="1" applyProtection="1">
      <alignment horizontal="center" vertical="center" wrapText="1"/>
    </xf>
    <xf numFmtId="0" fontId="10" fillId="0" borderId="11" xfId="0" applyFont="1" applyBorder="1" applyAlignment="1" applyProtection="1">
      <alignment vertical="center" wrapText="1"/>
    </xf>
    <xf numFmtId="0" fontId="16" fillId="0" borderId="11" xfId="0" applyFont="1" applyBorder="1" applyAlignment="1" applyProtection="1">
      <alignment vertical="center" wrapText="1"/>
    </xf>
    <xf numFmtId="4" fontId="13" fillId="0" borderId="0" xfId="1" applyNumberFormat="1" applyFont="1" applyBorder="1" applyAlignment="1" applyProtection="1">
      <alignment horizontal="right" vertical="center" wrapText="1"/>
    </xf>
    <xf numFmtId="164" fontId="5" fillId="0" borderId="0" xfId="0" applyNumberFormat="1" applyFont="1" applyFill="1" applyBorder="1" applyAlignment="1" applyProtection="1">
      <alignment horizontal="center" vertical="center"/>
    </xf>
    <xf numFmtId="164" fontId="5" fillId="0" borderId="0" xfId="0" applyNumberFormat="1" applyFont="1" applyBorder="1" applyAlignment="1" applyProtection="1">
      <alignment vertical="center"/>
    </xf>
    <xf numFmtId="164" fontId="5" fillId="0" borderId="0" xfId="0" applyNumberFormat="1" applyFont="1" applyBorder="1" applyAlignment="1" applyProtection="1">
      <alignment vertical="center"/>
      <protection locked="0"/>
    </xf>
    <xf numFmtId="165" fontId="5" fillId="0" borderId="0" xfId="0" applyNumberFormat="1" applyFont="1" applyFill="1" applyBorder="1" applyAlignment="1" applyProtection="1">
      <alignment horizontal="center" vertical="center"/>
    </xf>
    <xf numFmtId="165" fontId="5" fillId="0" borderId="0" xfId="0" applyNumberFormat="1" applyFont="1" applyBorder="1" applyAlignment="1" applyProtection="1">
      <alignment horizontal="center" vertical="center"/>
    </xf>
    <xf numFmtId="4" fontId="12" fillId="0" borderId="0" xfId="1" applyNumberFormat="1" applyFont="1" applyBorder="1" applyAlignment="1" applyProtection="1">
      <alignment horizontal="center" vertical="center" wrapText="1"/>
    </xf>
    <xf numFmtId="164" fontId="5" fillId="0" borderId="0" xfId="0" applyNumberFormat="1" applyFont="1" applyBorder="1" applyAlignment="1" applyProtection="1">
      <alignment horizontal="center" vertical="center"/>
    </xf>
    <xf numFmtId="164" fontId="5" fillId="7" borderId="1" xfId="0" applyNumberFormat="1" applyFont="1" applyFill="1" applyBorder="1" applyAlignment="1" applyProtection="1">
      <alignment horizontal="center" vertical="center"/>
      <protection locked="0"/>
    </xf>
    <xf numFmtId="164" fontId="4" fillId="0" borderId="0" xfId="0" applyNumberFormat="1" applyFont="1" applyAlignment="1" applyProtection="1">
      <alignment horizontal="center" vertical="center" wrapText="1"/>
    </xf>
    <xf numFmtId="164" fontId="26" fillId="0" borderId="0" xfId="0" applyNumberFormat="1" applyFont="1" applyAlignment="1" applyProtection="1">
      <alignment horizontal="center" vertical="center" wrapText="1"/>
    </xf>
    <xf numFmtId="164" fontId="4" fillId="0" borderId="0" xfId="0" applyNumberFormat="1" applyFont="1"/>
    <xf numFmtId="4" fontId="4" fillId="3" borderId="4" xfId="0" applyNumberFormat="1" applyFont="1" applyFill="1" applyBorder="1" applyAlignment="1" applyProtection="1">
      <alignment horizontal="center"/>
    </xf>
    <xf numFmtId="4" fontId="4" fillId="3" borderId="2" xfId="0" applyNumberFormat="1" applyFont="1" applyFill="1" applyBorder="1" applyAlignment="1" applyProtection="1">
      <alignment horizontal="center"/>
    </xf>
    <xf numFmtId="4" fontId="4" fillId="3" borderId="3" xfId="0" applyNumberFormat="1" applyFont="1" applyFill="1" applyBorder="1" applyAlignment="1" applyProtection="1">
      <alignment horizontal="center"/>
    </xf>
    <xf numFmtId="0" fontId="4" fillId="0" borderId="0" xfId="0" applyNumberFormat="1" applyFont="1" applyAlignment="1">
      <alignment horizontal="center" vertical="center"/>
    </xf>
    <xf numFmtId="164" fontId="7" fillId="2" borderId="1" xfId="0" applyNumberFormat="1" applyFont="1" applyFill="1" applyBorder="1" applyAlignment="1" applyProtection="1">
      <alignment horizontal="center" vertical="center" wrapText="1"/>
    </xf>
    <xf numFmtId="0" fontId="31" fillId="0" borderId="0" xfId="0" applyFont="1" applyAlignment="1">
      <alignment horizontal="left" vertical="center"/>
    </xf>
    <xf numFmtId="164" fontId="33" fillId="0" borderId="0" xfId="0" applyNumberFormat="1" applyFont="1" applyFill="1" applyAlignment="1" applyProtection="1">
      <alignment horizontal="center" vertical="center" wrapText="1"/>
    </xf>
    <xf numFmtId="164" fontId="34" fillId="0" borderId="0" xfId="0" applyNumberFormat="1" applyFont="1" applyAlignment="1" applyProtection="1">
      <alignment horizontal="center" vertical="center"/>
    </xf>
    <xf numFmtId="165" fontId="36" fillId="5" borderId="1" xfId="0" applyNumberFormat="1" applyFont="1" applyFill="1" applyBorder="1" applyAlignment="1" applyProtection="1">
      <alignment horizontal="center" vertical="center"/>
    </xf>
    <xf numFmtId="0" fontId="7" fillId="0" borderId="1" xfId="0" applyFont="1" applyFill="1" applyBorder="1" applyAlignment="1" applyProtection="1">
      <alignment horizontal="center" vertical="center" wrapText="1"/>
    </xf>
    <xf numFmtId="164" fontId="5" fillId="7" borderId="4" xfId="0" applyNumberFormat="1" applyFont="1" applyFill="1" applyBorder="1" applyAlignment="1" applyProtection="1">
      <alignment horizontal="center" vertical="center"/>
      <protection locked="0"/>
    </xf>
    <xf numFmtId="0" fontId="14" fillId="2" borderId="15" xfId="0" applyFont="1" applyFill="1" applyBorder="1" applyAlignment="1" applyProtection="1">
      <alignment horizontal="center" vertical="center" textRotation="90" wrapText="1"/>
    </xf>
    <xf numFmtId="164" fontId="5" fillId="8" borderId="1" xfId="0" applyNumberFormat="1" applyFont="1" applyFill="1" applyBorder="1" applyAlignment="1" applyProtection="1">
      <alignment horizontal="center" vertical="center"/>
    </xf>
    <xf numFmtId="0" fontId="7" fillId="0" borderId="1" xfId="0" applyFont="1" applyBorder="1" applyAlignment="1" applyProtection="1">
      <alignment horizontal="right" vertical="center" wrapText="1"/>
    </xf>
    <xf numFmtId="0" fontId="42" fillId="0" borderId="11" xfId="0" applyFont="1" applyBorder="1" applyAlignment="1" applyProtection="1">
      <alignment vertical="center" wrapText="1"/>
    </xf>
    <xf numFmtId="164" fontId="35" fillId="5" borderId="1" xfId="0" applyNumberFormat="1" applyFont="1" applyFill="1" applyBorder="1" applyAlignment="1" applyProtection="1">
      <alignment horizontal="center" vertical="center"/>
    </xf>
    <xf numFmtId="164" fontId="36" fillId="5" borderId="1" xfId="0" applyNumberFormat="1" applyFont="1" applyFill="1" applyBorder="1" applyAlignment="1" applyProtection="1">
      <alignment horizontal="center" vertical="center"/>
    </xf>
    <xf numFmtId="164" fontId="35" fillId="0" borderId="0" xfId="0" applyNumberFormat="1" applyFont="1" applyAlignment="1" applyProtection="1">
      <alignment vertical="center"/>
    </xf>
    <xf numFmtId="4" fontId="43" fillId="0" borderId="0" xfId="0" applyNumberFormat="1" applyFont="1" applyAlignment="1" applyProtection="1">
      <alignment vertical="center"/>
    </xf>
    <xf numFmtId="164" fontId="17" fillId="0" borderId="0" xfId="0" applyNumberFormat="1" applyFont="1" applyAlignment="1" applyProtection="1">
      <alignment horizontal="center" vertical="center" wrapText="1"/>
    </xf>
    <xf numFmtId="164" fontId="30" fillId="0" borderId="0" xfId="0" applyNumberFormat="1" applyFont="1" applyFill="1" applyBorder="1" applyAlignment="1" applyProtection="1">
      <alignment horizontal="center" vertical="center" wrapText="1"/>
    </xf>
    <xf numFmtId="164" fontId="17" fillId="0" borderId="0" xfId="0" applyNumberFormat="1" applyFont="1" applyAlignment="1" applyProtection="1">
      <alignment horizontal="center" vertical="center"/>
    </xf>
    <xf numFmtId="14" fontId="38" fillId="0" borderId="0" xfId="0" applyNumberFormat="1" applyFont="1" applyAlignment="1" applyProtection="1">
      <alignment horizontal="center" vertical="center"/>
    </xf>
    <xf numFmtId="164" fontId="17" fillId="0" borderId="0" xfId="0" applyNumberFormat="1" applyFont="1" applyFill="1" applyAlignment="1" applyProtection="1">
      <alignment horizontal="center" vertical="center"/>
    </xf>
    <xf numFmtId="164" fontId="33" fillId="0" borderId="0" xfId="0" applyNumberFormat="1" applyFont="1" applyAlignment="1" applyProtection="1">
      <alignment horizontal="center" vertical="center" wrapText="1"/>
    </xf>
    <xf numFmtId="164" fontId="44" fillId="0" borderId="0" xfId="0" applyNumberFormat="1" applyFont="1" applyAlignment="1" applyProtection="1">
      <alignment horizontal="center" vertical="center" wrapText="1"/>
    </xf>
    <xf numFmtId="164" fontId="43" fillId="0" borderId="0" xfId="0" applyNumberFormat="1" applyFont="1" applyAlignment="1" applyProtection="1">
      <alignment horizontal="center" vertical="center" wrapText="1"/>
    </xf>
    <xf numFmtId="164" fontId="30" fillId="0" borderId="14" xfId="0" applyNumberFormat="1" applyFont="1" applyFill="1" applyBorder="1" applyAlignment="1" applyProtection="1">
      <alignment horizontal="center" vertical="center" wrapText="1"/>
    </xf>
    <xf numFmtId="164" fontId="43" fillId="0" borderId="0" xfId="0" applyNumberFormat="1" applyFont="1" applyAlignment="1" applyProtection="1">
      <alignment vertical="center" wrapText="1"/>
    </xf>
    <xf numFmtId="165" fontId="16" fillId="5" borderId="11" xfId="0" applyNumberFormat="1" applyFont="1" applyFill="1" applyBorder="1" applyAlignment="1" applyProtection="1">
      <alignment horizontal="center" vertical="center"/>
    </xf>
    <xf numFmtId="164" fontId="45" fillId="5" borderId="1" xfId="0" applyNumberFormat="1" applyFont="1" applyFill="1" applyBorder="1" applyAlignment="1" applyProtection="1">
      <alignment horizontal="center" vertical="center"/>
    </xf>
    <xf numFmtId="164" fontId="1" fillId="0" borderId="1" xfId="0" applyNumberFormat="1" applyFont="1" applyFill="1" applyBorder="1" applyAlignment="1" applyProtection="1">
      <alignment horizontal="center" vertical="center"/>
    </xf>
    <xf numFmtId="164" fontId="5" fillId="0" borderId="0" xfId="0" applyNumberFormat="1" applyFont="1" applyFill="1" applyAlignment="1" applyProtection="1">
      <alignment vertical="center"/>
    </xf>
    <xf numFmtId="4" fontId="5" fillId="0" borderId="0" xfId="0" applyNumberFormat="1" applyFont="1" applyFill="1" applyAlignment="1" applyProtection="1">
      <alignment horizontal="center" vertical="center"/>
    </xf>
    <xf numFmtId="0" fontId="7" fillId="2" borderId="12" xfId="0" applyFont="1" applyFill="1" applyBorder="1" applyAlignment="1">
      <alignment horizontal="right" vertical="center" wrapText="1"/>
    </xf>
    <xf numFmtId="165" fontId="5" fillId="3" borderId="1" xfId="0" applyNumberFormat="1" applyFont="1" applyFill="1" applyBorder="1" applyAlignment="1" applyProtection="1">
      <alignment horizontal="center" vertical="center"/>
    </xf>
    <xf numFmtId="165" fontId="5" fillId="0" borderId="14" xfId="0" applyNumberFormat="1" applyFont="1" applyFill="1" applyBorder="1" applyAlignment="1" applyProtection="1">
      <alignment horizontal="center" vertical="center"/>
    </xf>
    <xf numFmtId="165" fontId="5" fillId="0" borderId="15" xfId="0" applyNumberFormat="1" applyFont="1" applyFill="1" applyBorder="1" applyAlignment="1" applyProtection="1">
      <alignment horizontal="center" vertical="center"/>
    </xf>
    <xf numFmtId="165" fontId="5" fillId="0" borderId="14" xfId="0" applyNumberFormat="1" applyFont="1" applyBorder="1" applyAlignment="1" applyProtection="1">
      <alignment horizontal="center" vertical="center"/>
    </xf>
    <xf numFmtId="165" fontId="5" fillId="0" borderId="15" xfId="0" applyNumberFormat="1" applyFont="1" applyBorder="1" applyAlignment="1" applyProtection="1">
      <alignment horizontal="center" vertical="center"/>
    </xf>
    <xf numFmtId="165" fontId="32" fillId="5" borderId="1" xfId="0" applyNumberFormat="1" applyFont="1" applyFill="1" applyBorder="1" applyAlignment="1" applyProtection="1">
      <alignment horizontal="center" vertical="center"/>
    </xf>
    <xf numFmtId="164" fontId="17" fillId="0" borderId="0" xfId="0" applyNumberFormat="1" applyFont="1" applyFill="1" applyBorder="1" applyAlignment="1" applyProtection="1">
      <alignment horizontal="center" vertical="center" wrapText="1"/>
    </xf>
    <xf numFmtId="164" fontId="17" fillId="0" borderId="0" xfId="0" applyNumberFormat="1" applyFont="1" applyBorder="1" applyAlignment="1" applyProtection="1">
      <alignment horizontal="center" vertical="center" wrapText="1"/>
    </xf>
    <xf numFmtId="4" fontId="9" fillId="2" borderId="1" xfId="0" applyNumberFormat="1" applyFont="1" applyFill="1" applyBorder="1" applyAlignment="1">
      <alignment horizontal="center" vertical="center" wrapText="1"/>
    </xf>
    <xf numFmtId="164" fontId="5" fillId="3" borderId="1" xfId="0" applyNumberFormat="1" applyFont="1" applyFill="1" applyBorder="1" applyAlignment="1" applyProtection="1">
      <alignment horizontal="center" vertical="center"/>
    </xf>
    <xf numFmtId="164" fontId="5" fillId="0" borderId="14" xfId="0" applyNumberFormat="1" applyFont="1" applyFill="1" applyBorder="1" applyAlignment="1" applyProtection="1">
      <alignment horizontal="center" vertical="center"/>
    </xf>
    <xf numFmtId="164" fontId="5" fillId="0" borderId="15" xfId="0" applyNumberFormat="1" applyFont="1" applyBorder="1" applyAlignment="1" applyProtection="1">
      <alignment horizontal="center" vertical="center"/>
    </xf>
    <xf numFmtId="4" fontId="12" fillId="0" borderId="9" xfId="1" applyNumberFormat="1" applyFont="1" applyBorder="1" applyAlignment="1" applyProtection="1">
      <alignment horizontal="center" vertical="center" wrapText="1"/>
    </xf>
    <xf numFmtId="4" fontId="13" fillId="0" borderId="10" xfId="1" applyNumberFormat="1" applyFont="1" applyBorder="1" applyAlignment="1" applyProtection="1">
      <alignment horizontal="right" vertical="center" wrapText="1"/>
    </xf>
    <xf numFmtId="164" fontId="5" fillId="0" borderId="14" xfId="0" applyNumberFormat="1" applyFont="1" applyBorder="1" applyAlignment="1" applyProtection="1">
      <alignment horizontal="center" vertical="center"/>
    </xf>
    <xf numFmtId="164" fontId="39" fillId="3" borderId="1" xfId="0" applyNumberFormat="1" applyFont="1" applyFill="1" applyBorder="1" applyAlignment="1" applyProtection="1">
      <alignment horizontal="center" vertical="center"/>
    </xf>
    <xf numFmtId="164" fontId="18" fillId="0" borderId="12" xfId="0" applyNumberFormat="1" applyFont="1" applyFill="1" applyBorder="1" applyAlignment="1" applyProtection="1">
      <alignment horizontal="center" vertical="center" textRotation="90" wrapText="1"/>
    </xf>
    <xf numFmtId="0" fontId="10" fillId="0" borderId="11" xfId="0" applyFont="1" applyFill="1" applyBorder="1" applyAlignment="1" applyProtection="1">
      <alignment vertical="center" wrapText="1"/>
    </xf>
    <xf numFmtId="164" fontId="17" fillId="0" borderId="0" xfId="0" applyNumberFormat="1" applyFont="1" applyFill="1" applyBorder="1" applyAlignment="1" applyProtection="1">
      <alignment horizontal="center" vertical="center"/>
    </xf>
    <xf numFmtId="164" fontId="17" fillId="0" borderId="0" xfId="0" applyNumberFormat="1" applyFont="1" applyBorder="1" applyAlignment="1" applyProtection="1">
      <alignment horizontal="center" vertical="center"/>
    </xf>
    <xf numFmtId="164" fontId="7" fillId="2" borderId="1" xfId="0" applyNumberFormat="1" applyFont="1" applyFill="1" applyBorder="1" applyAlignment="1">
      <alignment horizontal="center" vertical="center" wrapText="1"/>
    </xf>
    <xf numFmtId="164" fontId="5" fillId="0" borderId="14" xfId="0" applyNumberFormat="1" applyFont="1" applyFill="1" applyBorder="1" applyAlignment="1" applyProtection="1">
      <alignment horizontal="center" vertical="center"/>
      <protection locked="0"/>
    </xf>
    <xf numFmtId="164" fontId="5" fillId="0" borderId="14" xfId="0" applyNumberFormat="1" applyFont="1" applyBorder="1" applyAlignment="1" applyProtection="1">
      <alignment vertical="center"/>
      <protection locked="0"/>
    </xf>
    <xf numFmtId="164" fontId="16" fillId="7" borderId="1" xfId="0" applyNumberFormat="1" applyFont="1" applyFill="1" applyBorder="1" applyAlignment="1" applyProtection="1">
      <alignment horizontal="center" vertical="center"/>
      <protection locked="0"/>
    </xf>
    <xf numFmtId="164" fontId="18" fillId="0" borderId="5" xfId="0" applyNumberFormat="1" applyFont="1" applyFill="1" applyBorder="1" applyAlignment="1" applyProtection="1">
      <alignment horizontal="center" vertical="center" textRotation="90" wrapText="1"/>
    </xf>
    <xf numFmtId="0" fontId="7" fillId="2" borderId="11" xfId="0" applyFont="1" applyFill="1" applyBorder="1" applyAlignment="1">
      <alignment horizontal="right" vertical="center" wrapText="1"/>
    </xf>
    <xf numFmtId="0" fontId="30" fillId="2" borderId="13" xfId="0" applyFont="1" applyFill="1" applyBorder="1" applyAlignment="1">
      <alignment horizontal="center" vertical="center" wrapText="1"/>
    </xf>
    <xf numFmtId="164" fontId="5" fillId="0" borderId="15" xfId="0" applyNumberFormat="1" applyFont="1" applyFill="1" applyBorder="1" applyAlignment="1" applyProtection="1">
      <alignment horizontal="center" vertical="center"/>
    </xf>
    <xf numFmtId="164" fontId="5" fillId="0" borderId="15" xfId="0" applyNumberFormat="1" applyFont="1" applyBorder="1" applyAlignment="1" applyProtection="1">
      <alignment vertical="center"/>
    </xf>
    <xf numFmtId="0" fontId="37" fillId="2" borderId="13" xfId="0" applyFont="1" applyFill="1" applyBorder="1" applyAlignment="1">
      <alignment horizontal="center" vertical="center" wrapText="1"/>
    </xf>
    <xf numFmtId="4" fontId="12" fillId="0" borderId="10" xfId="1" applyNumberFormat="1" applyFont="1" applyBorder="1" applyAlignment="1" applyProtection="1">
      <alignment horizontal="center" vertical="center" wrapText="1"/>
    </xf>
    <xf numFmtId="164" fontId="35" fillId="0" borderId="0" xfId="0" applyNumberFormat="1" applyFont="1" applyAlignment="1" applyProtection="1">
      <alignment horizontal="center" vertical="center" wrapText="1"/>
    </xf>
    <xf numFmtId="164" fontId="17" fillId="0" borderId="14" xfId="0" applyNumberFormat="1" applyFont="1" applyBorder="1" applyAlignment="1" applyProtection="1">
      <alignment vertical="center"/>
    </xf>
    <xf numFmtId="164" fontId="17" fillId="0" borderId="14" xfId="0" applyNumberFormat="1" applyFont="1" applyFill="1" applyBorder="1" applyAlignment="1" applyProtection="1">
      <alignment vertical="center"/>
    </xf>
    <xf numFmtId="164" fontId="46" fillId="0" borderId="14" xfId="0" applyNumberFormat="1" applyFont="1" applyBorder="1" applyAlignment="1" applyProtection="1">
      <alignment vertical="center"/>
    </xf>
    <xf numFmtId="0" fontId="7" fillId="2" borderId="11" xfId="0" applyFont="1" applyFill="1" applyBorder="1" applyAlignment="1">
      <alignment horizontal="right" vertical="center" wrapText="1"/>
    </xf>
    <xf numFmtId="0" fontId="7" fillId="2" borderId="12" xfId="0" applyFont="1" applyFill="1" applyBorder="1" applyAlignment="1">
      <alignment horizontal="right" vertical="center" wrapText="1"/>
    </xf>
    <xf numFmtId="0" fontId="7" fillId="2" borderId="13" xfId="0" applyFont="1" applyFill="1" applyBorder="1" applyAlignment="1">
      <alignment horizontal="right" vertical="center" wrapText="1"/>
    </xf>
    <xf numFmtId="164" fontId="7" fillId="2" borderId="1" xfId="0" applyNumberFormat="1" applyFont="1" applyFill="1" applyBorder="1" applyAlignment="1" applyProtection="1">
      <alignment horizontal="center" vertical="center" wrapText="1"/>
    </xf>
    <xf numFmtId="0" fontId="8" fillId="2" borderId="4" xfId="0" applyFont="1" applyFill="1" applyBorder="1" applyAlignment="1" applyProtection="1">
      <alignment horizontal="center" vertical="center" textRotation="90" wrapText="1"/>
    </xf>
    <xf numFmtId="0" fontId="8" fillId="2" borderId="2" xfId="0" applyFont="1" applyFill="1" applyBorder="1" applyAlignment="1" applyProtection="1">
      <alignment horizontal="center" vertical="center" textRotation="90" wrapText="1"/>
    </xf>
    <xf numFmtId="0" fontId="8" fillId="2" borderId="3" xfId="0" applyFont="1" applyFill="1" applyBorder="1" applyAlignment="1" applyProtection="1">
      <alignment horizontal="center" vertical="center" textRotation="90" wrapText="1"/>
    </xf>
    <xf numFmtId="164" fontId="7" fillId="2" borderId="9" xfId="0" applyNumberFormat="1" applyFont="1" applyFill="1" applyBorder="1" applyAlignment="1" applyProtection="1">
      <alignment horizontal="center" vertical="center" wrapText="1"/>
    </xf>
    <xf numFmtId="164" fontId="7" fillId="2" borderId="6" xfId="0" applyNumberFormat="1" applyFont="1" applyFill="1" applyBorder="1" applyAlignment="1" applyProtection="1">
      <alignment horizontal="center" vertical="center" wrapText="1"/>
    </xf>
    <xf numFmtId="164" fontId="7" fillId="2" borderId="10" xfId="0" applyNumberFormat="1" applyFont="1" applyFill="1" applyBorder="1" applyAlignment="1" applyProtection="1">
      <alignment horizontal="center" vertical="center" wrapText="1"/>
    </xf>
    <xf numFmtId="0" fontId="9" fillId="2" borderId="1" xfId="0" applyFont="1" applyFill="1" applyBorder="1" applyAlignment="1">
      <alignment horizontal="left" vertical="center" wrapText="1"/>
    </xf>
    <xf numFmtId="0" fontId="9" fillId="2" borderId="11" xfId="0" applyFont="1" applyFill="1" applyBorder="1" applyAlignment="1">
      <alignment horizontal="left" vertical="center" wrapText="1"/>
    </xf>
    <xf numFmtId="165" fontId="7" fillId="2" borderId="1" xfId="0" applyNumberFormat="1" applyFont="1" applyFill="1" applyBorder="1" applyAlignment="1" applyProtection="1">
      <alignment horizontal="center" vertical="center" wrapText="1"/>
    </xf>
    <xf numFmtId="164" fontId="28" fillId="2" borderId="7" xfId="4" applyNumberFormat="1" applyFont="1" applyFill="1" applyBorder="1" applyAlignment="1" applyProtection="1">
      <alignment horizontal="center" vertical="center" wrapText="1"/>
    </xf>
    <xf numFmtId="164" fontId="28" fillId="2" borderId="5" xfId="4" applyNumberFormat="1" applyFont="1" applyFill="1" applyBorder="1" applyAlignment="1" applyProtection="1">
      <alignment horizontal="center" vertical="center" wrapText="1"/>
    </xf>
    <xf numFmtId="164" fontId="28" fillId="2" borderId="8" xfId="4" applyNumberFormat="1" applyFont="1" applyFill="1" applyBorder="1" applyAlignment="1" applyProtection="1">
      <alignment horizontal="center" vertical="center" wrapText="1"/>
    </xf>
    <xf numFmtId="0" fontId="14" fillId="2" borderId="4" xfId="0" applyFont="1" applyFill="1" applyBorder="1" applyAlignment="1" applyProtection="1">
      <alignment horizontal="center" vertical="center" textRotation="90" wrapText="1"/>
    </xf>
    <xf numFmtId="0" fontId="14" fillId="2" borderId="2" xfId="0" applyFont="1" applyFill="1" applyBorder="1" applyAlignment="1" applyProtection="1">
      <alignment horizontal="center" vertical="center" textRotation="90" wrapText="1"/>
    </xf>
    <xf numFmtId="164" fontId="21" fillId="6" borderId="4" xfId="0" applyNumberFormat="1" applyFont="1" applyFill="1" applyBorder="1" applyAlignment="1" applyProtection="1">
      <alignment horizontal="center" vertical="center" textRotation="90"/>
    </xf>
    <xf numFmtId="164" fontId="21" fillId="6" borderId="2" xfId="0" applyNumberFormat="1" applyFont="1" applyFill="1" applyBorder="1" applyAlignment="1" applyProtection="1">
      <alignment horizontal="center" vertical="center" textRotation="90"/>
    </xf>
    <xf numFmtId="164" fontId="21" fillId="6" borderId="3" xfId="0" applyNumberFormat="1" applyFont="1" applyFill="1" applyBorder="1" applyAlignment="1" applyProtection="1">
      <alignment horizontal="center" vertical="center" textRotation="90"/>
    </xf>
    <xf numFmtId="164" fontId="10" fillId="6" borderId="1" xfId="0" applyNumberFormat="1" applyFont="1" applyFill="1" applyBorder="1" applyAlignment="1" applyProtection="1">
      <alignment horizontal="center" vertical="center" wrapText="1"/>
    </xf>
    <xf numFmtId="164" fontId="30" fillId="0" borderId="2" xfId="0" applyNumberFormat="1" applyFont="1" applyFill="1" applyBorder="1" applyAlignment="1" applyProtection="1">
      <alignment horizontal="center" vertical="center" wrapText="1"/>
    </xf>
    <xf numFmtId="0" fontId="29" fillId="2" borderId="14" xfId="0" applyFont="1" applyFill="1" applyBorder="1" applyAlignment="1">
      <alignment horizontal="center"/>
    </xf>
    <xf numFmtId="0" fontId="29" fillId="2" borderId="0" xfId="0" applyFont="1" applyFill="1" applyBorder="1" applyAlignment="1">
      <alignment horizontal="center"/>
    </xf>
    <xf numFmtId="0" fontId="29" fillId="2" borderId="15" xfId="0" applyFont="1" applyFill="1" applyBorder="1" applyAlignment="1">
      <alignment horizontal="center"/>
    </xf>
    <xf numFmtId="0" fontId="8" fillId="2" borderId="1" xfId="0" applyFont="1" applyFill="1" applyBorder="1" applyAlignment="1" applyProtection="1">
      <alignment horizontal="center" vertical="center" textRotation="90" wrapText="1"/>
    </xf>
    <xf numFmtId="0" fontId="7" fillId="2" borderId="4" xfId="0" applyFont="1" applyFill="1" applyBorder="1" applyAlignment="1" applyProtection="1">
      <alignment horizontal="center" vertical="center" textRotation="90" wrapText="1"/>
    </xf>
    <xf numFmtId="0" fontId="7" fillId="2" borderId="2" xfId="0" applyFont="1" applyFill="1" applyBorder="1" applyAlignment="1" applyProtection="1">
      <alignment horizontal="center" vertical="center" textRotation="90" wrapText="1"/>
    </xf>
    <xf numFmtId="0" fontId="7" fillId="2" borderId="3" xfId="0" applyFont="1" applyFill="1" applyBorder="1" applyAlignment="1" applyProtection="1">
      <alignment horizontal="center" vertical="center" textRotation="90" wrapText="1"/>
    </xf>
    <xf numFmtId="164" fontId="7" fillId="2" borderId="14" xfId="0" applyNumberFormat="1" applyFont="1" applyFill="1" applyBorder="1" applyAlignment="1" applyProtection="1">
      <alignment horizontal="center" vertical="center" wrapText="1"/>
    </xf>
    <xf numFmtId="164" fontId="7" fillId="2" borderId="0" xfId="0" applyNumberFormat="1" applyFont="1" applyFill="1" applyBorder="1" applyAlignment="1" applyProtection="1">
      <alignment horizontal="center" vertical="center" wrapText="1"/>
    </xf>
    <xf numFmtId="164" fontId="7" fillId="2" borderId="15" xfId="0" applyNumberFormat="1" applyFont="1" applyFill="1" applyBorder="1" applyAlignment="1" applyProtection="1">
      <alignment horizontal="center" vertical="center" wrapText="1"/>
    </xf>
    <xf numFmtId="164" fontId="7" fillId="2" borderId="7" xfId="0" applyNumberFormat="1" applyFont="1" applyFill="1" applyBorder="1" applyAlignment="1" applyProtection="1">
      <alignment horizontal="center" vertical="center" wrapText="1"/>
    </xf>
    <xf numFmtId="164" fontId="7" fillId="2" borderId="5" xfId="0" applyNumberFormat="1" applyFont="1" applyFill="1" applyBorder="1" applyAlignment="1" applyProtection="1">
      <alignment horizontal="center" vertical="center" wrapText="1"/>
    </xf>
    <xf numFmtId="164" fontId="7" fillId="2" borderId="8" xfId="0" applyNumberFormat="1" applyFont="1" applyFill="1" applyBorder="1" applyAlignment="1" applyProtection="1">
      <alignment horizontal="center" vertical="center" wrapText="1"/>
    </xf>
    <xf numFmtId="0" fontId="25" fillId="3" borderId="11" xfId="0" applyFont="1" applyFill="1" applyBorder="1" applyAlignment="1" applyProtection="1">
      <alignment horizontal="center" vertical="center" wrapText="1"/>
    </xf>
    <xf numFmtId="0" fontId="25" fillId="3" borderId="12" xfId="0" applyFont="1" applyFill="1" applyBorder="1" applyAlignment="1" applyProtection="1">
      <alignment horizontal="center" vertical="center" wrapText="1"/>
    </xf>
    <xf numFmtId="0" fontId="25" fillId="3" borderId="13" xfId="0" applyFont="1" applyFill="1" applyBorder="1" applyAlignment="1" applyProtection="1">
      <alignment horizontal="center" vertical="center" wrapText="1"/>
    </xf>
    <xf numFmtId="0" fontId="9" fillId="2" borderId="11" xfId="0" applyFont="1" applyFill="1" applyBorder="1" applyAlignment="1">
      <alignment horizontal="center" vertical="center" wrapText="1"/>
    </xf>
    <xf numFmtId="0" fontId="9" fillId="2" borderId="12" xfId="0" applyFont="1" applyFill="1" applyBorder="1" applyAlignment="1">
      <alignment horizontal="center" vertical="center" wrapText="1"/>
    </xf>
    <xf numFmtId="0" fontId="14" fillId="2" borderId="10" xfId="0" applyFont="1" applyFill="1" applyBorder="1" applyAlignment="1" applyProtection="1">
      <alignment horizontal="center" vertical="center" textRotation="90" wrapText="1"/>
    </xf>
    <xf numFmtId="0" fontId="14" fillId="2" borderId="15" xfId="0" applyFont="1" applyFill="1" applyBorder="1" applyAlignment="1" applyProtection="1">
      <alignment horizontal="center" vertical="center" textRotation="90" wrapText="1"/>
    </xf>
    <xf numFmtId="0" fontId="9" fillId="2" borderId="12" xfId="0" applyFont="1" applyFill="1" applyBorder="1" applyAlignment="1">
      <alignment horizontal="left" vertical="center" wrapText="1"/>
    </xf>
  </cellXfs>
  <cellStyles count="5">
    <cellStyle name="Hipervínculo" xfId="4" builtinId="8"/>
    <cellStyle name="Normal" xfId="0" builtinId="0"/>
    <cellStyle name="Normal 2" xfId="1" xr:uid="{00000000-0005-0000-0000-000002000000}"/>
    <cellStyle name="Normal 2 2" xfId="3" xr:uid="{00000000-0005-0000-0000-000003000000}"/>
    <cellStyle name="Normal 3" xfId="2" xr:uid="{00000000-0005-0000-0000-000004000000}"/>
  </cellStyles>
  <dxfs count="2736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39994506668294322"/>
        </patternFill>
      </fill>
    </dxf>
    <dxf>
      <font>
        <color theme="0"/>
      </font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39994506668294322"/>
        </patternFill>
      </fill>
    </dxf>
    <dxf>
      <font>
        <color theme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00FF"/>
      <color rgb="FFFFFFCC"/>
      <color rgb="FFFFFF99"/>
      <color rgb="FFE0E0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276225</xdr:colOff>
      <xdr:row>0</xdr:row>
      <xdr:rowOff>171450</xdr:rowOff>
    </xdr:from>
    <xdr:to>
      <xdr:col>11</xdr:col>
      <xdr:colOff>379796</xdr:colOff>
      <xdr:row>27</xdr:row>
      <xdr:rowOff>189855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6225" y="171450"/>
          <a:ext cx="9638096" cy="516190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5">
    <pageSetUpPr fitToPage="1"/>
  </sheetPr>
  <dimension ref="A1:L32"/>
  <sheetViews>
    <sheetView showGridLines="0" workbookViewId="0"/>
  </sheetViews>
  <sheetFormatPr baseColWidth="10" defaultColWidth="0" defaultRowHeight="15" zeroHeight="1" x14ac:dyDescent="0.2"/>
  <cols>
    <col min="1" max="12" width="11.375" style="79" customWidth="1"/>
    <col min="13" max="16384" width="11" style="79" hidden="1"/>
  </cols>
  <sheetData>
    <row r="1" x14ac:dyDescent="0.2"/>
    <row r="2" x14ac:dyDescent="0.2"/>
    <row r="3" x14ac:dyDescent="0.2"/>
    <row r="4" x14ac:dyDescent="0.2"/>
    <row r="5" x14ac:dyDescent="0.2"/>
    <row r="6" x14ac:dyDescent="0.2"/>
    <row r="7" x14ac:dyDescent="0.2"/>
    <row r="8" x14ac:dyDescent="0.2"/>
    <row r="9" x14ac:dyDescent="0.2"/>
    <row r="10" x14ac:dyDescent="0.2"/>
    <row r="11" x14ac:dyDescent="0.2"/>
    <row r="12" x14ac:dyDescent="0.2"/>
    <row r="13" x14ac:dyDescent="0.2"/>
    <row r="14" x14ac:dyDescent="0.2"/>
    <row r="15" x14ac:dyDescent="0.2"/>
    <row r="16" x14ac:dyDescent="0.2"/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  <row r="30" x14ac:dyDescent="0.2"/>
    <row r="31" x14ac:dyDescent="0.2"/>
    <row r="32" x14ac:dyDescent="0.2"/>
  </sheetData>
  <sheetProtection selectLockedCells="1"/>
  <autoFilter ref="G4:G32" xr:uid="{00000000-0009-0000-0000-000000000000}"/>
  <printOptions horizontalCentered="1"/>
  <pageMargins left="0.23622047244094491" right="0.23622047244094491" top="1.0629921259842521" bottom="0.82677165354330717" header="0.23622047244094491" footer="0.19685039370078741"/>
  <pageSetup paperSize="9" scale="67" fitToHeight="0" orientation="portrait" horizontalDpi="4294967292" r:id="rId1"/>
  <headerFooter alignWithMargins="0">
    <oddHeader>&amp;L&amp;"Arial,Negrita Cursiva"&amp;9umivale/  Dir. de Organización y Administración /PR/MRB
&amp;D - &amp;T&amp;R&amp;"Arial,Negrita"&amp;UTítulo
&amp;10&amp;U&amp;A</oddHeader>
    <oddFooter>&amp;L&amp;"Arial,Normal"&amp;8&amp;Z&amp;F&amp;R&amp;"Arial,Negrita"&amp;11&amp;P /&amp;12 &amp;"Arial,Normal"&amp;10&amp;N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 filterMode="1">
    <tabColor rgb="FF00B0F0"/>
    <outlinePr summaryBelow="0"/>
    <pageSetUpPr fitToPage="1"/>
  </sheetPr>
  <dimension ref="A1:XEY745"/>
  <sheetViews>
    <sheetView showGridLines="0" showZeros="0" tabSelected="1" topLeftCell="A2" zoomScale="71" zoomScaleNormal="71" workbookViewId="0">
      <pane xSplit="3" ySplit="5" topLeftCell="D7" activePane="bottomRight" state="frozen"/>
      <selection activeCell="D8" sqref="D8"/>
      <selection pane="topRight" activeCell="D8" sqref="D8"/>
      <selection pane="bottomLeft" activeCell="D8" sqref="D8"/>
      <selection pane="bottomRight" activeCell="D6" sqref="D6"/>
    </sheetView>
  </sheetViews>
  <sheetFormatPr baseColWidth="10" defaultColWidth="9.5" defaultRowHeight="0" customHeight="1" zeroHeight="1" x14ac:dyDescent="0.25"/>
  <cols>
    <col min="1" max="1" width="9.5" style="24"/>
    <col min="2" max="2" width="9.5" style="30"/>
    <col min="3" max="3" width="36.125" style="31" customWidth="1"/>
    <col min="4" max="5" width="11.5" style="23" customWidth="1"/>
    <col min="6" max="6" width="15.75" style="23" customWidth="1"/>
    <col min="7" max="7" width="9.5" style="23"/>
    <col min="8" max="8" width="12.375" style="23" customWidth="1"/>
    <col min="9" max="9" width="9.5" style="19"/>
    <col min="10" max="10" width="14" style="28" customWidth="1"/>
    <col min="11" max="11" width="13" style="28" customWidth="1"/>
    <col min="12" max="12" width="15.375" style="28" customWidth="1"/>
    <col min="13" max="13" width="9.5" style="28"/>
    <col min="14" max="14" width="9.5" style="108"/>
    <col min="15" max="15" width="13.625" style="4" customWidth="1"/>
    <col min="16" max="16" width="15.5" style="4" customWidth="1"/>
    <col min="17" max="17" width="14.5" style="4" customWidth="1"/>
    <col min="18" max="18" width="9.5" style="4"/>
    <col min="19" max="19" width="12.5" style="4" customWidth="1"/>
    <col min="20" max="20" width="13" style="19"/>
    <col min="21" max="21" width="10.875" style="23" customWidth="1"/>
    <col min="22" max="23" width="9.5" style="23"/>
    <col min="24" max="24" width="12.625" style="23" bestFit="1" customWidth="1"/>
    <col min="25" max="25" width="9.5" style="23"/>
    <col min="26" max="26" width="12.625" style="23" bestFit="1" customWidth="1"/>
    <col min="27" max="16384" width="9.5" style="23"/>
  </cols>
  <sheetData>
    <row r="1" spans="1:23" s="17" customFormat="1" ht="5.0999999999999996" customHeight="1" x14ac:dyDescent="0.25">
      <c r="A1" s="13"/>
      <c r="B1" s="14"/>
      <c r="C1" s="15"/>
      <c r="I1" s="99"/>
      <c r="J1" s="16"/>
      <c r="K1" s="16"/>
      <c r="L1" s="16"/>
      <c r="M1" s="16"/>
      <c r="N1" s="106"/>
      <c r="T1" s="99"/>
    </row>
    <row r="2" spans="1:23" s="17" customFormat="1" ht="18" customHeight="1" x14ac:dyDescent="0.25">
      <c r="A2" s="157" t="str">
        <f ca="1">IF(ISERROR(MID(CELL("nombrearchivo",B1),FIND("SER-",CELL("nombrearchivo",B1)),14)&amp;" "),"",IF(ISERROR(FIND("-OSA",CELL("nombrearchivo",B1))),MID(CELL("nombrearchivo",B1),FIND("SER-",CELL("nombrearchivo",B1)),14),MID(CELL("nombrearchivo",B1),FIND("SER-",CELL("nombrearchivo",B1)),14)&amp;" "&amp;MID(CELL("nombrearchivo",B1),FIND("-OSA",CELL("nombrearchivo",B1))+5,3))&amp;" ")&amp;"ESPECIALIDADES y PRUEBAS"</f>
        <v>ESPECIALIDADES y PRUEBAS</v>
      </c>
      <c r="B2" s="158"/>
      <c r="C2" s="159"/>
      <c r="D2" s="157" t="s">
        <v>323</v>
      </c>
      <c r="E2" s="158"/>
      <c r="F2" s="158"/>
      <c r="G2" s="159"/>
      <c r="H2" s="153" t="s">
        <v>298</v>
      </c>
      <c r="I2" s="172" t="str">
        <f>IF(M260&gt;0,IF(+COUNTIF($N$262:$N$396,"NO HA PUESTO VALOR"),"REVISAR; EN ANALITICAS EN ALGUNA CELDA NO SE HA PUESTO VALOR",""),"")</f>
        <v/>
      </c>
      <c r="J2" s="162" t="s">
        <v>16</v>
      </c>
      <c r="K2" s="162"/>
      <c r="L2" s="162"/>
      <c r="M2" s="162"/>
      <c r="N2" s="107"/>
      <c r="O2" s="153" t="s">
        <v>324</v>
      </c>
      <c r="P2" s="153"/>
      <c r="Q2" s="153"/>
      <c r="R2" s="153"/>
      <c r="S2" s="153" t="s">
        <v>17</v>
      </c>
      <c r="T2" s="99"/>
      <c r="U2" s="45"/>
      <c r="V2" s="45"/>
      <c r="W2" s="45"/>
    </row>
    <row r="3" spans="1:23" s="17" customFormat="1" ht="18" customHeight="1" x14ac:dyDescent="0.3">
      <c r="A3" s="173" t="s">
        <v>325</v>
      </c>
      <c r="B3" s="174"/>
      <c r="C3" s="175"/>
      <c r="D3" s="180"/>
      <c r="E3" s="181"/>
      <c r="F3" s="181"/>
      <c r="G3" s="182"/>
      <c r="H3" s="153"/>
      <c r="I3" s="172" t="str">
        <f t="shared" ref="I3:I4" si="0">IF(+COUNTIF($N$262:$N$279,"NO HA PUESTO VALOR"),"NO HA PUESTO VALOR","")</f>
        <v/>
      </c>
      <c r="J3" s="162"/>
      <c r="K3" s="162"/>
      <c r="L3" s="162"/>
      <c r="M3" s="162"/>
      <c r="N3" s="100"/>
      <c r="O3" s="153"/>
      <c r="P3" s="153"/>
      <c r="Q3" s="153"/>
      <c r="R3" s="153"/>
      <c r="S3" s="153"/>
      <c r="T3" s="99"/>
      <c r="U3" s="45"/>
      <c r="V3" s="45"/>
      <c r="W3" s="45"/>
    </row>
    <row r="4" spans="1:23" s="17" customFormat="1" ht="36" customHeight="1" x14ac:dyDescent="0.25">
      <c r="A4" s="163"/>
      <c r="B4" s="164"/>
      <c r="C4" s="165"/>
      <c r="D4" s="183"/>
      <c r="E4" s="184"/>
      <c r="F4" s="184"/>
      <c r="G4" s="185"/>
      <c r="H4" s="153"/>
      <c r="I4" s="172" t="str">
        <f t="shared" si="0"/>
        <v/>
      </c>
      <c r="J4" s="162"/>
      <c r="K4" s="162"/>
      <c r="L4" s="162"/>
      <c r="M4" s="162"/>
      <c r="N4" s="100"/>
      <c r="O4" s="153"/>
      <c r="P4" s="153"/>
      <c r="Q4" s="153"/>
      <c r="R4" s="153"/>
      <c r="S4" s="153"/>
      <c r="T4" s="99"/>
    </row>
    <row r="5" spans="1:23" s="17" customFormat="1" ht="64.5" customHeight="1" x14ac:dyDescent="0.25">
      <c r="A5" s="11" t="s">
        <v>15</v>
      </c>
      <c r="B5" s="11" t="s">
        <v>14</v>
      </c>
      <c r="C5" s="11" t="s">
        <v>13</v>
      </c>
      <c r="D5" s="12" t="s">
        <v>299</v>
      </c>
      <c r="E5" s="12" t="s">
        <v>300</v>
      </c>
      <c r="F5" s="12" t="s">
        <v>301</v>
      </c>
      <c r="G5" s="12" t="s">
        <v>302</v>
      </c>
      <c r="H5" s="153"/>
      <c r="I5" s="100" t="str">
        <f>IF(M260&gt;0,IF(+COUNTIF($N$262:$N$396,"VALOR PUESTO ES 0"),"REVISAR; EN ANALITICAS ALGÚN VALOR ES 0",""),"")</f>
        <v/>
      </c>
      <c r="J5" s="65" t="s">
        <v>299</v>
      </c>
      <c r="K5" s="65" t="s">
        <v>300</v>
      </c>
      <c r="L5" s="65" t="s">
        <v>301</v>
      </c>
      <c r="M5" s="65" t="s">
        <v>302</v>
      </c>
      <c r="N5" s="100"/>
      <c r="O5" s="12" t="s">
        <v>299</v>
      </c>
      <c r="P5" s="12" t="s">
        <v>300</v>
      </c>
      <c r="Q5" s="12" t="s">
        <v>301</v>
      </c>
      <c r="R5" s="12" t="s">
        <v>302</v>
      </c>
      <c r="S5" s="153"/>
      <c r="T5" s="146">
        <f>COUNTIF($T$7:$T$696,"&lt;0")</f>
        <v>0</v>
      </c>
    </row>
    <row r="6" spans="1:23" s="19" customFormat="1" ht="21.75" customHeight="1" x14ac:dyDescent="0.25">
      <c r="A6" s="20" t="str">
        <f>+A5</f>
        <v>Tipo</v>
      </c>
      <c r="B6" s="20" t="str">
        <f t="shared" ref="B6:S6" si="1">+B5</f>
        <v>Código</v>
      </c>
      <c r="C6" s="20" t="str">
        <f t="shared" si="1"/>
        <v>Servicio</v>
      </c>
      <c r="D6" s="131"/>
      <c r="E6" s="131"/>
      <c r="F6" s="131"/>
      <c r="G6" s="131"/>
      <c r="H6" s="131">
        <f t="shared" ref="H6" si="2">+H5</f>
        <v>0</v>
      </c>
      <c r="I6" s="100" t="s">
        <v>455</v>
      </c>
      <c r="J6" s="131" t="str">
        <f t="shared" si="1"/>
        <v>Honorarios Médicos (I)</v>
      </c>
      <c r="K6" s="131" t="str">
        <f t="shared" ref="K6:L6" si="3">+K5</f>
        <v>Honorarios Anestesista (II)</v>
      </c>
      <c r="L6" s="131" t="str">
        <f t="shared" si="3"/>
        <v>Hospitalización (III)</v>
      </c>
      <c r="M6" s="131" t="str">
        <f t="shared" si="1"/>
        <v>Suma</v>
      </c>
      <c r="N6" s="100" t="s">
        <v>455</v>
      </c>
      <c r="O6" s="131" t="str">
        <f t="shared" si="1"/>
        <v>Honorarios Médicos (I)</v>
      </c>
      <c r="P6" s="131"/>
      <c r="Q6" s="131"/>
      <c r="R6" s="131"/>
      <c r="S6" s="131">
        <f t="shared" si="1"/>
        <v>0</v>
      </c>
    </row>
    <row r="7" spans="1:23" ht="20.100000000000001" customHeight="1" x14ac:dyDescent="0.25">
      <c r="A7" s="154" t="s">
        <v>43</v>
      </c>
      <c r="B7" s="160" t="s">
        <v>43</v>
      </c>
      <c r="C7" s="161"/>
      <c r="D7" s="150" t="s">
        <v>322</v>
      </c>
      <c r="E7" s="151"/>
      <c r="F7" s="151"/>
      <c r="G7" s="152"/>
      <c r="H7" s="135">
        <f>SUM(H8:H24)</f>
        <v>0</v>
      </c>
      <c r="I7" s="101"/>
      <c r="J7" s="43">
        <f>SUM(J8:J24)</f>
        <v>180</v>
      </c>
      <c r="K7" s="43">
        <f>SUM(K8:K24)</f>
        <v>0</v>
      </c>
      <c r="L7" s="43">
        <f>SUM(L8:L24)</f>
        <v>0</v>
      </c>
      <c r="M7" s="43">
        <f>SUM(M8:M24)</f>
        <v>180</v>
      </c>
      <c r="N7" s="106"/>
      <c r="O7" s="150" t="s">
        <v>322</v>
      </c>
      <c r="P7" s="151"/>
      <c r="Q7" s="151"/>
      <c r="R7" s="152"/>
      <c r="S7" s="123">
        <f>SUM(S8:S24)</f>
        <v>20700</v>
      </c>
      <c r="T7" s="147" t="e">
        <f t="shared" ref="T7:T72" si="4">IF(OR(O7-D7&lt;0,P7-E7&lt;0,Q7-F7&lt;0),-1,1)</f>
        <v>#VALUE!</v>
      </c>
    </row>
    <row r="8" spans="1:23" ht="20.100000000000001" hidden="1" customHeight="1" x14ac:dyDescent="0.25">
      <c r="A8" s="155"/>
      <c r="B8" s="3">
        <v>11</v>
      </c>
      <c r="C8" s="66" t="s">
        <v>18</v>
      </c>
      <c r="D8" s="76"/>
      <c r="E8" s="5"/>
      <c r="F8" s="5"/>
      <c r="G8" s="22">
        <f t="shared" ref="G8" si="5">SUM(D8:F8)</f>
        <v>0</v>
      </c>
      <c r="H8" s="124">
        <f t="shared" ref="H8:H24" si="6">IF(OR(M8="",G8=""),"n/a",ROUND(SUMPRODUCT(J8:L8,D8:F8),2))</f>
        <v>0</v>
      </c>
      <c r="I8" s="101">
        <f>IF(C8="",0,IF(COUNT(D8:F8)-COUNT(J8:L8)&lt;0,1,0))</f>
        <v>0</v>
      </c>
      <c r="J8" s="21"/>
      <c r="K8" s="7"/>
      <c r="L8" s="7"/>
      <c r="M8" s="115">
        <f t="shared" ref="M8" si="7">SUM(J8:L8)</f>
        <v>0</v>
      </c>
      <c r="N8" s="106"/>
      <c r="O8" s="22">
        <v>42</v>
      </c>
      <c r="P8" s="8">
        <v>0</v>
      </c>
      <c r="Q8" s="8">
        <v>0</v>
      </c>
      <c r="R8" s="22">
        <f t="shared" ref="R8" si="8">SUM(O8:Q8)</f>
        <v>42</v>
      </c>
      <c r="S8" s="124">
        <f t="shared" ref="S8:S24" si="9">IF(OR(M8="",R8=""),"n/a",ROUND(SUMPRODUCT(J8:L8,O8:Q8),2))</f>
        <v>0</v>
      </c>
      <c r="T8" s="147">
        <f t="shared" si="4"/>
        <v>1</v>
      </c>
    </row>
    <row r="9" spans="1:23" ht="20.100000000000001" hidden="1" customHeight="1" x14ac:dyDescent="0.25">
      <c r="A9" s="155"/>
      <c r="B9" s="3">
        <v>12</v>
      </c>
      <c r="C9" s="66" t="s">
        <v>19</v>
      </c>
      <c r="D9" s="76"/>
      <c r="E9" s="5"/>
      <c r="F9" s="5"/>
      <c r="G9" s="22">
        <f t="shared" ref="G9:G24" si="10">SUM(D9:F9)</f>
        <v>0</v>
      </c>
      <c r="H9" s="124">
        <f t="shared" si="6"/>
        <v>0</v>
      </c>
      <c r="I9" s="101">
        <f t="shared" ref="I9:I73" si="11">IF(C9="",0,IF(COUNT(D9:F9)-COUNT(J9:L9)&lt;0,1,0))</f>
        <v>0</v>
      </c>
      <c r="J9" s="21"/>
      <c r="K9" s="7"/>
      <c r="L9" s="7"/>
      <c r="M9" s="115">
        <f t="shared" ref="M9:M24" si="12">SUM(J9:L9)</f>
        <v>0</v>
      </c>
      <c r="N9" s="106"/>
      <c r="O9" s="22">
        <v>20.9</v>
      </c>
      <c r="P9" s="8">
        <v>0</v>
      </c>
      <c r="Q9" s="8">
        <v>0</v>
      </c>
      <c r="R9" s="22">
        <f t="shared" ref="R9:R24" si="13">SUM(O9:Q9)</f>
        <v>20.9</v>
      </c>
      <c r="S9" s="124">
        <f t="shared" si="9"/>
        <v>0</v>
      </c>
      <c r="T9" s="147">
        <f t="shared" si="4"/>
        <v>1</v>
      </c>
    </row>
    <row r="10" spans="1:23" ht="20.100000000000001" hidden="1" customHeight="1" x14ac:dyDescent="0.25">
      <c r="A10" s="155"/>
      <c r="B10" s="3">
        <v>13</v>
      </c>
      <c r="C10" s="66" t="s">
        <v>20</v>
      </c>
      <c r="D10" s="76"/>
      <c r="E10" s="5"/>
      <c r="F10" s="5"/>
      <c r="G10" s="22">
        <f t="shared" si="10"/>
        <v>0</v>
      </c>
      <c r="H10" s="124">
        <f t="shared" si="6"/>
        <v>0</v>
      </c>
      <c r="I10" s="101">
        <f t="shared" si="11"/>
        <v>0</v>
      </c>
      <c r="J10" s="21"/>
      <c r="K10" s="7"/>
      <c r="L10" s="7"/>
      <c r="M10" s="115">
        <f t="shared" si="12"/>
        <v>0</v>
      </c>
      <c r="N10" s="106"/>
      <c r="O10" s="22">
        <v>55.1</v>
      </c>
      <c r="P10" s="8">
        <v>0</v>
      </c>
      <c r="Q10" s="8">
        <v>0</v>
      </c>
      <c r="R10" s="22">
        <f t="shared" si="13"/>
        <v>55.1</v>
      </c>
      <c r="S10" s="124">
        <f t="shared" si="9"/>
        <v>0</v>
      </c>
      <c r="T10" s="147">
        <f t="shared" si="4"/>
        <v>1</v>
      </c>
    </row>
    <row r="11" spans="1:23" ht="20.100000000000001" hidden="1" customHeight="1" x14ac:dyDescent="0.25">
      <c r="A11" s="155"/>
      <c r="B11" s="3">
        <v>14</v>
      </c>
      <c r="C11" s="66" t="s">
        <v>21</v>
      </c>
      <c r="D11" s="76"/>
      <c r="E11" s="5"/>
      <c r="F11" s="5"/>
      <c r="G11" s="22">
        <f t="shared" si="10"/>
        <v>0</v>
      </c>
      <c r="H11" s="124">
        <f t="shared" si="6"/>
        <v>0</v>
      </c>
      <c r="I11" s="101">
        <f t="shared" si="11"/>
        <v>0</v>
      </c>
      <c r="J11" s="21"/>
      <c r="K11" s="7"/>
      <c r="L11" s="7"/>
      <c r="M11" s="115">
        <f t="shared" si="12"/>
        <v>0</v>
      </c>
      <c r="N11" s="106"/>
      <c r="O11" s="22">
        <v>16.55</v>
      </c>
      <c r="P11" s="8">
        <v>0</v>
      </c>
      <c r="Q11" s="8">
        <v>0</v>
      </c>
      <c r="R11" s="22">
        <f t="shared" si="13"/>
        <v>16.55</v>
      </c>
      <c r="S11" s="124">
        <f t="shared" si="9"/>
        <v>0</v>
      </c>
      <c r="T11" s="147">
        <f t="shared" si="4"/>
        <v>1</v>
      </c>
    </row>
    <row r="12" spans="1:23" ht="20.100000000000001" hidden="1" customHeight="1" x14ac:dyDescent="0.25">
      <c r="A12" s="155"/>
      <c r="B12" s="3">
        <v>15</v>
      </c>
      <c r="C12" s="66" t="s">
        <v>22</v>
      </c>
      <c r="D12" s="76"/>
      <c r="E12" s="5"/>
      <c r="F12" s="5"/>
      <c r="G12" s="22">
        <f t="shared" si="10"/>
        <v>0</v>
      </c>
      <c r="H12" s="124">
        <f t="shared" si="6"/>
        <v>0</v>
      </c>
      <c r="I12" s="101">
        <f t="shared" si="11"/>
        <v>0</v>
      </c>
      <c r="J12" s="21"/>
      <c r="K12" s="7"/>
      <c r="L12" s="7"/>
      <c r="M12" s="115">
        <f t="shared" si="12"/>
        <v>0</v>
      </c>
      <c r="N12" s="106"/>
      <c r="O12" s="22">
        <v>22.05</v>
      </c>
      <c r="P12" s="8">
        <v>0</v>
      </c>
      <c r="Q12" s="8">
        <v>0</v>
      </c>
      <c r="R12" s="22">
        <f t="shared" si="13"/>
        <v>22.05</v>
      </c>
      <c r="S12" s="124">
        <f t="shared" si="9"/>
        <v>0</v>
      </c>
      <c r="T12" s="147">
        <f t="shared" si="4"/>
        <v>1</v>
      </c>
    </row>
    <row r="13" spans="1:23" ht="20.100000000000001" hidden="1" customHeight="1" x14ac:dyDescent="0.25">
      <c r="A13" s="155"/>
      <c r="B13" s="3">
        <v>16</v>
      </c>
      <c r="C13" s="66" t="s">
        <v>42</v>
      </c>
      <c r="D13" s="76"/>
      <c r="E13" s="5"/>
      <c r="F13" s="5"/>
      <c r="G13" s="22">
        <f t="shared" si="10"/>
        <v>0</v>
      </c>
      <c r="H13" s="124">
        <f t="shared" si="6"/>
        <v>0</v>
      </c>
      <c r="I13" s="101">
        <f t="shared" si="11"/>
        <v>0</v>
      </c>
      <c r="J13" s="21"/>
      <c r="K13" s="7"/>
      <c r="L13" s="7"/>
      <c r="M13" s="115">
        <f t="shared" si="12"/>
        <v>0</v>
      </c>
      <c r="N13" s="106"/>
      <c r="O13" s="22">
        <v>33.1</v>
      </c>
      <c r="P13" s="8">
        <v>0</v>
      </c>
      <c r="Q13" s="8">
        <v>0</v>
      </c>
      <c r="R13" s="22">
        <f t="shared" si="13"/>
        <v>33.1</v>
      </c>
      <c r="S13" s="124">
        <f t="shared" si="9"/>
        <v>0</v>
      </c>
      <c r="T13" s="147">
        <f t="shared" si="4"/>
        <v>1</v>
      </c>
    </row>
    <row r="14" spans="1:23" ht="20.100000000000001" hidden="1" customHeight="1" x14ac:dyDescent="0.25">
      <c r="A14" s="155"/>
      <c r="B14" s="3">
        <v>17</v>
      </c>
      <c r="C14" s="66" t="s">
        <v>23</v>
      </c>
      <c r="D14" s="76"/>
      <c r="E14" s="5"/>
      <c r="F14" s="5"/>
      <c r="G14" s="22">
        <f t="shared" si="10"/>
        <v>0</v>
      </c>
      <c r="H14" s="124">
        <f t="shared" si="6"/>
        <v>0</v>
      </c>
      <c r="I14" s="101">
        <f t="shared" si="11"/>
        <v>0</v>
      </c>
      <c r="J14" s="21"/>
      <c r="K14" s="7"/>
      <c r="L14" s="7"/>
      <c r="M14" s="115">
        <f t="shared" si="12"/>
        <v>0</v>
      </c>
      <c r="N14" s="106"/>
      <c r="O14" s="22">
        <v>33.1</v>
      </c>
      <c r="P14" s="8">
        <v>0</v>
      </c>
      <c r="Q14" s="8">
        <v>0</v>
      </c>
      <c r="R14" s="22">
        <f t="shared" si="13"/>
        <v>33.1</v>
      </c>
      <c r="S14" s="124">
        <f t="shared" si="9"/>
        <v>0</v>
      </c>
      <c r="T14" s="147">
        <f t="shared" si="4"/>
        <v>1</v>
      </c>
    </row>
    <row r="15" spans="1:23" ht="20.100000000000001" hidden="1" customHeight="1" x14ac:dyDescent="0.25">
      <c r="A15" s="155"/>
      <c r="B15" s="3">
        <v>18</v>
      </c>
      <c r="C15" s="66" t="s">
        <v>24</v>
      </c>
      <c r="D15" s="76"/>
      <c r="E15" s="5"/>
      <c r="F15" s="5"/>
      <c r="G15" s="22">
        <f t="shared" si="10"/>
        <v>0</v>
      </c>
      <c r="H15" s="124">
        <f t="shared" si="6"/>
        <v>0</v>
      </c>
      <c r="I15" s="101">
        <f t="shared" si="11"/>
        <v>0</v>
      </c>
      <c r="J15" s="21"/>
      <c r="K15" s="7"/>
      <c r="L15" s="7"/>
      <c r="M15" s="115">
        <f t="shared" si="12"/>
        <v>0</v>
      </c>
      <c r="N15" s="106"/>
      <c r="O15" s="22">
        <v>22.05</v>
      </c>
      <c r="P15" s="8">
        <v>0</v>
      </c>
      <c r="Q15" s="8">
        <v>0</v>
      </c>
      <c r="R15" s="22">
        <f t="shared" si="13"/>
        <v>22.05</v>
      </c>
      <c r="S15" s="124">
        <f t="shared" si="9"/>
        <v>0</v>
      </c>
      <c r="T15" s="147">
        <f t="shared" si="4"/>
        <v>1</v>
      </c>
    </row>
    <row r="16" spans="1:23" ht="20.100000000000001" hidden="1" customHeight="1" x14ac:dyDescent="0.25">
      <c r="A16" s="155"/>
      <c r="B16" s="3">
        <v>19</v>
      </c>
      <c r="C16" s="66" t="s">
        <v>25</v>
      </c>
      <c r="D16" s="76"/>
      <c r="E16" s="5"/>
      <c r="F16" s="5"/>
      <c r="G16" s="22">
        <f t="shared" si="10"/>
        <v>0</v>
      </c>
      <c r="H16" s="124">
        <f t="shared" si="6"/>
        <v>0</v>
      </c>
      <c r="I16" s="101">
        <f t="shared" si="11"/>
        <v>0</v>
      </c>
      <c r="J16" s="21"/>
      <c r="K16" s="7"/>
      <c r="L16" s="7"/>
      <c r="M16" s="115">
        <f t="shared" si="12"/>
        <v>0</v>
      </c>
      <c r="N16" s="106"/>
      <c r="O16" s="22">
        <v>33.1</v>
      </c>
      <c r="P16" s="8">
        <v>0</v>
      </c>
      <c r="Q16" s="8">
        <v>0</v>
      </c>
      <c r="R16" s="22">
        <f t="shared" si="13"/>
        <v>33.1</v>
      </c>
      <c r="S16" s="124">
        <f t="shared" si="9"/>
        <v>0</v>
      </c>
      <c r="T16" s="147">
        <f t="shared" si="4"/>
        <v>1</v>
      </c>
    </row>
    <row r="17" spans="1:20" ht="20.100000000000001" hidden="1" customHeight="1" x14ac:dyDescent="0.25">
      <c r="A17" s="155"/>
      <c r="B17" s="3">
        <v>110</v>
      </c>
      <c r="C17" s="66" t="s">
        <v>26</v>
      </c>
      <c r="D17" s="76"/>
      <c r="E17" s="5"/>
      <c r="F17" s="5"/>
      <c r="G17" s="22">
        <f t="shared" si="10"/>
        <v>0</v>
      </c>
      <c r="H17" s="124">
        <f t="shared" si="6"/>
        <v>0</v>
      </c>
      <c r="I17" s="101">
        <f t="shared" si="11"/>
        <v>0</v>
      </c>
      <c r="J17" s="21"/>
      <c r="K17" s="7"/>
      <c r="L17" s="7"/>
      <c r="M17" s="115">
        <f t="shared" si="12"/>
        <v>0</v>
      </c>
      <c r="N17" s="106"/>
      <c r="O17" s="22">
        <v>44.1</v>
      </c>
      <c r="P17" s="8">
        <v>0</v>
      </c>
      <c r="Q17" s="8">
        <v>0</v>
      </c>
      <c r="R17" s="22">
        <f t="shared" si="13"/>
        <v>44.1</v>
      </c>
      <c r="S17" s="124">
        <f t="shared" si="9"/>
        <v>0</v>
      </c>
      <c r="T17" s="147">
        <f t="shared" si="4"/>
        <v>1</v>
      </c>
    </row>
    <row r="18" spans="1:20" ht="20.100000000000001" hidden="1" customHeight="1" x14ac:dyDescent="0.25">
      <c r="A18" s="155"/>
      <c r="B18" s="3">
        <v>111</v>
      </c>
      <c r="C18" s="66" t="s">
        <v>27</v>
      </c>
      <c r="D18" s="76"/>
      <c r="E18" s="5"/>
      <c r="F18" s="5"/>
      <c r="G18" s="22">
        <f t="shared" si="10"/>
        <v>0</v>
      </c>
      <c r="H18" s="124">
        <f t="shared" si="6"/>
        <v>0</v>
      </c>
      <c r="I18" s="101">
        <f t="shared" si="11"/>
        <v>0</v>
      </c>
      <c r="J18" s="21"/>
      <c r="K18" s="7"/>
      <c r="L18" s="7"/>
      <c r="M18" s="115">
        <f t="shared" si="12"/>
        <v>0</v>
      </c>
      <c r="N18" s="106"/>
      <c r="O18" s="22">
        <v>16.55</v>
      </c>
      <c r="P18" s="8">
        <v>0</v>
      </c>
      <c r="Q18" s="8">
        <v>0</v>
      </c>
      <c r="R18" s="22">
        <f t="shared" si="13"/>
        <v>16.55</v>
      </c>
      <c r="S18" s="124">
        <f t="shared" si="9"/>
        <v>0</v>
      </c>
      <c r="T18" s="147">
        <f t="shared" si="4"/>
        <v>1</v>
      </c>
    </row>
    <row r="19" spans="1:20" ht="20.100000000000001" hidden="1" customHeight="1" x14ac:dyDescent="0.25">
      <c r="A19" s="155"/>
      <c r="B19" s="3">
        <v>112</v>
      </c>
      <c r="C19" s="66" t="s">
        <v>336</v>
      </c>
      <c r="D19" s="76"/>
      <c r="E19" s="5"/>
      <c r="F19" s="5"/>
      <c r="G19" s="22">
        <f t="shared" si="10"/>
        <v>0</v>
      </c>
      <c r="H19" s="124">
        <f t="shared" si="6"/>
        <v>0</v>
      </c>
      <c r="I19" s="101">
        <f t="shared" si="11"/>
        <v>0</v>
      </c>
      <c r="J19" s="21"/>
      <c r="K19" s="7"/>
      <c r="L19" s="7"/>
      <c r="M19" s="115">
        <f t="shared" si="12"/>
        <v>0</v>
      </c>
      <c r="N19" s="106"/>
      <c r="O19" s="22">
        <v>44.1</v>
      </c>
      <c r="P19" s="8">
        <v>0</v>
      </c>
      <c r="Q19" s="8">
        <v>0</v>
      </c>
      <c r="R19" s="22">
        <f t="shared" si="13"/>
        <v>44.1</v>
      </c>
      <c r="S19" s="124">
        <f t="shared" si="9"/>
        <v>0</v>
      </c>
      <c r="T19" s="147">
        <f t="shared" si="4"/>
        <v>1</v>
      </c>
    </row>
    <row r="20" spans="1:20" ht="20.100000000000001" hidden="1" customHeight="1" x14ac:dyDescent="0.25">
      <c r="A20" s="155"/>
      <c r="B20" s="3">
        <v>113</v>
      </c>
      <c r="C20" s="66" t="s">
        <v>28</v>
      </c>
      <c r="D20" s="76"/>
      <c r="E20" s="5"/>
      <c r="F20" s="5"/>
      <c r="G20" s="22">
        <f t="shared" si="10"/>
        <v>0</v>
      </c>
      <c r="H20" s="124">
        <f t="shared" si="6"/>
        <v>0</v>
      </c>
      <c r="I20" s="101">
        <f t="shared" si="11"/>
        <v>0</v>
      </c>
      <c r="J20" s="21"/>
      <c r="K20" s="7"/>
      <c r="L20" s="7"/>
      <c r="M20" s="115">
        <f t="shared" si="12"/>
        <v>0</v>
      </c>
      <c r="N20" s="106"/>
      <c r="O20" s="22">
        <v>22.05</v>
      </c>
      <c r="P20" s="8">
        <v>0</v>
      </c>
      <c r="Q20" s="8">
        <v>0</v>
      </c>
      <c r="R20" s="22">
        <f t="shared" si="13"/>
        <v>22.05</v>
      </c>
      <c r="S20" s="124">
        <f t="shared" si="9"/>
        <v>0</v>
      </c>
      <c r="T20" s="147">
        <f t="shared" si="4"/>
        <v>1</v>
      </c>
    </row>
    <row r="21" spans="1:20" ht="20.100000000000001" hidden="1" customHeight="1" x14ac:dyDescent="0.25">
      <c r="A21" s="155"/>
      <c r="B21" s="3">
        <v>114</v>
      </c>
      <c r="C21" s="66" t="s">
        <v>29</v>
      </c>
      <c r="D21" s="76"/>
      <c r="E21" s="5"/>
      <c r="F21" s="5"/>
      <c r="G21" s="22">
        <f t="shared" si="10"/>
        <v>0</v>
      </c>
      <c r="H21" s="124">
        <f t="shared" si="6"/>
        <v>0</v>
      </c>
      <c r="I21" s="101">
        <f t="shared" si="11"/>
        <v>0</v>
      </c>
      <c r="J21" s="21"/>
      <c r="K21" s="7"/>
      <c r="L21" s="7"/>
      <c r="M21" s="115">
        <f t="shared" si="12"/>
        <v>0</v>
      </c>
      <c r="N21" s="106"/>
      <c r="O21" s="22">
        <v>11</v>
      </c>
      <c r="P21" s="8">
        <v>0</v>
      </c>
      <c r="Q21" s="8">
        <v>0</v>
      </c>
      <c r="R21" s="22">
        <f t="shared" si="13"/>
        <v>11</v>
      </c>
      <c r="S21" s="124">
        <f t="shared" si="9"/>
        <v>0</v>
      </c>
      <c r="T21" s="147">
        <f t="shared" si="4"/>
        <v>1</v>
      </c>
    </row>
    <row r="22" spans="1:20" ht="35.25" customHeight="1" x14ac:dyDescent="0.25">
      <c r="A22" s="155"/>
      <c r="B22" s="3">
        <v>115</v>
      </c>
      <c r="C22" s="94" t="s">
        <v>445</v>
      </c>
      <c r="D22" s="76"/>
      <c r="E22" s="5"/>
      <c r="F22" s="5"/>
      <c r="G22" s="22">
        <f t="shared" si="10"/>
        <v>0</v>
      </c>
      <c r="H22" s="124">
        <f t="shared" si="6"/>
        <v>0</v>
      </c>
      <c r="I22" s="101">
        <f t="shared" si="11"/>
        <v>1</v>
      </c>
      <c r="J22" s="21">
        <v>100</v>
      </c>
      <c r="K22" s="7"/>
      <c r="L22" s="7"/>
      <c r="M22" s="115">
        <f t="shared" si="12"/>
        <v>100</v>
      </c>
      <c r="N22" s="106"/>
      <c r="O22" s="22">
        <v>95</v>
      </c>
      <c r="P22" s="8">
        <v>0</v>
      </c>
      <c r="Q22" s="8">
        <v>0</v>
      </c>
      <c r="R22" s="22">
        <f t="shared" si="13"/>
        <v>95</v>
      </c>
      <c r="S22" s="124">
        <f t="shared" si="9"/>
        <v>9500</v>
      </c>
      <c r="T22" s="147">
        <f t="shared" si="4"/>
        <v>1</v>
      </c>
    </row>
    <row r="23" spans="1:20" ht="43.5" customHeight="1" x14ac:dyDescent="0.25">
      <c r="A23" s="155"/>
      <c r="B23" s="3">
        <v>116</v>
      </c>
      <c r="C23" s="94" t="s">
        <v>454</v>
      </c>
      <c r="D23" s="76"/>
      <c r="E23" s="5"/>
      <c r="F23" s="5"/>
      <c r="G23" s="22">
        <f t="shared" si="10"/>
        <v>0</v>
      </c>
      <c r="H23" s="124">
        <f t="shared" ref="H23" si="14">IF(OR(M23="",G23=""),"n/a",ROUND(SUMPRODUCT(J23:L23,D23:F23),2))</f>
        <v>0</v>
      </c>
      <c r="I23" s="101">
        <f t="shared" si="11"/>
        <v>1</v>
      </c>
      <c r="J23" s="21">
        <v>80</v>
      </c>
      <c r="K23" s="7"/>
      <c r="L23" s="7"/>
      <c r="M23" s="115">
        <f t="shared" si="12"/>
        <v>80</v>
      </c>
      <c r="N23" s="106"/>
      <c r="O23" s="22">
        <v>140</v>
      </c>
      <c r="P23" s="8">
        <v>0</v>
      </c>
      <c r="Q23" s="8">
        <v>0</v>
      </c>
      <c r="R23" s="22">
        <f t="shared" si="13"/>
        <v>140</v>
      </c>
      <c r="S23" s="124">
        <f t="shared" ref="S23" si="15">IF(OR(M23="",R23=""),"n/a",ROUND(SUMPRODUCT(J23:L23,O23:Q23),2))</f>
        <v>11200</v>
      </c>
      <c r="T23" s="147">
        <f t="shared" si="4"/>
        <v>1</v>
      </c>
    </row>
    <row r="24" spans="1:20" ht="29.25" hidden="1" customHeight="1" x14ac:dyDescent="0.25">
      <c r="A24" s="156"/>
      <c r="B24" s="3">
        <v>118</v>
      </c>
      <c r="C24" s="66" t="s">
        <v>337</v>
      </c>
      <c r="D24" s="76"/>
      <c r="E24" s="5"/>
      <c r="F24" s="5"/>
      <c r="G24" s="22">
        <f t="shared" si="10"/>
        <v>0</v>
      </c>
      <c r="H24" s="124">
        <f t="shared" si="6"/>
        <v>0</v>
      </c>
      <c r="I24" s="101">
        <f t="shared" si="11"/>
        <v>0</v>
      </c>
      <c r="J24" s="21"/>
      <c r="K24" s="7"/>
      <c r="L24" s="7"/>
      <c r="M24" s="115">
        <f t="shared" si="12"/>
        <v>0</v>
      </c>
      <c r="N24" s="106"/>
      <c r="O24" s="22">
        <v>33.1</v>
      </c>
      <c r="P24" s="8">
        <v>0</v>
      </c>
      <c r="Q24" s="8">
        <v>0</v>
      </c>
      <c r="R24" s="22">
        <f t="shared" si="13"/>
        <v>33.1</v>
      </c>
      <c r="S24" s="124">
        <f t="shared" si="9"/>
        <v>0</v>
      </c>
      <c r="T24" s="147">
        <f t="shared" si="4"/>
        <v>1</v>
      </c>
    </row>
    <row r="25" spans="1:20" ht="5.0999999999999996" hidden="1" customHeight="1" x14ac:dyDescent="0.25">
      <c r="B25" s="25"/>
      <c r="C25" s="26"/>
      <c r="D25" s="136"/>
      <c r="E25" s="69"/>
      <c r="F25" s="69"/>
      <c r="G25" s="69"/>
      <c r="H25" s="126"/>
      <c r="I25" s="101">
        <f t="shared" si="11"/>
        <v>0</v>
      </c>
      <c r="J25" s="116"/>
      <c r="K25" s="72"/>
      <c r="L25" s="72"/>
      <c r="M25" s="117"/>
      <c r="N25" s="106"/>
      <c r="O25" s="125"/>
      <c r="P25" s="69"/>
      <c r="Q25" s="69"/>
      <c r="R25" s="69"/>
      <c r="S25" s="126"/>
      <c r="T25" s="147"/>
    </row>
    <row r="26" spans="1:20" ht="20.100000000000001" customHeight="1" x14ac:dyDescent="0.25">
      <c r="A26" s="154" t="s">
        <v>335</v>
      </c>
      <c r="B26" s="160" t="s">
        <v>335</v>
      </c>
      <c r="C26" s="161"/>
      <c r="D26" s="150" t="s">
        <v>322</v>
      </c>
      <c r="E26" s="151"/>
      <c r="F26" s="151"/>
      <c r="G26" s="152"/>
      <c r="H26" s="135">
        <f>SUM(H27:H49)</f>
        <v>0</v>
      </c>
      <c r="I26" s="101">
        <f t="shared" si="11"/>
        <v>0</v>
      </c>
      <c r="J26" s="43">
        <f>SUM(J27:J49)</f>
        <v>500</v>
      </c>
      <c r="K26" s="43">
        <f>SUM(K27:K49)</f>
        <v>0</v>
      </c>
      <c r="L26" s="43">
        <f>SUM(L27:L49)</f>
        <v>0</v>
      </c>
      <c r="M26" s="43">
        <f>SUM(M27:M49)</f>
        <v>500</v>
      </c>
      <c r="N26" s="106"/>
      <c r="O26" s="150" t="s">
        <v>322</v>
      </c>
      <c r="P26" s="151"/>
      <c r="Q26" s="151"/>
      <c r="R26" s="152"/>
      <c r="S26" s="123">
        <f>SUM(S27:S49)</f>
        <v>10000</v>
      </c>
      <c r="T26" s="147" t="e">
        <f t="shared" si="4"/>
        <v>#VALUE!</v>
      </c>
    </row>
    <row r="27" spans="1:20" ht="20.100000000000001" customHeight="1" x14ac:dyDescent="0.25">
      <c r="A27" s="155"/>
      <c r="B27" s="3">
        <v>71</v>
      </c>
      <c r="C27" s="66" t="s">
        <v>191</v>
      </c>
      <c r="D27" s="76"/>
      <c r="E27" s="5"/>
      <c r="F27" s="5"/>
      <c r="G27" s="22">
        <f t="shared" ref="G27" si="16">SUM(D27:F27)</f>
        <v>0</v>
      </c>
      <c r="H27" s="124">
        <f t="shared" ref="H27:H47" si="17">IF(OR(M27="",G27=""),"n/a",ROUND(SUMPRODUCT(J27:L27,D27:F27),2))</f>
        <v>0</v>
      </c>
      <c r="I27" s="101">
        <f t="shared" si="11"/>
        <v>1</v>
      </c>
      <c r="J27" s="21">
        <v>500</v>
      </c>
      <c r="K27" s="7"/>
      <c r="L27" s="7"/>
      <c r="M27" s="115">
        <f t="shared" ref="M27:M47" si="18">SUM(J27:L27)</f>
        <v>500</v>
      </c>
      <c r="N27" s="106"/>
      <c r="O27" s="22">
        <v>20</v>
      </c>
      <c r="P27" s="8">
        <v>0</v>
      </c>
      <c r="Q27" s="8">
        <v>0</v>
      </c>
      <c r="R27" s="22">
        <f t="shared" ref="R27" si="19">SUM(O27:Q27)</f>
        <v>20</v>
      </c>
      <c r="S27" s="124">
        <f t="shared" ref="S27:S47" si="20">IF(OR(M27="",R27=""),"n/a",ROUND(SUMPRODUCT(J27:L27,O27:Q27),2))</f>
        <v>10000</v>
      </c>
      <c r="T27" s="147">
        <f t="shared" si="4"/>
        <v>1</v>
      </c>
    </row>
    <row r="28" spans="1:20" ht="19.5" hidden="1" customHeight="1" x14ac:dyDescent="0.25">
      <c r="A28" s="155"/>
      <c r="B28" s="3">
        <v>72</v>
      </c>
      <c r="C28" s="66" t="s">
        <v>192</v>
      </c>
      <c r="D28" s="76"/>
      <c r="E28" s="5"/>
      <c r="F28" s="5"/>
      <c r="G28" s="22">
        <f t="shared" ref="G28:G47" si="21">SUM(D28:F28)</f>
        <v>0</v>
      </c>
      <c r="H28" s="124">
        <f t="shared" si="17"/>
        <v>0</v>
      </c>
      <c r="I28" s="101">
        <f t="shared" si="11"/>
        <v>0</v>
      </c>
      <c r="J28" s="21"/>
      <c r="K28" s="7"/>
      <c r="L28" s="7"/>
      <c r="M28" s="115">
        <f t="shared" si="18"/>
        <v>0</v>
      </c>
      <c r="N28" s="106"/>
      <c r="O28" s="22">
        <v>33.1</v>
      </c>
      <c r="P28" s="8">
        <v>0</v>
      </c>
      <c r="Q28" s="8">
        <v>0</v>
      </c>
      <c r="R28" s="22">
        <f t="shared" ref="R28:R47" si="22">SUM(O28:Q28)</f>
        <v>33.1</v>
      </c>
      <c r="S28" s="124">
        <f t="shared" si="20"/>
        <v>0</v>
      </c>
      <c r="T28" s="147">
        <f t="shared" si="4"/>
        <v>1</v>
      </c>
    </row>
    <row r="29" spans="1:20" ht="20.100000000000001" hidden="1" customHeight="1" x14ac:dyDescent="0.25">
      <c r="A29" s="155"/>
      <c r="B29" s="3">
        <v>73</v>
      </c>
      <c r="C29" s="66" t="s">
        <v>447</v>
      </c>
      <c r="D29" s="76"/>
      <c r="E29" s="5"/>
      <c r="F29" s="5"/>
      <c r="G29" s="22">
        <f t="shared" si="21"/>
        <v>0</v>
      </c>
      <c r="H29" s="124">
        <f t="shared" si="17"/>
        <v>0</v>
      </c>
      <c r="I29" s="101">
        <f t="shared" si="11"/>
        <v>0</v>
      </c>
      <c r="J29" s="21"/>
      <c r="K29" s="7"/>
      <c r="L29" s="7"/>
      <c r="M29" s="115">
        <f t="shared" si="18"/>
        <v>0</v>
      </c>
      <c r="N29" s="106"/>
      <c r="O29" s="22">
        <v>16.55</v>
      </c>
      <c r="P29" s="8">
        <v>0</v>
      </c>
      <c r="Q29" s="8">
        <v>0</v>
      </c>
      <c r="R29" s="22">
        <f t="shared" si="22"/>
        <v>16.55</v>
      </c>
      <c r="S29" s="124">
        <f t="shared" si="20"/>
        <v>0</v>
      </c>
      <c r="T29" s="147">
        <f t="shared" si="4"/>
        <v>1</v>
      </c>
    </row>
    <row r="30" spans="1:20" ht="20.100000000000001" hidden="1" customHeight="1" x14ac:dyDescent="0.25">
      <c r="A30" s="155"/>
      <c r="B30" s="3">
        <v>74</v>
      </c>
      <c r="C30" s="66" t="s">
        <v>193</v>
      </c>
      <c r="D30" s="76"/>
      <c r="E30" s="5"/>
      <c r="F30" s="5"/>
      <c r="G30" s="22">
        <f t="shared" si="21"/>
        <v>0</v>
      </c>
      <c r="H30" s="124">
        <f t="shared" si="17"/>
        <v>0</v>
      </c>
      <c r="I30" s="101">
        <f t="shared" si="11"/>
        <v>0</v>
      </c>
      <c r="J30" s="21"/>
      <c r="K30" s="7"/>
      <c r="L30" s="7"/>
      <c r="M30" s="115">
        <f t="shared" si="18"/>
        <v>0</v>
      </c>
      <c r="N30" s="106"/>
      <c r="O30" s="22">
        <v>49.6</v>
      </c>
      <c r="P30" s="8">
        <v>0</v>
      </c>
      <c r="Q30" s="8">
        <v>0</v>
      </c>
      <c r="R30" s="22">
        <f t="shared" si="22"/>
        <v>49.6</v>
      </c>
      <c r="S30" s="124">
        <f t="shared" si="20"/>
        <v>0</v>
      </c>
      <c r="T30" s="147">
        <f t="shared" si="4"/>
        <v>1</v>
      </c>
    </row>
    <row r="31" spans="1:20" ht="20.100000000000001" hidden="1" customHeight="1" x14ac:dyDescent="0.25">
      <c r="A31" s="155"/>
      <c r="B31" s="3">
        <v>75</v>
      </c>
      <c r="C31" s="66" t="s">
        <v>338</v>
      </c>
      <c r="D31" s="76"/>
      <c r="E31" s="5"/>
      <c r="F31" s="5"/>
      <c r="G31" s="22">
        <f t="shared" si="21"/>
        <v>0</v>
      </c>
      <c r="H31" s="124">
        <f t="shared" si="17"/>
        <v>0</v>
      </c>
      <c r="I31" s="101">
        <f t="shared" si="11"/>
        <v>0</v>
      </c>
      <c r="J31" s="21"/>
      <c r="K31" s="7"/>
      <c r="L31" s="7"/>
      <c r="M31" s="115">
        <f t="shared" si="18"/>
        <v>0</v>
      </c>
      <c r="N31" s="106"/>
      <c r="O31" s="22">
        <v>22.05</v>
      </c>
      <c r="P31" s="8">
        <v>0</v>
      </c>
      <c r="Q31" s="8">
        <v>0</v>
      </c>
      <c r="R31" s="22">
        <f t="shared" si="22"/>
        <v>22.05</v>
      </c>
      <c r="S31" s="124">
        <f t="shared" si="20"/>
        <v>0</v>
      </c>
      <c r="T31" s="147">
        <f t="shared" si="4"/>
        <v>1</v>
      </c>
    </row>
    <row r="32" spans="1:20" ht="20.100000000000001" hidden="1" customHeight="1" x14ac:dyDescent="0.25">
      <c r="A32" s="155"/>
      <c r="B32" s="3">
        <v>710</v>
      </c>
      <c r="C32" s="66" t="s">
        <v>339</v>
      </c>
      <c r="D32" s="76"/>
      <c r="E32" s="5"/>
      <c r="F32" s="5"/>
      <c r="G32" s="22">
        <f t="shared" si="21"/>
        <v>0</v>
      </c>
      <c r="H32" s="124">
        <f t="shared" si="17"/>
        <v>0</v>
      </c>
      <c r="I32" s="101">
        <f t="shared" si="11"/>
        <v>0</v>
      </c>
      <c r="J32" s="21"/>
      <c r="K32" s="7"/>
      <c r="L32" s="7"/>
      <c r="M32" s="115">
        <f t="shared" si="18"/>
        <v>0</v>
      </c>
      <c r="N32" s="106"/>
      <c r="O32" s="22">
        <v>38.6</v>
      </c>
      <c r="P32" s="8">
        <v>0</v>
      </c>
      <c r="Q32" s="8">
        <v>0</v>
      </c>
      <c r="R32" s="22">
        <f t="shared" si="22"/>
        <v>38.6</v>
      </c>
      <c r="S32" s="124">
        <f t="shared" si="20"/>
        <v>0</v>
      </c>
      <c r="T32" s="147">
        <f t="shared" si="4"/>
        <v>1</v>
      </c>
    </row>
    <row r="33" spans="1:26" ht="27.95" hidden="1" customHeight="1" x14ac:dyDescent="0.25">
      <c r="A33" s="155"/>
      <c r="B33" s="3">
        <v>711</v>
      </c>
      <c r="C33" s="66" t="s">
        <v>340</v>
      </c>
      <c r="D33" s="76"/>
      <c r="E33" s="5"/>
      <c r="F33" s="5"/>
      <c r="G33" s="22">
        <f t="shared" si="21"/>
        <v>0</v>
      </c>
      <c r="H33" s="124">
        <f t="shared" si="17"/>
        <v>0</v>
      </c>
      <c r="I33" s="101">
        <f t="shared" si="11"/>
        <v>0</v>
      </c>
      <c r="J33" s="21"/>
      <c r="K33" s="7"/>
      <c r="L33" s="7"/>
      <c r="M33" s="115">
        <f t="shared" si="18"/>
        <v>0</v>
      </c>
      <c r="N33" s="106"/>
      <c r="O33" s="22">
        <v>44.1</v>
      </c>
      <c r="P33" s="8">
        <v>0</v>
      </c>
      <c r="Q33" s="8">
        <v>0</v>
      </c>
      <c r="R33" s="22">
        <f t="shared" si="22"/>
        <v>44.1</v>
      </c>
      <c r="S33" s="124">
        <f t="shared" si="20"/>
        <v>0</v>
      </c>
      <c r="T33" s="147">
        <f t="shared" si="4"/>
        <v>1</v>
      </c>
    </row>
    <row r="34" spans="1:26" ht="20.100000000000001" hidden="1" customHeight="1" x14ac:dyDescent="0.25">
      <c r="A34" s="155"/>
      <c r="B34" s="3">
        <v>712</v>
      </c>
      <c r="C34" s="66" t="s">
        <v>341</v>
      </c>
      <c r="D34" s="76"/>
      <c r="E34" s="5"/>
      <c r="F34" s="5"/>
      <c r="G34" s="22">
        <f t="shared" ref="G34:G39" si="23">SUM(D34:F34)</f>
        <v>0</v>
      </c>
      <c r="H34" s="124">
        <f t="shared" ref="H34:H39" si="24">IF(OR(M34="",G34=""),"n/a",ROUND(SUMPRODUCT(J34:L34,D34:F34),2))</f>
        <v>0</v>
      </c>
      <c r="I34" s="101">
        <f t="shared" si="11"/>
        <v>0</v>
      </c>
      <c r="J34" s="21"/>
      <c r="K34" s="7"/>
      <c r="L34" s="7"/>
      <c r="M34" s="115">
        <f t="shared" ref="M34:M39" si="25">SUM(J34:L34)</f>
        <v>0</v>
      </c>
      <c r="N34" s="106"/>
      <c r="O34" s="22">
        <v>38.6</v>
      </c>
      <c r="P34" s="8">
        <v>0</v>
      </c>
      <c r="Q34" s="8">
        <v>0</v>
      </c>
      <c r="R34" s="22">
        <f t="shared" ref="R34:R39" si="26">SUM(O34:Q34)</f>
        <v>38.6</v>
      </c>
      <c r="S34" s="124">
        <f t="shared" ref="S34:S39" si="27">IF(OR(M34="",R34=""),"n/a",ROUND(SUMPRODUCT(J34:L34,O34:Q34),2))</f>
        <v>0</v>
      </c>
      <c r="T34" s="147">
        <f t="shared" si="4"/>
        <v>1</v>
      </c>
    </row>
    <row r="35" spans="1:26" ht="20.100000000000001" hidden="1" customHeight="1" x14ac:dyDescent="0.25">
      <c r="A35" s="155"/>
      <c r="B35" s="3">
        <v>713</v>
      </c>
      <c r="C35" s="66" t="s">
        <v>342</v>
      </c>
      <c r="D35" s="76"/>
      <c r="E35" s="5"/>
      <c r="F35" s="5"/>
      <c r="G35" s="22">
        <f t="shared" si="23"/>
        <v>0</v>
      </c>
      <c r="H35" s="124">
        <f t="shared" si="24"/>
        <v>0</v>
      </c>
      <c r="I35" s="101">
        <f t="shared" si="11"/>
        <v>0</v>
      </c>
      <c r="J35" s="21"/>
      <c r="K35" s="7"/>
      <c r="L35" s="7"/>
      <c r="M35" s="115">
        <f t="shared" si="25"/>
        <v>0</v>
      </c>
      <c r="N35" s="106"/>
      <c r="O35" s="22">
        <v>55.1</v>
      </c>
      <c r="P35" s="8">
        <v>0</v>
      </c>
      <c r="Q35" s="8">
        <v>0</v>
      </c>
      <c r="R35" s="22">
        <f t="shared" si="26"/>
        <v>55.1</v>
      </c>
      <c r="S35" s="124">
        <f t="shared" si="27"/>
        <v>0</v>
      </c>
      <c r="T35" s="147">
        <f t="shared" si="4"/>
        <v>1</v>
      </c>
    </row>
    <row r="36" spans="1:26" ht="20.100000000000001" hidden="1" customHeight="1" x14ac:dyDescent="0.25">
      <c r="A36" s="155"/>
      <c r="B36" s="3">
        <v>714</v>
      </c>
      <c r="C36" s="66" t="s">
        <v>343</v>
      </c>
      <c r="D36" s="76"/>
      <c r="E36" s="5"/>
      <c r="F36" s="5"/>
      <c r="G36" s="22">
        <f t="shared" si="23"/>
        <v>0</v>
      </c>
      <c r="H36" s="124">
        <f t="shared" si="24"/>
        <v>0</v>
      </c>
      <c r="I36" s="101">
        <f t="shared" si="11"/>
        <v>0</v>
      </c>
      <c r="J36" s="21"/>
      <c r="K36" s="7"/>
      <c r="L36" s="7"/>
      <c r="M36" s="115">
        <f t="shared" si="25"/>
        <v>0</v>
      </c>
      <c r="N36" s="106"/>
      <c r="O36" s="22">
        <v>55.1</v>
      </c>
      <c r="P36" s="8">
        <v>0</v>
      </c>
      <c r="Q36" s="8">
        <v>0</v>
      </c>
      <c r="R36" s="22">
        <f t="shared" si="26"/>
        <v>55.1</v>
      </c>
      <c r="S36" s="124">
        <f t="shared" si="27"/>
        <v>0</v>
      </c>
      <c r="T36" s="147">
        <f t="shared" si="4"/>
        <v>1</v>
      </c>
    </row>
    <row r="37" spans="1:26" ht="20.100000000000001" hidden="1" customHeight="1" x14ac:dyDescent="0.25">
      <c r="A37" s="155"/>
      <c r="B37" s="3">
        <v>715</v>
      </c>
      <c r="C37" s="66" t="s">
        <v>396</v>
      </c>
      <c r="D37" s="76"/>
      <c r="E37" s="5"/>
      <c r="F37" s="5"/>
      <c r="G37" s="22">
        <f t="shared" si="23"/>
        <v>0</v>
      </c>
      <c r="H37" s="124">
        <f t="shared" si="24"/>
        <v>0</v>
      </c>
      <c r="I37" s="101">
        <f t="shared" si="11"/>
        <v>0</v>
      </c>
      <c r="J37" s="21"/>
      <c r="K37" s="7"/>
      <c r="L37" s="7"/>
      <c r="M37" s="115">
        <f t="shared" si="25"/>
        <v>0</v>
      </c>
      <c r="N37" s="106"/>
      <c r="O37" s="22">
        <v>44.1</v>
      </c>
      <c r="P37" s="8">
        <v>0</v>
      </c>
      <c r="Q37" s="8">
        <v>0</v>
      </c>
      <c r="R37" s="22">
        <f t="shared" si="26"/>
        <v>44.1</v>
      </c>
      <c r="S37" s="124">
        <f t="shared" si="27"/>
        <v>0</v>
      </c>
      <c r="T37" s="147">
        <f t="shared" si="4"/>
        <v>1</v>
      </c>
    </row>
    <row r="38" spans="1:26" ht="20.100000000000001" hidden="1" customHeight="1" x14ac:dyDescent="0.25">
      <c r="A38" s="155"/>
      <c r="B38" s="3">
        <v>716</v>
      </c>
      <c r="C38" s="66" t="s">
        <v>397</v>
      </c>
      <c r="D38" s="76"/>
      <c r="E38" s="5"/>
      <c r="F38" s="5"/>
      <c r="G38" s="22">
        <f t="shared" si="23"/>
        <v>0</v>
      </c>
      <c r="H38" s="124">
        <f t="shared" si="24"/>
        <v>0</v>
      </c>
      <c r="I38" s="101">
        <f t="shared" si="11"/>
        <v>0</v>
      </c>
      <c r="J38" s="21"/>
      <c r="K38" s="7"/>
      <c r="L38" s="7"/>
      <c r="M38" s="115">
        <f t="shared" si="25"/>
        <v>0</v>
      </c>
      <c r="N38" s="106"/>
      <c r="O38" s="22">
        <v>38.6</v>
      </c>
      <c r="P38" s="8">
        <v>0</v>
      </c>
      <c r="Q38" s="8">
        <v>0</v>
      </c>
      <c r="R38" s="22">
        <f t="shared" si="26"/>
        <v>38.6</v>
      </c>
      <c r="S38" s="124">
        <f t="shared" si="27"/>
        <v>0</v>
      </c>
      <c r="T38" s="147">
        <f t="shared" si="4"/>
        <v>1</v>
      </c>
    </row>
    <row r="39" spans="1:26" s="97" customFormat="1" ht="20.100000000000001" hidden="1" customHeight="1" x14ac:dyDescent="0.25">
      <c r="A39" s="155"/>
      <c r="B39" s="3">
        <v>717</v>
      </c>
      <c r="C39" s="66" t="s">
        <v>448</v>
      </c>
      <c r="D39" s="76"/>
      <c r="E39" s="95"/>
      <c r="F39" s="95"/>
      <c r="G39" s="22">
        <f t="shared" si="23"/>
        <v>0</v>
      </c>
      <c r="H39" s="124">
        <f t="shared" si="24"/>
        <v>0</v>
      </c>
      <c r="I39" s="101">
        <f t="shared" si="11"/>
        <v>0</v>
      </c>
      <c r="J39" s="21"/>
      <c r="K39" s="88"/>
      <c r="L39" s="88"/>
      <c r="M39" s="115">
        <f t="shared" si="25"/>
        <v>0</v>
      </c>
      <c r="N39" s="106"/>
      <c r="O39" s="22">
        <v>47.25</v>
      </c>
      <c r="P39" s="96">
        <v>0</v>
      </c>
      <c r="Q39" s="96">
        <v>0</v>
      </c>
      <c r="R39" s="22">
        <f t="shared" si="26"/>
        <v>47.25</v>
      </c>
      <c r="S39" s="124">
        <f t="shared" si="27"/>
        <v>0</v>
      </c>
      <c r="T39" s="147">
        <f t="shared" si="4"/>
        <v>1</v>
      </c>
      <c r="U39" s="23"/>
      <c r="V39" s="23"/>
      <c r="W39" s="23"/>
      <c r="X39" s="23"/>
      <c r="Y39" s="23"/>
      <c r="Z39" s="23"/>
    </row>
    <row r="40" spans="1:26" s="97" customFormat="1" ht="25.5" hidden="1" x14ac:dyDescent="0.25">
      <c r="A40" s="155"/>
      <c r="B40" s="3">
        <v>718</v>
      </c>
      <c r="C40" s="66" t="s">
        <v>449</v>
      </c>
      <c r="D40" s="76"/>
      <c r="E40" s="95"/>
      <c r="F40" s="95"/>
      <c r="G40" s="22">
        <f t="shared" ref="G40" si="28">SUM(D40:F40)</f>
        <v>0</v>
      </c>
      <c r="H40" s="124">
        <f t="shared" ref="H40" si="29">IF(OR(M40="",G40=""),"n/a",ROUND(SUMPRODUCT(J40:L40,D40:F40),2))</f>
        <v>0</v>
      </c>
      <c r="I40" s="101">
        <f t="shared" si="11"/>
        <v>0</v>
      </c>
      <c r="J40" s="21"/>
      <c r="K40" s="88"/>
      <c r="L40" s="88"/>
      <c r="M40" s="115">
        <f t="shared" ref="M40" si="30">SUM(J40:L40)</f>
        <v>0</v>
      </c>
      <c r="N40" s="106"/>
      <c r="O40" s="22">
        <v>36.75</v>
      </c>
      <c r="P40" s="96">
        <v>0</v>
      </c>
      <c r="Q40" s="96">
        <v>0</v>
      </c>
      <c r="R40" s="22">
        <f t="shared" ref="R40" si="31">SUM(O40:Q40)</f>
        <v>36.75</v>
      </c>
      <c r="S40" s="124">
        <f t="shared" ref="S40" si="32">IF(OR(M40="",R40=""),"n/a",ROUND(SUMPRODUCT(J40:L40,O40:Q40),2))</f>
        <v>0</v>
      </c>
      <c r="T40" s="147">
        <f t="shared" si="4"/>
        <v>1</v>
      </c>
      <c r="U40" s="23"/>
      <c r="V40" s="23"/>
      <c r="W40" s="23"/>
      <c r="X40" s="23"/>
      <c r="Y40" s="23"/>
      <c r="Z40" s="23"/>
    </row>
    <row r="41" spans="1:26" s="97" customFormat="1" ht="25.5" hidden="1" customHeight="1" x14ac:dyDescent="0.25">
      <c r="A41" s="155"/>
      <c r="B41" s="3">
        <v>719</v>
      </c>
      <c r="C41" s="66" t="s">
        <v>450</v>
      </c>
      <c r="D41" s="76"/>
      <c r="E41" s="95"/>
      <c r="F41" s="95"/>
      <c r="G41" s="22">
        <f t="shared" ref="G41" si="33">SUM(D41:F41)</f>
        <v>0</v>
      </c>
      <c r="H41" s="124">
        <f t="shared" ref="H41" si="34">IF(OR(M41="",G41=""),"n/a",ROUND(SUMPRODUCT(J41:L41,D41:F41),2))</f>
        <v>0</v>
      </c>
      <c r="I41" s="101">
        <f t="shared" si="11"/>
        <v>0</v>
      </c>
      <c r="J41" s="21"/>
      <c r="K41" s="88"/>
      <c r="L41" s="88"/>
      <c r="M41" s="115">
        <f t="shared" ref="M41" si="35">SUM(J41:L41)</f>
        <v>0</v>
      </c>
      <c r="N41" s="106"/>
      <c r="O41" s="22">
        <v>31.5</v>
      </c>
      <c r="P41" s="96">
        <v>0</v>
      </c>
      <c r="Q41" s="96">
        <v>0</v>
      </c>
      <c r="R41" s="22">
        <f t="shared" ref="R41" si="36">SUM(O41:Q41)</f>
        <v>31.5</v>
      </c>
      <c r="S41" s="124">
        <f t="shared" ref="S41" si="37">IF(OR(M41="",R41=""),"n/a",ROUND(SUMPRODUCT(J41:L41,O41:Q41),2))</f>
        <v>0</v>
      </c>
      <c r="T41" s="147">
        <f t="shared" si="4"/>
        <v>1</v>
      </c>
      <c r="U41" s="23"/>
      <c r="V41" s="23"/>
      <c r="W41" s="23"/>
      <c r="X41" s="23"/>
      <c r="Y41" s="23"/>
      <c r="Z41" s="23"/>
    </row>
    <row r="42" spans="1:26" s="97" customFormat="1" ht="26.25" hidden="1" customHeight="1" x14ac:dyDescent="0.25">
      <c r="A42" s="155"/>
      <c r="B42" s="3">
        <v>720</v>
      </c>
      <c r="C42" s="66" t="s">
        <v>451</v>
      </c>
      <c r="D42" s="76"/>
      <c r="E42" s="95"/>
      <c r="F42" s="95"/>
      <c r="G42" s="22">
        <f t="shared" ref="G42" si="38">SUM(D42:F42)</f>
        <v>0</v>
      </c>
      <c r="H42" s="124">
        <f t="shared" ref="H42" si="39">IF(OR(M42="",G42=""),"n/a",ROUND(SUMPRODUCT(J42:L42,D42:F42),2))</f>
        <v>0</v>
      </c>
      <c r="I42" s="101">
        <f t="shared" si="11"/>
        <v>0</v>
      </c>
      <c r="J42" s="21"/>
      <c r="K42" s="88"/>
      <c r="L42" s="88"/>
      <c r="M42" s="115">
        <f t="shared" ref="M42" si="40">SUM(J42:L42)</f>
        <v>0</v>
      </c>
      <c r="N42" s="106"/>
      <c r="O42" s="22">
        <v>42</v>
      </c>
      <c r="P42" s="96">
        <v>0</v>
      </c>
      <c r="Q42" s="96">
        <v>0</v>
      </c>
      <c r="R42" s="22">
        <f t="shared" ref="R42" si="41">SUM(O42:Q42)</f>
        <v>42</v>
      </c>
      <c r="S42" s="124">
        <f t="shared" ref="S42" si="42">IF(OR(M42="",R42=""),"n/a",ROUND(SUMPRODUCT(J42:L42,O42:Q42),2))</f>
        <v>0</v>
      </c>
      <c r="T42" s="147">
        <f t="shared" si="4"/>
        <v>1</v>
      </c>
      <c r="U42" s="23"/>
      <c r="V42" s="23"/>
      <c r="W42" s="23"/>
      <c r="X42" s="23"/>
      <c r="Y42" s="23"/>
      <c r="Z42" s="23"/>
    </row>
    <row r="43" spans="1:26" s="97" customFormat="1" ht="25.5" hidden="1" customHeight="1" x14ac:dyDescent="0.25">
      <c r="A43" s="155"/>
      <c r="B43" s="3">
        <v>721</v>
      </c>
      <c r="C43" s="66" t="s">
        <v>452</v>
      </c>
      <c r="D43" s="76"/>
      <c r="E43" s="95"/>
      <c r="F43" s="95"/>
      <c r="G43" s="22">
        <f t="shared" ref="G43" si="43">SUM(D43:F43)</f>
        <v>0</v>
      </c>
      <c r="H43" s="124">
        <f t="shared" ref="H43" si="44">IF(OR(M43="",G43=""),"n/a",ROUND(SUMPRODUCT(J43:L43,D43:F43),2))</f>
        <v>0</v>
      </c>
      <c r="I43" s="101">
        <f t="shared" si="11"/>
        <v>0</v>
      </c>
      <c r="J43" s="21"/>
      <c r="K43" s="88"/>
      <c r="L43" s="88"/>
      <c r="M43" s="115">
        <f t="shared" ref="M43" si="45">SUM(J43:L43)</f>
        <v>0</v>
      </c>
      <c r="N43" s="106"/>
      <c r="O43" s="22">
        <v>84</v>
      </c>
      <c r="P43" s="96">
        <v>0</v>
      </c>
      <c r="Q43" s="96">
        <v>0</v>
      </c>
      <c r="R43" s="22">
        <f t="shared" ref="R43" si="46">SUM(O43:Q43)</f>
        <v>84</v>
      </c>
      <c r="S43" s="124">
        <f t="shared" ref="S43" si="47">IF(OR(M43="",R43=""),"n/a",ROUND(SUMPRODUCT(J43:L43,O43:Q43),2))</f>
        <v>0</v>
      </c>
      <c r="T43" s="147">
        <f t="shared" si="4"/>
        <v>1</v>
      </c>
      <c r="U43" s="23"/>
      <c r="V43" s="23"/>
      <c r="W43" s="23"/>
      <c r="X43" s="23"/>
      <c r="Y43" s="23"/>
      <c r="Z43" s="23"/>
    </row>
    <row r="44" spans="1:26" s="97" customFormat="1" ht="23.25" hidden="1" customHeight="1" x14ac:dyDescent="0.25">
      <c r="A44" s="155"/>
      <c r="B44" s="3">
        <v>722</v>
      </c>
      <c r="C44" s="66" t="s">
        <v>453</v>
      </c>
      <c r="D44" s="76"/>
      <c r="E44" s="95"/>
      <c r="F44" s="95"/>
      <c r="G44" s="22">
        <f t="shared" ref="G44" si="48">SUM(D44:F44)</f>
        <v>0</v>
      </c>
      <c r="H44" s="124">
        <f t="shared" ref="H44" si="49">IF(OR(M44="",G44=""),"n/a",ROUND(SUMPRODUCT(J44:L44,D44:F44),2))</f>
        <v>0</v>
      </c>
      <c r="I44" s="101">
        <f t="shared" si="11"/>
        <v>0</v>
      </c>
      <c r="J44" s="21"/>
      <c r="K44" s="88"/>
      <c r="L44" s="88"/>
      <c r="M44" s="115">
        <f t="shared" ref="M44" si="50">SUM(J44:L44)</f>
        <v>0</v>
      </c>
      <c r="N44" s="106"/>
      <c r="O44" s="22">
        <v>52.5</v>
      </c>
      <c r="P44" s="96">
        <v>0</v>
      </c>
      <c r="Q44" s="96">
        <v>0</v>
      </c>
      <c r="R44" s="22">
        <f t="shared" ref="R44" si="51">SUM(O44:Q44)</f>
        <v>52.5</v>
      </c>
      <c r="S44" s="124">
        <f t="shared" ref="S44" si="52">IF(OR(M44="",R44=""),"n/a",ROUND(SUMPRODUCT(J44:L44,O44:Q44),2))</f>
        <v>0</v>
      </c>
      <c r="T44" s="147">
        <f t="shared" si="4"/>
        <v>1</v>
      </c>
      <c r="U44" s="23"/>
      <c r="V44" s="23"/>
      <c r="W44" s="23"/>
      <c r="X44" s="23"/>
      <c r="Y44" s="23"/>
      <c r="Z44" s="23"/>
    </row>
    <row r="45" spans="1:26" ht="24.75" hidden="1" customHeight="1" x14ac:dyDescent="0.25">
      <c r="A45" s="155"/>
      <c r="B45" s="3">
        <v>76</v>
      </c>
      <c r="C45" s="66" t="s">
        <v>194</v>
      </c>
      <c r="D45" s="76"/>
      <c r="E45" s="5"/>
      <c r="F45" s="5"/>
      <c r="G45" s="22">
        <f t="shared" si="21"/>
        <v>0</v>
      </c>
      <c r="H45" s="124">
        <f t="shared" si="17"/>
        <v>0</v>
      </c>
      <c r="I45" s="101">
        <f t="shared" si="11"/>
        <v>0</v>
      </c>
      <c r="J45" s="21"/>
      <c r="K45" s="7"/>
      <c r="L45" s="7"/>
      <c r="M45" s="115">
        <f t="shared" si="18"/>
        <v>0</v>
      </c>
      <c r="N45" s="106"/>
      <c r="O45" s="22">
        <v>33.1</v>
      </c>
      <c r="P45" s="8">
        <v>0</v>
      </c>
      <c r="Q45" s="8">
        <v>0</v>
      </c>
      <c r="R45" s="22">
        <f t="shared" si="22"/>
        <v>33.1</v>
      </c>
      <c r="S45" s="124">
        <f t="shared" si="20"/>
        <v>0</v>
      </c>
      <c r="T45" s="147">
        <f t="shared" si="4"/>
        <v>1</v>
      </c>
    </row>
    <row r="46" spans="1:26" ht="26.25" hidden="1" customHeight="1" x14ac:dyDescent="0.25">
      <c r="A46" s="155"/>
      <c r="B46" s="3">
        <v>77</v>
      </c>
      <c r="C46" s="66" t="s">
        <v>195</v>
      </c>
      <c r="D46" s="76"/>
      <c r="E46" s="5"/>
      <c r="F46" s="5"/>
      <c r="G46" s="22">
        <f t="shared" si="21"/>
        <v>0</v>
      </c>
      <c r="H46" s="124">
        <f t="shared" si="17"/>
        <v>0</v>
      </c>
      <c r="I46" s="101">
        <f t="shared" si="11"/>
        <v>0</v>
      </c>
      <c r="J46" s="21"/>
      <c r="K46" s="7"/>
      <c r="L46" s="7"/>
      <c r="M46" s="115">
        <f t="shared" si="18"/>
        <v>0</v>
      </c>
      <c r="N46" s="106"/>
      <c r="O46" s="22">
        <v>38.6</v>
      </c>
      <c r="P46" s="8">
        <v>0</v>
      </c>
      <c r="Q46" s="8">
        <v>0</v>
      </c>
      <c r="R46" s="22">
        <f t="shared" si="22"/>
        <v>38.6</v>
      </c>
      <c r="S46" s="124">
        <f t="shared" si="20"/>
        <v>0</v>
      </c>
      <c r="T46" s="147">
        <f t="shared" si="4"/>
        <v>1</v>
      </c>
    </row>
    <row r="47" spans="1:26" ht="20.100000000000001" hidden="1" customHeight="1" x14ac:dyDescent="0.25">
      <c r="A47" s="155"/>
      <c r="B47" s="3">
        <v>78</v>
      </c>
      <c r="C47" s="66" t="s">
        <v>196</v>
      </c>
      <c r="D47" s="76"/>
      <c r="E47" s="5"/>
      <c r="F47" s="5"/>
      <c r="G47" s="22">
        <f t="shared" si="21"/>
        <v>0</v>
      </c>
      <c r="H47" s="124">
        <f t="shared" si="17"/>
        <v>0</v>
      </c>
      <c r="I47" s="101">
        <f t="shared" si="11"/>
        <v>0</v>
      </c>
      <c r="J47" s="21"/>
      <c r="K47" s="7"/>
      <c r="L47" s="7"/>
      <c r="M47" s="115">
        <f t="shared" si="18"/>
        <v>0</v>
      </c>
      <c r="N47" s="106"/>
      <c r="O47" s="22">
        <v>33.1</v>
      </c>
      <c r="P47" s="8">
        <v>0</v>
      </c>
      <c r="Q47" s="8">
        <v>0</v>
      </c>
      <c r="R47" s="22">
        <f t="shared" si="22"/>
        <v>33.1</v>
      </c>
      <c r="S47" s="124">
        <f t="shared" si="20"/>
        <v>0</v>
      </c>
      <c r="T47" s="147">
        <f t="shared" si="4"/>
        <v>1</v>
      </c>
    </row>
    <row r="48" spans="1:26" ht="20.100000000000001" hidden="1" customHeight="1" x14ac:dyDescent="0.25">
      <c r="A48" s="155"/>
      <c r="B48" s="3">
        <v>79</v>
      </c>
      <c r="C48" s="66" t="s">
        <v>197</v>
      </c>
      <c r="D48" s="76"/>
      <c r="E48" s="5"/>
      <c r="F48" s="5"/>
      <c r="G48" s="22">
        <f t="shared" ref="G48:G49" si="53">SUM(D48:F48)</f>
        <v>0</v>
      </c>
      <c r="H48" s="124">
        <f t="shared" ref="H48:H49" si="54">IF(OR(M48="",G48=""),"n/a",ROUND(SUMPRODUCT(J48:L48,D48:F48),2))</f>
        <v>0</v>
      </c>
      <c r="I48" s="101">
        <f t="shared" ref="I48:I49" si="55">IF(C48="",0,IF(COUNT(D48:F48)-COUNT(J48:L48)&lt;0,1,0))</f>
        <v>0</v>
      </c>
      <c r="J48" s="21"/>
      <c r="K48" s="7"/>
      <c r="L48" s="7"/>
      <c r="M48" s="115">
        <f t="shared" ref="M48" si="56">SUM(J48:L48)</f>
        <v>0</v>
      </c>
      <c r="N48" s="106"/>
      <c r="O48" s="22">
        <v>49.6</v>
      </c>
      <c r="P48" s="8">
        <v>0</v>
      </c>
      <c r="Q48" s="8">
        <v>0</v>
      </c>
      <c r="R48" s="22">
        <f t="shared" ref="R48" si="57">SUM(O48:Q48)</f>
        <v>49.6</v>
      </c>
      <c r="S48" s="124">
        <f t="shared" ref="S48:S49" si="58">IF(OR(M48="",R48=""),"n/a",ROUND(SUMPRODUCT(J48:L48,O48:Q48),2))</f>
        <v>0</v>
      </c>
      <c r="T48" s="147">
        <f t="shared" si="4"/>
        <v>1</v>
      </c>
    </row>
    <row r="49" spans="1:16379" s="113" customFormat="1" ht="20.100000000000001" hidden="1" customHeight="1" x14ac:dyDescent="0.25">
      <c r="A49" s="156"/>
      <c r="B49" s="89">
        <v>723</v>
      </c>
      <c r="C49" s="132" t="s">
        <v>462</v>
      </c>
      <c r="D49" s="76"/>
      <c r="E49" s="5"/>
      <c r="F49" s="5"/>
      <c r="G49" s="22">
        <f t="shared" si="53"/>
        <v>0</v>
      </c>
      <c r="H49" s="124">
        <f t="shared" si="54"/>
        <v>0</v>
      </c>
      <c r="I49" s="133">
        <f t="shared" si="55"/>
        <v>0</v>
      </c>
      <c r="J49" s="21"/>
      <c r="K49" s="7"/>
      <c r="L49" s="7"/>
      <c r="M49" s="115">
        <f t="shared" ref="M49" si="59">SUM(J49:L49)</f>
        <v>0</v>
      </c>
      <c r="N49" s="121"/>
      <c r="O49" s="22">
        <v>38</v>
      </c>
      <c r="P49" s="110">
        <v>0</v>
      </c>
      <c r="Q49" s="110">
        <v>0</v>
      </c>
      <c r="R49" s="111">
        <f t="shared" ref="R49" si="60">SUM(O49:Q49)</f>
        <v>38</v>
      </c>
      <c r="S49" s="115">
        <f t="shared" si="58"/>
        <v>0</v>
      </c>
      <c r="T49" s="148">
        <f t="shared" si="4"/>
        <v>1</v>
      </c>
      <c r="U49" s="112"/>
      <c r="V49" s="112"/>
      <c r="W49" s="112"/>
      <c r="X49" s="112"/>
      <c r="Y49" s="112"/>
      <c r="Z49" s="112"/>
      <c r="AA49" s="112"/>
      <c r="AB49" s="112"/>
      <c r="AC49" s="112"/>
      <c r="AD49" s="112"/>
      <c r="AE49" s="112"/>
      <c r="AF49" s="112"/>
      <c r="AG49" s="112"/>
      <c r="AH49" s="112"/>
      <c r="AI49" s="112"/>
      <c r="AJ49" s="112"/>
      <c r="AK49" s="112"/>
      <c r="AL49" s="112"/>
      <c r="AM49" s="112"/>
      <c r="AN49" s="112"/>
      <c r="AO49" s="112"/>
      <c r="AP49" s="112"/>
      <c r="AQ49" s="112"/>
      <c r="AR49" s="112"/>
      <c r="AS49" s="112"/>
      <c r="AT49" s="112"/>
      <c r="AU49" s="112"/>
      <c r="AV49" s="112"/>
      <c r="AW49" s="112"/>
      <c r="AX49" s="112"/>
      <c r="AY49" s="112"/>
      <c r="AZ49" s="112"/>
      <c r="BA49" s="112"/>
      <c r="BB49" s="112"/>
      <c r="BC49" s="112"/>
      <c r="BD49" s="112"/>
      <c r="BE49" s="112"/>
      <c r="BF49" s="112"/>
      <c r="BG49" s="112"/>
      <c r="BH49" s="112"/>
      <c r="BI49" s="112"/>
      <c r="BJ49" s="112"/>
      <c r="BK49" s="112"/>
      <c r="BL49" s="112"/>
      <c r="BM49" s="112"/>
      <c r="BN49" s="112"/>
      <c r="BO49" s="112"/>
      <c r="BP49" s="112"/>
      <c r="BQ49" s="112"/>
      <c r="BR49" s="112"/>
      <c r="BS49" s="112"/>
      <c r="BT49" s="112"/>
      <c r="BU49" s="112"/>
      <c r="BV49" s="112"/>
      <c r="BW49" s="112"/>
      <c r="BX49" s="112"/>
      <c r="BY49" s="112"/>
      <c r="BZ49" s="112"/>
      <c r="CA49" s="112"/>
      <c r="CB49" s="112"/>
      <c r="CC49" s="112"/>
      <c r="CD49" s="112"/>
      <c r="CE49" s="112"/>
      <c r="CF49" s="112"/>
      <c r="CG49" s="112"/>
      <c r="CH49" s="112"/>
      <c r="CI49" s="112"/>
      <c r="CJ49" s="112"/>
      <c r="CK49" s="112"/>
      <c r="CL49" s="112"/>
      <c r="CM49" s="112"/>
      <c r="CN49" s="112"/>
      <c r="CO49" s="112"/>
      <c r="CP49" s="112"/>
      <c r="CQ49" s="112"/>
      <c r="CR49" s="112"/>
      <c r="CS49" s="112"/>
      <c r="CT49" s="112"/>
      <c r="CU49" s="112"/>
      <c r="CV49" s="112"/>
      <c r="CW49" s="112"/>
      <c r="CX49" s="112"/>
      <c r="CY49" s="112"/>
      <c r="CZ49" s="112"/>
      <c r="DA49" s="112"/>
      <c r="DB49" s="112"/>
      <c r="DC49" s="112"/>
      <c r="DD49" s="112"/>
      <c r="DE49" s="112"/>
      <c r="DF49" s="112"/>
      <c r="DG49" s="112"/>
      <c r="DH49" s="112"/>
      <c r="DI49" s="112"/>
      <c r="DJ49" s="112"/>
      <c r="DK49" s="112"/>
      <c r="DL49" s="112"/>
      <c r="DM49" s="112"/>
      <c r="DN49" s="112"/>
      <c r="DO49" s="112"/>
      <c r="DP49" s="112"/>
      <c r="DQ49" s="112"/>
      <c r="DR49" s="112"/>
      <c r="DS49" s="112"/>
      <c r="DT49" s="112"/>
      <c r="DU49" s="112"/>
      <c r="DV49" s="112"/>
      <c r="DW49" s="112"/>
      <c r="DX49" s="112"/>
      <c r="DY49" s="112"/>
      <c r="DZ49" s="112"/>
      <c r="EA49" s="112"/>
      <c r="EB49" s="112"/>
      <c r="EC49" s="112"/>
      <c r="ED49" s="112"/>
      <c r="EE49" s="112"/>
      <c r="EF49" s="112"/>
      <c r="EG49" s="112"/>
      <c r="EH49" s="112"/>
      <c r="EI49" s="112"/>
      <c r="EJ49" s="112"/>
      <c r="EK49" s="112"/>
      <c r="EL49" s="112"/>
      <c r="EM49" s="112"/>
      <c r="EN49" s="112"/>
      <c r="EO49" s="112"/>
      <c r="EP49" s="112"/>
      <c r="EQ49" s="112"/>
      <c r="ER49" s="112"/>
      <c r="ES49" s="112"/>
      <c r="ET49" s="112"/>
      <c r="EU49" s="112"/>
      <c r="EV49" s="112"/>
      <c r="EW49" s="112"/>
      <c r="EX49" s="112"/>
      <c r="EY49" s="112"/>
      <c r="EZ49" s="112"/>
      <c r="FA49" s="112"/>
      <c r="FB49" s="112"/>
      <c r="FC49" s="112"/>
      <c r="FD49" s="112"/>
      <c r="FE49" s="112"/>
      <c r="FF49" s="112"/>
      <c r="FG49" s="112"/>
      <c r="FH49" s="112"/>
      <c r="FI49" s="112"/>
      <c r="FJ49" s="112"/>
      <c r="FK49" s="112"/>
      <c r="FL49" s="112"/>
      <c r="FM49" s="112"/>
      <c r="FN49" s="112"/>
      <c r="FO49" s="112"/>
      <c r="FP49" s="112"/>
      <c r="FQ49" s="112"/>
      <c r="FR49" s="112"/>
      <c r="FS49" s="112"/>
      <c r="FT49" s="112"/>
      <c r="FU49" s="112"/>
      <c r="FV49" s="112"/>
      <c r="FW49" s="112"/>
      <c r="FX49" s="112"/>
      <c r="FY49" s="112"/>
      <c r="FZ49" s="112"/>
      <c r="GA49" s="112"/>
      <c r="GB49" s="112"/>
      <c r="GC49" s="112"/>
      <c r="GD49" s="112"/>
      <c r="GE49" s="112"/>
      <c r="GF49" s="112"/>
      <c r="GG49" s="112"/>
      <c r="GH49" s="112"/>
      <c r="GI49" s="112"/>
      <c r="GJ49" s="112"/>
      <c r="GK49" s="112"/>
      <c r="GL49" s="112"/>
      <c r="GM49" s="112"/>
      <c r="GN49" s="112"/>
      <c r="GO49" s="112"/>
      <c r="GP49" s="112"/>
      <c r="GQ49" s="112"/>
      <c r="GR49" s="112"/>
      <c r="GS49" s="112"/>
      <c r="GT49" s="112"/>
      <c r="GU49" s="112"/>
      <c r="GV49" s="112"/>
      <c r="GW49" s="112"/>
      <c r="GX49" s="112"/>
      <c r="GY49" s="112"/>
      <c r="GZ49" s="112"/>
      <c r="HA49" s="112"/>
      <c r="HB49" s="112"/>
      <c r="HC49" s="112"/>
      <c r="HD49" s="112"/>
      <c r="HE49" s="112"/>
      <c r="HF49" s="112"/>
      <c r="HG49" s="112"/>
      <c r="HH49" s="112"/>
      <c r="HI49" s="112"/>
      <c r="HJ49" s="112"/>
      <c r="HK49" s="112"/>
      <c r="HL49" s="112"/>
      <c r="HM49" s="112"/>
      <c r="HN49" s="112"/>
      <c r="HO49" s="112"/>
      <c r="HP49" s="112"/>
      <c r="HQ49" s="112"/>
      <c r="HR49" s="112"/>
      <c r="HS49" s="112"/>
      <c r="HT49" s="112"/>
      <c r="HU49" s="112"/>
      <c r="HV49" s="112"/>
      <c r="HW49" s="112"/>
      <c r="HX49" s="112"/>
      <c r="HY49" s="112"/>
      <c r="HZ49" s="112"/>
      <c r="IA49" s="112"/>
      <c r="IB49" s="112"/>
      <c r="IC49" s="112"/>
      <c r="ID49" s="112"/>
      <c r="IE49" s="112"/>
      <c r="IF49" s="112"/>
      <c r="IG49" s="112"/>
      <c r="IH49" s="112"/>
      <c r="II49" s="112"/>
      <c r="IJ49" s="112"/>
      <c r="IK49" s="112"/>
      <c r="IL49" s="112"/>
      <c r="IM49" s="112"/>
      <c r="IN49" s="112"/>
      <c r="IO49" s="112"/>
      <c r="IP49" s="112"/>
      <c r="IQ49" s="112"/>
      <c r="IR49" s="112"/>
      <c r="IS49" s="112"/>
      <c r="IT49" s="112"/>
      <c r="IU49" s="112"/>
      <c r="IV49" s="112"/>
      <c r="IW49" s="112"/>
      <c r="IX49" s="112"/>
      <c r="IY49" s="112"/>
      <c r="IZ49" s="112"/>
      <c r="JA49" s="112"/>
      <c r="JB49" s="112"/>
      <c r="JC49" s="112"/>
      <c r="JD49" s="112"/>
      <c r="JE49" s="112"/>
      <c r="JF49" s="112"/>
      <c r="JG49" s="112"/>
      <c r="JH49" s="112"/>
      <c r="JI49" s="112"/>
      <c r="JJ49" s="112"/>
      <c r="JK49" s="112"/>
      <c r="JL49" s="112"/>
      <c r="JM49" s="112"/>
      <c r="JN49" s="112"/>
      <c r="JO49" s="112"/>
      <c r="JP49" s="112"/>
      <c r="JQ49" s="112"/>
      <c r="JR49" s="112"/>
      <c r="JS49" s="112"/>
      <c r="JT49" s="112"/>
      <c r="JU49" s="112"/>
      <c r="JV49" s="112"/>
      <c r="JW49" s="112"/>
      <c r="JX49" s="112"/>
      <c r="JY49" s="112"/>
      <c r="JZ49" s="112"/>
      <c r="KA49" s="112"/>
      <c r="KB49" s="112"/>
      <c r="KC49" s="112"/>
      <c r="KD49" s="112"/>
      <c r="KE49" s="112"/>
      <c r="KF49" s="112"/>
      <c r="KG49" s="112"/>
      <c r="KH49" s="112"/>
      <c r="KI49" s="112"/>
      <c r="KJ49" s="112"/>
      <c r="KK49" s="112"/>
      <c r="KL49" s="112"/>
      <c r="KM49" s="112"/>
      <c r="KN49" s="112"/>
      <c r="KO49" s="112"/>
      <c r="KP49" s="112"/>
      <c r="KQ49" s="112"/>
      <c r="KR49" s="112"/>
      <c r="KS49" s="112"/>
      <c r="KT49" s="112"/>
      <c r="KU49" s="112"/>
      <c r="KV49" s="112"/>
      <c r="KW49" s="112"/>
      <c r="KX49" s="112"/>
      <c r="KY49" s="112"/>
      <c r="KZ49" s="112"/>
      <c r="LA49" s="112"/>
      <c r="LB49" s="112"/>
      <c r="LC49" s="112"/>
      <c r="LD49" s="112"/>
      <c r="LE49" s="112"/>
      <c r="LF49" s="112"/>
      <c r="LG49" s="112"/>
      <c r="LH49" s="112"/>
      <c r="LI49" s="112"/>
      <c r="LJ49" s="112"/>
      <c r="LK49" s="112"/>
      <c r="LL49" s="112"/>
      <c r="LM49" s="112"/>
      <c r="LN49" s="112"/>
      <c r="LO49" s="112"/>
      <c r="LP49" s="112"/>
      <c r="LQ49" s="112"/>
      <c r="LR49" s="112"/>
      <c r="LS49" s="112"/>
      <c r="LT49" s="112"/>
      <c r="LU49" s="112"/>
      <c r="LV49" s="112"/>
      <c r="LW49" s="112"/>
      <c r="LX49" s="112"/>
      <c r="LY49" s="112"/>
      <c r="LZ49" s="112"/>
      <c r="MA49" s="112"/>
      <c r="MB49" s="112"/>
      <c r="MC49" s="112"/>
      <c r="MD49" s="112"/>
      <c r="ME49" s="112"/>
      <c r="MF49" s="112"/>
      <c r="MG49" s="112"/>
      <c r="MH49" s="112"/>
      <c r="MI49" s="112"/>
      <c r="MJ49" s="112"/>
      <c r="MK49" s="112"/>
      <c r="ML49" s="112"/>
      <c r="MM49" s="112"/>
      <c r="MN49" s="112"/>
      <c r="MO49" s="112"/>
      <c r="MP49" s="112"/>
      <c r="MQ49" s="112"/>
      <c r="MR49" s="112"/>
      <c r="MS49" s="112"/>
      <c r="MT49" s="112"/>
      <c r="MU49" s="112"/>
      <c r="MV49" s="112"/>
      <c r="MW49" s="112"/>
      <c r="MX49" s="112"/>
      <c r="MY49" s="112"/>
      <c r="MZ49" s="112"/>
      <c r="NA49" s="112"/>
      <c r="NB49" s="112"/>
      <c r="NC49" s="112"/>
      <c r="ND49" s="112"/>
      <c r="NE49" s="112"/>
      <c r="NF49" s="112"/>
      <c r="NG49" s="112"/>
      <c r="NH49" s="112"/>
      <c r="NI49" s="112"/>
      <c r="NJ49" s="112"/>
      <c r="NK49" s="112"/>
      <c r="NL49" s="112"/>
      <c r="NM49" s="112"/>
      <c r="NN49" s="112"/>
      <c r="NO49" s="112"/>
      <c r="NP49" s="112"/>
      <c r="NQ49" s="112"/>
      <c r="NR49" s="112"/>
      <c r="NS49" s="112"/>
      <c r="NT49" s="112"/>
      <c r="NU49" s="112"/>
      <c r="NV49" s="112"/>
      <c r="NW49" s="112"/>
      <c r="NX49" s="112"/>
      <c r="NY49" s="112"/>
      <c r="NZ49" s="112"/>
      <c r="OA49" s="112"/>
      <c r="OB49" s="112"/>
      <c r="OC49" s="112"/>
      <c r="OD49" s="112"/>
      <c r="OE49" s="112"/>
      <c r="OF49" s="112"/>
      <c r="OG49" s="112"/>
      <c r="OH49" s="112"/>
      <c r="OI49" s="112"/>
      <c r="OJ49" s="112"/>
      <c r="OK49" s="112"/>
      <c r="OL49" s="112"/>
      <c r="OM49" s="112"/>
      <c r="ON49" s="112"/>
      <c r="OO49" s="112"/>
      <c r="OP49" s="112"/>
      <c r="OQ49" s="112"/>
      <c r="OR49" s="112"/>
      <c r="OS49" s="112"/>
      <c r="OT49" s="112"/>
      <c r="OU49" s="112"/>
      <c r="OV49" s="112"/>
      <c r="OW49" s="112"/>
      <c r="OX49" s="112"/>
      <c r="OY49" s="112"/>
      <c r="OZ49" s="112"/>
      <c r="PA49" s="112"/>
      <c r="PB49" s="112"/>
      <c r="PC49" s="112"/>
      <c r="PD49" s="112"/>
      <c r="PE49" s="112"/>
      <c r="PF49" s="112"/>
      <c r="PG49" s="112"/>
      <c r="PH49" s="112"/>
      <c r="PI49" s="112"/>
      <c r="PJ49" s="112"/>
      <c r="PK49" s="112"/>
      <c r="PL49" s="112"/>
      <c r="PM49" s="112"/>
      <c r="PN49" s="112"/>
      <c r="PO49" s="112"/>
      <c r="PP49" s="112"/>
      <c r="PQ49" s="112"/>
      <c r="PR49" s="112"/>
      <c r="PS49" s="112"/>
      <c r="PT49" s="112"/>
      <c r="PU49" s="112"/>
      <c r="PV49" s="112"/>
      <c r="PW49" s="112"/>
      <c r="PX49" s="112"/>
      <c r="PY49" s="112"/>
      <c r="PZ49" s="112"/>
      <c r="QA49" s="112"/>
      <c r="QB49" s="112"/>
      <c r="QC49" s="112"/>
      <c r="QD49" s="112"/>
      <c r="QE49" s="112"/>
      <c r="QF49" s="112"/>
      <c r="QG49" s="112"/>
      <c r="QH49" s="112"/>
      <c r="QI49" s="112"/>
      <c r="QJ49" s="112"/>
      <c r="QK49" s="112"/>
      <c r="QL49" s="112"/>
      <c r="QM49" s="112"/>
      <c r="QN49" s="112"/>
      <c r="QO49" s="112"/>
      <c r="QP49" s="112"/>
      <c r="QQ49" s="112"/>
      <c r="QR49" s="112"/>
      <c r="QS49" s="112"/>
      <c r="QT49" s="112"/>
      <c r="QU49" s="112"/>
      <c r="QV49" s="112"/>
      <c r="QW49" s="112"/>
      <c r="QX49" s="112"/>
      <c r="QY49" s="112"/>
      <c r="QZ49" s="112"/>
      <c r="RA49" s="112"/>
      <c r="RB49" s="112"/>
      <c r="RC49" s="112"/>
      <c r="RD49" s="112"/>
      <c r="RE49" s="112"/>
      <c r="RF49" s="112"/>
      <c r="RG49" s="112"/>
      <c r="RH49" s="112"/>
      <c r="RI49" s="112"/>
      <c r="RJ49" s="112"/>
      <c r="RK49" s="112"/>
      <c r="RL49" s="112"/>
      <c r="RM49" s="112"/>
      <c r="RN49" s="112"/>
      <c r="RO49" s="112"/>
      <c r="RP49" s="112"/>
      <c r="RQ49" s="112"/>
      <c r="RR49" s="112"/>
      <c r="RS49" s="112"/>
      <c r="RT49" s="112"/>
      <c r="RU49" s="112"/>
      <c r="RV49" s="112"/>
      <c r="RW49" s="112"/>
      <c r="RX49" s="112"/>
      <c r="RY49" s="112"/>
      <c r="RZ49" s="112"/>
      <c r="SA49" s="112"/>
      <c r="SB49" s="112"/>
      <c r="SC49" s="112"/>
      <c r="SD49" s="112"/>
      <c r="SE49" s="112"/>
      <c r="SF49" s="112"/>
      <c r="SG49" s="112"/>
      <c r="SH49" s="112"/>
      <c r="SI49" s="112"/>
      <c r="SJ49" s="112"/>
      <c r="SK49" s="112"/>
      <c r="SL49" s="112"/>
      <c r="SM49" s="112"/>
      <c r="SN49" s="112"/>
      <c r="SO49" s="112"/>
      <c r="SP49" s="112"/>
      <c r="SQ49" s="112"/>
      <c r="SR49" s="112"/>
      <c r="SS49" s="112"/>
      <c r="ST49" s="112"/>
      <c r="SU49" s="112"/>
      <c r="SV49" s="112"/>
      <c r="SW49" s="112"/>
      <c r="SX49" s="112"/>
      <c r="SY49" s="112"/>
      <c r="SZ49" s="112"/>
      <c r="TA49" s="112"/>
      <c r="TB49" s="112"/>
      <c r="TC49" s="112"/>
      <c r="TD49" s="112"/>
      <c r="TE49" s="112"/>
      <c r="TF49" s="112"/>
      <c r="TG49" s="112"/>
      <c r="TH49" s="112"/>
      <c r="TI49" s="112"/>
      <c r="TJ49" s="112"/>
      <c r="TK49" s="112"/>
      <c r="TL49" s="112"/>
      <c r="TM49" s="112"/>
      <c r="TN49" s="112"/>
      <c r="TO49" s="112"/>
      <c r="TP49" s="112"/>
      <c r="TQ49" s="112"/>
      <c r="TR49" s="112"/>
      <c r="TS49" s="112"/>
      <c r="TT49" s="112"/>
      <c r="TU49" s="112"/>
      <c r="TV49" s="112"/>
      <c r="TW49" s="112"/>
      <c r="TX49" s="112"/>
      <c r="TY49" s="112"/>
      <c r="TZ49" s="112"/>
      <c r="UA49" s="112"/>
      <c r="UB49" s="112"/>
      <c r="UC49" s="112"/>
      <c r="UD49" s="112"/>
      <c r="UE49" s="112"/>
      <c r="UF49" s="112"/>
      <c r="UG49" s="112"/>
      <c r="UH49" s="112"/>
      <c r="UI49" s="112"/>
      <c r="UJ49" s="112"/>
      <c r="UK49" s="112"/>
      <c r="UL49" s="112"/>
      <c r="UM49" s="112"/>
      <c r="UN49" s="112"/>
      <c r="UO49" s="112"/>
      <c r="UP49" s="112"/>
      <c r="UQ49" s="112"/>
      <c r="UR49" s="112"/>
      <c r="US49" s="112"/>
      <c r="UT49" s="112"/>
      <c r="UU49" s="112"/>
      <c r="UV49" s="112"/>
      <c r="UW49" s="112"/>
      <c r="UX49" s="112"/>
      <c r="UY49" s="112"/>
      <c r="UZ49" s="112"/>
      <c r="VA49" s="112"/>
      <c r="VB49" s="112"/>
      <c r="VC49" s="112"/>
      <c r="VD49" s="112"/>
      <c r="VE49" s="112"/>
      <c r="VF49" s="112"/>
      <c r="VG49" s="112"/>
      <c r="VH49" s="112"/>
      <c r="VI49" s="112"/>
      <c r="VJ49" s="112"/>
      <c r="VK49" s="112"/>
      <c r="VL49" s="112"/>
      <c r="VM49" s="112"/>
      <c r="VN49" s="112"/>
      <c r="VO49" s="112"/>
      <c r="VP49" s="112"/>
      <c r="VQ49" s="112"/>
      <c r="VR49" s="112"/>
      <c r="VS49" s="112"/>
      <c r="VT49" s="112"/>
      <c r="VU49" s="112"/>
      <c r="VV49" s="112"/>
      <c r="VW49" s="112"/>
      <c r="VX49" s="112"/>
      <c r="VY49" s="112"/>
      <c r="VZ49" s="112"/>
      <c r="WA49" s="112"/>
      <c r="WB49" s="112"/>
      <c r="WC49" s="112"/>
      <c r="WD49" s="112"/>
      <c r="WE49" s="112"/>
      <c r="WF49" s="112"/>
      <c r="WG49" s="112"/>
      <c r="WH49" s="112"/>
      <c r="WI49" s="112"/>
      <c r="WJ49" s="112"/>
      <c r="WK49" s="112"/>
      <c r="WL49" s="112"/>
      <c r="WM49" s="112"/>
      <c r="WN49" s="112"/>
      <c r="WO49" s="112"/>
      <c r="WP49" s="112"/>
      <c r="WQ49" s="112"/>
      <c r="WR49" s="112"/>
      <c r="WS49" s="112"/>
      <c r="WT49" s="112"/>
      <c r="WU49" s="112"/>
      <c r="WV49" s="112"/>
      <c r="WW49" s="112"/>
      <c r="WX49" s="112"/>
      <c r="WY49" s="112"/>
      <c r="WZ49" s="112"/>
      <c r="XA49" s="112"/>
      <c r="XB49" s="112"/>
      <c r="XC49" s="112"/>
      <c r="XD49" s="112"/>
      <c r="XE49" s="112"/>
      <c r="XF49" s="112"/>
      <c r="XG49" s="112"/>
      <c r="XH49" s="112"/>
      <c r="XI49" s="112"/>
      <c r="XJ49" s="112"/>
      <c r="XK49" s="112"/>
      <c r="XL49" s="112"/>
      <c r="XM49" s="112"/>
      <c r="XN49" s="112"/>
      <c r="XO49" s="112"/>
      <c r="XP49" s="112"/>
      <c r="XQ49" s="112"/>
      <c r="XR49" s="112"/>
      <c r="XS49" s="112"/>
      <c r="XT49" s="112"/>
      <c r="XU49" s="112"/>
      <c r="XV49" s="112"/>
      <c r="XW49" s="112"/>
      <c r="XX49" s="112"/>
      <c r="XY49" s="112"/>
      <c r="XZ49" s="112"/>
      <c r="YA49" s="112"/>
      <c r="YB49" s="112"/>
      <c r="YC49" s="112"/>
      <c r="YD49" s="112"/>
      <c r="YE49" s="112"/>
      <c r="YF49" s="112"/>
      <c r="YG49" s="112"/>
      <c r="YH49" s="112"/>
      <c r="YI49" s="112"/>
      <c r="YJ49" s="112"/>
      <c r="YK49" s="112"/>
      <c r="YL49" s="112"/>
      <c r="YM49" s="112"/>
      <c r="YN49" s="112"/>
      <c r="YO49" s="112"/>
      <c r="YP49" s="112"/>
      <c r="YQ49" s="112"/>
      <c r="YR49" s="112"/>
      <c r="YS49" s="112"/>
      <c r="YT49" s="112"/>
      <c r="YU49" s="112"/>
      <c r="YV49" s="112"/>
      <c r="YW49" s="112"/>
      <c r="YX49" s="112"/>
      <c r="YY49" s="112"/>
      <c r="YZ49" s="112"/>
      <c r="ZA49" s="112"/>
      <c r="ZB49" s="112"/>
      <c r="ZC49" s="112"/>
      <c r="ZD49" s="112"/>
      <c r="ZE49" s="112"/>
      <c r="ZF49" s="112"/>
      <c r="ZG49" s="112"/>
      <c r="ZH49" s="112"/>
      <c r="ZI49" s="112"/>
      <c r="ZJ49" s="112"/>
      <c r="ZK49" s="112"/>
      <c r="ZL49" s="112"/>
      <c r="ZM49" s="112"/>
      <c r="ZN49" s="112"/>
      <c r="ZO49" s="112"/>
      <c r="ZP49" s="112"/>
      <c r="ZQ49" s="112"/>
      <c r="ZR49" s="112"/>
      <c r="ZS49" s="112"/>
      <c r="ZT49" s="112"/>
      <c r="ZU49" s="112"/>
      <c r="ZV49" s="112"/>
      <c r="ZW49" s="112"/>
      <c r="ZX49" s="112"/>
      <c r="ZY49" s="112"/>
      <c r="ZZ49" s="112"/>
      <c r="AAA49" s="112"/>
      <c r="AAB49" s="112"/>
      <c r="AAC49" s="112"/>
      <c r="AAD49" s="112"/>
      <c r="AAE49" s="112"/>
      <c r="AAF49" s="112"/>
      <c r="AAG49" s="112"/>
      <c r="AAH49" s="112"/>
      <c r="AAI49" s="112"/>
      <c r="AAJ49" s="112"/>
      <c r="AAK49" s="112"/>
      <c r="AAL49" s="112"/>
      <c r="AAM49" s="112"/>
      <c r="AAN49" s="112"/>
      <c r="AAO49" s="112"/>
      <c r="AAP49" s="112"/>
      <c r="AAQ49" s="112"/>
      <c r="AAR49" s="112"/>
      <c r="AAS49" s="112"/>
      <c r="AAT49" s="112"/>
      <c r="AAU49" s="112"/>
      <c r="AAV49" s="112"/>
      <c r="AAW49" s="112"/>
      <c r="AAX49" s="112"/>
      <c r="AAY49" s="112"/>
      <c r="AAZ49" s="112"/>
      <c r="ABA49" s="112"/>
      <c r="ABB49" s="112"/>
      <c r="ABC49" s="112"/>
      <c r="ABD49" s="112"/>
      <c r="ABE49" s="112"/>
      <c r="ABF49" s="112"/>
      <c r="ABG49" s="112"/>
      <c r="ABH49" s="112"/>
      <c r="ABI49" s="112"/>
      <c r="ABJ49" s="112"/>
      <c r="ABK49" s="112"/>
      <c r="ABL49" s="112"/>
      <c r="ABM49" s="112"/>
      <c r="ABN49" s="112"/>
      <c r="ABO49" s="112"/>
      <c r="ABP49" s="112"/>
      <c r="ABQ49" s="112"/>
      <c r="ABR49" s="112"/>
      <c r="ABS49" s="112"/>
      <c r="ABT49" s="112"/>
      <c r="ABU49" s="112"/>
      <c r="ABV49" s="112"/>
      <c r="ABW49" s="112"/>
      <c r="ABX49" s="112"/>
      <c r="ABY49" s="112"/>
      <c r="ABZ49" s="112"/>
      <c r="ACA49" s="112"/>
      <c r="ACB49" s="112"/>
      <c r="ACC49" s="112"/>
      <c r="ACD49" s="112"/>
      <c r="ACE49" s="112"/>
      <c r="ACF49" s="112"/>
      <c r="ACG49" s="112"/>
      <c r="ACH49" s="112"/>
      <c r="ACI49" s="112"/>
      <c r="ACJ49" s="112"/>
      <c r="ACK49" s="112"/>
      <c r="ACL49" s="112"/>
      <c r="ACM49" s="112"/>
      <c r="ACN49" s="112"/>
      <c r="ACO49" s="112"/>
      <c r="ACP49" s="112"/>
      <c r="ACQ49" s="112"/>
      <c r="ACR49" s="112"/>
      <c r="ACS49" s="112"/>
      <c r="ACT49" s="112"/>
      <c r="ACU49" s="112"/>
      <c r="ACV49" s="112"/>
      <c r="ACW49" s="112"/>
      <c r="ACX49" s="112"/>
      <c r="ACY49" s="112"/>
      <c r="ACZ49" s="112"/>
      <c r="ADA49" s="112"/>
      <c r="ADB49" s="112"/>
      <c r="ADC49" s="112"/>
      <c r="ADD49" s="112"/>
      <c r="ADE49" s="112"/>
      <c r="ADF49" s="112"/>
      <c r="ADG49" s="112"/>
      <c r="ADH49" s="112"/>
      <c r="ADI49" s="112"/>
      <c r="ADJ49" s="112"/>
      <c r="ADK49" s="112"/>
      <c r="ADL49" s="112"/>
      <c r="ADM49" s="112"/>
      <c r="ADN49" s="112"/>
      <c r="ADO49" s="112"/>
      <c r="ADP49" s="112"/>
      <c r="ADQ49" s="112"/>
      <c r="ADR49" s="112"/>
      <c r="ADS49" s="112"/>
      <c r="ADT49" s="112"/>
      <c r="ADU49" s="112"/>
      <c r="ADV49" s="112"/>
      <c r="ADW49" s="112"/>
      <c r="ADX49" s="112"/>
      <c r="ADY49" s="112"/>
      <c r="ADZ49" s="112"/>
      <c r="AEA49" s="112"/>
      <c r="AEB49" s="112"/>
      <c r="AEC49" s="112"/>
      <c r="AED49" s="112"/>
      <c r="AEE49" s="112"/>
      <c r="AEF49" s="112"/>
      <c r="AEG49" s="112"/>
      <c r="AEH49" s="112"/>
      <c r="AEI49" s="112"/>
      <c r="AEJ49" s="112"/>
      <c r="AEK49" s="112"/>
      <c r="AEL49" s="112"/>
      <c r="AEM49" s="112"/>
      <c r="AEN49" s="112"/>
      <c r="AEO49" s="112"/>
      <c r="AEP49" s="112"/>
      <c r="AEQ49" s="112"/>
      <c r="AER49" s="112"/>
      <c r="AES49" s="112"/>
      <c r="AET49" s="112"/>
      <c r="AEU49" s="112"/>
      <c r="AEV49" s="112"/>
      <c r="AEW49" s="112"/>
      <c r="AEX49" s="112"/>
      <c r="AEY49" s="112"/>
      <c r="AEZ49" s="112"/>
      <c r="AFA49" s="112"/>
      <c r="AFB49" s="112"/>
      <c r="AFC49" s="112"/>
      <c r="AFD49" s="112"/>
      <c r="AFE49" s="112"/>
      <c r="AFF49" s="112"/>
      <c r="AFG49" s="112"/>
      <c r="AFH49" s="112"/>
      <c r="AFI49" s="112"/>
      <c r="AFJ49" s="112"/>
      <c r="AFK49" s="112"/>
      <c r="AFL49" s="112"/>
      <c r="AFM49" s="112"/>
      <c r="AFN49" s="112"/>
      <c r="AFO49" s="112"/>
      <c r="AFP49" s="112"/>
      <c r="AFQ49" s="112"/>
      <c r="AFR49" s="112"/>
      <c r="AFS49" s="112"/>
      <c r="AFT49" s="112"/>
      <c r="AFU49" s="112"/>
      <c r="AFV49" s="112"/>
      <c r="AFW49" s="112"/>
      <c r="AFX49" s="112"/>
      <c r="AFY49" s="112"/>
      <c r="AFZ49" s="112"/>
      <c r="AGA49" s="112"/>
      <c r="AGB49" s="112"/>
      <c r="AGC49" s="112"/>
      <c r="AGD49" s="112"/>
      <c r="AGE49" s="112"/>
      <c r="AGF49" s="112"/>
      <c r="AGG49" s="112"/>
      <c r="AGH49" s="112"/>
      <c r="AGI49" s="112"/>
      <c r="AGJ49" s="112"/>
      <c r="AGK49" s="112"/>
      <c r="AGL49" s="112"/>
      <c r="AGM49" s="112"/>
      <c r="AGN49" s="112"/>
      <c r="AGO49" s="112"/>
      <c r="AGP49" s="112"/>
      <c r="AGQ49" s="112"/>
      <c r="AGR49" s="112"/>
      <c r="AGS49" s="112"/>
      <c r="AGT49" s="112"/>
      <c r="AGU49" s="112"/>
      <c r="AGV49" s="112"/>
      <c r="AGW49" s="112"/>
      <c r="AGX49" s="112"/>
      <c r="AGY49" s="112"/>
      <c r="AGZ49" s="112"/>
      <c r="AHA49" s="112"/>
      <c r="AHB49" s="112"/>
      <c r="AHC49" s="112"/>
      <c r="AHD49" s="112"/>
      <c r="AHE49" s="112"/>
      <c r="AHF49" s="112"/>
      <c r="AHG49" s="112"/>
      <c r="AHH49" s="112"/>
      <c r="AHI49" s="112"/>
      <c r="AHJ49" s="112"/>
      <c r="AHK49" s="112"/>
      <c r="AHL49" s="112"/>
      <c r="AHM49" s="112"/>
      <c r="AHN49" s="112"/>
      <c r="AHO49" s="112"/>
      <c r="AHP49" s="112"/>
      <c r="AHQ49" s="112"/>
      <c r="AHR49" s="112"/>
      <c r="AHS49" s="112"/>
      <c r="AHT49" s="112"/>
      <c r="AHU49" s="112"/>
      <c r="AHV49" s="112"/>
      <c r="AHW49" s="112"/>
      <c r="AHX49" s="112"/>
      <c r="AHY49" s="112"/>
      <c r="AHZ49" s="112"/>
      <c r="AIA49" s="112"/>
      <c r="AIB49" s="112"/>
      <c r="AIC49" s="112"/>
      <c r="AID49" s="112"/>
      <c r="AIE49" s="112"/>
      <c r="AIF49" s="112"/>
      <c r="AIG49" s="112"/>
      <c r="AIH49" s="112"/>
      <c r="AII49" s="112"/>
      <c r="AIJ49" s="112"/>
      <c r="AIK49" s="112"/>
      <c r="AIL49" s="112"/>
      <c r="AIM49" s="112"/>
      <c r="AIN49" s="112"/>
      <c r="AIO49" s="112"/>
      <c r="AIP49" s="112"/>
      <c r="AIQ49" s="112"/>
      <c r="AIR49" s="112"/>
      <c r="AIS49" s="112"/>
      <c r="AIT49" s="112"/>
      <c r="AIU49" s="112"/>
      <c r="AIV49" s="112"/>
      <c r="AIW49" s="112"/>
      <c r="AIX49" s="112"/>
      <c r="AIY49" s="112"/>
      <c r="AIZ49" s="112"/>
      <c r="AJA49" s="112"/>
      <c r="AJB49" s="112"/>
      <c r="AJC49" s="112"/>
      <c r="AJD49" s="112"/>
      <c r="AJE49" s="112"/>
      <c r="AJF49" s="112"/>
      <c r="AJG49" s="112"/>
      <c r="AJH49" s="112"/>
      <c r="AJI49" s="112"/>
      <c r="AJJ49" s="112"/>
      <c r="AJK49" s="112"/>
      <c r="AJL49" s="112"/>
      <c r="AJM49" s="112"/>
      <c r="AJN49" s="112"/>
      <c r="AJO49" s="112"/>
      <c r="AJP49" s="112"/>
      <c r="AJQ49" s="112"/>
      <c r="AJR49" s="112"/>
      <c r="AJS49" s="112"/>
      <c r="AJT49" s="112"/>
      <c r="AJU49" s="112"/>
      <c r="AJV49" s="112"/>
      <c r="AJW49" s="112"/>
      <c r="AJX49" s="112"/>
      <c r="AJY49" s="112"/>
      <c r="AJZ49" s="112"/>
      <c r="AKA49" s="112"/>
      <c r="AKB49" s="112"/>
      <c r="AKC49" s="112"/>
      <c r="AKD49" s="112"/>
      <c r="AKE49" s="112"/>
      <c r="AKF49" s="112"/>
      <c r="AKG49" s="112"/>
      <c r="AKH49" s="112"/>
      <c r="AKI49" s="112"/>
      <c r="AKJ49" s="112"/>
      <c r="AKK49" s="112"/>
      <c r="AKL49" s="112"/>
      <c r="AKM49" s="112"/>
      <c r="AKN49" s="112"/>
      <c r="AKO49" s="112"/>
      <c r="AKP49" s="112"/>
      <c r="AKQ49" s="112"/>
      <c r="AKR49" s="112"/>
      <c r="AKS49" s="112"/>
      <c r="AKT49" s="112"/>
      <c r="AKU49" s="112"/>
      <c r="AKV49" s="112"/>
      <c r="AKW49" s="112"/>
      <c r="AKX49" s="112"/>
      <c r="AKY49" s="112"/>
      <c r="AKZ49" s="112"/>
      <c r="ALA49" s="112"/>
      <c r="ALB49" s="112"/>
      <c r="ALC49" s="112"/>
      <c r="ALD49" s="112"/>
      <c r="ALE49" s="112"/>
      <c r="ALF49" s="112"/>
      <c r="ALG49" s="112"/>
      <c r="ALH49" s="112"/>
      <c r="ALI49" s="112"/>
      <c r="ALJ49" s="112"/>
      <c r="ALK49" s="112"/>
      <c r="ALL49" s="112"/>
      <c r="ALM49" s="112"/>
      <c r="ALN49" s="112"/>
      <c r="ALO49" s="112"/>
      <c r="ALP49" s="112"/>
      <c r="ALQ49" s="112"/>
      <c r="ALR49" s="112"/>
      <c r="ALS49" s="112"/>
      <c r="ALT49" s="112"/>
      <c r="ALU49" s="112"/>
      <c r="ALV49" s="112"/>
      <c r="ALW49" s="112"/>
      <c r="ALX49" s="112"/>
      <c r="ALY49" s="112"/>
      <c r="ALZ49" s="112"/>
      <c r="AMA49" s="112"/>
      <c r="AMB49" s="112"/>
      <c r="AMC49" s="112"/>
      <c r="AMD49" s="112"/>
      <c r="AME49" s="112"/>
      <c r="AMF49" s="112"/>
      <c r="AMG49" s="112"/>
      <c r="AMH49" s="112"/>
      <c r="AMI49" s="112"/>
      <c r="AMJ49" s="112"/>
      <c r="AMK49" s="112"/>
      <c r="AML49" s="112"/>
      <c r="AMM49" s="112"/>
      <c r="AMN49" s="112"/>
      <c r="AMO49" s="112"/>
      <c r="AMP49" s="112"/>
      <c r="AMQ49" s="112"/>
      <c r="AMR49" s="112"/>
      <c r="AMS49" s="112"/>
      <c r="AMT49" s="112"/>
      <c r="AMU49" s="112"/>
      <c r="AMV49" s="112"/>
      <c r="AMW49" s="112"/>
      <c r="AMX49" s="112"/>
      <c r="AMY49" s="112"/>
      <c r="AMZ49" s="112"/>
      <c r="ANA49" s="112"/>
      <c r="ANB49" s="112"/>
      <c r="ANC49" s="112"/>
      <c r="AND49" s="112"/>
      <c r="ANE49" s="112"/>
      <c r="ANF49" s="112"/>
      <c r="ANG49" s="112"/>
      <c r="ANH49" s="112"/>
      <c r="ANI49" s="112"/>
      <c r="ANJ49" s="112"/>
      <c r="ANK49" s="112"/>
      <c r="ANL49" s="112"/>
      <c r="ANM49" s="112"/>
      <c r="ANN49" s="112"/>
      <c r="ANO49" s="112"/>
      <c r="ANP49" s="112"/>
      <c r="ANQ49" s="112"/>
      <c r="ANR49" s="112"/>
      <c r="ANS49" s="112"/>
      <c r="ANT49" s="112"/>
      <c r="ANU49" s="112"/>
      <c r="ANV49" s="112"/>
      <c r="ANW49" s="112"/>
      <c r="ANX49" s="112"/>
      <c r="ANY49" s="112"/>
      <c r="ANZ49" s="112"/>
      <c r="AOA49" s="112"/>
      <c r="AOB49" s="112"/>
      <c r="AOC49" s="112"/>
      <c r="AOD49" s="112"/>
      <c r="AOE49" s="112"/>
      <c r="AOF49" s="112"/>
      <c r="AOG49" s="112"/>
      <c r="AOH49" s="112"/>
      <c r="AOI49" s="112"/>
      <c r="AOJ49" s="112"/>
      <c r="AOK49" s="112"/>
      <c r="AOL49" s="112"/>
      <c r="AOM49" s="112"/>
      <c r="AON49" s="112"/>
      <c r="AOO49" s="112"/>
      <c r="AOP49" s="112"/>
      <c r="AOQ49" s="112"/>
      <c r="AOR49" s="112"/>
      <c r="AOS49" s="112"/>
      <c r="AOT49" s="112"/>
      <c r="AOU49" s="112"/>
      <c r="AOV49" s="112"/>
      <c r="AOW49" s="112"/>
      <c r="AOX49" s="112"/>
      <c r="AOY49" s="112"/>
      <c r="AOZ49" s="112"/>
      <c r="APA49" s="112"/>
      <c r="APB49" s="112"/>
      <c r="APC49" s="112"/>
      <c r="APD49" s="112"/>
      <c r="APE49" s="112"/>
      <c r="APF49" s="112"/>
      <c r="APG49" s="112"/>
      <c r="APH49" s="112"/>
      <c r="API49" s="112"/>
      <c r="APJ49" s="112"/>
      <c r="APK49" s="112"/>
      <c r="APL49" s="112"/>
      <c r="APM49" s="112"/>
      <c r="APN49" s="112"/>
      <c r="APO49" s="112"/>
      <c r="APP49" s="112"/>
      <c r="APQ49" s="112"/>
      <c r="APR49" s="112"/>
      <c r="APS49" s="112"/>
      <c r="APT49" s="112"/>
      <c r="APU49" s="112"/>
      <c r="APV49" s="112"/>
      <c r="APW49" s="112"/>
      <c r="APX49" s="112"/>
      <c r="APY49" s="112"/>
      <c r="APZ49" s="112"/>
      <c r="AQA49" s="112"/>
      <c r="AQB49" s="112"/>
      <c r="AQC49" s="112"/>
      <c r="AQD49" s="112"/>
      <c r="AQE49" s="112"/>
      <c r="AQF49" s="112"/>
      <c r="AQG49" s="112"/>
      <c r="AQH49" s="112"/>
      <c r="AQI49" s="112"/>
      <c r="AQJ49" s="112"/>
      <c r="AQK49" s="112"/>
      <c r="AQL49" s="112"/>
      <c r="AQM49" s="112"/>
      <c r="AQN49" s="112"/>
      <c r="AQO49" s="112"/>
      <c r="AQP49" s="112"/>
      <c r="AQQ49" s="112"/>
      <c r="AQR49" s="112"/>
      <c r="AQS49" s="112"/>
      <c r="AQT49" s="112"/>
      <c r="AQU49" s="112"/>
      <c r="AQV49" s="112"/>
      <c r="AQW49" s="112"/>
      <c r="AQX49" s="112"/>
      <c r="AQY49" s="112"/>
      <c r="AQZ49" s="112"/>
      <c r="ARA49" s="112"/>
      <c r="ARB49" s="112"/>
      <c r="ARC49" s="112"/>
      <c r="ARD49" s="112"/>
      <c r="ARE49" s="112"/>
      <c r="ARF49" s="112"/>
      <c r="ARG49" s="112"/>
      <c r="ARH49" s="112"/>
      <c r="ARI49" s="112"/>
      <c r="ARJ49" s="112"/>
      <c r="ARK49" s="112"/>
      <c r="ARL49" s="112"/>
      <c r="ARM49" s="112"/>
      <c r="ARN49" s="112"/>
      <c r="ARO49" s="112"/>
      <c r="ARP49" s="112"/>
      <c r="ARQ49" s="112"/>
      <c r="ARR49" s="112"/>
      <c r="ARS49" s="112"/>
      <c r="ART49" s="112"/>
      <c r="ARU49" s="112"/>
      <c r="ARV49" s="112"/>
      <c r="ARW49" s="112"/>
      <c r="ARX49" s="112"/>
      <c r="ARY49" s="112"/>
      <c r="ARZ49" s="112"/>
      <c r="ASA49" s="112"/>
      <c r="ASB49" s="112"/>
      <c r="ASC49" s="112"/>
      <c r="ASD49" s="112"/>
      <c r="ASE49" s="112"/>
      <c r="ASF49" s="112"/>
      <c r="ASG49" s="112"/>
      <c r="ASH49" s="112"/>
      <c r="ASI49" s="112"/>
      <c r="ASJ49" s="112"/>
      <c r="ASK49" s="112"/>
      <c r="ASL49" s="112"/>
      <c r="ASM49" s="112"/>
      <c r="ASN49" s="112"/>
      <c r="ASO49" s="112"/>
      <c r="ASP49" s="112"/>
      <c r="ASQ49" s="112"/>
      <c r="ASR49" s="112"/>
      <c r="ASS49" s="112"/>
      <c r="AST49" s="112"/>
      <c r="ASU49" s="112"/>
      <c r="ASV49" s="112"/>
      <c r="ASW49" s="112"/>
      <c r="ASX49" s="112"/>
      <c r="ASY49" s="112"/>
      <c r="ASZ49" s="112"/>
      <c r="ATA49" s="112"/>
      <c r="ATB49" s="112"/>
      <c r="ATC49" s="112"/>
      <c r="ATD49" s="112"/>
      <c r="ATE49" s="112"/>
      <c r="ATF49" s="112"/>
      <c r="ATG49" s="112"/>
      <c r="ATH49" s="112"/>
      <c r="ATI49" s="112"/>
      <c r="ATJ49" s="112"/>
      <c r="ATK49" s="112"/>
      <c r="ATL49" s="112"/>
      <c r="ATM49" s="112"/>
      <c r="ATN49" s="112"/>
      <c r="ATO49" s="112"/>
      <c r="ATP49" s="112"/>
      <c r="ATQ49" s="112"/>
      <c r="ATR49" s="112"/>
      <c r="ATS49" s="112"/>
      <c r="ATT49" s="112"/>
      <c r="ATU49" s="112"/>
      <c r="ATV49" s="112"/>
      <c r="ATW49" s="112"/>
      <c r="ATX49" s="112"/>
      <c r="ATY49" s="112"/>
      <c r="ATZ49" s="112"/>
      <c r="AUA49" s="112"/>
      <c r="AUB49" s="112"/>
      <c r="AUC49" s="112"/>
      <c r="AUD49" s="112"/>
      <c r="AUE49" s="112"/>
      <c r="AUF49" s="112"/>
      <c r="AUG49" s="112"/>
      <c r="AUH49" s="112"/>
      <c r="AUI49" s="112"/>
      <c r="AUJ49" s="112"/>
      <c r="AUK49" s="112"/>
      <c r="AUL49" s="112"/>
      <c r="AUM49" s="112"/>
      <c r="AUN49" s="112"/>
      <c r="AUO49" s="112"/>
      <c r="AUP49" s="112"/>
      <c r="AUQ49" s="112"/>
      <c r="AUR49" s="112"/>
      <c r="AUS49" s="112"/>
      <c r="AUT49" s="112"/>
      <c r="AUU49" s="112"/>
      <c r="AUV49" s="112"/>
      <c r="AUW49" s="112"/>
      <c r="AUX49" s="112"/>
      <c r="AUY49" s="112"/>
      <c r="AUZ49" s="112"/>
      <c r="AVA49" s="112"/>
      <c r="AVB49" s="112"/>
      <c r="AVC49" s="112"/>
      <c r="AVD49" s="112"/>
      <c r="AVE49" s="112"/>
      <c r="AVF49" s="112"/>
      <c r="AVG49" s="112"/>
      <c r="AVH49" s="112"/>
      <c r="AVI49" s="112"/>
      <c r="AVJ49" s="112"/>
      <c r="AVK49" s="112"/>
      <c r="AVL49" s="112"/>
      <c r="AVM49" s="112"/>
      <c r="AVN49" s="112"/>
      <c r="AVO49" s="112"/>
      <c r="AVP49" s="112"/>
      <c r="AVQ49" s="112"/>
      <c r="AVR49" s="112"/>
      <c r="AVS49" s="112"/>
      <c r="AVT49" s="112"/>
      <c r="AVU49" s="112"/>
      <c r="AVV49" s="112"/>
      <c r="AVW49" s="112"/>
      <c r="AVX49" s="112"/>
      <c r="AVY49" s="112"/>
      <c r="AVZ49" s="112"/>
      <c r="AWA49" s="112"/>
      <c r="AWB49" s="112"/>
      <c r="AWC49" s="112"/>
      <c r="AWD49" s="112"/>
      <c r="AWE49" s="112"/>
      <c r="AWF49" s="112"/>
      <c r="AWG49" s="112"/>
      <c r="AWH49" s="112"/>
      <c r="AWI49" s="112"/>
      <c r="AWJ49" s="112"/>
      <c r="AWK49" s="112"/>
      <c r="AWL49" s="112"/>
      <c r="AWM49" s="112"/>
      <c r="AWN49" s="112"/>
      <c r="AWO49" s="112"/>
      <c r="AWP49" s="112"/>
      <c r="AWQ49" s="112"/>
      <c r="AWR49" s="112"/>
      <c r="AWS49" s="112"/>
      <c r="AWT49" s="112"/>
      <c r="AWU49" s="112"/>
      <c r="AWV49" s="112"/>
      <c r="AWW49" s="112"/>
      <c r="AWX49" s="112"/>
      <c r="AWY49" s="112"/>
      <c r="AWZ49" s="112"/>
      <c r="AXA49" s="112"/>
      <c r="AXB49" s="112"/>
      <c r="AXC49" s="112"/>
      <c r="AXD49" s="112"/>
      <c r="AXE49" s="112"/>
      <c r="AXF49" s="112"/>
      <c r="AXG49" s="112"/>
      <c r="AXH49" s="112"/>
      <c r="AXI49" s="112"/>
      <c r="AXJ49" s="112"/>
      <c r="AXK49" s="112"/>
      <c r="AXL49" s="112"/>
      <c r="AXM49" s="112"/>
      <c r="AXN49" s="112"/>
      <c r="AXO49" s="112"/>
      <c r="AXP49" s="112"/>
      <c r="AXQ49" s="112"/>
      <c r="AXR49" s="112"/>
      <c r="AXS49" s="112"/>
      <c r="AXT49" s="112"/>
      <c r="AXU49" s="112"/>
      <c r="AXV49" s="112"/>
      <c r="AXW49" s="112"/>
      <c r="AXX49" s="112"/>
      <c r="AXY49" s="112"/>
      <c r="AXZ49" s="112"/>
      <c r="AYA49" s="112"/>
      <c r="AYB49" s="112"/>
      <c r="AYC49" s="112"/>
      <c r="AYD49" s="112"/>
      <c r="AYE49" s="112"/>
      <c r="AYF49" s="112"/>
      <c r="AYG49" s="112"/>
      <c r="AYH49" s="112"/>
      <c r="AYI49" s="112"/>
      <c r="AYJ49" s="112"/>
      <c r="AYK49" s="112"/>
      <c r="AYL49" s="112"/>
      <c r="AYM49" s="112"/>
      <c r="AYN49" s="112"/>
      <c r="AYO49" s="112"/>
      <c r="AYP49" s="112"/>
      <c r="AYQ49" s="112"/>
      <c r="AYR49" s="112"/>
      <c r="AYS49" s="112"/>
      <c r="AYT49" s="112"/>
      <c r="AYU49" s="112"/>
      <c r="AYV49" s="112"/>
      <c r="AYW49" s="112"/>
      <c r="AYX49" s="112"/>
      <c r="AYY49" s="112"/>
      <c r="AYZ49" s="112"/>
      <c r="AZA49" s="112"/>
      <c r="AZB49" s="112"/>
      <c r="AZC49" s="112"/>
      <c r="AZD49" s="112"/>
      <c r="AZE49" s="112"/>
      <c r="AZF49" s="112"/>
      <c r="AZG49" s="112"/>
      <c r="AZH49" s="112"/>
      <c r="AZI49" s="112"/>
      <c r="AZJ49" s="112"/>
      <c r="AZK49" s="112"/>
      <c r="AZL49" s="112"/>
      <c r="AZM49" s="112"/>
      <c r="AZN49" s="112"/>
      <c r="AZO49" s="112"/>
      <c r="AZP49" s="112"/>
      <c r="AZQ49" s="112"/>
      <c r="AZR49" s="112"/>
      <c r="AZS49" s="112"/>
      <c r="AZT49" s="112"/>
      <c r="AZU49" s="112"/>
      <c r="AZV49" s="112"/>
      <c r="AZW49" s="112"/>
      <c r="AZX49" s="112"/>
      <c r="AZY49" s="112"/>
      <c r="AZZ49" s="112"/>
      <c r="BAA49" s="112"/>
      <c r="BAB49" s="112"/>
      <c r="BAC49" s="112"/>
      <c r="BAD49" s="112"/>
      <c r="BAE49" s="112"/>
      <c r="BAF49" s="112"/>
      <c r="BAG49" s="112"/>
      <c r="BAH49" s="112"/>
      <c r="BAI49" s="112"/>
      <c r="BAJ49" s="112"/>
      <c r="BAK49" s="112"/>
      <c r="BAL49" s="112"/>
      <c r="BAM49" s="112"/>
      <c r="BAN49" s="112"/>
      <c r="BAO49" s="112"/>
      <c r="BAP49" s="112"/>
      <c r="BAQ49" s="112"/>
      <c r="BAR49" s="112"/>
      <c r="BAS49" s="112"/>
      <c r="BAT49" s="112"/>
      <c r="BAU49" s="112"/>
      <c r="BAV49" s="112"/>
      <c r="BAW49" s="112"/>
      <c r="BAX49" s="112"/>
      <c r="BAY49" s="112"/>
      <c r="BAZ49" s="112"/>
      <c r="BBA49" s="112"/>
      <c r="BBB49" s="112"/>
      <c r="BBC49" s="112"/>
      <c r="BBD49" s="112"/>
      <c r="BBE49" s="112"/>
      <c r="BBF49" s="112"/>
      <c r="BBG49" s="112"/>
      <c r="BBH49" s="112"/>
      <c r="BBI49" s="112"/>
      <c r="BBJ49" s="112"/>
      <c r="BBK49" s="112"/>
      <c r="BBL49" s="112"/>
      <c r="BBM49" s="112"/>
      <c r="BBN49" s="112"/>
      <c r="BBO49" s="112"/>
      <c r="BBP49" s="112"/>
      <c r="BBQ49" s="112"/>
      <c r="BBR49" s="112"/>
      <c r="BBS49" s="112"/>
      <c r="BBT49" s="112"/>
      <c r="BBU49" s="112"/>
      <c r="BBV49" s="112"/>
      <c r="BBW49" s="112"/>
      <c r="BBX49" s="112"/>
      <c r="BBY49" s="112"/>
      <c r="BBZ49" s="112"/>
      <c r="BCA49" s="112"/>
      <c r="BCB49" s="112"/>
      <c r="BCC49" s="112"/>
      <c r="BCD49" s="112"/>
      <c r="BCE49" s="112"/>
      <c r="BCF49" s="112"/>
      <c r="BCG49" s="112"/>
      <c r="BCH49" s="112"/>
      <c r="BCI49" s="112"/>
      <c r="BCJ49" s="112"/>
      <c r="BCK49" s="112"/>
      <c r="BCL49" s="112"/>
      <c r="BCM49" s="112"/>
      <c r="BCN49" s="112"/>
      <c r="BCO49" s="112"/>
      <c r="BCP49" s="112"/>
      <c r="BCQ49" s="112"/>
      <c r="BCR49" s="112"/>
      <c r="BCS49" s="112"/>
      <c r="BCT49" s="112"/>
      <c r="BCU49" s="112"/>
      <c r="BCV49" s="112"/>
      <c r="BCW49" s="112"/>
      <c r="BCX49" s="112"/>
      <c r="BCY49" s="112"/>
      <c r="BCZ49" s="112"/>
      <c r="BDA49" s="112"/>
      <c r="BDB49" s="112"/>
      <c r="BDC49" s="112"/>
      <c r="BDD49" s="112"/>
      <c r="BDE49" s="112"/>
      <c r="BDF49" s="112"/>
      <c r="BDG49" s="112"/>
      <c r="BDH49" s="112"/>
      <c r="BDI49" s="112"/>
      <c r="BDJ49" s="112"/>
      <c r="BDK49" s="112"/>
      <c r="BDL49" s="112"/>
      <c r="BDM49" s="112"/>
      <c r="BDN49" s="112"/>
      <c r="BDO49" s="112"/>
      <c r="BDP49" s="112"/>
      <c r="BDQ49" s="112"/>
      <c r="BDR49" s="112"/>
      <c r="BDS49" s="112"/>
      <c r="BDT49" s="112"/>
      <c r="BDU49" s="112"/>
      <c r="BDV49" s="112"/>
      <c r="BDW49" s="112"/>
      <c r="BDX49" s="112"/>
      <c r="BDY49" s="112"/>
      <c r="BDZ49" s="112"/>
      <c r="BEA49" s="112"/>
      <c r="BEB49" s="112"/>
      <c r="BEC49" s="112"/>
      <c r="BED49" s="112"/>
      <c r="BEE49" s="112"/>
      <c r="BEF49" s="112"/>
      <c r="BEG49" s="112"/>
      <c r="BEH49" s="112"/>
      <c r="BEI49" s="112"/>
      <c r="BEJ49" s="112"/>
      <c r="BEK49" s="112"/>
      <c r="BEL49" s="112"/>
      <c r="BEM49" s="112"/>
      <c r="BEN49" s="112"/>
      <c r="BEO49" s="112"/>
      <c r="BEP49" s="112"/>
      <c r="BEQ49" s="112"/>
      <c r="BER49" s="112"/>
      <c r="BES49" s="112"/>
      <c r="BET49" s="112"/>
      <c r="BEU49" s="112"/>
      <c r="BEV49" s="112"/>
      <c r="BEW49" s="112"/>
      <c r="BEX49" s="112"/>
      <c r="BEY49" s="112"/>
      <c r="BEZ49" s="112"/>
      <c r="BFA49" s="112"/>
      <c r="BFB49" s="112"/>
      <c r="BFC49" s="112"/>
      <c r="BFD49" s="112"/>
      <c r="BFE49" s="112"/>
      <c r="BFF49" s="112"/>
      <c r="BFG49" s="112"/>
      <c r="BFH49" s="112"/>
      <c r="BFI49" s="112"/>
      <c r="BFJ49" s="112"/>
      <c r="BFK49" s="112"/>
      <c r="BFL49" s="112"/>
      <c r="BFM49" s="112"/>
      <c r="BFN49" s="112"/>
      <c r="BFO49" s="112"/>
      <c r="BFP49" s="112"/>
      <c r="BFQ49" s="112"/>
      <c r="BFR49" s="112"/>
      <c r="BFS49" s="112"/>
      <c r="BFT49" s="112"/>
      <c r="BFU49" s="112"/>
      <c r="BFV49" s="112"/>
      <c r="BFW49" s="112"/>
      <c r="BFX49" s="112"/>
      <c r="BFY49" s="112"/>
      <c r="BFZ49" s="112"/>
      <c r="BGA49" s="112"/>
      <c r="BGB49" s="112"/>
      <c r="BGC49" s="112"/>
      <c r="BGD49" s="112"/>
      <c r="BGE49" s="112"/>
      <c r="BGF49" s="112"/>
      <c r="BGG49" s="112"/>
      <c r="BGH49" s="112"/>
      <c r="BGI49" s="112"/>
      <c r="BGJ49" s="112"/>
      <c r="BGK49" s="112"/>
      <c r="BGL49" s="112"/>
      <c r="BGM49" s="112"/>
      <c r="BGN49" s="112"/>
      <c r="BGO49" s="112"/>
      <c r="BGP49" s="112"/>
      <c r="BGQ49" s="112"/>
      <c r="BGR49" s="112"/>
      <c r="BGS49" s="112"/>
      <c r="BGT49" s="112"/>
      <c r="BGU49" s="112"/>
      <c r="BGV49" s="112"/>
      <c r="BGW49" s="112"/>
      <c r="BGX49" s="112"/>
      <c r="BGY49" s="112"/>
      <c r="BGZ49" s="112"/>
      <c r="BHA49" s="112"/>
      <c r="BHB49" s="112"/>
      <c r="BHC49" s="112"/>
      <c r="BHD49" s="112"/>
      <c r="BHE49" s="112"/>
      <c r="BHF49" s="112"/>
      <c r="BHG49" s="112"/>
      <c r="BHH49" s="112"/>
      <c r="BHI49" s="112"/>
      <c r="BHJ49" s="112"/>
      <c r="BHK49" s="112"/>
      <c r="BHL49" s="112"/>
      <c r="BHM49" s="112"/>
      <c r="BHN49" s="112"/>
      <c r="BHO49" s="112"/>
      <c r="BHP49" s="112"/>
      <c r="BHQ49" s="112"/>
      <c r="BHR49" s="112"/>
      <c r="BHS49" s="112"/>
      <c r="BHT49" s="112"/>
      <c r="BHU49" s="112"/>
      <c r="BHV49" s="112"/>
      <c r="BHW49" s="112"/>
      <c r="BHX49" s="112"/>
      <c r="BHY49" s="112"/>
      <c r="BHZ49" s="112"/>
      <c r="BIA49" s="112"/>
      <c r="BIB49" s="112"/>
      <c r="BIC49" s="112"/>
      <c r="BID49" s="112"/>
      <c r="BIE49" s="112"/>
      <c r="BIF49" s="112"/>
      <c r="BIG49" s="112"/>
      <c r="BIH49" s="112"/>
      <c r="BII49" s="112"/>
      <c r="BIJ49" s="112"/>
      <c r="BIK49" s="112"/>
      <c r="BIL49" s="112"/>
      <c r="BIM49" s="112"/>
      <c r="BIN49" s="112"/>
      <c r="BIO49" s="112"/>
      <c r="BIP49" s="112"/>
      <c r="BIQ49" s="112"/>
      <c r="BIR49" s="112"/>
      <c r="BIS49" s="112"/>
      <c r="BIT49" s="112"/>
      <c r="BIU49" s="112"/>
      <c r="BIV49" s="112"/>
      <c r="BIW49" s="112"/>
      <c r="BIX49" s="112"/>
      <c r="BIY49" s="112"/>
      <c r="BIZ49" s="112"/>
      <c r="BJA49" s="112"/>
      <c r="BJB49" s="112"/>
      <c r="BJC49" s="112"/>
      <c r="BJD49" s="112"/>
      <c r="BJE49" s="112"/>
      <c r="BJF49" s="112"/>
      <c r="BJG49" s="112"/>
      <c r="BJH49" s="112"/>
      <c r="BJI49" s="112"/>
      <c r="BJJ49" s="112"/>
      <c r="BJK49" s="112"/>
      <c r="BJL49" s="112"/>
      <c r="BJM49" s="112"/>
      <c r="BJN49" s="112"/>
      <c r="BJO49" s="112"/>
      <c r="BJP49" s="112"/>
      <c r="BJQ49" s="112"/>
      <c r="BJR49" s="112"/>
      <c r="BJS49" s="112"/>
      <c r="BJT49" s="112"/>
      <c r="BJU49" s="112"/>
      <c r="BJV49" s="112"/>
      <c r="BJW49" s="112"/>
      <c r="BJX49" s="112"/>
      <c r="BJY49" s="112"/>
      <c r="BJZ49" s="112"/>
      <c r="BKA49" s="112"/>
      <c r="BKB49" s="112"/>
      <c r="BKC49" s="112"/>
      <c r="BKD49" s="112"/>
      <c r="BKE49" s="112"/>
      <c r="BKF49" s="112"/>
      <c r="BKG49" s="112"/>
      <c r="BKH49" s="112"/>
      <c r="BKI49" s="112"/>
      <c r="BKJ49" s="112"/>
      <c r="BKK49" s="112"/>
      <c r="BKL49" s="112"/>
      <c r="BKM49" s="112"/>
      <c r="BKN49" s="112"/>
      <c r="BKO49" s="112"/>
      <c r="BKP49" s="112"/>
      <c r="BKQ49" s="112"/>
      <c r="BKR49" s="112"/>
      <c r="BKS49" s="112"/>
      <c r="BKT49" s="112"/>
      <c r="BKU49" s="112"/>
      <c r="BKV49" s="112"/>
      <c r="BKW49" s="112"/>
      <c r="BKX49" s="112"/>
      <c r="BKY49" s="112"/>
      <c r="BKZ49" s="112"/>
      <c r="BLA49" s="112"/>
      <c r="BLB49" s="112"/>
      <c r="BLC49" s="112"/>
      <c r="BLD49" s="112"/>
      <c r="BLE49" s="112"/>
      <c r="BLF49" s="112"/>
      <c r="BLG49" s="112"/>
      <c r="BLH49" s="112"/>
      <c r="BLI49" s="112"/>
      <c r="BLJ49" s="112"/>
      <c r="BLK49" s="112"/>
      <c r="BLL49" s="112"/>
      <c r="BLM49" s="112"/>
      <c r="BLN49" s="112"/>
      <c r="BLO49" s="112"/>
      <c r="BLP49" s="112"/>
      <c r="BLQ49" s="112"/>
      <c r="BLR49" s="112"/>
      <c r="BLS49" s="112"/>
      <c r="BLT49" s="112"/>
      <c r="BLU49" s="112"/>
      <c r="BLV49" s="112"/>
      <c r="BLW49" s="112"/>
      <c r="BLX49" s="112"/>
      <c r="BLY49" s="112"/>
      <c r="BLZ49" s="112"/>
      <c r="BMA49" s="112"/>
      <c r="BMB49" s="112"/>
      <c r="BMC49" s="112"/>
      <c r="BMD49" s="112"/>
      <c r="BME49" s="112"/>
      <c r="BMF49" s="112"/>
      <c r="BMG49" s="112"/>
      <c r="BMH49" s="112"/>
      <c r="BMI49" s="112"/>
      <c r="BMJ49" s="112"/>
      <c r="BMK49" s="112"/>
      <c r="BML49" s="112"/>
      <c r="BMM49" s="112"/>
      <c r="BMN49" s="112"/>
      <c r="BMO49" s="112"/>
      <c r="BMP49" s="112"/>
      <c r="BMQ49" s="112"/>
      <c r="BMR49" s="112"/>
      <c r="BMS49" s="112"/>
      <c r="BMT49" s="112"/>
      <c r="BMU49" s="112"/>
      <c r="BMV49" s="112"/>
      <c r="BMW49" s="112"/>
      <c r="BMX49" s="112"/>
      <c r="BMY49" s="112"/>
      <c r="BMZ49" s="112"/>
      <c r="BNA49" s="112"/>
      <c r="BNB49" s="112"/>
      <c r="BNC49" s="112"/>
      <c r="BND49" s="112"/>
      <c r="BNE49" s="112"/>
      <c r="BNF49" s="112"/>
      <c r="BNG49" s="112"/>
      <c r="BNH49" s="112"/>
      <c r="BNI49" s="112"/>
      <c r="BNJ49" s="112"/>
      <c r="BNK49" s="112"/>
      <c r="BNL49" s="112"/>
      <c r="BNM49" s="112"/>
      <c r="BNN49" s="112"/>
      <c r="BNO49" s="112"/>
      <c r="BNP49" s="112"/>
      <c r="BNQ49" s="112"/>
      <c r="BNR49" s="112"/>
      <c r="BNS49" s="112"/>
      <c r="BNT49" s="112"/>
      <c r="BNU49" s="112"/>
      <c r="BNV49" s="112"/>
      <c r="BNW49" s="112"/>
      <c r="BNX49" s="112"/>
      <c r="BNY49" s="112"/>
      <c r="BNZ49" s="112"/>
      <c r="BOA49" s="112"/>
      <c r="BOB49" s="112"/>
      <c r="BOC49" s="112"/>
      <c r="BOD49" s="112"/>
      <c r="BOE49" s="112"/>
      <c r="BOF49" s="112"/>
      <c r="BOG49" s="112"/>
      <c r="BOH49" s="112"/>
      <c r="BOI49" s="112"/>
      <c r="BOJ49" s="112"/>
      <c r="BOK49" s="112"/>
      <c r="BOL49" s="112"/>
      <c r="BOM49" s="112"/>
      <c r="BON49" s="112"/>
      <c r="BOO49" s="112"/>
      <c r="BOP49" s="112"/>
      <c r="BOQ49" s="112"/>
      <c r="BOR49" s="112"/>
      <c r="BOS49" s="112"/>
      <c r="BOT49" s="112"/>
      <c r="BOU49" s="112"/>
      <c r="BOV49" s="112"/>
      <c r="BOW49" s="112"/>
      <c r="BOX49" s="112"/>
      <c r="BOY49" s="112"/>
      <c r="BOZ49" s="112"/>
      <c r="BPA49" s="112"/>
      <c r="BPB49" s="112"/>
      <c r="BPC49" s="112"/>
      <c r="BPD49" s="112"/>
      <c r="BPE49" s="112"/>
      <c r="BPF49" s="112"/>
      <c r="BPG49" s="112"/>
      <c r="BPH49" s="112"/>
      <c r="BPI49" s="112"/>
      <c r="BPJ49" s="112"/>
      <c r="BPK49" s="112"/>
      <c r="BPL49" s="112"/>
      <c r="BPM49" s="112"/>
      <c r="BPN49" s="112"/>
      <c r="BPO49" s="112"/>
      <c r="BPP49" s="112"/>
      <c r="BPQ49" s="112"/>
      <c r="BPR49" s="112"/>
      <c r="BPS49" s="112"/>
      <c r="BPT49" s="112"/>
      <c r="BPU49" s="112"/>
      <c r="BPV49" s="112"/>
      <c r="BPW49" s="112"/>
      <c r="BPX49" s="112"/>
      <c r="BPY49" s="112"/>
      <c r="BPZ49" s="112"/>
      <c r="BQA49" s="112"/>
      <c r="BQB49" s="112"/>
      <c r="BQC49" s="112"/>
      <c r="BQD49" s="112"/>
      <c r="BQE49" s="112"/>
      <c r="BQF49" s="112"/>
      <c r="BQG49" s="112"/>
      <c r="BQH49" s="112"/>
      <c r="BQI49" s="112"/>
      <c r="BQJ49" s="112"/>
      <c r="BQK49" s="112"/>
      <c r="BQL49" s="112"/>
      <c r="BQM49" s="112"/>
      <c r="BQN49" s="112"/>
      <c r="BQO49" s="112"/>
      <c r="BQP49" s="112"/>
      <c r="BQQ49" s="112"/>
      <c r="BQR49" s="112"/>
      <c r="BQS49" s="112"/>
      <c r="BQT49" s="112"/>
      <c r="BQU49" s="112"/>
      <c r="BQV49" s="112"/>
      <c r="BQW49" s="112"/>
      <c r="BQX49" s="112"/>
      <c r="BQY49" s="112"/>
      <c r="BQZ49" s="112"/>
      <c r="BRA49" s="112"/>
      <c r="BRB49" s="112"/>
      <c r="BRC49" s="112"/>
      <c r="BRD49" s="112"/>
      <c r="BRE49" s="112"/>
      <c r="BRF49" s="112"/>
      <c r="BRG49" s="112"/>
      <c r="BRH49" s="112"/>
      <c r="BRI49" s="112"/>
      <c r="BRJ49" s="112"/>
      <c r="BRK49" s="112"/>
      <c r="BRL49" s="112"/>
      <c r="BRM49" s="112"/>
      <c r="BRN49" s="112"/>
      <c r="BRO49" s="112"/>
      <c r="BRP49" s="112"/>
      <c r="BRQ49" s="112"/>
      <c r="BRR49" s="112"/>
      <c r="BRS49" s="112"/>
      <c r="BRT49" s="112"/>
      <c r="BRU49" s="112"/>
      <c r="BRV49" s="112"/>
      <c r="BRW49" s="112"/>
      <c r="BRX49" s="112"/>
      <c r="BRY49" s="112"/>
      <c r="BRZ49" s="112"/>
      <c r="BSA49" s="112"/>
      <c r="BSB49" s="112"/>
      <c r="BSC49" s="112"/>
      <c r="BSD49" s="112"/>
      <c r="BSE49" s="112"/>
      <c r="BSF49" s="112"/>
      <c r="BSG49" s="112"/>
      <c r="BSH49" s="112"/>
      <c r="BSI49" s="112"/>
      <c r="BSJ49" s="112"/>
      <c r="BSK49" s="112"/>
      <c r="BSL49" s="112"/>
      <c r="BSM49" s="112"/>
      <c r="BSN49" s="112"/>
      <c r="BSO49" s="112"/>
      <c r="BSP49" s="112"/>
      <c r="BSQ49" s="112"/>
      <c r="BSR49" s="112"/>
      <c r="BSS49" s="112"/>
      <c r="BST49" s="112"/>
      <c r="BSU49" s="112"/>
      <c r="BSV49" s="112"/>
      <c r="BSW49" s="112"/>
      <c r="BSX49" s="112"/>
      <c r="BSY49" s="112"/>
      <c r="BSZ49" s="112"/>
      <c r="BTA49" s="112"/>
      <c r="BTB49" s="112"/>
      <c r="BTC49" s="112"/>
      <c r="BTD49" s="112"/>
      <c r="BTE49" s="112"/>
      <c r="BTF49" s="112"/>
      <c r="BTG49" s="112"/>
      <c r="BTH49" s="112"/>
      <c r="BTI49" s="112"/>
      <c r="BTJ49" s="112"/>
      <c r="BTK49" s="112"/>
      <c r="BTL49" s="112"/>
      <c r="BTM49" s="112"/>
      <c r="BTN49" s="112"/>
      <c r="BTO49" s="112"/>
      <c r="BTP49" s="112"/>
      <c r="BTQ49" s="112"/>
      <c r="BTR49" s="112"/>
      <c r="BTS49" s="112"/>
      <c r="BTT49" s="112"/>
      <c r="BTU49" s="112"/>
      <c r="BTV49" s="112"/>
      <c r="BTW49" s="112"/>
      <c r="BTX49" s="112"/>
      <c r="BTY49" s="112"/>
      <c r="BTZ49" s="112"/>
      <c r="BUA49" s="112"/>
      <c r="BUB49" s="112"/>
      <c r="BUC49" s="112"/>
      <c r="BUD49" s="112"/>
      <c r="BUE49" s="112"/>
      <c r="BUF49" s="112"/>
      <c r="BUG49" s="112"/>
      <c r="BUH49" s="112"/>
      <c r="BUI49" s="112"/>
      <c r="BUJ49" s="112"/>
      <c r="BUK49" s="112"/>
      <c r="BUL49" s="112"/>
      <c r="BUM49" s="112"/>
      <c r="BUN49" s="112"/>
      <c r="BUO49" s="112"/>
      <c r="BUP49" s="112"/>
      <c r="BUQ49" s="112"/>
      <c r="BUR49" s="112"/>
      <c r="BUS49" s="112"/>
      <c r="BUT49" s="112"/>
      <c r="BUU49" s="112"/>
      <c r="BUV49" s="112"/>
      <c r="BUW49" s="112"/>
      <c r="BUX49" s="112"/>
      <c r="BUY49" s="112"/>
      <c r="BUZ49" s="112"/>
      <c r="BVA49" s="112"/>
      <c r="BVB49" s="112"/>
      <c r="BVC49" s="112"/>
      <c r="BVD49" s="112"/>
      <c r="BVE49" s="112"/>
      <c r="BVF49" s="112"/>
      <c r="BVG49" s="112"/>
      <c r="BVH49" s="112"/>
      <c r="BVI49" s="112"/>
      <c r="BVJ49" s="112"/>
      <c r="BVK49" s="112"/>
      <c r="BVL49" s="112"/>
      <c r="BVM49" s="112"/>
      <c r="BVN49" s="112"/>
      <c r="BVO49" s="112"/>
      <c r="BVP49" s="112"/>
      <c r="BVQ49" s="112"/>
      <c r="BVR49" s="112"/>
      <c r="BVS49" s="112"/>
      <c r="BVT49" s="112"/>
      <c r="BVU49" s="112"/>
      <c r="BVV49" s="112"/>
      <c r="BVW49" s="112"/>
      <c r="BVX49" s="112"/>
      <c r="BVY49" s="112"/>
      <c r="BVZ49" s="112"/>
      <c r="BWA49" s="112"/>
      <c r="BWB49" s="112"/>
      <c r="BWC49" s="112"/>
      <c r="BWD49" s="112"/>
      <c r="BWE49" s="112"/>
      <c r="BWF49" s="112"/>
      <c r="BWG49" s="112"/>
      <c r="BWH49" s="112"/>
      <c r="BWI49" s="112"/>
      <c r="BWJ49" s="112"/>
      <c r="BWK49" s="112"/>
      <c r="BWL49" s="112"/>
      <c r="BWM49" s="112"/>
      <c r="BWN49" s="112"/>
      <c r="BWO49" s="112"/>
      <c r="BWP49" s="112"/>
      <c r="BWQ49" s="112"/>
      <c r="BWR49" s="112"/>
      <c r="BWS49" s="112"/>
      <c r="BWT49" s="112"/>
      <c r="BWU49" s="112"/>
      <c r="BWV49" s="112"/>
      <c r="BWW49" s="112"/>
      <c r="BWX49" s="112"/>
      <c r="BWY49" s="112"/>
      <c r="BWZ49" s="112"/>
      <c r="BXA49" s="112"/>
      <c r="BXB49" s="112"/>
      <c r="BXC49" s="112"/>
      <c r="BXD49" s="112"/>
      <c r="BXE49" s="112"/>
      <c r="BXF49" s="112"/>
      <c r="BXG49" s="112"/>
      <c r="BXH49" s="112"/>
      <c r="BXI49" s="112"/>
      <c r="BXJ49" s="112"/>
      <c r="BXK49" s="112"/>
      <c r="BXL49" s="112"/>
      <c r="BXM49" s="112"/>
      <c r="BXN49" s="112"/>
      <c r="BXO49" s="112"/>
      <c r="BXP49" s="112"/>
      <c r="BXQ49" s="112"/>
      <c r="BXR49" s="112"/>
      <c r="BXS49" s="112"/>
      <c r="BXT49" s="112"/>
      <c r="BXU49" s="112"/>
      <c r="BXV49" s="112"/>
      <c r="BXW49" s="112"/>
      <c r="BXX49" s="112"/>
      <c r="BXY49" s="112"/>
      <c r="BXZ49" s="112"/>
      <c r="BYA49" s="112"/>
      <c r="BYB49" s="112"/>
      <c r="BYC49" s="112"/>
      <c r="BYD49" s="112"/>
      <c r="BYE49" s="112"/>
      <c r="BYF49" s="112"/>
      <c r="BYG49" s="112"/>
      <c r="BYH49" s="112"/>
      <c r="BYI49" s="112"/>
      <c r="BYJ49" s="112"/>
      <c r="BYK49" s="112"/>
      <c r="BYL49" s="112"/>
      <c r="BYM49" s="112"/>
      <c r="BYN49" s="112"/>
      <c r="BYO49" s="112"/>
      <c r="BYP49" s="112"/>
      <c r="BYQ49" s="112"/>
      <c r="BYR49" s="112"/>
      <c r="BYS49" s="112"/>
      <c r="BYT49" s="112"/>
      <c r="BYU49" s="112"/>
      <c r="BYV49" s="112"/>
      <c r="BYW49" s="112"/>
      <c r="BYX49" s="112"/>
      <c r="BYY49" s="112"/>
      <c r="BYZ49" s="112"/>
      <c r="BZA49" s="112"/>
      <c r="BZB49" s="112"/>
      <c r="BZC49" s="112"/>
      <c r="BZD49" s="112"/>
      <c r="BZE49" s="112"/>
      <c r="BZF49" s="112"/>
      <c r="BZG49" s="112"/>
      <c r="BZH49" s="112"/>
      <c r="BZI49" s="112"/>
      <c r="BZJ49" s="112"/>
      <c r="BZK49" s="112"/>
      <c r="BZL49" s="112"/>
      <c r="BZM49" s="112"/>
      <c r="BZN49" s="112"/>
      <c r="BZO49" s="112"/>
      <c r="BZP49" s="112"/>
      <c r="BZQ49" s="112"/>
      <c r="BZR49" s="112"/>
      <c r="BZS49" s="112"/>
      <c r="BZT49" s="112"/>
      <c r="BZU49" s="112"/>
      <c r="BZV49" s="112"/>
      <c r="BZW49" s="112"/>
      <c r="BZX49" s="112"/>
      <c r="BZY49" s="112"/>
      <c r="BZZ49" s="112"/>
      <c r="CAA49" s="112"/>
      <c r="CAB49" s="112"/>
      <c r="CAC49" s="112"/>
      <c r="CAD49" s="112"/>
      <c r="CAE49" s="112"/>
      <c r="CAF49" s="112"/>
      <c r="CAG49" s="112"/>
      <c r="CAH49" s="112"/>
      <c r="CAI49" s="112"/>
      <c r="CAJ49" s="112"/>
      <c r="CAK49" s="112"/>
      <c r="CAL49" s="112"/>
      <c r="CAM49" s="112"/>
      <c r="CAN49" s="112"/>
      <c r="CAO49" s="112"/>
      <c r="CAP49" s="112"/>
      <c r="CAQ49" s="112"/>
      <c r="CAR49" s="112"/>
      <c r="CAS49" s="112"/>
      <c r="CAT49" s="112"/>
      <c r="CAU49" s="112"/>
      <c r="CAV49" s="112"/>
      <c r="CAW49" s="112"/>
      <c r="CAX49" s="112"/>
      <c r="CAY49" s="112"/>
      <c r="CAZ49" s="112"/>
      <c r="CBA49" s="112"/>
      <c r="CBB49" s="112"/>
      <c r="CBC49" s="112"/>
      <c r="CBD49" s="112"/>
      <c r="CBE49" s="112"/>
      <c r="CBF49" s="112"/>
      <c r="CBG49" s="112"/>
      <c r="CBH49" s="112"/>
      <c r="CBI49" s="112"/>
      <c r="CBJ49" s="112"/>
      <c r="CBK49" s="112"/>
      <c r="CBL49" s="112"/>
      <c r="CBM49" s="112"/>
      <c r="CBN49" s="112"/>
      <c r="CBO49" s="112"/>
      <c r="CBP49" s="112"/>
      <c r="CBQ49" s="112"/>
      <c r="CBR49" s="112"/>
      <c r="CBS49" s="112"/>
      <c r="CBT49" s="112"/>
      <c r="CBU49" s="112"/>
      <c r="CBV49" s="112"/>
      <c r="CBW49" s="112"/>
      <c r="CBX49" s="112"/>
      <c r="CBY49" s="112"/>
      <c r="CBZ49" s="112"/>
      <c r="CCA49" s="112"/>
      <c r="CCB49" s="112"/>
      <c r="CCC49" s="112"/>
      <c r="CCD49" s="112"/>
      <c r="CCE49" s="112"/>
      <c r="CCF49" s="112"/>
      <c r="CCG49" s="112"/>
      <c r="CCH49" s="112"/>
      <c r="CCI49" s="112"/>
      <c r="CCJ49" s="112"/>
      <c r="CCK49" s="112"/>
      <c r="CCL49" s="112"/>
      <c r="CCM49" s="112"/>
      <c r="CCN49" s="112"/>
      <c r="CCO49" s="112"/>
      <c r="CCP49" s="112"/>
      <c r="CCQ49" s="112"/>
      <c r="CCR49" s="112"/>
      <c r="CCS49" s="112"/>
      <c r="CCT49" s="112"/>
      <c r="CCU49" s="112"/>
      <c r="CCV49" s="112"/>
      <c r="CCW49" s="112"/>
      <c r="CCX49" s="112"/>
      <c r="CCY49" s="112"/>
      <c r="CCZ49" s="112"/>
      <c r="CDA49" s="112"/>
      <c r="CDB49" s="112"/>
      <c r="CDC49" s="112"/>
      <c r="CDD49" s="112"/>
      <c r="CDE49" s="112"/>
      <c r="CDF49" s="112"/>
      <c r="CDG49" s="112"/>
      <c r="CDH49" s="112"/>
      <c r="CDI49" s="112"/>
      <c r="CDJ49" s="112"/>
      <c r="CDK49" s="112"/>
      <c r="CDL49" s="112"/>
      <c r="CDM49" s="112"/>
      <c r="CDN49" s="112"/>
      <c r="CDO49" s="112"/>
      <c r="CDP49" s="112"/>
      <c r="CDQ49" s="112"/>
      <c r="CDR49" s="112"/>
      <c r="CDS49" s="112"/>
      <c r="CDT49" s="112"/>
      <c r="CDU49" s="112"/>
      <c r="CDV49" s="112"/>
      <c r="CDW49" s="112"/>
      <c r="CDX49" s="112"/>
      <c r="CDY49" s="112"/>
      <c r="CDZ49" s="112"/>
      <c r="CEA49" s="112"/>
      <c r="CEB49" s="112"/>
      <c r="CEC49" s="112"/>
      <c r="CED49" s="112"/>
      <c r="CEE49" s="112"/>
      <c r="CEF49" s="112"/>
      <c r="CEG49" s="112"/>
      <c r="CEH49" s="112"/>
      <c r="CEI49" s="112"/>
      <c r="CEJ49" s="112"/>
      <c r="CEK49" s="112"/>
      <c r="CEL49" s="112"/>
      <c r="CEM49" s="112"/>
      <c r="CEN49" s="112"/>
      <c r="CEO49" s="112"/>
      <c r="CEP49" s="112"/>
      <c r="CEQ49" s="112"/>
      <c r="CER49" s="112"/>
      <c r="CES49" s="112"/>
      <c r="CET49" s="112"/>
      <c r="CEU49" s="112"/>
      <c r="CEV49" s="112"/>
      <c r="CEW49" s="112"/>
      <c r="CEX49" s="112"/>
      <c r="CEY49" s="112"/>
      <c r="CEZ49" s="112"/>
      <c r="CFA49" s="112"/>
      <c r="CFB49" s="112"/>
      <c r="CFC49" s="112"/>
      <c r="CFD49" s="112"/>
      <c r="CFE49" s="112"/>
      <c r="CFF49" s="112"/>
      <c r="CFG49" s="112"/>
      <c r="CFH49" s="112"/>
      <c r="CFI49" s="112"/>
      <c r="CFJ49" s="112"/>
      <c r="CFK49" s="112"/>
      <c r="CFL49" s="112"/>
      <c r="CFM49" s="112"/>
      <c r="CFN49" s="112"/>
      <c r="CFO49" s="112"/>
      <c r="CFP49" s="112"/>
      <c r="CFQ49" s="112"/>
      <c r="CFR49" s="112"/>
      <c r="CFS49" s="112"/>
      <c r="CFT49" s="112"/>
      <c r="CFU49" s="112"/>
      <c r="CFV49" s="112"/>
      <c r="CFW49" s="112"/>
      <c r="CFX49" s="112"/>
      <c r="CFY49" s="112"/>
      <c r="CFZ49" s="112"/>
      <c r="CGA49" s="112"/>
      <c r="CGB49" s="112"/>
      <c r="CGC49" s="112"/>
      <c r="CGD49" s="112"/>
      <c r="CGE49" s="112"/>
      <c r="CGF49" s="112"/>
      <c r="CGG49" s="112"/>
      <c r="CGH49" s="112"/>
      <c r="CGI49" s="112"/>
      <c r="CGJ49" s="112"/>
      <c r="CGK49" s="112"/>
      <c r="CGL49" s="112"/>
      <c r="CGM49" s="112"/>
      <c r="CGN49" s="112"/>
      <c r="CGO49" s="112"/>
      <c r="CGP49" s="112"/>
      <c r="CGQ49" s="112"/>
      <c r="CGR49" s="112"/>
      <c r="CGS49" s="112"/>
      <c r="CGT49" s="112"/>
      <c r="CGU49" s="112"/>
      <c r="CGV49" s="112"/>
      <c r="CGW49" s="112"/>
      <c r="CGX49" s="112"/>
      <c r="CGY49" s="112"/>
      <c r="CGZ49" s="112"/>
      <c r="CHA49" s="112"/>
      <c r="CHB49" s="112"/>
      <c r="CHC49" s="112"/>
      <c r="CHD49" s="112"/>
      <c r="CHE49" s="112"/>
      <c r="CHF49" s="112"/>
      <c r="CHG49" s="112"/>
      <c r="CHH49" s="112"/>
      <c r="CHI49" s="112"/>
      <c r="CHJ49" s="112"/>
      <c r="CHK49" s="112"/>
      <c r="CHL49" s="112"/>
      <c r="CHM49" s="112"/>
      <c r="CHN49" s="112"/>
      <c r="CHO49" s="112"/>
      <c r="CHP49" s="112"/>
      <c r="CHQ49" s="112"/>
      <c r="CHR49" s="112"/>
      <c r="CHS49" s="112"/>
      <c r="CHT49" s="112"/>
      <c r="CHU49" s="112"/>
      <c r="CHV49" s="112"/>
      <c r="CHW49" s="112"/>
      <c r="CHX49" s="112"/>
      <c r="CHY49" s="112"/>
      <c r="CHZ49" s="112"/>
      <c r="CIA49" s="112"/>
      <c r="CIB49" s="112"/>
      <c r="CIC49" s="112"/>
      <c r="CID49" s="112"/>
      <c r="CIE49" s="112"/>
      <c r="CIF49" s="112"/>
      <c r="CIG49" s="112"/>
      <c r="CIH49" s="112"/>
      <c r="CII49" s="112"/>
      <c r="CIJ49" s="112"/>
      <c r="CIK49" s="112"/>
      <c r="CIL49" s="112"/>
      <c r="CIM49" s="112"/>
      <c r="CIN49" s="112"/>
      <c r="CIO49" s="112"/>
      <c r="CIP49" s="112"/>
      <c r="CIQ49" s="112"/>
      <c r="CIR49" s="112"/>
      <c r="CIS49" s="112"/>
      <c r="CIT49" s="112"/>
      <c r="CIU49" s="112"/>
      <c r="CIV49" s="112"/>
      <c r="CIW49" s="112"/>
      <c r="CIX49" s="112"/>
      <c r="CIY49" s="112"/>
      <c r="CIZ49" s="112"/>
      <c r="CJA49" s="112"/>
      <c r="CJB49" s="112"/>
      <c r="CJC49" s="112"/>
      <c r="CJD49" s="112"/>
      <c r="CJE49" s="112"/>
      <c r="CJF49" s="112"/>
      <c r="CJG49" s="112"/>
      <c r="CJH49" s="112"/>
      <c r="CJI49" s="112"/>
      <c r="CJJ49" s="112"/>
      <c r="CJK49" s="112"/>
      <c r="CJL49" s="112"/>
      <c r="CJM49" s="112"/>
      <c r="CJN49" s="112"/>
      <c r="CJO49" s="112"/>
      <c r="CJP49" s="112"/>
      <c r="CJQ49" s="112"/>
      <c r="CJR49" s="112"/>
      <c r="CJS49" s="112"/>
      <c r="CJT49" s="112"/>
      <c r="CJU49" s="112"/>
      <c r="CJV49" s="112"/>
      <c r="CJW49" s="112"/>
      <c r="CJX49" s="112"/>
      <c r="CJY49" s="112"/>
      <c r="CJZ49" s="112"/>
      <c r="CKA49" s="112"/>
      <c r="CKB49" s="112"/>
      <c r="CKC49" s="112"/>
      <c r="CKD49" s="112"/>
      <c r="CKE49" s="112"/>
      <c r="CKF49" s="112"/>
      <c r="CKG49" s="112"/>
      <c r="CKH49" s="112"/>
      <c r="CKI49" s="112"/>
      <c r="CKJ49" s="112"/>
      <c r="CKK49" s="112"/>
      <c r="CKL49" s="112"/>
      <c r="CKM49" s="112"/>
      <c r="CKN49" s="112"/>
      <c r="CKO49" s="112"/>
      <c r="CKP49" s="112"/>
      <c r="CKQ49" s="112"/>
      <c r="CKR49" s="112"/>
      <c r="CKS49" s="112"/>
      <c r="CKT49" s="112"/>
      <c r="CKU49" s="112"/>
      <c r="CKV49" s="112"/>
      <c r="CKW49" s="112"/>
      <c r="CKX49" s="112"/>
      <c r="CKY49" s="112"/>
      <c r="CKZ49" s="112"/>
      <c r="CLA49" s="112"/>
      <c r="CLB49" s="112"/>
      <c r="CLC49" s="112"/>
      <c r="CLD49" s="112"/>
      <c r="CLE49" s="112"/>
      <c r="CLF49" s="112"/>
      <c r="CLG49" s="112"/>
      <c r="CLH49" s="112"/>
      <c r="CLI49" s="112"/>
      <c r="CLJ49" s="112"/>
      <c r="CLK49" s="112"/>
      <c r="CLL49" s="112"/>
      <c r="CLM49" s="112"/>
      <c r="CLN49" s="112"/>
      <c r="CLO49" s="112"/>
      <c r="CLP49" s="112"/>
      <c r="CLQ49" s="112"/>
      <c r="CLR49" s="112"/>
      <c r="CLS49" s="112"/>
      <c r="CLT49" s="112"/>
      <c r="CLU49" s="112"/>
      <c r="CLV49" s="112"/>
      <c r="CLW49" s="112"/>
      <c r="CLX49" s="112"/>
      <c r="CLY49" s="112"/>
      <c r="CLZ49" s="112"/>
      <c r="CMA49" s="112"/>
      <c r="CMB49" s="112"/>
      <c r="CMC49" s="112"/>
      <c r="CMD49" s="112"/>
      <c r="CME49" s="112"/>
      <c r="CMF49" s="112"/>
      <c r="CMG49" s="112"/>
      <c r="CMH49" s="112"/>
      <c r="CMI49" s="112"/>
      <c r="CMJ49" s="112"/>
      <c r="CMK49" s="112"/>
      <c r="CML49" s="112"/>
      <c r="CMM49" s="112"/>
      <c r="CMN49" s="112"/>
      <c r="CMO49" s="112"/>
      <c r="CMP49" s="112"/>
      <c r="CMQ49" s="112"/>
      <c r="CMR49" s="112"/>
      <c r="CMS49" s="112"/>
      <c r="CMT49" s="112"/>
      <c r="CMU49" s="112"/>
      <c r="CMV49" s="112"/>
      <c r="CMW49" s="112"/>
      <c r="CMX49" s="112"/>
      <c r="CMY49" s="112"/>
      <c r="CMZ49" s="112"/>
      <c r="CNA49" s="112"/>
      <c r="CNB49" s="112"/>
      <c r="CNC49" s="112"/>
      <c r="CND49" s="112"/>
      <c r="CNE49" s="112"/>
      <c r="CNF49" s="112"/>
      <c r="CNG49" s="112"/>
      <c r="CNH49" s="112"/>
      <c r="CNI49" s="112"/>
      <c r="CNJ49" s="112"/>
      <c r="CNK49" s="112"/>
      <c r="CNL49" s="112"/>
      <c r="CNM49" s="112"/>
      <c r="CNN49" s="112"/>
      <c r="CNO49" s="112"/>
      <c r="CNP49" s="112"/>
      <c r="CNQ49" s="112"/>
      <c r="CNR49" s="112"/>
      <c r="CNS49" s="112"/>
      <c r="CNT49" s="112"/>
      <c r="CNU49" s="112"/>
      <c r="CNV49" s="112"/>
      <c r="CNW49" s="112"/>
      <c r="CNX49" s="112"/>
      <c r="CNY49" s="112"/>
      <c r="CNZ49" s="112"/>
      <c r="COA49" s="112"/>
      <c r="COB49" s="112"/>
      <c r="COC49" s="112"/>
      <c r="COD49" s="112"/>
      <c r="COE49" s="112"/>
      <c r="COF49" s="112"/>
      <c r="COG49" s="112"/>
      <c r="COH49" s="112"/>
      <c r="COI49" s="112"/>
      <c r="COJ49" s="112"/>
      <c r="COK49" s="112"/>
      <c r="COL49" s="112"/>
      <c r="COM49" s="112"/>
      <c r="CON49" s="112"/>
      <c r="COO49" s="112"/>
      <c r="COP49" s="112"/>
      <c r="COQ49" s="112"/>
      <c r="COR49" s="112"/>
      <c r="COS49" s="112"/>
      <c r="COT49" s="112"/>
      <c r="COU49" s="112"/>
      <c r="COV49" s="112"/>
      <c r="COW49" s="112"/>
      <c r="COX49" s="112"/>
      <c r="COY49" s="112"/>
      <c r="COZ49" s="112"/>
      <c r="CPA49" s="112"/>
      <c r="CPB49" s="112"/>
      <c r="CPC49" s="112"/>
      <c r="CPD49" s="112"/>
      <c r="CPE49" s="112"/>
      <c r="CPF49" s="112"/>
      <c r="CPG49" s="112"/>
      <c r="CPH49" s="112"/>
      <c r="CPI49" s="112"/>
      <c r="CPJ49" s="112"/>
      <c r="CPK49" s="112"/>
      <c r="CPL49" s="112"/>
      <c r="CPM49" s="112"/>
      <c r="CPN49" s="112"/>
      <c r="CPO49" s="112"/>
      <c r="CPP49" s="112"/>
      <c r="CPQ49" s="112"/>
      <c r="CPR49" s="112"/>
      <c r="CPS49" s="112"/>
      <c r="CPT49" s="112"/>
      <c r="CPU49" s="112"/>
      <c r="CPV49" s="112"/>
      <c r="CPW49" s="112"/>
      <c r="CPX49" s="112"/>
      <c r="CPY49" s="112"/>
      <c r="CPZ49" s="112"/>
      <c r="CQA49" s="112"/>
      <c r="CQB49" s="112"/>
      <c r="CQC49" s="112"/>
      <c r="CQD49" s="112"/>
      <c r="CQE49" s="112"/>
      <c r="CQF49" s="112"/>
      <c r="CQG49" s="112"/>
      <c r="CQH49" s="112"/>
      <c r="CQI49" s="112"/>
      <c r="CQJ49" s="112"/>
      <c r="CQK49" s="112"/>
      <c r="CQL49" s="112"/>
      <c r="CQM49" s="112"/>
      <c r="CQN49" s="112"/>
      <c r="CQO49" s="112"/>
      <c r="CQP49" s="112"/>
      <c r="CQQ49" s="112"/>
      <c r="CQR49" s="112"/>
      <c r="CQS49" s="112"/>
      <c r="CQT49" s="112"/>
      <c r="CQU49" s="112"/>
      <c r="CQV49" s="112"/>
      <c r="CQW49" s="112"/>
      <c r="CQX49" s="112"/>
      <c r="CQY49" s="112"/>
      <c r="CQZ49" s="112"/>
      <c r="CRA49" s="112"/>
      <c r="CRB49" s="112"/>
      <c r="CRC49" s="112"/>
      <c r="CRD49" s="112"/>
      <c r="CRE49" s="112"/>
      <c r="CRF49" s="112"/>
      <c r="CRG49" s="112"/>
      <c r="CRH49" s="112"/>
      <c r="CRI49" s="112"/>
      <c r="CRJ49" s="112"/>
      <c r="CRK49" s="112"/>
      <c r="CRL49" s="112"/>
      <c r="CRM49" s="112"/>
      <c r="CRN49" s="112"/>
      <c r="CRO49" s="112"/>
      <c r="CRP49" s="112"/>
      <c r="CRQ49" s="112"/>
      <c r="CRR49" s="112"/>
      <c r="CRS49" s="112"/>
      <c r="CRT49" s="112"/>
      <c r="CRU49" s="112"/>
      <c r="CRV49" s="112"/>
      <c r="CRW49" s="112"/>
      <c r="CRX49" s="112"/>
      <c r="CRY49" s="112"/>
      <c r="CRZ49" s="112"/>
      <c r="CSA49" s="112"/>
      <c r="CSB49" s="112"/>
      <c r="CSC49" s="112"/>
      <c r="CSD49" s="112"/>
      <c r="CSE49" s="112"/>
      <c r="CSF49" s="112"/>
      <c r="CSG49" s="112"/>
      <c r="CSH49" s="112"/>
      <c r="CSI49" s="112"/>
      <c r="CSJ49" s="112"/>
      <c r="CSK49" s="112"/>
      <c r="CSL49" s="112"/>
      <c r="CSM49" s="112"/>
      <c r="CSN49" s="112"/>
      <c r="CSO49" s="112"/>
      <c r="CSP49" s="112"/>
      <c r="CSQ49" s="112"/>
      <c r="CSR49" s="112"/>
      <c r="CSS49" s="112"/>
      <c r="CST49" s="112"/>
      <c r="CSU49" s="112"/>
      <c r="CSV49" s="112"/>
      <c r="CSW49" s="112"/>
      <c r="CSX49" s="112"/>
      <c r="CSY49" s="112"/>
      <c r="CSZ49" s="112"/>
      <c r="CTA49" s="112"/>
      <c r="CTB49" s="112"/>
      <c r="CTC49" s="112"/>
      <c r="CTD49" s="112"/>
      <c r="CTE49" s="112"/>
      <c r="CTF49" s="112"/>
      <c r="CTG49" s="112"/>
      <c r="CTH49" s="112"/>
      <c r="CTI49" s="112"/>
      <c r="CTJ49" s="112"/>
      <c r="CTK49" s="112"/>
      <c r="CTL49" s="112"/>
      <c r="CTM49" s="112"/>
      <c r="CTN49" s="112"/>
      <c r="CTO49" s="112"/>
      <c r="CTP49" s="112"/>
      <c r="CTQ49" s="112"/>
      <c r="CTR49" s="112"/>
      <c r="CTS49" s="112"/>
      <c r="CTT49" s="112"/>
      <c r="CTU49" s="112"/>
      <c r="CTV49" s="112"/>
      <c r="CTW49" s="112"/>
      <c r="CTX49" s="112"/>
      <c r="CTY49" s="112"/>
      <c r="CTZ49" s="112"/>
      <c r="CUA49" s="112"/>
      <c r="CUB49" s="112"/>
      <c r="CUC49" s="112"/>
      <c r="CUD49" s="112"/>
      <c r="CUE49" s="112"/>
      <c r="CUF49" s="112"/>
      <c r="CUG49" s="112"/>
      <c r="CUH49" s="112"/>
      <c r="CUI49" s="112"/>
      <c r="CUJ49" s="112"/>
      <c r="CUK49" s="112"/>
      <c r="CUL49" s="112"/>
      <c r="CUM49" s="112"/>
      <c r="CUN49" s="112"/>
      <c r="CUO49" s="112"/>
      <c r="CUP49" s="112"/>
      <c r="CUQ49" s="112"/>
      <c r="CUR49" s="112"/>
      <c r="CUS49" s="112"/>
      <c r="CUT49" s="112"/>
      <c r="CUU49" s="112"/>
      <c r="CUV49" s="112"/>
      <c r="CUW49" s="112"/>
      <c r="CUX49" s="112"/>
      <c r="CUY49" s="112"/>
      <c r="CUZ49" s="112"/>
      <c r="CVA49" s="112"/>
      <c r="CVB49" s="112"/>
      <c r="CVC49" s="112"/>
      <c r="CVD49" s="112"/>
      <c r="CVE49" s="112"/>
      <c r="CVF49" s="112"/>
      <c r="CVG49" s="112"/>
      <c r="CVH49" s="112"/>
      <c r="CVI49" s="112"/>
      <c r="CVJ49" s="112"/>
      <c r="CVK49" s="112"/>
      <c r="CVL49" s="112"/>
      <c r="CVM49" s="112"/>
      <c r="CVN49" s="112"/>
      <c r="CVO49" s="112"/>
      <c r="CVP49" s="112"/>
      <c r="CVQ49" s="112"/>
      <c r="CVR49" s="112"/>
      <c r="CVS49" s="112"/>
      <c r="CVT49" s="112"/>
      <c r="CVU49" s="112"/>
      <c r="CVV49" s="112"/>
      <c r="CVW49" s="112"/>
      <c r="CVX49" s="112"/>
      <c r="CVY49" s="112"/>
      <c r="CVZ49" s="112"/>
      <c r="CWA49" s="112"/>
      <c r="CWB49" s="112"/>
      <c r="CWC49" s="112"/>
      <c r="CWD49" s="112"/>
      <c r="CWE49" s="112"/>
      <c r="CWF49" s="112"/>
      <c r="CWG49" s="112"/>
      <c r="CWH49" s="112"/>
      <c r="CWI49" s="112"/>
      <c r="CWJ49" s="112"/>
      <c r="CWK49" s="112"/>
      <c r="CWL49" s="112"/>
      <c r="CWM49" s="112"/>
      <c r="CWN49" s="112"/>
      <c r="CWO49" s="112"/>
      <c r="CWP49" s="112"/>
      <c r="CWQ49" s="112"/>
      <c r="CWR49" s="112"/>
      <c r="CWS49" s="112"/>
      <c r="CWT49" s="112"/>
      <c r="CWU49" s="112"/>
      <c r="CWV49" s="112"/>
      <c r="CWW49" s="112"/>
      <c r="CWX49" s="112"/>
      <c r="CWY49" s="112"/>
      <c r="CWZ49" s="112"/>
      <c r="CXA49" s="112"/>
      <c r="CXB49" s="112"/>
      <c r="CXC49" s="112"/>
      <c r="CXD49" s="112"/>
      <c r="CXE49" s="112"/>
      <c r="CXF49" s="112"/>
      <c r="CXG49" s="112"/>
      <c r="CXH49" s="112"/>
      <c r="CXI49" s="112"/>
      <c r="CXJ49" s="112"/>
      <c r="CXK49" s="112"/>
      <c r="CXL49" s="112"/>
      <c r="CXM49" s="112"/>
      <c r="CXN49" s="112"/>
      <c r="CXO49" s="112"/>
      <c r="CXP49" s="112"/>
      <c r="CXQ49" s="112"/>
      <c r="CXR49" s="112"/>
      <c r="CXS49" s="112"/>
      <c r="CXT49" s="112"/>
      <c r="CXU49" s="112"/>
      <c r="CXV49" s="112"/>
      <c r="CXW49" s="112"/>
      <c r="CXX49" s="112"/>
      <c r="CXY49" s="112"/>
      <c r="CXZ49" s="112"/>
      <c r="CYA49" s="112"/>
      <c r="CYB49" s="112"/>
      <c r="CYC49" s="112"/>
      <c r="CYD49" s="112"/>
      <c r="CYE49" s="112"/>
      <c r="CYF49" s="112"/>
      <c r="CYG49" s="112"/>
      <c r="CYH49" s="112"/>
      <c r="CYI49" s="112"/>
      <c r="CYJ49" s="112"/>
      <c r="CYK49" s="112"/>
      <c r="CYL49" s="112"/>
      <c r="CYM49" s="112"/>
      <c r="CYN49" s="112"/>
      <c r="CYO49" s="112"/>
      <c r="CYP49" s="112"/>
      <c r="CYQ49" s="112"/>
      <c r="CYR49" s="112"/>
      <c r="CYS49" s="112"/>
      <c r="CYT49" s="112"/>
      <c r="CYU49" s="112"/>
      <c r="CYV49" s="112"/>
      <c r="CYW49" s="112"/>
      <c r="CYX49" s="112"/>
      <c r="CYY49" s="112"/>
      <c r="CYZ49" s="112"/>
      <c r="CZA49" s="112"/>
      <c r="CZB49" s="112"/>
      <c r="CZC49" s="112"/>
      <c r="CZD49" s="112"/>
      <c r="CZE49" s="112"/>
      <c r="CZF49" s="112"/>
      <c r="CZG49" s="112"/>
      <c r="CZH49" s="112"/>
      <c r="CZI49" s="112"/>
      <c r="CZJ49" s="112"/>
      <c r="CZK49" s="112"/>
      <c r="CZL49" s="112"/>
      <c r="CZM49" s="112"/>
      <c r="CZN49" s="112"/>
      <c r="CZO49" s="112"/>
      <c r="CZP49" s="112"/>
      <c r="CZQ49" s="112"/>
      <c r="CZR49" s="112"/>
      <c r="CZS49" s="112"/>
      <c r="CZT49" s="112"/>
      <c r="CZU49" s="112"/>
      <c r="CZV49" s="112"/>
      <c r="CZW49" s="112"/>
      <c r="CZX49" s="112"/>
      <c r="CZY49" s="112"/>
      <c r="CZZ49" s="112"/>
      <c r="DAA49" s="112"/>
      <c r="DAB49" s="112"/>
      <c r="DAC49" s="112"/>
      <c r="DAD49" s="112"/>
      <c r="DAE49" s="112"/>
      <c r="DAF49" s="112"/>
      <c r="DAG49" s="112"/>
      <c r="DAH49" s="112"/>
      <c r="DAI49" s="112"/>
      <c r="DAJ49" s="112"/>
      <c r="DAK49" s="112"/>
      <c r="DAL49" s="112"/>
      <c r="DAM49" s="112"/>
      <c r="DAN49" s="112"/>
      <c r="DAO49" s="112"/>
      <c r="DAP49" s="112"/>
      <c r="DAQ49" s="112"/>
      <c r="DAR49" s="112"/>
      <c r="DAS49" s="112"/>
      <c r="DAT49" s="112"/>
      <c r="DAU49" s="112"/>
      <c r="DAV49" s="112"/>
      <c r="DAW49" s="112"/>
      <c r="DAX49" s="112"/>
      <c r="DAY49" s="112"/>
      <c r="DAZ49" s="112"/>
      <c r="DBA49" s="112"/>
      <c r="DBB49" s="112"/>
      <c r="DBC49" s="112"/>
      <c r="DBD49" s="112"/>
      <c r="DBE49" s="112"/>
      <c r="DBF49" s="112"/>
      <c r="DBG49" s="112"/>
      <c r="DBH49" s="112"/>
      <c r="DBI49" s="112"/>
      <c r="DBJ49" s="112"/>
      <c r="DBK49" s="112"/>
      <c r="DBL49" s="112"/>
      <c r="DBM49" s="112"/>
      <c r="DBN49" s="112"/>
      <c r="DBO49" s="112"/>
      <c r="DBP49" s="112"/>
      <c r="DBQ49" s="112"/>
      <c r="DBR49" s="112"/>
      <c r="DBS49" s="112"/>
      <c r="DBT49" s="112"/>
      <c r="DBU49" s="112"/>
      <c r="DBV49" s="112"/>
      <c r="DBW49" s="112"/>
      <c r="DBX49" s="112"/>
      <c r="DBY49" s="112"/>
      <c r="DBZ49" s="112"/>
      <c r="DCA49" s="112"/>
      <c r="DCB49" s="112"/>
      <c r="DCC49" s="112"/>
      <c r="DCD49" s="112"/>
      <c r="DCE49" s="112"/>
      <c r="DCF49" s="112"/>
      <c r="DCG49" s="112"/>
      <c r="DCH49" s="112"/>
      <c r="DCI49" s="112"/>
      <c r="DCJ49" s="112"/>
      <c r="DCK49" s="112"/>
      <c r="DCL49" s="112"/>
      <c r="DCM49" s="112"/>
      <c r="DCN49" s="112"/>
      <c r="DCO49" s="112"/>
      <c r="DCP49" s="112"/>
      <c r="DCQ49" s="112"/>
      <c r="DCR49" s="112"/>
      <c r="DCS49" s="112"/>
      <c r="DCT49" s="112"/>
      <c r="DCU49" s="112"/>
      <c r="DCV49" s="112"/>
      <c r="DCW49" s="112"/>
      <c r="DCX49" s="112"/>
      <c r="DCY49" s="112"/>
      <c r="DCZ49" s="112"/>
      <c r="DDA49" s="112"/>
      <c r="DDB49" s="112"/>
      <c r="DDC49" s="112"/>
      <c r="DDD49" s="112"/>
      <c r="DDE49" s="112"/>
      <c r="DDF49" s="112"/>
      <c r="DDG49" s="112"/>
      <c r="DDH49" s="112"/>
      <c r="DDI49" s="112"/>
      <c r="DDJ49" s="112"/>
      <c r="DDK49" s="112"/>
      <c r="DDL49" s="112"/>
      <c r="DDM49" s="112"/>
      <c r="DDN49" s="112"/>
      <c r="DDO49" s="112"/>
      <c r="DDP49" s="112"/>
      <c r="DDQ49" s="112"/>
      <c r="DDR49" s="112"/>
      <c r="DDS49" s="112"/>
      <c r="DDT49" s="112"/>
      <c r="DDU49" s="112"/>
      <c r="DDV49" s="112"/>
      <c r="DDW49" s="112"/>
      <c r="DDX49" s="112"/>
      <c r="DDY49" s="112"/>
      <c r="DDZ49" s="112"/>
      <c r="DEA49" s="112"/>
      <c r="DEB49" s="112"/>
      <c r="DEC49" s="112"/>
      <c r="DED49" s="112"/>
      <c r="DEE49" s="112"/>
      <c r="DEF49" s="112"/>
      <c r="DEG49" s="112"/>
      <c r="DEH49" s="112"/>
      <c r="DEI49" s="112"/>
      <c r="DEJ49" s="112"/>
      <c r="DEK49" s="112"/>
      <c r="DEL49" s="112"/>
      <c r="DEM49" s="112"/>
      <c r="DEN49" s="112"/>
      <c r="DEO49" s="112"/>
      <c r="DEP49" s="112"/>
      <c r="DEQ49" s="112"/>
      <c r="DER49" s="112"/>
      <c r="DES49" s="112"/>
      <c r="DET49" s="112"/>
      <c r="DEU49" s="112"/>
      <c r="DEV49" s="112"/>
      <c r="DEW49" s="112"/>
      <c r="DEX49" s="112"/>
      <c r="DEY49" s="112"/>
      <c r="DEZ49" s="112"/>
      <c r="DFA49" s="112"/>
      <c r="DFB49" s="112"/>
      <c r="DFC49" s="112"/>
      <c r="DFD49" s="112"/>
      <c r="DFE49" s="112"/>
      <c r="DFF49" s="112"/>
      <c r="DFG49" s="112"/>
      <c r="DFH49" s="112"/>
      <c r="DFI49" s="112"/>
      <c r="DFJ49" s="112"/>
      <c r="DFK49" s="112"/>
      <c r="DFL49" s="112"/>
      <c r="DFM49" s="112"/>
      <c r="DFN49" s="112"/>
      <c r="DFO49" s="112"/>
      <c r="DFP49" s="112"/>
      <c r="DFQ49" s="112"/>
      <c r="DFR49" s="112"/>
      <c r="DFS49" s="112"/>
      <c r="DFT49" s="112"/>
      <c r="DFU49" s="112"/>
      <c r="DFV49" s="112"/>
      <c r="DFW49" s="112"/>
      <c r="DFX49" s="112"/>
      <c r="DFY49" s="112"/>
      <c r="DFZ49" s="112"/>
      <c r="DGA49" s="112"/>
      <c r="DGB49" s="112"/>
      <c r="DGC49" s="112"/>
      <c r="DGD49" s="112"/>
      <c r="DGE49" s="112"/>
      <c r="DGF49" s="112"/>
      <c r="DGG49" s="112"/>
      <c r="DGH49" s="112"/>
      <c r="DGI49" s="112"/>
      <c r="DGJ49" s="112"/>
      <c r="DGK49" s="112"/>
      <c r="DGL49" s="112"/>
      <c r="DGM49" s="112"/>
      <c r="DGN49" s="112"/>
      <c r="DGO49" s="112"/>
      <c r="DGP49" s="112"/>
      <c r="DGQ49" s="112"/>
      <c r="DGR49" s="112"/>
      <c r="DGS49" s="112"/>
      <c r="DGT49" s="112"/>
      <c r="DGU49" s="112"/>
      <c r="DGV49" s="112"/>
      <c r="DGW49" s="112"/>
      <c r="DGX49" s="112"/>
      <c r="DGY49" s="112"/>
      <c r="DGZ49" s="112"/>
      <c r="DHA49" s="112"/>
      <c r="DHB49" s="112"/>
      <c r="DHC49" s="112"/>
      <c r="DHD49" s="112"/>
      <c r="DHE49" s="112"/>
      <c r="DHF49" s="112"/>
      <c r="DHG49" s="112"/>
      <c r="DHH49" s="112"/>
      <c r="DHI49" s="112"/>
      <c r="DHJ49" s="112"/>
      <c r="DHK49" s="112"/>
      <c r="DHL49" s="112"/>
      <c r="DHM49" s="112"/>
      <c r="DHN49" s="112"/>
      <c r="DHO49" s="112"/>
      <c r="DHP49" s="112"/>
      <c r="DHQ49" s="112"/>
      <c r="DHR49" s="112"/>
      <c r="DHS49" s="112"/>
      <c r="DHT49" s="112"/>
      <c r="DHU49" s="112"/>
      <c r="DHV49" s="112"/>
      <c r="DHW49" s="112"/>
      <c r="DHX49" s="112"/>
      <c r="DHY49" s="112"/>
      <c r="DHZ49" s="112"/>
      <c r="DIA49" s="112"/>
      <c r="DIB49" s="112"/>
      <c r="DIC49" s="112"/>
      <c r="DID49" s="112"/>
      <c r="DIE49" s="112"/>
      <c r="DIF49" s="112"/>
      <c r="DIG49" s="112"/>
      <c r="DIH49" s="112"/>
      <c r="DII49" s="112"/>
      <c r="DIJ49" s="112"/>
      <c r="DIK49" s="112"/>
      <c r="DIL49" s="112"/>
      <c r="DIM49" s="112"/>
      <c r="DIN49" s="112"/>
      <c r="DIO49" s="112"/>
      <c r="DIP49" s="112"/>
      <c r="DIQ49" s="112"/>
      <c r="DIR49" s="112"/>
      <c r="DIS49" s="112"/>
      <c r="DIT49" s="112"/>
      <c r="DIU49" s="112"/>
      <c r="DIV49" s="112"/>
      <c r="DIW49" s="112"/>
      <c r="DIX49" s="112"/>
      <c r="DIY49" s="112"/>
      <c r="DIZ49" s="112"/>
      <c r="DJA49" s="112"/>
      <c r="DJB49" s="112"/>
      <c r="DJC49" s="112"/>
      <c r="DJD49" s="112"/>
      <c r="DJE49" s="112"/>
      <c r="DJF49" s="112"/>
      <c r="DJG49" s="112"/>
      <c r="DJH49" s="112"/>
      <c r="DJI49" s="112"/>
      <c r="DJJ49" s="112"/>
      <c r="DJK49" s="112"/>
      <c r="DJL49" s="112"/>
      <c r="DJM49" s="112"/>
      <c r="DJN49" s="112"/>
      <c r="DJO49" s="112"/>
      <c r="DJP49" s="112"/>
      <c r="DJQ49" s="112"/>
      <c r="DJR49" s="112"/>
      <c r="DJS49" s="112"/>
      <c r="DJT49" s="112"/>
      <c r="DJU49" s="112"/>
      <c r="DJV49" s="112"/>
      <c r="DJW49" s="112"/>
      <c r="DJX49" s="112"/>
      <c r="DJY49" s="112"/>
      <c r="DJZ49" s="112"/>
      <c r="DKA49" s="112"/>
      <c r="DKB49" s="112"/>
      <c r="DKC49" s="112"/>
      <c r="DKD49" s="112"/>
      <c r="DKE49" s="112"/>
      <c r="DKF49" s="112"/>
      <c r="DKG49" s="112"/>
      <c r="DKH49" s="112"/>
      <c r="DKI49" s="112"/>
      <c r="DKJ49" s="112"/>
      <c r="DKK49" s="112"/>
      <c r="DKL49" s="112"/>
      <c r="DKM49" s="112"/>
      <c r="DKN49" s="112"/>
      <c r="DKO49" s="112"/>
      <c r="DKP49" s="112"/>
      <c r="DKQ49" s="112"/>
      <c r="DKR49" s="112"/>
      <c r="DKS49" s="112"/>
      <c r="DKT49" s="112"/>
      <c r="DKU49" s="112"/>
      <c r="DKV49" s="112"/>
      <c r="DKW49" s="112"/>
      <c r="DKX49" s="112"/>
      <c r="DKY49" s="112"/>
      <c r="DKZ49" s="112"/>
      <c r="DLA49" s="112"/>
      <c r="DLB49" s="112"/>
      <c r="DLC49" s="112"/>
      <c r="DLD49" s="112"/>
      <c r="DLE49" s="112"/>
      <c r="DLF49" s="112"/>
      <c r="DLG49" s="112"/>
      <c r="DLH49" s="112"/>
      <c r="DLI49" s="112"/>
      <c r="DLJ49" s="112"/>
      <c r="DLK49" s="112"/>
      <c r="DLL49" s="112"/>
      <c r="DLM49" s="112"/>
      <c r="DLN49" s="112"/>
      <c r="DLO49" s="112"/>
      <c r="DLP49" s="112"/>
      <c r="DLQ49" s="112"/>
      <c r="DLR49" s="112"/>
      <c r="DLS49" s="112"/>
      <c r="DLT49" s="112"/>
      <c r="DLU49" s="112"/>
      <c r="DLV49" s="112"/>
      <c r="DLW49" s="112"/>
      <c r="DLX49" s="112"/>
      <c r="DLY49" s="112"/>
      <c r="DLZ49" s="112"/>
      <c r="DMA49" s="112"/>
      <c r="DMB49" s="112"/>
      <c r="DMC49" s="112"/>
      <c r="DMD49" s="112"/>
      <c r="DME49" s="112"/>
      <c r="DMF49" s="112"/>
      <c r="DMG49" s="112"/>
      <c r="DMH49" s="112"/>
      <c r="DMI49" s="112"/>
      <c r="DMJ49" s="112"/>
      <c r="DMK49" s="112"/>
      <c r="DML49" s="112"/>
      <c r="DMM49" s="112"/>
      <c r="DMN49" s="112"/>
      <c r="DMO49" s="112"/>
      <c r="DMP49" s="112"/>
      <c r="DMQ49" s="112"/>
      <c r="DMR49" s="112"/>
      <c r="DMS49" s="112"/>
      <c r="DMT49" s="112"/>
      <c r="DMU49" s="112"/>
      <c r="DMV49" s="112"/>
      <c r="DMW49" s="112"/>
      <c r="DMX49" s="112"/>
      <c r="DMY49" s="112"/>
      <c r="DMZ49" s="112"/>
      <c r="DNA49" s="112"/>
      <c r="DNB49" s="112"/>
      <c r="DNC49" s="112"/>
      <c r="DND49" s="112"/>
      <c r="DNE49" s="112"/>
      <c r="DNF49" s="112"/>
      <c r="DNG49" s="112"/>
      <c r="DNH49" s="112"/>
      <c r="DNI49" s="112"/>
      <c r="DNJ49" s="112"/>
      <c r="DNK49" s="112"/>
      <c r="DNL49" s="112"/>
      <c r="DNM49" s="112"/>
      <c r="DNN49" s="112"/>
      <c r="DNO49" s="112"/>
      <c r="DNP49" s="112"/>
      <c r="DNQ49" s="112"/>
      <c r="DNR49" s="112"/>
      <c r="DNS49" s="112"/>
      <c r="DNT49" s="112"/>
      <c r="DNU49" s="112"/>
      <c r="DNV49" s="112"/>
      <c r="DNW49" s="112"/>
      <c r="DNX49" s="112"/>
      <c r="DNY49" s="112"/>
      <c r="DNZ49" s="112"/>
      <c r="DOA49" s="112"/>
      <c r="DOB49" s="112"/>
      <c r="DOC49" s="112"/>
      <c r="DOD49" s="112"/>
      <c r="DOE49" s="112"/>
      <c r="DOF49" s="112"/>
      <c r="DOG49" s="112"/>
      <c r="DOH49" s="112"/>
      <c r="DOI49" s="112"/>
      <c r="DOJ49" s="112"/>
      <c r="DOK49" s="112"/>
      <c r="DOL49" s="112"/>
      <c r="DOM49" s="112"/>
      <c r="DON49" s="112"/>
      <c r="DOO49" s="112"/>
      <c r="DOP49" s="112"/>
      <c r="DOQ49" s="112"/>
      <c r="DOR49" s="112"/>
      <c r="DOS49" s="112"/>
      <c r="DOT49" s="112"/>
      <c r="DOU49" s="112"/>
      <c r="DOV49" s="112"/>
      <c r="DOW49" s="112"/>
      <c r="DOX49" s="112"/>
      <c r="DOY49" s="112"/>
      <c r="DOZ49" s="112"/>
      <c r="DPA49" s="112"/>
      <c r="DPB49" s="112"/>
      <c r="DPC49" s="112"/>
      <c r="DPD49" s="112"/>
      <c r="DPE49" s="112"/>
      <c r="DPF49" s="112"/>
      <c r="DPG49" s="112"/>
      <c r="DPH49" s="112"/>
      <c r="DPI49" s="112"/>
      <c r="DPJ49" s="112"/>
      <c r="DPK49" s="112"/>
      <c r="DPL49" s="112"/>
      <c r="DPM49" s="112"/>
      <c r="DPN49" s="112"/>
      <c r="DPO49" s="112"/>
      <c r="DPP49" s="112"/>
      <c r="DPQ49" s="112"/>
      <c r="DPR49" s="112"/>
      <c r="DPS49" s="112"/>
      <c r="DPT49" s="112"/>
      <c r="DPU49" s="112"/>
      <c r="DPV49" s="112"/>
      <c r="DPW49" s="112"/>
      <c r="DPX49" s="112"/>
      <c r="DPY49" s="112"/>
      <c r="DPZ49" s="112"/>
      <c r="DQA49" s="112"/>
      <c r="DQB49" s="112"/>
      <c r="DQC49" s="112"/>
      <c r="DQD49" s="112"/>
      <c r="DQE49" s="112"/>
      <c r="DQF49" s="112"/>
      <c r="DQG49" s="112"/>
      <c r="DQH49" s="112"/>
      <c r="DQI49" s="112"/>
      <c r="DQJ49" s="112"/>
      <c r="DQK49" s="112"/>
      <c r="DQL49" s="112"/>
      <c r="DQM49" s="112"/>
      <c r="DQN49" s="112"/>
      <c r="DQO49" s="112"/>
      <c r="DQP49" s="112"/>
      <c r="DQQ49" s="112"/>
      <c r="DQR49" s="112"/>
      <c r="DQS49" s="112"/>
      <c r="DQT49" s="112"/>
      <c r="DQU49" s="112"/>
      <c r="DQV49" s="112"/>
      <c r="DQW49" s="112"/>
      <c r="DQX49" s="112"/>
      <c r="DQY49" s="112"/>
      <c r="DQZ49" s="112"/>
      <c r="DRA49" s="112"/>
      <c r="DRB49" s="112"/>
      <c r="DRC49" s="112"/>
      <c r="DRD49" s="112"/>
      <c r="DRE49" s="112"/>
      <c r="DRF49" s="112"/>
      <c r="DRG49" s="112"/>
      <c r="DRH49" s="112"/>
      <c r="DRI49" s="112"/>
      <c r="DRJ49" s="112"/>
      <c r="DRK49" s="112"/>
      <c r="DRL49" s="112"/>
      <c r="DRM49" s="112"/>
      <c r="DRN49" s="112"/>
      <c r="DRO49" s="112"/>
      <c r="DRP49" s="112"/>
      <c r="DRQ49" s="112"/>
      <c r="DRR49" s="112"/>
      <c r="DRS49" s="112"/>
      <c r="DRT49" s="112"/>
      <c r="DRU49" s="112"/>
      <c r="DRV49" s="112"/>
      <c r="DRW49" s="112"/>
      <c r="DRX49" s="112"/>
      <c r="DRY49" s="112"/>
      <c r="DRZ49" s="112"/>
      <c r="DSA49" s="112"/>
      <c r="DSB49" s="112"/>
      <c r="DSC49" s="112"/>
      <c r="DSD49" s="112"/>
      <c r="DSE49" s="112"/>
      <c r="DSF49" s="112"/>
      <c r="DSG49" s="112"/>
      <c r="DSH49" s="112"/>
      <c r="DSI49" s="112"/>
      <c r="DSJ49" s="112"/>
      <c r="DSK49" s="112"/>
      <c r="DSL49" s="112"/>
      <c r="DSM49" s="112"/>
      <c r="DSN49" s="112"/>
      <c r="DSO49" s="112"/>
      <c r="DSP49" s="112"/>
      <c r="DSQ49" s="112"/>
      <c r="DSR49" s="112"/>
      <c r="DSS49" s="112"/>
      <c r="DST49" s="112"/>
      <c r="DSU49" s="112"/>
      <c r="DSV49" s="112"/>
      <c r="DSW49" s="112"/>
      <c r="DSX49" s="112"/>
      <c r="DSY49" s="112"/>
      <c r="DSZ49" s="112"/>
      <c r="DTA49" s="112"/>
      <c r="DTB49" s="112"/>
      <c r="DTC49" s="112"/>
      <c r="DTD49" s="112"/>
      <c r="DTE49" s="112"/>
      <c r="DTF49" s="112"/>
      <c r="DTG49" s="112"/>
      <c r="DTH49" s="112"/>
      <c r="DTI49" s="112"/>
      <c r="DTJ49" s="112"/>
      <c r="DTK49" s="112"/>
      <c r="DTL49" s="112"/>
      <c r="DTM49" s="112"/>
      <c r="DTN49" s="112"/>
      <c r="DTO49" s="112"/>
      <c r="DTP49" s="112"/>
      <c r="DTQ49" s="112"/>
      <c r="DTR49" s="112"/>
      <c r="DTS49" s="112"/>
      <c r="DTT49" s="112"/>
      <c r="DTU49" s="112"/>
      <c r="DTV49" s="112"/>
      <c r="DTW49" s="112"/>
      <c r="DTX49" s="112"/>
      <c r="DTY49" s="112"/>
      <c r="DTZ49" s="112"/>
      <c r="DUA49" s="112"/>
      <c r="DUB49" s="112"/>
      <c r="DUC49" s="112"/>
      <c r="DUD49" s="112"/>
      <c r="DUE49" s="112"/>
      <c r="DUF49" s="112"/>
      <c r="DUG49" s="112"/>
      <c r="DUH49" s="112"/>
      <c r="DUI49" s="112"/>
      <c r="DUJ49" s="112"/>
      <c r="DUK49" s="112"/>
      <c r="DUL49" s="112"/>
      <c r="DUM49" s="112"/>
      <c r="DUN49" s="112"/>
      <c r="DUO49" s="112"/>
      <c r="DUP49" s="112"/>
      <c r="DUQ49" s="112"/>
      <c r="DUR49" s="112"/>
      <c r="DUS49" s="112"/>
      <c r="DUT49" s="112"/>
      <c r="DUU49" s="112"/>
      <c r="DUV49" s="112"/>
      <c r="DUW49" s="112"/>
      <c r="DUX49" s="112"/>
      <c r="DUY49" s="112"/>
      <c r="DUZ49" s="112"/>
      <c r="DVA49" s="112"/>
      <c r="DVB49" s="112"/>
      <c r="DVC49" s="112"/>
      <c r="DVD49" s="112"/>
      <c r="DVE49" s="112"/>
      <c r="DVF49" s="112"/>
      <c r="DVG49" s="112"/>
      <c r="DVH49" s="112"/>
      <c r="DVI49" s="112"/>
      <c r="DVJ49" s="112"/>
      <c r="DVK49" s="112"/>
      <c r="DVL49" s="112"/>
      <c r="DVM49" s="112"/>
      <c r="DVN49" s="112"/>
      <c r="DVO49" s="112"/>
      <c r="DVP49" s="112"/>
      <c r="DVQ49" s="112"/>
      <c r="DVR49" s="112"/>
      <c r="DVS49" s="112"/>
      <c r="DVT49" s="112"/>
      <c r="DVU49" s="112"/>
      <c r="DVV49" s="112"/>
      <c r="DVW49" s="112"/>
      <c r="DVX49" s="112"/>
      <c r="DVY49" s="112"/>
      <c r="DVZ49" s="112"/>
      <c r="DWA49" s="112"/>
      <c r="DWB49" s="112"/>
      <c r="DWC49" s="112"/>
      <c r="DWD49" s="112"/>
      <c r="DWE49" s="112"/>
      <c r="DWF49" s="112"/>
      <c r="DWG49" s="112"/>
      <c r="DWH49" s="112"/>
      <c r="DWI49" s="112"/>
      <c r="DWJ49" s="112"/>
      <c r="DWK49" s="112"/>
      <c r="DWL49" s="112"/>
      <c r="DWM49" s="112"/>
      <c r="DWN49" s="112"/>
      <c r="DWO49" s="112"/>
      <c r="DWP49" s="112"/>
      <c r="DWQ49" s="112"/>
      <c r="DWR49" s="112"/>
      <c r="DWS49" s="112"/>
      <c r="DWT49" s="112"/>
      <c r="DWU49" s="112"/>
      <c r="DWV49" s="112"/>
      <c r="DWW49" s="112"/>
      <c r="DWX49" s="112"/>
      <c r="DWY49" s="112"/>
      <c r="DWZ49" s="112"/>
      <c r="DXA49" s="112"/>
      <c r="DXB49" s="112"/>
      <c r="DXC49" s="112"/>
      <c r="DXD49" s="112"/>
      <c r="DXE49" s="112"/>
      <c r="DXF49" s="112"/>
      <c r="DXG49" s="112"/>
      <c r="DXH49" s="112"/>
      <c r="DXI49" s="112"/>
      <c r="DXJ49" s="112"/>
      <c r="DXK49" s="112"/>
      <c r="DXL49" s="112"/>
      <c r="DXM49" s="112"/>
      <c r="DXN49" s="112"/>
      <c r="DXO49" s="112"/>
      <c r="DXP49" s="112"/>
      <c r="DXQ49" s="112"/>
      <c r="DXR49" s="112"/>
      <c r="DXS49" s="112"/>
      <c r="DXT49" s="112"/>
      <c r="DXU49" s="112"/>
      <c r="DXV49" s="112"/>
      <c r="DXW49" s="112"/>
      <c r="DXX49" s="112"/>
      <c r="DXY49" s="112"/>
      <c r="DXZ49" s="112"/>
      <c r="DYA49" s="112"/>
      <c r="DYB49" s="112"/>
      <c r="DYC49" s="112"/>
      <c r="DYD49" s="112"/>
      <c r="DYE49" s="112"/>
      <c r="DYF49" s="112"/>
      <c r="DYG49" s="112"/>
      <c r="DYH49" s="112"/>
      <c r="DYI49" s="112"/>
      <c r="DYJ49" s="112"/>
      <c r="DYK49" s="112"/>
      <c r="DYL49" s="112"/>
      <c r="DYM49" s="112"/>
      <c r="DYN49" s="112"/>
      <c r="DYO49" s="112"/>
      <c r="DYP49" s="112"/>
      <c r="DYQ49" s="112"/>
      <c r="DYR49" s="112"/>
      <c r="DYS49" s="112"/>
      <c r="DYT49" s="112"/>
      <c r="DYU49" s="112"/>
      <c r="DYV49" s="112"/>
      <c r="DYW49" s="112"/>
      <c r="DYX49" s="112"/>
      <c r="DYY49" s="112"/>
      <c r="DYZ49" s="112"/>
      <c r="DZA49" s="112"/>
      <c r="DZB49" s="112"/>
      <c r="DZC49" s="112"/>
      <c r="DZD49" s="112"/>
      <c r="DZE49" s="112"/>
      <c r="DZF49" s="112"/>
      <c r="DZG49" s="112"/>
      <c r="DZH49" s="112"/>
      <c r="DZI49" s="112"/>
      <c r="DZJ49" s="112"/>
      <c r="DZK49" s="112"/>
      <c r="DZL49" s="112"/>
      <c r="DZM49" s="112"/>
      <c r="DZN49" s="112"/>
      <c r="DZO49" s="112"/>
      <c r="DZP49" s="112"/>
      <c r="DZQ49" s="112"/>
      <c r="DZR49" s="112"/>
      <c r="DZS49" s="112"/>
      <c r="DZT49" s="112"/>
      <c r="DZU49" s="112"/>
      <c r="DZV49" s="112"/>
      <c r="DZW49" s="112"/>
      <c r="DZX49" s="112"/>
      <c r="DZY49" s="112"/>
      <c r="DZZ49" s="112"/>
      <c r="EAA49" s="112"/>
      <c r="EAB49" s="112"/>
      <c r="EAC49" s="112"/>
      <c r="EAD49" s="112"/>
      <c r="EAE49" s="112"/>
      <c r="EAF49" s="112"/>
      <c r="EAG49" s="112"/>
      <c r="EAH49" s="112"/>
      <c r="EAI49" s="112"/>
      <c r="EAJ49" s="112"/>
      <c r="EAK49" s="112"/>
      <c r="EAL49" s="112"/>
      <c r="EAM49" s="112"/>
      <c r="EAN49" s="112"/>
      <c r="EAO49" s="112"/>
      <c r="EAP49" s="112"/>
      <c r="EAQ49" s="112"/>
      <c r="EAR49" s="112"/>
      <c r="EAS49" s="112"/>
      <c r="EAT49" s="112"/>
      <c r="EAU49" s="112"/>
      <c r="EAV49" s="112"/>
      <c r="EAW49" s="112"/>
      <c r="EAX49" s="112"/>
      <c r="EAY49" s="112"/>
      <c r="EAZ49" s="112"/>
      <c r="EBA49" s="112"/>
      <c r="EBB49" s="112"/>
      <c r="EBC49" s="112"/>
      <c r="EBD49" s="112"/>
      <c r="EBE49" s="112"/>
      <c r="EBF49" s="112"/>
      <c r="EBG49" s="112"/>
      <c r="EBH49" s="112"/>
      <c r="EBI49" s="112"/>
      <c r="EBJ49" s="112"/>
      <c r="EBK49" s="112"/>
      <c r="EBL49" s="112"/>
      <c r="EBM49" s="112"/>
      <c r="EBN49" s="112"/>
      <c r="EBO49" s="112"/>
      <c r="EBP49" s="112"/>
      <c r="EBQ49" s="112"/>
      <c r="EBR49" s="112"/>
      <c r="EBS49" s="112"/>
      <c r="EBT49" s="112"/>
      <c r="EBU49" s="112"/>
      <c r="EBV49" s="112"/>
      <c r="EBW49" s="112"/>
      <c r="EBX49" s="112"/>
      <c r="EBY49" s="112"/>
      <c r="EBZ49" s="112"/>
      <c r="ECA49" s="112"/>
      <c r="ECB49" s="112"/>
      <c r="ECC49" s="112"/>
      <c r="ECD49" s="112"/>
      <c r="ECE49" s="112"/>
      <c r="ECF49" s="112"/>
      <c r="ECG49" s="112"/>
      <c r="ECH49" s="112"/>
      <c r="ECI49" s="112"/>
      <c r="ECJ49" s="112"/>
      <c r="ECK49" s="112"/>
      <c r="ECL49" s="112"/>
      <c r="ECM49" s="112"/>
      <c r="ECN49" s="112"/>
      <c r="ECO49" s="112"/>
      <c r="ECP49" s="112"/>
      <c r="ECQ49" s="112"/>
      <c r="ECR49" s="112"/>
      <c r="ECS49" s="112"/>
      <c r="ECT49" s="112"/>
      <c r="ECU49" s="112"/>
      <c r="ECV49" s="112"/>
      <c r="ECW49" s="112"/>
      <c r="ECX49" s="112"/>
      <c r="ECY49" s="112"/>
      <c r="ECZ49" s="112"/>
      <c r="EDA49" s="112"/>
      <c r="EDB49" s="112"/>
      <c r="EDC49" s="112"/>
      <c r="EDD49" s="112"/>
      <c r="EDE49" s="112"/>
      <c r="EDF49" s="112"/>
      <c r="EDG49" s="112"/>
      <c r="EDH49" s="112"/>
      <c r="EDI49" s="112"/>
      <c r="EDJ49" s="112"/>
      <c r="EDK49" s="112"/>
      <c r="EDL49" s="112"/>
      <c r="EDM49" s="112"/>
      <c r="EDN49" s="112"/>
      <c r="EDO49" s="112"/>
      <c r="EDP49" s="112"/>
      <c r="EDQ49" s="112"/>
      <c r="EDR49" s="112"/>
      <c r="EDS49" s="112"/>
      <c r="EDT49" s="112"/>
      <c r="EDU49" s="112"/>
      <c r="EDV49" s="112"/>
      <c r="EDW49" s="112"/>
      <c r="EDX49" s="112"/>
      <c r="EDY49" s="112"/>
      <c r="EDZ49" s="112"/>
      <c r="EEA49" s="112"/>
      <c r="EEB49" s="112"/>
      <c r="EEC49" s="112"/>
      <c r="EED49" s="112"/>
      <c r="EEE49" s="112"/>
      <c r="EEF49" s="112"/>
      <c r="EEG49" s="112"/>
      <c r="EEH49" s="112"/>
      <c r="EEI49" s="112"/>
      <c r="EEJ49" s="112"/>
      <c r="EEK49" s="112"/>
      <c r="EEL49" s="112"/>
      <c r="EEM49" s="112"/>
      <c r="EEN49" s="112"/>
      <c r="EEO49" s="112"/>
      <c r="EEP49" s="112"/>
      <c r="EEQ49" s="112"/>
      <c r="EER49" s="112"/>
      <c r="EES49" s="112"/>
      <c r="EET49" s="112"/>
      <c r="EEU49" s="112"/>
      <c r="EEV49" s="112"/>
      <c r="EEW49" s="112"/>
      <c r="EEX49" s="112"/>
      <c r="EEY49" s="112"/>
      <c r="EEZ49" s="112"/>
      <c r="EFA49" s="112"/>
      <c r="EFB49" s="112"/>
      <c r="EFC49" s="112"/>
      <c r="EFD49" s="112"/>
      <c r="EFE49" s="112"/>
      <c r="EFF49" s="112"/>
      <c r="EFG49" s="112"/>
      <c r="EFH49" s="112"/>
      <c r="EFI49" s="112"/>
      <c r="EFJ49" s="112"/>
      <c r="EFK49" s="112"/>
      <c r="EFL49" s="112"/>
      <c r="EFM49" s="112"/>
      <c r="EFN49" s="112"/>
      <c r="EFO49" s="112"/>
      <c r="EFP49" s="112"/>
      <c r="EFQ49" s="112"/>
      <c r="EFR49" s="112"/>
      <c r="EFS49" s="112"/>
      <c r="EFT49" s="112"/>
      <c r="EFU49" s="112"/>
      <c r="EFV49" s="112"/>
      <c r="EFW49" s="112"/>
      <c r="EFX49" s="112"/>
      <c r="EFY49" s="112"/>
      <c r="EFZ49" s="112"/>
      <c r="EGA49" s="112"/>
      <c r="EGB49" s="112"/>
      <c r="EGC49" s="112"/>
      <c r="EGD49" s="112"/>
      <c r="EGE49" s="112"/>
      <c r="EGF49" s="112"/>
      <c r="EGG49" s="112"/>
      <c r="EGH49" s="112"/>
      <c r="EGI49" s="112"/>
      <c r="EGJ49" s="112"/>
      <c r="EGK49" s="112"/>
      <c r="EGL49" s="112"/>
      <c r="EGM49" s="112"/>
      <c r="EGN49" s="112"/>
      <c r="EGO49" s="112"/>
      <c r="EGP49" s="112"/>
      <c r="EGQ49" s="112"/>
      <c r="EGR49" s="112"/>
      <c r="EGS49" s="112"/>
      <c r="EGT49" s="112"/>
      <c r="EGU49" s="112"/>
      <c r="EGV49" s="112"/>
      <c r="EGW49" s="112"/>
      <c r="EGX49" s="112"/>
      <c r="EGY49" s="112"/>
      <c r="EGZ49" s="112"/>
      <c r="EHA49" s="112"/>
      <c r="EHB49" s="112"/>
      <c r="EHC49" s="112"/>
      <c r="EHD49" s="112"/>
      <c r="EHE49" s="112"/>
      <c r="EHF49" s="112"/>
      <c r="EHG49" s="112"/>
      <c r="EHH49" s="112"/>
      <c r="EHI49" s="112"/>
      <c r="EHJ49" s="112"/>
      <c r="EHK49" s="112"/>
      <c r="EHL49" s="112"/>
      <c r="EHM49" s="112"/>
      <c r="EHN49" s="112"/>
      <c r="EHO49" s="112"/>
      <c r="EHP49" s="112"/>
      <c r="EHQ49" s="112"/>
      <c r="EHR49" s="112"/>
      <c r="EHS49" s="112"/>
      <c r="EHT49" s="112"/>
      <c r="EHU49" s="112"/>
      <c r="EHV49" s="112"/>
      <c r="EHW49" s="112"/>
      <c r="EHX49" s="112"/>
      <c r="EHY49" s="112"/>
      <c r="EHZ49" s="112"/>
      <c r="EIA49" s="112"/>
      <c r="EIB49" s="112"/>
      <c r="EIC49" s="112"/>
      <c r="EID49" s="112"/>
      <c r="EIE49" s="112"/>
      <c r="EIF49" s="112"/>
      <c r="EIG49" s="112"/>
      <c r="EIH49" s="112"/>
      <c r="EII49" s="112"/>
      <c r="EIJ49" s="112"/>
      <c r="EIK49" s="112"/>
      <c r="EIL49" s="112"/>
      <c r="EIM49" s="112"/>
      <c r="EIN49" s="112"/>
      <c r="EIO49" s="112"/>
      <c r="EIP49" s="112"/>
      <c r="EIQ49" s="112"/>
      <c r="EIR49" s="112"/>
      <c r="EIS49" s="112"/>
      <c r="EIT49" s="112"/>
      <c r="EIU49" s="112"/>
      <c r="EIV49" s="112"/>
      <c r="EIW49" s="112"/>
      <c r="EIX49" s="112"/>
      <c r="EIY49" s="112"/>
      <c r="EIZ49" s="112"/>
      <c r="EJA49" s="112"/>
      <c r="EJB49" s="112"/>
      <c r="EJC49" s="112"/>
      <c r="EJD49" s="112"/>
      <c r="EJE49" s="112"/>
      <c r="EJF49" s="112"/>
      <c r="EJG49" s="112"/>
      <c r="EJH49" s="112"/>
      <c r="EJI49" s="112"/>
      <c r="EJJ49" s="112"/>
      <c r="EJK49" s="112"/>
      <c r="EJL49" s="112"/>
      <c r="EJM49" s="112"/>
      <c r="EJN49" s="112"/>
      <c r="EJO49" s="112"/>
      <c r="EJP49" s="112"/>
      <c r="EJQ49" s="112"/>
      <c r="EJR49" s="112"/>
      <c r="EJS49" s="112"/>
      <c r="EJT49" s="112"/>
      <c r="EJU49" s="112"/>
      <c r="EJV49" s="112"/>
      <c r="EJW49" s="112"/>
      <c r="EJX49" s="112"/>
      <c r="EJY49" s="112"/>
      <c r="EJZ49" s="112"/>
      <c r="EKA49" s="112"/>
      <c r="EKB49" s="112"/>
      <c r="EKC49" s="112"/>
      <c r="EKD49" s="112"/>
      <c r="EKE49" s="112"/>
      <c r="EKF49" s="112"/>
      <c r="EKG49" s="112"/>
      <c r="EKH49" s="112"/>
      <c r="EKI49" s="112"/>
      <c r="EKJ49" s="112"/>
      <c r="EKK49" s="112"/>
      <c r="EKL49" s="112"/>
      <c r="EKM49" s="112"/>
      <c r="EKN49" s="112"/>
      <c r="EKO49" s="112"/>
      <c r="EKP49" s="112"/>
      <c r="EKQ49" s="112"/>
      <c r="EKR49" s="112"/>
      <c r="EKS49" s="112"/>
      <c r="EKT49" s="112"/>
      <c r="EKU49" s="112"/>
      <c r="EKV49" s="112"/>
      <c r="EKW49" s="112"/>
      <c r="EKX49" s="112"/>
      <c r="EKY49" s="112"/>
      <c r="EKZ49" s="112"/>
      <c r="ELA49" s="112"/>
      <c r="ELB49" s="112"/>
      <c r="ELC49" s="112"/>
      <c r="ELD49" s="112"/>
      <c r="ELE49" s="112"/>
      <c r="ELF49" s="112"/>
      <c r="ELG49" s="112"/>
      <c r="ELH49" s="112"/>
      <c r="ELI49" s="112"/>
      <c r="ELJ49" s="112"/>
      <c r="ELK49" s="112"/>
      <c r="ELL49" s="112"/>
      <c r="ELM49" s="112"/>
      <c r="ELN49" s="112"/>
      <c r="ELO49" s="112"/>
      <c r="ELP49" s="112"/>
      <c r="ELQ49" s="112"/>
      <c r="ELR49" s="112"/>
      <c r="ELS49" s="112"/>
      <c r="ELT49" s="112"/>
      <c r="ELU49" s="112"/>
      <c r="ELV49" s="112"/>
      <c r="ELW49" s="112"/>
      <c r="ELX49" s="112"/>
      <c r="ELY49" s="112"/>
      <c r="ELZ49" s="112"/>
      <c r="EMA49" s="112"/>
      <c r="EMB49" s="112"/>
      <c r="EMC49" s="112"/>
      <c r="EMD49" s="112"/>
      <c r="EME49" s="112"/>
      <c r="EMF49" s="112"/>
      <c r="EMG49" s="112"/>
      <c r="EMH49" s="112"/>
      <c r="EMI49" s="112"/>
      <c r="EMJ49" s="112"/>
      <c r="EMK49" s="112"/>
      <c r="EML49" s="112"/>
      <c r="EMM49" s="112"/>
      <c r="EMN49" s="112"/>
      <c r="EMO49" s="112"/>
      <c r="EMP49" s="112"/>
      <c r="EMQ49" s="112"/>
      <c r="EMR49" s="112"/>
      <c r="EMS49" s="112"/>
      <c r="EMT49" s="112"/>
      <c r="EMU49" s="112"/>
      <c r="EMV49" s="112"/>
      <c r="EMW49" s="112"/>
      <c r="EMX49" s="112"/>
      <c r="EMY49" s="112"/>
      <c r="EMZ49" s="112"/>
      <c r="ENA49" s="112"/>
      <c r="ENB49" s="112"/>
      <c r="ENC49" s="112"/>
      <c r="END49" s="112"/>
      <c r="ENE49" s="112"/>
      <c r="ENF49" s="112"/>
      <c r="ENG49" s="112"/>
      <c r="ENH49" s="112"/>
      <c r="ENI49" s="112"/>
      <c r="ENJ49" s="112"/>
      <c r="ENK49" s="112"/>
      <c r="ENL49" s="112"/>
      <c r="ENM49" s="112"/>
      <c r="ENN49" s="112"/>
      <c r="ENO49" s="112"/>
      <c r="ENP49" s="112"/>
      <c r="ENQ49" s="112"/>
      <c r="ENR49" s="112"/>
      <c r="ENS49" s="112"/>
      <c r="ENT49" s="112"/>
      <c r="ENU49" s="112"/>
      <c r="ENV49" s="112"/>
      <c r="ENW49" s="112"/>
      <c r="ENX49" s="112"/>
      <c r="ENY49" s="112"/>
      <c r="ENZ49" s="112"/>
      <c r="EOA49" s="112"/>
      <c r="EOB49" s="112"/>
      <c r="EOC49" s="112"/>
      <c r="EOD49" s="112"/>
      <c r="EOE49" s="112"/>
      <c r="EOF49" s="112"/>
      <c r="EOG49" s="112"/>
      <c r="EOH49" s="112"/>
      <c r="EOI49" s="112"/>
      <c r="EOJ49" s="112"/>
      <c r="EOK49" s="112"/>
      <c r="EOL49" s="112"/>
      <c r="EOM49" s="112"/>
      <c r="EON49" s="112"/>
      <c r="EOO49" s="112"/>
      <c r="EOP49" s="112"/>
      <c r="EOQ49" s="112"/>
      <c r="EOR49" s="112"/>
      <c r="EOS49" s="112"/>
      <c r="EOT49" s="112"/>
      <c r="EOU49" s="112"/>
      <c r="EOV49" s="112"/>
      <c r="EOW49" s="112"/>
      <c r="EOX49" s="112"/>
      <c r="EOY49" s="112"/>
      <c r="EOZ49" s="112"/>
      <c r="EPA49" s="112"/>
      <c r="EPB49" s="112"/>
      <c r="EPC49" s="112"/>
      <c r="EPD49" s="112"/>
      <c r="EPE49" s="112"/>
      <c r="EPF49" s="112"/>
      <c r="EPG49" s="112"/>
      <c r="EPH49" s="112"/>
      <c r="EPI49" s="112"/>
      <c r="EPJ49" s="112"/>
      <c r="EPK49" s="112"/>
      <c r="EPL49" s="112"/>
      <c r="EPM49" s="112"/>
      <c r="EPN49" s="112"/>
      <c r="EPO49" s="112"/>
      <c r="EPP49" s="112"/>
      <c r="EPQ49" s="112"/>
      <c r="EPR49" s="112"/>
      <c r="EPS49" s="112"/>
      <c r="EPT49" s="112"/>
      <c r="EPU49" s="112"/>
      <c r="EPV49" s="112"/>
      <c r="EPW49" s="112"/>
      <c r="EPX49" s="112"/>
      <c r="EPY49" s="112"/>
      <c r="EPZ49" s="112"/>
      <c r="EQA49" s="112"/>
      <c r="EQB49" s="112"/>
      <c r="EQC49" s="112"/>
      <c r="EQD49" s="112"/>
      <c r="EQE49" s="112"/>
      <c r="EQF49" s="112"/>
      <c r="EQG49" s="112"/>
      <c r="EQH49" s="112"/>
      <c r="EQI49" s="112"/>
      <c r="EQJ49" s="112"/>
      <c r="EQK49" s="112"/>
      <c r="EQL49" s="112"/>
      <c r="EQM49" s="112"/>
      <c r="EQN49" s="112"/>
      <c r="EQO49" s="112"/>
      <c r="EQP49" s="112"/>
      <c r="EQQ49" s="112"/>
      <c r="EQR49" s="112"/>
      <c r="EQS49" s="112"/>
      <c r="EQT49" s="112"/>
      <c r="EQU49" s="112"/>
      <c r="EQV49" s="112"/>
      <c r="EQW49" s="112"/>
      <c r="EQX49" s="112"/>
      <c r="EQY49" s="112"/>
      <c r="EQZ49" s="112"/>
      <c r="ERA49" s="112"/>
      <c r="ERB49" s="112"/>
      <c r="ERC49" s="112"/>
      <c r="ERD49" s="112"/>
      <c r="ERE49" s="112"/>
      <c r="ERF49" s="112"/>
      <c r="ERG49" s="112"/>
      <c r="ERH49" s="112"/>
      <c r="ERI49" s="112"/>
      <c r="ERJ49" s="112"/>
      <c r="ERK49" s="112"/>
      <c r="ERL49" s="112"/>
      <c r="ERM49" s="112"/>
      <c r="ERN49" s="112"/>
      <c r="ERO49" s="112"/>
      <c r="ERP49" s="112"/>
      <c r="ERQ49" s="112"/>
      <c r="ERR49" s="112"/>
      <c r="ERS49" s="112"/>
      <c r="ERT49" s="112"/>
      <c r="ERU49" s="112"/>
      <c r="ERV49" s="112"/>
      <c r="ERW49" s="112"/>
      <c r="ERX49" s="112"/>
      <c r="ERY49" s="112"/>
      <c r="ERZ49" s="112"/>
      <c r="ESA49" s="112"/>
      <c r="ESB49" s="112"/>
      <c r="ESC49" s="112"/>
      <c r="ESD49" s="112"/>
      <c r="ESE49" s="112"/>
      <c r="ESF49" s="112"/>
      <c r="ESG49" s="112"/>
      <c r="ESH49" s="112"/>
      <c r="ESI49" s="112"/>
      <c r="ESJ49" s="112"/>
      <c r="ESK49" s="112"/>
      <c r="ESL49" s="112"/>
      <c r="ESM49" s="112"/>
      <c r="ESN49" s="112"/>
      <c r="ESO49" s="112"/>
      <c r="ESP49" s="112"/>
      <c r="ESQ49" s="112"/>
      <c r="ESR49" s="112"/>
      <c r="ESS49" s="112"/>
      <c r="EST49" s="112"/>
      <c r="ESU49" s="112"/>
      <c r="ESV49" s="112"/>
      <c r="ESW49" s="112"/>
      <c r="ESX49" s="112"/>
      <c r="ESY49" s="112"/>
      <c r="ESZ49" s="112"/>
      <c r="ETA49" s="112"/>
      <c r="ETB49" s="112"/>
      <c r="ETC49" s="112"/>
      <c r="ETD49" s="112"/>
      <c r="ETE49" s="112"/>
      <c r="ETF49" s="112"/>
      <c r="ETG49" s="112"/>
      <c r="ETH49" s="112"/>
      <c r="ETI49" s="112"/>
      <c r="ETJ49" s="112"/>
      <c r="ETK49" s="112"/>
      <c r="ETL49" s="112"/>
      <c r="ETM49" s="112"/>
      <c r="ETN49" s="112"/>
      <c r="ETO49" s="112"/>
      <c r="ETP49" s="112"/>
      <c r="ETQ49" s="112"/>
      <c r="ETR49" s="112"/>
      <c r="ETS49" s="112"/>
      <c r="ETT49" s="112"/>
      <c r="ETU49" s="112"/>
      <c r="ETV49" s="112"/>
      <c r="ETW49" s="112"/>
      <c r="ETX49" s="112"/>
      <c r="ETY49" s="112"/>
      <c r="ETZ49" s="112"/>
      <c r="EUA49" s="112"/>
      <c r="EUB49" s="112"/>
      <c r="EUC49" s="112"/>
      <c r="EUD49" s="112"/>
      <c r="EUE49" s="112"/>
      <c r="EUF49" s="112"/>
      <c r="EUG49" s="112"/>
      <c r="EUH49" s="112"/>
      <c r="EUI49" s="112"/>
      <c r="EUJ49" s="112"/>
      <c r="EUK49" s="112"/>
      <c r="EUL49" s="112"/>
      <c r="EUM49" s="112"/>
      <c r="EUN49" s="112"/>
      <c r="EUO49" s="112"/>
      <c r="EUP49" s="112"/>
      <c r="EUQ49" s="112"/>
      <c r="EUR49" s="112"/>
      <c r="EUS49" s="112"/>
      <c r="EUT49" s="112"/>
      <c r="EUU49" s="112"/>
      <c r="EUV49" s="112"/>
      <c r="EUW49" s="112"/>
      <c r="EUX49" s="112"/>
      <c r="EUY49" s="112"/>
      <c r="EUZ49" s="112"/>
      <c r="EVA49" s="112"/>
      <c r="EVB49" s="112"/>
      <c r="EVC49" s="112"/>
      <c r="EVD49" s="112"/>
      <c r="EVE49" s="112"/>
      <c r="EVF49" s="112"/>
      <c r="EVG49" s="112"/>
      <c r="EVH49" s="112"/>
      <c r="EVI49" s="112"/>
      <c r="EVJ49" s="112"/>
      <c r="EVK49" s="112"/>
      <c r="EVL49" s="112"/>
      <c r="EVM49" s="112"/>
      <c r="EVN49" s="112"/>
      <c r="EVO49" s="112"/>
      <c r="EVP49" s="112"/>
      <c r="EVQ49" s="112"/>
      <c r="EVR49" s="112"/>
      <c r="EVS49" s="112"/>
      <c r="EVT49" s="112"/>
      <c r="EVU49" s="112"/>
      <c r="EVV49" s="112"/>
      <c r="EVW49" s="112"/>
      <c r="EVX49" s="112"/>
      <c r="EVY49" s="112"/>
      <c r="EVZ49" s="112"/>
      <c r="EWA49" s="112"/>
      <c r="EWB49" s="112"/>
      <c r="EWC49" s="112"/>
      <c r="EWD49" s="112"/>
      <c r="EWE49" s="112"/>
      <c r="EWF49" s="112"/>
      <c r="EWG49" s="112"/>
      <c r="EWH49" s="112"/>
      <c r="EWI49" s="112"/>
      <c r="EWJ49" s="112"/>
      <c r="EWK49" s="112"/>
      <c r="EWL49" s="112"/>
      <c r="EWM49" s="112"/>
      <c r="EWN49" s="112"/>
      <c r="EWO49" s="112"/>
      <c r="EWP49" s="112"/>
      <c r="EWQ49" s="112"/>
      <c r="EWR49" s="112"/>
      <c r="EWS49" s="112"/>
      <c r="EWT49" s="112"/>
      <c r="EWU49" s="112"/>
      <c r="EWV49" s="112"/>
      <c r="EWW49" s="112"/>
      <c r="EWX49" s="112"/>
      <c r="EWY49" s="112"/>
      <c r="EWZ49" s="112"/>
      <c r="EXA49" s="112"/>
      <c r="EXB49" s="112"/>
      <c r="EXC49" s="112"/>
      <c r="EXD49" s="112"/>
      <c r="EXE49" s="112"/>
      <c r="EXF49" s="112"/>
      <c r="EXG49" s="112"/>
      <c r="EXH49" s="112"/>
      <c r="EXI49" s="112"/>
      <c r="EXJ49" s="112"/>
      <c r="EXK49" s="112"/>
      <c r="EXL49" s="112"/>
      <c r="EXM49" s="112"/>
      <c r="EXN49" s="112"/>
      <c r="EXO49" s="112"/>
      <c r="EXP49" s="112"/>
      <c r="EXQ49" s="112"/>
      <c r="EXR49" s="112"/>
      <c r="EXS49" s="112"/>
      <c r="EXT49" s="112"/>
      <c r="EXU49" s="112"/>
      <c r="EXV49" s="112"/>
      <c r="EXW49" s="112"/>
      <c r="EXX49" s="112"/>
      <c r="EXY49" s="112"/>
      <c r="EXZ49" s="112"/>
      <c r="EYA49" s="112"/>
      <c r="EYB49" s="112"/>
      <c r="EYC49" s="112"/>
      <c r="EYD49" s="112"/>
      <c r="EYE49" s="112"/>
      <c r="EYF49" s="112"/>
      <c r="EYG49" s="112"/>
      <c r="EYH49" s="112"/>
      <c r="EYI49" s="112"/>
      <c r="EYJ49" s="112"/>
      <c r="EYK49" s="112"/>
      <c r="EYL49" s="112"/>
      <c r="EYM49" s="112"/>
      <c r="EYN49" s="112"/>
      <c r="EYO49" s="112"/>
      <c r="EYP49" s="112"/>
      <c r="EYQ49" s="112"/>
      <c r="EYR49" s="112"/>
      <c r="EYS49" s="112"/>
      <c r="EYT49" s="112"/>
      <c r="EYU49" s="112"/>
      <c r="EYV49" s="112"/>
      <c r="EYW49" s="112"/>
      <c r="EYX49" s="112"/>
      <c r="EYY49" s="112"/>
      <c r="EYZ49" s="112"/>
      <c r="EZA49" s="112"/>
      <c r="EZB49" s="112"/>
      <c r="EZC49" s="112"/>
      <c r="EZD49" s="112"/>
      <c r="EZE49" s="112"/>
      <c r="EZF49" s="112"/>
      <c r="EZG49" s="112"/>
      <c r="EZH49" s="112"/>
      <c r="EZI49" s="112"/>
      <c r="EZJ49" s="112"/>
      <c r="EZK49" s="112"/>
      <c r="EZL49" s="112"/>
      <c r="EZM49" s="112"/>
      <c r="EZN49" s="112"/>
      <c r="EZO49" s="112"/>
      <c r="EZP49" s="112"/>
      <c r="EZQ49" s="112"/>
      <c r="EZR49" s="112"/>
      <c r="EZS49" s="112"/>
      <c r="EZT49" s="112"/>
      <c r="EZU49" s="112"/>
      <c r="EZV49" s="112"/>
      <c r="EZW49" s="112"/>
      <c r="EZX49" s="112"/>
      <c r="EZY49" s="112"/>
      <c r="EZZ49" s="112"/>
      <c r="FAA49" s="112"/>
      <c r="FAB49" s="112"/>
      <c r="FAC49" s="112"/>
      <c r="FAD49" s="112"/>
      <c r="FAE49" s="112"/>
      <c r="FAF49" s="112"/>
      <c r="FAG49" s="112"/>
      <c r="FAH49" s="112"/>
      <c r="FAI49" s="112"/>
      <c r="FAJ49" s="112"/>
      <c r="FAK49" s="112"/>
      <c r="FAL49" s="112"/>
      <c r="FAM49" s="112"/>
      <c r="FAN49" s="112"/>
      <c r="FAO49" s="112"/>
      <c r="FAP49" s="112"/>
      <c r="FAQ49" s="112"/>
      <c r="FAR49" s="112"/>
      <c r="FAS49" s="112"/>
      <c r="FAT49" s="112"/>
      <c r="FAU49" s="112"/>
      <c r="FAV49" s="112"/>
      <c r="FAW49" s="112"/>
      <c r="FAX49" s="112"/>
      <c r="FAY49" s="112"/>
      <c r="FAZ49" s="112"/>
      <c r="FBA49" s="112"/>
      <c r="FBB49" s="112"/>
      <c r="FBC49" s="112"/>
      <c r="FBD49" s="112"/>
      <c r="FBE49" s="112"/>
      <c r="FBF49" s="112"/>
      <c r="FBG49" s="112"/>
      <c r="FBH49" s="112"/>
      <c r="FBI49" s="112"/>
      <c r="FBJ49" s="112"/>
      <c r="FBK49" s="112"/>
      <c r="FBL49" s="112"/>
      <c r="FBM49" s="112"/>
      <c r="FBN49" s="112"/>
      <c r="FBO49" s="112"/>
      <c r="FBP49" s="112"/>
      <c r="FBQ49" s="112"/>
      <c r="FBR49" s="112"/>
      <c r="FBS49" s="112"/>
      <c r="FBT49" s="112"/>
      <c r="FBU49" s="112"/>
      <c r="FBV49" s="112"/>
      <c r="FBW49" s="112"/>
      <c r="FBX49" s="112"/>
      <c r="FBY49" s="112"/>
      <c r="FBZ49" s="112"/>
      <c r="FCA49" s="112"/>
      <c r="FCB49" s="112"/>
      <c r="FCC49" s="112"/>
      <c r="FCD49" s="112"/>
      <c r="FCE49" s="112"/>
      <c r="FCF49" s="112"/>
      <c r="FCG49" s="112"/>
      <c r="FCH49" s="112"/>
      <c r="FCI49" s="112"/>
      <c r="FCJ49" s="112"/>
      <c r="FCK49" s="112"/>
      <c r="FCL49" s="112"/>
      <c r="FCM49" s="112"/>
      <c r="FCN49" s="112"/>
      <c r="FCO49" s="112"/>
      <c r="FCP49" s="112"/>
      <c r="FCQ49" s="112"/>
      <c r="FCR49" s="112"/>
      <c r="FCS49" s="112"/>
      <c r="FCT49" s="112"/>
      <c r="FCU49" s="112"/>
      <c r="FCV49" s="112"/>
      <c r="FCW49" s="112"/>
      <c r="FCX49" s="112"/>
      <c r="FCY49" s="112"/>
      <c r="FCZ49" s="112"/>
      <c r="FDA49" s="112"/>
      <c r="FDB49" s="112"/>
      <c r="FDC49" s="112"/>
      <c r="FDD49" s="112"/>
      <c r="FDE49" s="112"/>
      <c r="FDF49" s="112"/>
      <c r="FDG49" s="112"/>
      <c r="FDH49" s="112"/>
      <c r="FDI49" s="112"/>
      <c r="FDJ49" s="112"/>
      <c r="FDK49" s="112"/>
      <c r="FDL49" s="112"/>
      <c r="FDM49" s="112"/>
      <c r="FDN49" s="112"/>
      <c r="FDO49" s="112"/>
      <c r="FDP49" s="112"/>
      <c r="FDQ49" s="112"/>
      <c r="FDR49" s="112"/>
      <c r="FDS49" s="112"/>
      <c r="FDT49" s="112"/>
      <c r="FDU49" s="112"/>
      <c r="FDV49" s="112"/>
      <c r="FDW49" s="112"/>
      <c r="FDX49" s="112"/>
      <c r="FDY49" s="112"/>
      <c r="FDZ49" s="112"/>
      <c r="FEA49" s="112"/>
      <c r="FEB49" s="112"/>
      <c r="FEC49" s="112"/>
      <c r="FED49" s="112"/>
      <c r="FEE49" s="112"/>
      <c r="FEF49" s="112"/>
      <c r="FEG49" s="112"/>
      <c r="FEH49" s="112"/>
      <c r="FEI49" s="112"/>
      <c r="FEJ49" s="112"/>
      <c r="FEK49" s="112"/>
      <c r="FEL49" s="112"/>
      <c r="FEM49" s="112"/>
      <c r="FEN49" s="112"/>
      <c r="FEO49" s="112"/>
      <c r="FEP49" s="112"/>
      <c r="FEQ49" s="112"/>
      <c r="FER49" s="112"/>
      <c r="FES49" s="112"/>
      <c r="FET49" s="112"/>
      <c r="FEU49" s="112"/>
      <c r="FEV49" s="112"/>
      <c r="FEW49" s="112"/>
      <c r="FEX49" s="112"/>
      <c r="FEY49" s="112"/>
      <c r="FEZ49" s="112"/>
      <c r="FFA49" s="112"/>
      <c r="FFB49" s="112"/>
      <c r="FFC49" s="112"/>
      <c r="FFD49" s="112"/>
      <c r="FFE49" s="112"/>
      <c r="FFF49" s="112"/>
      <c r="FFG49" s="112"/>
      <c r="FFH49" s="112"/>
      <c r="FFI49" s="112"/>
      <c r="FFJ49" s="112"/>
      <c r="FFK49" s="112"/>
      <c r="FFL49" s="112"/>
      <c r="FFM49" s="112"/>
      <c r="FFN49" s="112"/>
      <c r="FFO49" s="112"/>
      <c r="FFP49" s="112"/>
      <c r="FFQ49" s="112"/>
      <c r="FFR49" s="112"/>
      <c r="FFS49" s="112"/>
      <c r="FFT49" s="112"/>
      <c r="FFU49" s="112"/>
      <c r="FFV49" s="112"/>
      <c r="FFW49" s="112"/>
      <c r="FFX49" s="112"/>
      <c r="FFY49" s="112"/>
      <c r="FFZ49" s="112"/>
      <c r="FGA49" s="112"/>
      <c r="FGB49" s="112"/>
      <c r="FGC49" s="112"/>
      <c r="FGD49" s="112"/>
      <c r="FGE49" s="112"/>
      <c r="FGF49" s="112"/>
      <c r="FGG49" s="112"/>
      <c r="FGH49" s="112"/>
      <c r="FGI49" s="112"/>
      <c r="FGJ49" s="112"/>
      <c r="FGK49" s="112"/>
      <c r="FGL49" s="112"/>
      <c r="FGM49" s="112"/>
      <c r="FGN49" s="112"/>
      <c r="FGO49" s="112"/>
      <c r="FGP49" s="112"/>
      <c r="FGQ49" s="112"/>
      <c r="FGR49" s="112"/>
      <c r="FGS49" s="112"/>
      <c r="FGT49" s="112"/>
      <c r="FGU49" s="112"/>
      <c r="FGV49" s="112"/>
      <c r="FGW49" s="112"/>
      <c r="FGX49" s="112"/>
      <c r="FGY49" s="112"/>
      <c r="FGZ49" s="112"/>
      <c r="FHA49" s="112"/>
      <c r="FHB49" s="112"/>
      <c r="FHC49" s="112"/>
      <c r="FHD49" s="112"/>
      <c r="FHE49" s="112"/>
      <c r="FHF49" s="112"/>
      <c r="FHG49" s="112"/>
      <c r="FHH49" s="112"/>
      <c r="FHI49" s="112"/>
      <c r="FHJ49" s="112"/>
      <c r="FHK49" s="112"/>
      <c r="FHL49" s="112"/>
      <c r="FHM49" s="112"/>
      <c r="FHN49" s="112"/>
      <c r="FHO49" s="112"/>
      <c r="FHP49" s="112"/>
      <c r="FHQ49" s="112"/>
      <c r="FHR49" s="112"/>
      <c r="FHS49" s="112"/>
      <c r="FHT49" s="112"/>
      <c r="FHU49" s="112"/>
      <c r="FHV49" s="112"/>
      <c r="FHW49" s="112"/>
      <c r="FHX49" s="112"/>
      <c r="FHY49" s="112"/>
      <c r="FHZ49" s="112"/>
      <c r="FIA49" s="112"/>
      <c r="FIB49" s="112"/>
      <c r="FIC49" s="112"/>
      <c r="FID49" s="112"/>
      <c r="FIE49" s="112"/>
      <c r="FIF49" s="112"/>
      <c r="FIG49" s="112"/>
      <c r="FIH49" s="112"/>
      <c r="FII49" s="112"/>
      <c r="FIJ49" s="112"/>
      <c r="FIK49" s="112"/>
      <c r="FIL49" s="112"/>
      <c r="FIM49" s="112"/>
      <c r="FIN49" s="112"/>
      <c r="FIO49" s="112"/>
      <c r="FIP49" s="112"/>
      <c r="FIQ49" s="112"/>
      <c r="FIR49" s="112"/>
      <c r="FIS49" s="112"/>
      <c r="FIT49" s="112"/>
      <c r="FIU49" s="112"/>
      <c r="FIV49" s="112"/>
      <c r="FIW49" s="112"/>
      <c r="FIX49" s="112"/>
      <c r="FIY49" s="112"/>
      <c r="FIZ49" s="112"/>
      <c r="FJA49" s="112"/>
      <c r="FJB49" s="112"/>
      <c r="FJC49" s="112"/>
      <c r="FJD49" s="112"/>
      <c r="FJE49" s="112"/>
      <c r="FJF49" s="112"/>
      <c r="FJG49" s="112"/>
      <c r="FJH49" s="112"/>
      <c r="FJI49" s="112"/>
      <c r="FJJ49" s="112"/>
      <c r="FJK49" s="112"/>
      <c r="FJL49" s="112"/>
      <c r="FJM49" s="112"/>
      <c r="FJN49" s="112"/>
      <c r="FJO49" s="112"/>
      <c r="FJP49" s="112"/>
      <c r="FJQ49" s="112"/>
      <c r="FJR49" s="112"/>
      <c r="FJS49" s="112"/>
      <c r="FJT49" s="112"/>
      <c r="FJU49" s="112"/>
      <c r="FJV49" s="112"/>
      <c r="FJW49" s="112"/>
      <c r="FJX49" s="112"/>
      <c r="FJY49" s="112"/>
      <c r="FJZ49" s="112"/>
      <c r="FKA49" s="112"/>
      <c r="FKB49" s="112"/>
      <c r="FKC49" s="112"/>
      <c r="FKD49" s="112"/>
      <c r="FKE49" s="112"/>
      <c r="FKF49" s="112"/>
      <c r="FKG49" s="112"/>
      <c r="FKH49" s="112"/>
      <c r="FKI49" s="112"/>
      <c r="FKJ49" s="112"/>
      <c r="FKK49" s="112"/>
      <c r="FKL49" s="112"/>
      <c r="FKM49" s="112"/>
      <c r="FKN49" s="112"/>
      <c r="FKO49" s="112"/>
      <c r="FKP49" s="112"/>
      <c r="FKQ49" s="112"/>
      <c r="FKR49" s="112"/>
      <c r="FKS49" s="112"/>
      <c r="FKT49" s="112"/>
      <c r="FKU49" s="112"/>
      <c r="FKV49" s="112"/>
      <c r="FKW49" s="112"/>
      <c r="FKX49" s="112"/>
      <c r="FKY49" s="112"/>
      <c r="FKZ49" s="112"/>
      <c r="FLA49" s="112"/>
      <c r="FLB49" s="112"/>
      <c r="FLC49" s="112"/>
      <c r="FLD49" s="112"/>
      <c r="FLE49" s="112"/>
      <c r="FLF49" s="112"/>
      <c r="FLG49" s="112"/>
      <c r="FLH49" s="112"/>
      <c r="FLI49" s="112"/>
      <c r="FLJ49" s="112"/>
      <c r="FLK49" s="112"/>
      <c r="FLL49" s="112"/>
      <c r="FLM49" s="112"/>
      <c r="FLN49" s="112"/>
      <c r="FLO49" s="112"/>
      <c r="FLP49" s="112"/>
      <c r="FLQ49" s="112"/>
      <c r="FLR49" s="112"/>
      <c r="FLS49" s="112"/>
      <c r="FLT49" s="112"/>
      <c r="FLU49" s="112"/>
      <c r="FLV49" s="112"/>
      <c r="FLW49" s="112"/>
      <c r="FLX49" s="112"/>
      <c r="FLY49" s="112"/>
      <c r="FLZ49" s="112"/>
      <c r="FMA49" s="112"/>
      <c r="FMB49" s="112"/>
      <c r="FMC49" s="112"/>
      <c r="FMD49" s="112"/>
      <c r="FME49" s="112"/>
      <c r="FMF49" s="112"/>
      <c r="FMG49" s="112"/>
      <c r="FMH49" s="112"/>
      <c r="FMI49" s="112"/>
      <c r="FMJ49" s="112"/>
      <c r="FMK49" s="112"/>
      <c r="FML49" s="112"/>
      <c r="FMM49" s="112"/>
      <c r="FMN49" s="112"/>
      <c r="FMO49" s="112"/>
      <c r="FMP49" s="112"/>
      <c r="FMQ49" s="112"/>
      <c r="FMR49" s="112"/>
      <c r="FMS49" s="112"/>
      <c r="FMT49" s="112"/>
      <c r="FMU49" s="112"/>
      <c r="FMV49" s="112"/>
      <c r="FMW49" s="112"/>
      <c r="FMX49" s="112"/>
      <c r="FMY49" s="112"/>
      <c r="FMZ49" s="112"/>
      <c r="FNA49" s="112"/>
      <c r="FNB49" s="112"/>
      <c r="FNC49" s="112"/>
      <c r="FND49" s="112"/>
      <c r="FNE49" s="112"/>
      <c r="FNF49" s="112"/>
      <c r="FNG49" s="112"/>
      <c r="FNH49" s="112"/>
      <c r="FNI49" s="112"/>
      <c r="FNJ49" s="112"/>
      <c r="FNK49" s="112"/>
      <c r="FNL49" s="112"/>
      <c r="FNM49" s="112"/>
      <c r="FNN49" s="112"/>
      <c r="FNO49" s="112"/>
      <c r="FNP49" s="112"/>
      <c r="FNQ49" s="112"/>
      <c r="FNR49" s="112"/>
      <c r="FNS49" s="112"/>
      <c r="FNT49" s="112"/>
      <c r="FNU49" s="112"/>
      <c r="FNV49" s="112"/>
      <c r="FNW49" s="112"/>
      <c r="FNX49" s="112"/>
      <c r="FNY49" s="112"/>
      <c r="FNZ49" s="112"/>
      <c r="FOA49" s="112"/>
      <c r="FOB49" s="112"/>
      <c r="FOC49" s="112"/>
      <c r="FOD49" s="112"/>
      <c r="FOE49" s="112"/>
      <c r="FOF49" s="112"/>
      <c r="FOG49" s="112"/>
      <c r="FOH49" s="112"/>
      <c r="FOI49" s="112"/>
      <c r="FOJ49" s="112"/>
      <c r="FOK49" s="112"/>
      <c r="FOL49" s="112"/>
      <c r="FOM49" s="112"/>
      <c r="FON49" s="112"/>
      <c r="FOO49" s="112"/>
      <c r="FOP49" s="112"/>
      <c r="FOQ49" s="112"/>
      <c r="FOR49" s="112"/>
      <c r="FOS49" s="112"/>
      <c r="FOT49" s="112"/>
      <c r="FOU49" s="112"/>
      <c r="FOV49" s="112"/>
      <c r="FOW49" s="112"/>
      <c r="FOX49" s="112"/>
      <c r="FOY49" s="112"/>
      <c r="FOZ49" s="112"/>
      <c r="FPA49" s="112"/>
      <c r="FPB49" s="112"/>
      <c r="FPC49" s="112"/>
      <c r="FPD49" s="112"/>
      <c r="FPE49" s="112"/>
      <c r="FPF49" s="112"/>
      <c r="FPG49" s="112"/>
      <c r="FPH49" s="112"/>
      <c r="FPI49" s="112"/>
      <c r="FPJ49" s="112"/>
      <c r="FPK49" s="112"/>
      <c r="FPL49" s="112"/>
      <c r="FPM49" s="112"/>
      <c r="FPN49" s="112"/>
      <c r="FPO49" s="112"/>
      <c r="FPP49" s="112"/>
      <c r="FPQ49" s="112"/>
      <c r="FPR49" s="112"/>
      <c r="FPS49" s="112"/>
      <c r="FPT49" s="112"/>
      <c r="FPU49" s="112"/>
      <c r="FPV49" s="112"/>
      <c r="FPW49" s="112"/>
      <c r="FPX49" s="112"/>
      <c r="FPY49" s="112"/>
      <c r="FPZ49" s="112"/>
      <c r="FQA49" s="112"/>
      <c r="FQB49" s="112"/>
      <c r="FQC49" s="112"/>
      <c r="FQD49" s="112"/>
      <c r="FQE49" s="112"/>
      <c r="FQF49" s="112"/>
      <c r="FQG49" s="112"/>
      <c r="FQH49" s="112"/>
      <c r="FQI49" s="112"/>
      <c r="FQJ49" s="112"/>
      <c r="FQK49" s="112"/>
      <c r="FQL49" s="112"/>
      <c r="FQM49" s="112"/>
      <c r="FQN49" s="112"/>
      <c r="FQO49" s="112"/>
      <c r="FQP49" s="112"/>
      <c r="FQQ49" s="112"/>
      <c r="FQR49" s="112"/>
      <c r="FQS49" s="112"/>
      <c r="FQT49" s="112"/>
      <c r="FQU49" s="112"/>
      <c r="FQV49" s="112"/>
      <c r="FQW49" s="112"/>
      <c r="FQX49" s="112"/>
      <c r="FQY49" s="112"/>
      <c r="FQZ49" s="112"/>
      <c r="FRA49" s="112"/>
      <c r="FRB49" s="112"/>
      <c r="FRC49" s="112"/>
      <c r="FRD49" s="112"/>
      <c r="FRE49" s="112"/>
      <c r="FRF49" s="112"/>
      <c r="FRG49" s="112"/>
      <c r="FRH49" s="112"/>
      <c r="FRI49" s="112"/>
      <c r="FRJ49" s="112"/>
      <c r="FRK49" s="112"/>
      <c r="FRL49" s="112"/>
      <c r="FRM49" s="112"/>
      <c r="FRN49" s="112"/>
      <c r="FRO49" s="112"/>
      <c r="FRP49" s="112"/>
      <c r="FRQ49" s="112"/>
      <c r="FRR49" s="112"/>
      <c r="FRS49" s="112"/>
      <c r="FRT49" s="112"/>
      <c r="FRU49" s="112"/>
      <c r="FRV49" s="112"/>
      <c r="FRW49" s="112"/>
      <c r="FRX49" s="112"/>
      <c r="FRY49" s="112"/>
      <c r="FRZ49" s="112"/>
      <c r="FSA49" s="112"/>
      <c r="FSB49" s="112"/>
      <c r="FSC49" s="112"/>
      <c r="FSD49" s="112"/>
      <c r="FSE49" s="112"/>
      <c r="FSF49" s="112"/>
      <c r="FSG49" s="112"/>
      <c r="FSH49" s="112"/>
      <c r="FSI49" s="112"/>
      <c r="FSJ49" s="112"/>
      <c r="FSK49" s="112"/>
      <c r="FSL49" s="112"/>
      <c r="FSM49" s="112"/>
      <c r="FSN49" s="112"/>
      <c r="FSO49" s="112"/>
      <c r="FSP49" s="112"/>
      <c r="FSQ49" s="112"/>
      <c r="FSR49" s="112"/>
      <c r="FSS49" s="112"/>
      <c r="FST49" s="112"/>
      <c r="FSU49" s="112"/>
      <c r="FSV49" s="112"/>
      <c r="FSW49" s="112"/>
      <c r="FSX49" s="112"/>
      <c r="FSY49" s="112"/>
      <c r="FSZ49" s="112"/>
      <c r="FTA49" s="112"/>
      <c r="FTB49" s="112"/>
      <c r="FTC49" s="112"/>
      <c r="FTD49" s="112"/>
      <c r="FTE49" s="112"/>
      <c r="FTF49" s="112"/>
      <c r="FTG49" s="112"/>
      <c r="FTH49" s="112"/>
      <c r="FTI49" s="112"/>
      <c r="FTJ49" s="112"/>
      <c r="FTK49" s="112"/>
      <c r="FTL49" s="112"/>
      <c r="FTM49" s="112"/>
      <c r="FTN49" s="112"/>
      <c r="FTO49" s="112"/>
      <c r="FTP49" s="112"/>
      <c r="FTQ49" s="112"/>
      <c r="FTR49" s="112"/>
      <c r="FTS49" s="112"/>
      <c r="FTT49" s="112"/>
      <c r="FTU49" s="112"/>
      <c r="FTV49" s="112"/>
      <c r="FTW49" s="112"/>
      <c r="FTX49" s="112"/>
      <c r="FTY49" s="112"/>
      <c r="FTZ49" s="112"/>
      <c r="FUA49" s="112"/>
      <c r="FUB49" s="112"/>
      <c r="FUC49" s="112"/>
      <c r="FUD49" s="112"/>
      <c r="FUE49" s="112"/>
      <c r="FUF49" s="112"/>
      <c r="FUG49" s="112"/>
      <c r="FUH49" s="112"/>
      <c r="FUI49" s="112"/>
      <c r="FUJ49" s="112"/>
      <c r="FUK49" s="112"/>
      <c r="FUL49" s="112"/>
      <c r="FUM49" s="112"/>
      <c r="FUN49" s="112"/>
      <c r="FUO49" s="112"/>
      <c r="FUP49" s="112"/>
      <c r="FUQ49" s="112"/>
      <c r="FUR49" s="112"/>
      <c r="FUS49" s="112"/>
      <c r="FUT49" s="112"/>
      <c r="FUU49" s="112"/>
      <c r="FUV49" s="112"/>
      <c r="FUW49" s="112"/>
      <c r="FUX49" s="112"/>
      <c r="FUY49" s="112"/>
      <c r="FUZ49" s="112"/>
      <c r="FVA49" s="112"/>
      <c r="FVB49" s="112"/>
      <c r="FVC49" s="112"/>
      <c r="FVD49" s="112"/>
      <c r="FVE49" s="112"/>
      <c r="FVF49" s="112"/>
      <c r="FVG49" s="112"/>
      <c r="FVH49" s="112"/>
      <c r="FVI49" s="112"/>
      <c r="FVJ49" s="112"/>
      <c r="FVK49" s="112"/>
      <c r="FVL49" s="112"/>
      <c r="FVM49" s="112"/>
      <c r="FVN49" s="112"/>
      <c r="FVO49" s="112"/>
      <c r="FVP49" s="112"/>
      <c r="FVQ49" s="112"/>
      <c r="FVR49" s="112"/>
      <c r="FVS49" s="112"/>
      <c r="FVT49" s="112"/>
      <c r="FVU49" s="112"/>
      <c r="FVV49" s="112"/>
      <c r="FVW49" s="112"/>
      <c r="FVX49" s="112"/>
      <c r="FVY49" s="112"/>
      <c r="FVZ49" s="112"/>
      <c r="FWA49" s="112"/>
      <c r="FWB49" s="112"/>
      <c r="FWC49" s="112"/>
      <c r="FWD49" s="112"/>
      <c r="FWE49" s="112"/>
      <c r="FWF49" s="112"/>
      <c r="FWG49" s="112"/>
      <c r="FWH49" s="112"/>
      <c r="FWI49" s="112"/>
      <c r="FWJ49" s="112"/>
      <c r="FWK49" s="112"/>
      <c r="FWL49" s="112"/>
      <c r="FWM49" s="112"/>
      <c r="FWN49" s="112"/>
      <c r="FWO49" s="112"/>
      <c r="FWP49" s="112"/>
      <c r="FWQ49" s="112"/>
      <c r="FWR49" s="112"/>
      <c r="FWS49" s="112"/>
      <c r="FWT49" s="112"/>
      <c r="FWU49" s="112"/>
      <c r="FWV49" s="112"/>
      <c r="FWW49" s="112"/>
      <c r="FWX49" s="112"/>
      <c r="FWY49" s="112"/>
      <c r="FWZ49" s="112"/>
      <c r="FXA49" s="112"/>
      <c r="FXB49" s="112"/>
      <c r="FXC49" s="112"/>
      <c r="FXD49" s="112"/>
      <c r="FXE49" s="112"/>
      <c r="FXF49" s="112"/>
      <c r="FXG49" s="112"/>
      <c r="FXH49" s="112"/>
      <c r="FXI49" s="112"/>
      <c r="FXJ49" s="112"/>
      <c r="FXK49" s="112"/>
      <c r="FXL49" s="112"/>
      <c r="FXM49" s="112"/>
      <c r="FXN49" s="112"/>
      <c r="FXO49" s="112"/>
      <c r="FXP49" s="112"/>
      <c r="FXQ49" s="112"/>
      <c r="FXR49" s="112"/>
      <c r="FXS49" s="112"/>
      <c r="FXT49" s="112"/>
      <c r="FXU49" s="112"/>
      <c r="FXV49" s="112"/>
      <c r="FXW49" s="112"/>
      <c r="FXX49" s="112"/>
      <c r="FXY49" s="112"/>
      <c r="FXZ49" s="112"/>
      <c r="FYA49" s="112"/>
      <c r="FYB49" s="112"/>
      <c r="FYC49" s="112"/>
      <c r="FYD49" s="112"/>
      <c r="FYE49" s="112"/>
      <c r="FYF49" s="112"/>
      <c r="FYG49" s="112"/>
      <c r="FYH49" s="112"/>
      <c r="FYI49" s="112"/>
      <c r="FYJ49" s="112"/>
      <c r="FYK49" s="112"/>
      <c r="FYL49" s="112"/>
      <c r="FYM49" s="112"/>
      <c r="FYN49" s="112"/>
      <c r="FYO49" s="112"/>
      <c r="FYP49" s="112"/>
      <c r="FYQ49" s="112"/>
      <c r="FYR49" s="112"/>
      <c r="FYS49" s="112"/>
      <c r="FYT49" s="112"/>
      <c r="FYU49" s="112"/>
      <c r="FYV49" s="112"/>
      <c r="FYW49" s="112"/>
      <c r="FYX49" s="112"/>
      <c r="FYY49" s="112"/>
      <c r="FYZ49" s="112"/>
      <c r="FZA49" s="112"/>
      <c r="FZB49" s="112"/>
      <c r="FZC49" s="112"/>
      <c r="FZD49" s="112"/>
      <c r="FZE49" s="112"/>
      <c r="FZF49" s="112"/>
      <c r="FZG49" s="112"/>
      <c r="FZH49" s="112"/>
      <c r="FZI49" s="112"/>
      <c r="FZJ49" s="112"/>
      <c r="FZK49" s="112"/>
      <c r="FZL49" s="112"/>
      <c r="FZM49" s="112"/>
      <c r="FZN49" s="112"/>
      <c r="FZO49" s="112"/>
      <c r="FZP49" s="112"/>
      <c r="FZQ49" s="112"/>
      <c r="FZR49" s="112"/>
      <c r="FZS49" s="112"/>
      <c r="FZT49" s="112"/>
      <c r="FZU49" s="112"/>
      <c r="FZV49" s="112"/>
      <c r="FZW49" s="112"/>
      <c r="FZX49" s="112"/>
      <c r="FZY49" s="112"/>
      <c r="FZZ49" s="112"/>
      <c r="GAA49" s="112"/>
      <c r="GAB49" s="112"/>
      <c r="GAC49" s="112"/>
      <c r="GAD49" s="112"/>
      <c r="GAE49" s="112"/>
      <c r="GAF49" s="112"/>
      <c r="GAG49" s="112"/>
      <c r="GAH49" s="112"/>
      <c r="GAI49" s="112"/>
      <c r="GAJ49" s="112"/>
      <c r="GAK49" s="112"/>
      <c r="GAL49" s="112"/>
      <c r="GAM49" s="112"/>
      <c r="GAN49" s="112"/>
      <c r="GAO49" s="112"/>
      <c r="GAP49" s="112"/>
      <c r="GAQ49" s="112"/>
      <c r="GAR49" s="112"/>
      <c r="GAS49" s="112"/>
      <c r="GAT49" s="112"/>
      <c r="GAU49" s="112"/>
      <c r="GAV49" s="112"/>
      <c r="GAW49" s="112"/>
      <c r="GAX49" s="112"/>
      <c r="GAY49" s="112"/>
      <c r="GAZ49" s="112"/>
      <c r="GBA49" s="112"/>
      <c r="GBB49" s="112"/>
      <c r="GBC49" s="112"/>
      <c r="GBD49" s="112"/>
      <c r="GBE49" s="112"/>
      <c r="GBF49" s="112"/>
      <c r="GBG49" s="112"/>
      <c r="GBH49" s="112"/>
      <c r="GBI49" s="112"/>
      <c r="GBJ49" s="112"/>
      <c r="GBK49" s="112"/>
      <c r="GBL49" s="112"/>
      <c r="GBM49" s="112"/>
      <c r="GBN49" s="112"/>
      <c r="GBO49" s="112"/>
      <c r="GBP49" s="112"/>
      <c r="GBQ49" s="112"/>
      <c r="GBR49" s="112"/>
      <c r="GBS49" s="112"/>
      <c r="GBT49" s="112"/>
      <c r="GBU49" s="112"/>
      <c r="GBV49" s="112"/>
      <c r="GBW49" s="112"/>
      <c r="GBX49" s="112"/>
      <c r="GBY49" s="112"/>
      <c r="GBZ49" s="112"/>
      <c r="GCA49" s="112"/>
      <c r="GCB49" s="112"/>
      <c r="GCC49" s="112"/>
      <c r="GCD49" s="112"/>
      <c r="GCE49" s="112"/>
      <c r="GCF49" s="112"/>
      <c r="GCG49" s="112"/>
      <c r="GCH49" s="112"/>
      <c r="GCI49" s="112"/>
      <c r="GCJ49" s="112"/>
      <c r="GCK49" s="112"/>
      <c r="GCL49" s="112"/>
      <c r="GCM49" s="112"/>
      <c r="GCN49" s="112"/>
      <c r="GCO49" s="112"/>
      <c r="GCP49" s="112"/>
      <c r="GCQ49" s="112"/>
      <c r="GCR49" s="112"/>
      <c r="GCS49" s="112"/>
      <c r="GCT49" s="112"/>
      <c r="GCU49" s="112"/>
      <c r="GCV49" s="112"/>
      <c r="GCW49" s="112"/>
      <c r="GCX49" s="112"/>
      <c r="GCY49" s="112"/>
      <c r="GCZ49" s="112"/>
      <c r="GDA49" s="112"/>
      <c r="GDB49" s="112"/>
      <c r="GDC49" s="112"/>
      <c r="GDD49" s="112"/>
      <c r="GDE49" s="112"/>
      <c r="GDF49" s="112"/>
      <c r="GDG49" s="112"/>
      <c r="GDH49" s="112"/>
      <c r="GDI49" s="112"/>
      <c r="GDJ49" s="112"/>
      <c r="GDK49" s="112"/>
      <c r="GDL49" s="112"/>
      <c r="GDM49" s="112"/>
      <c r="GDN49" s="112"/>
      <c r="GDO49" s="112"/>
      <c r="GDP49" s="112"/>
      <c r="GDQ49" s="112"/>
      <c r="GDR49" s="112"/>
      <c r="GDS49" s="112"/>
      <c r="GDT49" s="112"/>
      <c r="GDU49" s="112"/>
      <c r="GDV49" s="112"/>
      <c r="GDW49" s="112"/>
      <c r="GDX49" s="112"/>
      <c r="GDY49" s="112"/>
      <c r="GDZ49" s="112"/>
      <c r="GEA49" s="112"/>
      <c r="GEB49" s="112"/>
      <c r="GEC49" s="112"/>
      <c r="GED49" s="112"/>
      <c r="GEE49" s="112"/>
      <c r="GEF49" s="112"/>
      <c r="GEG49" s="112"/>
      <c r="GEH49" s="112"/>
      <c r="GEI49" s="112"/>
      <c r="GEJ49" s="112"/>
      <c r="GEK49" s="112"/>
      <c r="GEL49" s="112"/>
      <c r="GEM49" s="112"/>
      <c r="GEN49" s="112"/>
      <c r="GEO49" s="112"/>
      <c r="GEP49" s="112"/>
      <c r="GEQ49" s="112"/>
      <c r="GER49" s="112"/>
      <c r="GES49" s="112"/>
      <c r="GET49" s="112"/>
      <c r="GEU49" s="112"/>
      <c r="GEV49" s="112"/>
      <c r="GEW49" s="112"/>
      <c r="GEX49" s="112"/>
      <c r="GEY49" s="112"/>
      <c r="GEZ49" s="112"/>
      <c r="GFA49" s="112"/>
      <c r="GFB49" s="112"/>
      <c r="GFC49" s="112"/>
      <c r="GFD49" s="112"/>
      <c r="GFE49" s="112"/>
      <c r="GFF49" s="112"/>
      <c r="GFG49" s="112"/>
      <c r="GFH49" s="112"/>
      <c r="GFI49" s="112"/>
      <c r="GFJ49" s="112"/>
      <c r="GFK49" s="112"/>
      <c r="GFL49" s="112"/>
      <c r="GFM49" s="112"/>
      <c r="GFN49" s="112"/>
      <c r="GFO49" s="112"/>
      <c r="GFP49" s="112"/>
      <c r="GFQ49" s="112"/>
      <c r="GFR49" s="112"/>
      <c r="GFS49" s="112"/>
      <c r="GFT49" s="112"/>
      <c r="GFU49" s="112"/>
      <c r="GFV49" s="112"/>
      <c r="GFW49" s="112"/>
      <c r="GFX49" s="112"/>
      <c r="GFY49" s="112"/>
      <c r="GFZ49" s="112"/>
      <c r="GGA49" s="112"/>
      <c r="GGB49" s="112"/>
      <c r="GGC49" s="112"/>
      <c r="GGD49" s="112"/>
      <c r="GGE49" s="112"/>
      <c r="GGF49" s="112"/>
      <c r="GGG49" s="112"/>
      <c r="GGH49" s="112"/>
      <c r="GGI49" s="112"/>
      <c r="GGJ49" s="112"/>
      <c r="GGK49" s="112"/>
      <c r="GGL49" s="112"/>
      <c r="GGM49" s="112"/>
      <c r="GGN49" s="112"/>
      <c r="GGO49" s="112"/>
      <c r="GGP49" s="112"/>
      <c r="GGQ49" s="112"/>
      <c r="GGR49" s="112"/>
      <c r="GGS49" s="112"/>
      <c r="GGT49" s="112"/>
      <c r="GGU49" s="112"/>
      <c r="GGV49" s="112"/>
      <c r="GGW49" s="112"/>
      <c r="GGX49" s="112"/>
      <c r="GGY49" s="112"/>
      <c r="GGZ49" s="112"/>
      <c r="GHA49" s="112"/>
      <c r="GHB49" s="112"/>
      <c r="GHC49" s="112"/>
      <c r="GHD49" s="112"/>
      <c r="GHE49" s="112"/>
      <c r="GHF49" s="112"/>
      <c r="GHG49" s="112"/>
      <c r="GHH49" s="112"/>
      <c r="GHI49" s="112"/>
      <c r="GHJ49" s="112"/>
      <c r="GHK49" s="112"/>
      <c r="GHL49" s="112"/>
      <c r="GHM49" s="112"/>
      <c r="GHN49" s="112"/>
      <c r="GHO49" s="112"/>
      <c r="GHP49" s="112"/>
      <c r="GHQ49" s="112"/>
      <c r="GHR49" s="112"/>
      <c r="GHS49" s="112"/>
      <c r="GHT49" s="112"/>
      <c r="GHU49" s="112"/>
      <c r="GHV49" s="112"/>
      <c r="GHW49" s="112"/>
      <c r="GHX49" s="112"/>
      <c r="GHY49" s="112"/>
      <c r="GHZ49" s="112"/>
      <c r="GIA49" s="112"/>
      <c r="GIB49" s="112"/>
      <c r="GIC49" s="112"/>
      <c r="GID49" s="112"/>
      <c r="GIE49" s="112"/>
      <c r="GIF49" s="112"/>
      <c r="GIG49" s="112"/>
      <c r="GIH49" s="112"/>
      <c r="GII49" s="112"/>
      <c r="GIJ49" s="112"/>
      <c r="GIK49" s="112"/>
      <c r="GIL49" s="112"/>
      <c r="GIM49" s="112"/>
      <c r="GIN49" s="112"/>
      <c r="GIO49" s="112"/>
      <c r="GIP49" s="112"/>
      <c r="GIQ49" s="112"/>
      <c r="GIR49" s="112"/>
      <c r="GIS49" s="112"/>
      <c r="GIT49" s="112"/>
      <c r="GIU49" s="112"/>
      <c r="GIV49" s="112"/>
      <c r="GIW49" s="112"/>
      <c r="GIX49" s="112"/>
      <c r="GIY49" s="112"/>
      <c r="GIZ49" s="112"/>
      <c r="GJA49" s="112"/>
      <c r="GJB49" s="112"/>
      <c r="GJC49" s="112"/>
      <c r="GJD49" s="112"/>
      <c r="GJE49" s="112"/>
      <c r="GJF49" s="112"/>
      <c r="GJG49" s="112"/>
      <c r="GJH49" s="112"/>
      <c r="GJI49" s="112"/>
      <c r="GJJ49" s="112"/>
      <c r="GJK49" s="112"/>
      <c r="GJL49" s="112"/>
      <c r="GJM49" s="112"/>
      <c r="GJN49" s="112"/>
      <c r="GJO49" s="112"/>
      <c r="GJP49" s="112"/>
      <c r="GJQ49" s="112"/>
      <c r="GJR49" s="112"/>
      <c r="GJS49" s="112"/>
      <c r="GJT49" s="112"/>
      <c r="GJU49" s="112"/>
      <c r="GJV49" s="112"/>
      <c r="GJW49" s="112"/>
      <c r="GJX49" s="112"/>
      <c r="GJY49" s="112"/>
      <c r="GJZ49" s="112"/>
      <c r="GKA49" s="112"/>
      <c r="GKB49" s="112"/>
      <c r="GKC49" s="112"/>
      <c r="GKD49" s="112"/>
      <c r="GKE49" s="112"/>
      <c r="GKF49" s="112"/>
      <c r="GKG49" s="112"/>
      <c r="GKH49" s="112"/>
      <c r="GKI49" s="112"/>
      <c r="GKJ49" s="112"/>
      <c r="GKK49" s="112"/>
      <c r="GKL49" s="112"/>
      <c r="GKM49" s="112"/>
      <c r="GKN49" s="112"/>
      <c r="GKO49" s="112"/>
      <c r="GKP49" s="112"/>
      <c r="GKQ49" s="112"/>
      <c r="GKR49" s="112"/>
      <c r="GKS49" s="112"/>
      <c r="GKT49" s="112"/>
      <c r="GKU49" s="112"/>
      <c r="GKV49" s="112"/>
      <c r="GKW49" s="112"/>
      <c r="GKX49" s="112"/>
      <c r="GKY49" s="112"/>
      <c r="GKZ49" s="112"/>
      <c r="GLA49" s="112"/>
      <c r="GLB49" s="112"/>
      <c r="GLC49" s="112"/>
      <c r="GLD49" s="112"/>
      <c r="GLE49" s="112"/>
      <c r="GLF49" s="112"/>
      <c r="GLG49" s="112"/>
      <c r="GLH49" s="112"/>
      <c r="GLI49" s="112"/>
      <c r="GLJ49" s="112"/>
      <c r="GLK49" s="112"/>
      <c r="GLL49" s="112"/>
      <c r="GLM49" s="112"/>
      <c r="GLN49" s="112"/>
      <c r="GLO49" s="112"/>
      <c r="GLP49" s="112"/>
      <c r="GLQ49" s="112"/>
      <c r="GLR49" s="112"/>
      <c r="GLS49" s="112"/>
      <c r="GLT49" s="112"/>
      <c r="GLU49" s="112"/>
      <c r="GLV49" s="112"/>
      <c r="GLW49" s="112"/>
      <c r="GLX49" s="112"/>
      <c r="GLY49" s="112"/>
      <c r="GLZ49" s="112"/>
      <c r="GMA49" s="112"/>
      <c r="GMB49" s="112"/>
      <c r="GMC49" s="112"/>
      <c r="GMD49" s="112"/>
      <c r="GME49" s="112"/>
      <c r="GMF49" s="112"/>
      <c r="GMG49" s="112"/>
      <c r="GMH49" s="112"/>
      <c r="GMI49" s="112"/>
      <c r="GMJ49" s="112"/>
      <c r="GMK49" s="112"/>
      <c r="GML49" s="112"/>
      <c r="GMM49" s="112"/>
      <c r="GMN49" s="112"/>
      <c r="GMO49" s="112"/>
      <c r="GMP49" s="112"/>
      <c r="GMQ49" s="112"/>
      <c r="GMR49" s="112"/>
      <c r="GMS49" s="112"/>
      <c r="GMT49" s="112"/>
      <c r="GMU49" s="112"/>
      <c r="GMV49" s="112"/>
      <c r="GMW49" s="112"/>
      <c r="GMX49" s="112"/>
      <c r="GMY49" s="112"/>
      <c r="GMZ49" s="112"/>
      <c r="GNA49" s="112"/>
      <c r="GNB49" s="112"/>
      <c r="GNC49" s="112"/>
      <c r="GND49" s="112"/>
      <c r="GNE49" s="112"/>
      <c r="GNF49" s="112"/>
      <c r="GNG49" s="112"/>
      <c r="GNH49" s="112"/>
      <c r="GNI49" s="112"/>
      <c r="GNJ49" s="112"/>
      <c r="GNK49" s="112"/>
      <c r="GNL49" s="112"/>
      <c r="GNM49" s="112"/>
      <c r="GNN49" s="112"/>
      <c r="GNO49" s="112"/>
      <c r="GNP49" s="112"/>
      <c r="GNQ49" s="112"/>
      <c r="GNR49" s="112"/>
      <c r="GNS49" s="112"/>
      <c r="GNT49" s="112"/>
      <c r="GNU49" s="112"/>
      <c r="GNV49" s="112"/>
      <c r="GNW49" s="112"/>
      <c r="GNX49" s="112"/>
      <c r="GNY49" s="112"/>
      <c r="GNZ49" s="112"/>
      <c r="GOA49" s="112"/>
      <c r="GOB49" s="112"/>
      <c r="GOC49" s="112"/>
      <c r="GOD49" s="112"/>
      <c r="GOE49" s="112"/>
      <c r="GOF49" s="112"/>
      <c r="GOG49" s="112"/>
      <c r="GOH49" s="112"/>
      <c r="GOI49" s="112"/>
      <c r="GOJ49" s="112"/>
      <c r="GOK49" s="112"/>
      <c r="GOL49" s="112"/>
      <c r="GOM49" s="112"/>
      <c r="GON49" s="112"/>
      <c r="GOO49" s="112"/>
      <c r="GOP49" s="112"/>
      <c r="GOQ49" s="112"/>
      <c r="GOR49" s="112"/>
      <c r="GOS49" s="112"/>
      <c r="GOT49" s="112"/>
      <c r="GOU49" s="112"/>
      <c r="GOV49" s="112"/>
      <c r="GOW49" s="112"/>
      <c r="GOX49" s="112"/>
      <c r="GOY49" s="112"/>
      <c r="GOZ49" s="112"/>
      <c r="GPA49" s="112"/>
      <c r="GPB49" s="112"/>
      <c r="GPC49" s="112"/>
      <c r="GPD49" s="112"/>
      <c r="GPE49" s="112"/>
      <c r="GPF49" s="112"/>
      <c r="GPG49" s="112"/>
      <c r="GPH49" s="112"/>
      <c r="GPI49" s="112"/>
      <c r="GPJ49" s="112"/>
      <c r="GPK49" s="112"/>
      <c r="GPL49" s="112"/>
      <c r="GPM49" s="112"/>
      <c r="GPN49" s="112"/>
      <c r="GPO49" s="112"/>
      <c r="GPP49" s="112"/>
      <c r="GPQ49" s="112"/>
      <c r="GPR49" s="112"/>
      <c r="GPS49" s="112"/>
      <c r="GPT49" s="112"/>
      <c r="GPU49" s="112"/>
      <c r="GPV49" s="112"/>
      <c r="GPW49" s="112"/>
      <c r="GPX49" s="112"/>
      <c r="GPY49" s="112"/>
      <c r="GPZ49" s="112"/>
      <c r="GQA49" s="112"/>
      <c r="GQB49" s="112"/>
      <c r="GQC49" s="112"/>
      <c r="GQD49" s="112"/>
      <c r="GQE49" s="112"/>
      <c r="GQF49" s="112"/>
      <c r="GQG49" s="112"/>
      <c r="GQH49" s="112"/>
      <c r="GQI49" s="112"/>
      <c r="GQJ49" s="112"/>
      <c r="GQK49" s="112"/>
      <c r="GQL49" s="112"/>
      <c r="GQM49" s="112"/>
      <c r="GQN49" s="112"/>
      <c r="GQO49" s="112"/>
      <c r="GQP49" s="112"/>
      <c r="GQQ49" s="112"/>
      <c r="GQR49" s="112"/>
      <c r="GQS49" s="112"/>
      <c r="GQT49" s="112"/>
      <c r="GQU49" s="112"/>
      <c r="GQV49" s="112"/>
      <c r="GQW49" s="112"/>
      <c r="GQX49" s="112"/>
      <c r="GQY49" s="112"/>
      <c r="GQZ49" s="112"/>
      <c r="GRA49" s="112"/>
      <c r="GRB49" s="112"/>
      <c r="GRC49" s="112"/>
      <c r="GRD49" s="112"/>
      <c r="GRE49" s="112"/>
      <c r="GRF49" s="112"/>
      <c r="GRG49" s="112"/>
      <c r="GRH49" s="112"/>
      <c r="GRI49" s="112"/>
      <c r="GRJ49" s="112"/>
      <c r="GRK49" s="112"/>
      <c r="GRL49" s="112"/>
      <c r="GRM49" s="112"/>
      <c r="GRN49" s="112"/>
      <c r="GRO49" s="112"/>
      <c r="GRP49" s="112"/>
      <c r="GRQ49" s="112"/>
      <c r="GRR49" s="112"/>
      <c r="GRS49" s="112"/>
      <c r="GRT49" s="112"/>
      <c r="GRU49" s="112"/>
      <c r="GRV49" s="112"/>
      <c r="GRW49" s="112"/>
      <c r="GRX49" s="112"/>
      <c r="GRY49" s="112"/>
      <c r="GRZ49" s="112"/>
      <c r="GSA49" s="112"/>
      <c r="GSB49" s="112"/>
      <c r="GSC49" s="112"/>
      <c r="GSD49" s="112"/>
      <c r="GSE49" s="112"/>
      <c r="GSF49" s="112"/>
      <c r="GSG49" s="112"/>
      <c r="GSH49" s="112"/>
      <c r="GSI49" s="112"/>
      <c r="GSJ49" s="112"/>
      <c r="GSK49" s="112"/>
      <c r="GSL49" s="112"/>
      <c r="GSM49" s="112"/>
      <c r="GSN49" s="112"/>
      <c r="GSO49" s="112"/>
      <c r="GSP49" s="112"/>
      <c r="GSQ49" s="112"/>
      <c r="GSR49" s="112"/>
      <c r="GSS49" s="112"/>
      <c r="GST49" s="112"/>
      <c r="GSU49" s="112"/>
      <c r="GSV49" s="112"/>
      <c r="GSW49" s="112"/>
      <c r="GSX49" s="112"/>
      <c r="GSY49" s="112"/>
      <c r="GSZ49" s="112"/>
      <c r="GTA49" s="112"/>
      <c r="GTB49" s="112"/>
      <c r="GTC49" s="112"/>
      <c r="GTD49" s="112"/>
      <c r="GTE49" s="112"/>
      <c r="GTF49" s="112"/>
      <c r="GTG49" s="112"/>
      <c r="GTH49" s="112"/>
      <c r="GTI49" s="112"/>
      <c r="GTJ49" s="112"/>
      <c r="GTK49" s="112"/>
      <c r="GTL49" s="112"/>
      <c r="GTM49" s="112"/>
      <c r="GTN49" s="112"/>
      <c r="GTO49" s="112"/>
      <c r="GTP49" s="112"/>
      <c r="GTQ49" s="112"/>
      <c r="GTR49" s="112"/>
      <c r="GTS49" s="112"/>
      <c r="GTT49" s="112"/>
      <c r="GTU49" s="112"/>
      <c r="GTV49" s="112"/>
      <c r="GTW49" s="112"/>
      <c r="GTX49" s="112"/>
      <c r="GTY49" s="112"/>
      <c r="GTZ49" s="112"/>
      <c r="GUA49" s="112"/>
      <c r="GUB49" s="112"/>
      <c r="GUC49" s="112"/>
      <c r="GUD49" s="112"/>
      <c r="GUE49" s="112"/>
      <c r="GUF49" s="112"/>
      <c r="GUG49" s="112"/>
      <c r="GUH49" s="112"/>
      <c r="GUI49" s="112"/>
      <c r="GUJ49" s="112"/>
      <c r="GUK49" s="112"/>
      <c r="GUL49" s="112"/>
      <c r="GUM49" s="112"/>
      <c r="GUN49" s="112"/>
      <c r="GUO49" s="112"/>
      <c r="GUP49" s="112"/>
      <c r="GUQ49" s="112"/>
      <c r="GUR49" s="112"/>
      <c r="GUS49" s="112"/>
      <c r="GUT49" s="112"/>
      <c r="GUU49" s="112"/>
      <c r="GUV49" s="112"/>
      <c r="GUW49" s="112"/>
      <c r="GUX49" s="112"/>
      <c r="GUY49" s="112"/>
      <c r="GUZ49" s="112"/>
      <c r="GVA49" s="112"/>
      <c r="GVB49" s="112"/>
      <c r="GVC49" s="112"/>
      <c r="GVD49" s="112"/>
      <c r="GVE49" s="112"/>
      <c r="GVF49" s="112"/>
      <c r="GVG49" s="112"/>
      <c r="GVH49" s="112"/>
      <c r="GVI49" s="112"/>
      <c r="GVJ49" s="112"/>
      <c r="GVK49" s="112"/>
      <c r="GVL49" s="112"/>
      <c r="GVM49" s="112"/>
      <c r="GVN49" s="112"/>
      <c r="GVO49" s="112"/>
      <c r="GVP49" s="112"/>
      <c r="GVQ49" s="112"/>
      <c r="GVR49" s="112"/>
      <c r="GVS49" s="112"/>
      <c r="GVT49" s="112"/>
      <c r="GVU49" s="112"/>
      <c r="GVV49" s="112"/>
      <c r="GVW49" s="112"/>
      <c r="GVX49" s="112"/>
      <c r="GVY49" s="112"/>
      <c r="GVZ49" s="112"/>
      <c r="GWA49" s="112"/>
      <c r="GWB49" s="112"/>
      <c r="GWC49" s="112"/>
      <c r="GWD49" s="112"/>
      <c r="GWE49" s="112"/>
      <c r="GWF49" s="112"/>
      <c r="GWG49" s="112"/>
      <c r="GWH49" s="112"/>
      <c r="GWI49" s="112"/>
      <c r="GWJ49" s="112"/>
      <c r="GWK49" s="112"/>
      <c r="GWL49" s="112"/>
      <c r="GWM49" s="112"/>
      <c r="GWN49" s="112"/>
      <c r="GWO49" s="112"/>
      <c r="GWP49" s="112"/>
      <c r="GWQ49" s="112"/>
      <c r="GWR49" s="112"/>
      <c r="GWS49" s="112"/>
      <c r="GWT49" s="112"/>
      <c r="GWU49" s="112"/>
      <c r="GWV49" s="112"/>
      <c r="GWW49" s="112"/>
      <c r="GWX49" s="112"/>
      <c r="GWY49" s="112"/>
      <c r="GWZ49" s="112"/>
      <c r="GXA49" s="112"/>
      <c r="GXB49" s="112"/>
      <c r="GXC49" s="112"/>
      <c r="GXD49" s="112"/>
      <c r="GXE49" s="112"/>
      <c r="GXF49" s="112"/>
      <c r="GXG49" s="112"/>
      <c r="GXH49" s="112"/>
      <c r="GXI49" s="112"/>
      <c r="GXJ49" s="112"/>
      <c r="GXK49" s="112"/>
      <c r="GXL49" s="112"/>
      <c r="GXM49" s="112"/>
      <c r="GXN49" s="112"/>
      <c r="GXO49" s="112"/>
      <c r="GXP49" s="112"/>
      <c r="GXQ49" s="112"/>
      <c r="GXR49" s="112"/>
      <c r="GXS49" s="112"/>
      <c r="GXT49" s="112"/>
      <c r="GXU49" s="112"/>
      <c r="GXV49" s="112"/>
      <c r="GXW49" s="112"/>
      <c r="GXX49" s="112"/>
      <c r="GXY49" s="112"/>
      <c r="GXZ49" s="112"/>
      <c r="GYA49" s="112"/>
      <c r="GYB49" s="112"/>
      <c r="GYC49" s="112"/>
      <c r="GYD49" s="112"/>
      <c r="GYE49" s="112"/>
      <c r="GYF49" s="112"/>
      <c r="GYG49" s="112"/>
      <c r="GYH49" s="112"/>
      <c r="GYI49" s="112"/>
      <c r="GYJ49" s="112"/>
      <c r="GYK49" s="112"/>
      <c r="GYL49" s="112"/>
      <c r="GYM49" s="112"/>
      <c r="GYN49" s="112"/>
      <c r="GYO49" s="112"/>
      <c r="GYP49" s="112"/>
      <c r="GYQ49" s="112"/>
      <c r="GYR49" s="112"/>
      <c r="GYS49" s="112"/>
      <c r="GYT49" s="112"/>
      <c r="GYU49" s="112"/>
      <c r="GYV49" s="112"/>
      <c r="GYW49" s="112"/>
      <c r="GYX49" s="112"/>
      <c r="GYY49" s="112"/>
      <c r="GYZ49" s="112"/>
      <c r="GZA49" s="112"/>
      <c r="GZB49" s="112"/>
      <c r="GZC49" s="112"/>
      <c r="GZD49" s="112"/>
      <c r="GZE49" s="112"/>
      <c r="GZF49" s="112"/>
      <c r="GZG49" s="112"/>
      <c r="GZH49" s="112"/>
      <c r="GZI49" s="112"/>
      <c r="GZJ49" s="112"/>
      <c r="GZK49" s="112"/>
      <c r="GZL49" s="112"/>
      <c r="GZM49" s="112"/>
      <c r="GZN49" s="112"/>
      <c r="GZO49" s="112"/>
      <c r="GZP49" s="112"/>
      <c r="GZQ49" s="112"/>
      <c r="GZR49" s="112"/>
      <c r="GZS49" s="112"/>
      <c r="GZT49" s="112"/>
      <c r="GZU49" s="112"/>
      <c r="GZV49" s="112"/>
      <c r="GZW49" s="112"/>
      <c r="GZX49" s="112"/>
      <c r="GZY49" s="112"/>
      <c r="GZZ49" s="112"/>
      <c r="HAA49" s="112"/>
      <c r="HAB49" s="112"/>
      <c r="HAC49" s="112"/>
      <c r="HAD49" s="112"/>
      <c r="HAE49" s="112"/>
      <c r="HAF49" s="112"/>
      <c r="HAG49" s="112"/>
      <c r="HAH49" s="112"/>
      <c r="HAI49" s="112"/>
      <c r="HAJ49" s="112"/>
      <c r="HAK49" s="112"/>
      <c r="HAL49" s="112"/>
      <c r="HAM49" s="112"/>
      <c r="HAN49" s="112"/>
      <c r="HAO49" s="112"/>
      <c r="HAP49" s="112"/>
      <c r="HAQ49" s="112"/>
      <c r="HAR49" s="112"/>
      <c r="HAS49" s="112"/>
      <c r="HAT49" s="112"/>
      <c r="HAU49" s="112"/>
      <c r="HAV49" s="112"/>
      <c r="HAW49" s="112"/>
      <c r="HAX49" s="112"/>
      <c r="HAY49" s="112"/>
      <c r="HAZ49" s="112"/>
      <c r="HBA49" s="112"/>
      <c r="HBB49" s="112"/>
      <c r="HBC49" s="112"/>
      <c r="HBD49" s="112"/>
      <c r="HBE49" s="112"/>
      <c r="HBF49" s="112"/>
      <c r="HBG49" s="112"/>
      <c r="HBH49" s="112"/>
      <c r="HBI49" s="112"/>
      <c r="HBJ49" s="112"/>
      <c r="HBK49" s="112"/>
      <c r="HBL49" s="112"/>
      <c r="HBM49" s="112"/>
      <c r="HBN49" s="112"/>
      <c r="HBO49" s="112"/>
      <c r="HBP49" s="112"/>
      <c r="HBQ49" s="112"/>
      <c r="HBR49" s="112"/>
      <c r="HBS49" s="112"/>
      <c r="HBT49" s="112"/>
      <c r="HBU49" s="112"/>
      <c r="HBV49" s="112"/>
      <c r="HBW49" s="112"/>
      <c r="HBX49" s="112"/>
      <c r="HBY49" s="112"/>
      <c r="HBZ49" s="112"/>
      <c r="HCA49" s="112"/>
      <c r="HCB49" s="112"/>
      <c r="HCC49" s="112"/>
      <c r="HCD49" s="112"/>
      <c r="HCE49" s="112"/>
      <c r="HCF49" s="112"/>
      <c r="HCG49" s="112"/>
      <c r="HCH49" s="112"/>
      <c r="HCI49" s="112"/>
      <c r="HCJ49" s="112"/>
      <c r="HCK49" s="112"/>
      <c r="HCL49" s="112"/>
      <c r="HCM49" s="112"/>
      <c r="HCN49" s="112"/>
      <c r="HCO49" s="112"/>
      <c r="HCP49" s="112"/>
      <c r="HCQ49" s="112"/>
      <c r="HCR49" s="112"/>
      <c r="HCS49" s="112"/>
      <c r="HCT49" s="112"/>
      <c r="HCU49" s="112"/>
      <c r="HCV49" s="112"/>
      <c r="HCW49" s="112"/>
      <c r="HCX49" s="112"/>
      <c r="HCY49" s="112"/>
      <c r="HCZ49" s="112"/>
      <c r="HDA49" s="112"/>
      <c r="HDB49" s="112"/>
      <c r="HDC49" s="112"/>
      <c r="HDD49" s="112"/>
      <c r="HDE49" s="112"/>
      <c r="HDF49" s="112"/>
      <c r="HDG49" s="112"/>
      <c r="HDH49" s="112"/>
      <c r="HDI49" s="112"/>
      <c r="HDJ49" s="112"/>
      <c r="HDK49" s="112"/>
      <c r="HDL49" s="112"/>
      <c r="HDM49" s="112"/>
      <c r="HDN49" s="112"/>
      <c r="HDO49" s="112"/>
      <c r="HDP49" s="112"/>
      <c r="HDQ49" s="112"/>
      <c r="HDR49" s="112"/>
      <c r="HDS49" s="112"/>
      <c r="HDT49" s="112"/>
      <c r="HDU49" s="112"/>
      <c r="HDV49" s="112"/>
      <c r="HDW49" s="112"/>
      <c r="HDX49" s="112"/>
      <c r="HDY49" s="112"/>
      <c r="HDZ49" s="112"/>
      <c r="HEA49" s="112"/>
      <c r="HEB49" s="112"/>
      <c r="HEC49" s="112"/>
      <c r="HED49" s="112"/>
      <c r="HEE49" s="112"/>
      <c r="HEF49" s="112"/>
      <c r="HEG49" s="112"/>
      <c r="HEH49" s="112"/>
      <c r="HEI49" s="112"/>
      <c r="HEJ49" s="112"/>
      <c r="HEK49" s="112"/>
      <c r="HEL49" s="112"/>
      <c r="HEM49" s="112"/>
      <c r="HEN49" s="112"/>
      <c r="HEO49" s="112"/>
      <c r="HEP49" s="112"/>
      <c r="HEQ49" s="112"/>
      <c r="HER49" s="112"/>
      <c r="HES49" s="112"/>
      <c r="HET49" s="112"/>
      <c r="HEU49" s="112"/>
      <c r="HEV49" s="112"/>
      <c r="HEW49" s="112"/>
      <c r="HEX49" s="112"/>
      <c r="HEY49" s="112"/>
      <c r="HEZ49" s="112"/>
      <c r="HFA49" s="112"/>
      <c r="HFB49" s="112"/>
      <c r="HFC49" s="112"/>
      <c r="HFD49" s="112"/>
      <c r="HFE49" s="112"/>
      <c r="HFF49" s="112"/>
      <c r="HFG49" s="112"/>
      <c r="HFH49" s="112"/>
      <c r="HFI49" s="112"/>
      <c r="HFJ49" s="112"/>
      <c r="HFK49" s="112"/>
      <c r="HFL49" s="112"/>
      <c r="HFM49" s="112"/>
      <c r="HFN49" s="112"/>
      <c r="HFO49" s="112"/>
      <c r="HFP49" s="112"/>
      <c r="HFQ49" s="112"/>
      <c r="HFR49" s="112"/>
      <c r="HFS49" s="112"/>
      <c r="HFT49" s="112"/>
      <c r="HFU49" s="112"/>
      <c r="HFV49" s="112"/>
      <c r="HFW49" s="112"/>
      <c r="HFX49" s="112"/>
      <c r="HFY49" s="112"/>
      <c r="HFZ49" s="112"/>
      <c r="HGA49" s="112"/>
      <c r="HGB49" s="112"/>
      <c r="HGC49" s="112"/>
      <c r="HGD49" s="112"/>
      <c r="HGE49" s="112"/>
      <c r="HGF49" s="112"/>
      <c r="HGG49" s="112"/>
      <c r="HGH49" s="112"/>
      <c r="HGI49" s="112"/>
      <c r="HGJ49" s="112"/>
      <c r="HGK49" s="112"/>
      <c r="HGL49" s="112"/>
      <c r="HGM49" s="112"/>
      <c r="HGN49" s="112"/>
      <c r="HGO49" s="112"/>
      <c r="HGP49" s="112"/>
      <c r="HGQ49" s="112"/>
      <c r="HGR49" s="112"/>
      <c r="HGS49" s="112"/>
      <c r="HGT49" s="112"/>
      <c r="HGU49" s="112"/>
      <c r="HGV49" s="112"/>
      <c r="HGW49" s="112"/>
      <c r="HGX49" s="112"/>
      <c r="HGY49" s="112"/>
      <c r="HGZ49" s="112"/>
      <c r="HHA49" s="112"/>
      <c r="HHB49" s="112"/>
      <c r="HHC49" s="112"/>
      <c r="HHD49" s="112"/>
      <c r="HHE49" s="112"/>
      <c r="HHF49" s="112"/>
      <c r="HHG49" s="112"/>
      <c r="HHH49" s="112"/>
      <c r="HHI49" s="112"/>
      <c r="HHJ49" s="112"/>
      <c r="HHK49" s="112"/>
      <c r="HHL49" s="112"/>
      <c r="HHM49" s="112"/>
      <c r="HHN49" s="112"/>
      <c r="HHO49" s="112"/>
      <c r="HHP49" s="112"/>
      <c r="HHQ49" s="112"/>
      <c r="HHR49" s="112"/>
      <c r="HHS49" s="112"/>
      <c r="HHT49" s="112"/>
      <c r="HHU49" s="112"/>
      <c r="HHV49" s="112"/>
      <c r="HHW49" s="112"/>
      <c r="HHX49" s="112"/>
      <c r="HHY49" s="112"/>
      <c r="HHZ49" s="112"/>
      <c r="HIA49" s="112"/>
      <c r="HIB49" s="112"/>
      <c r="HIC49" s="112"/>
      <c r="HID49" s="112"/>
      <c r="HIE49" s="112"/>
      <c r="HIF49" s="112"/>
      <c r="HIG49" s="112"/>
      <c r="HIH49" s="112"/>
      <c r="HII49" s="112"/>
      <c r="HIJ49" s="112"/>
      <c r="HIK49" s="112"/>
      <c r="HIL49" s="112"/>
      <c r="HIM49" s="112"/>
      <c r="HIN49" s="112"/>
      <c r="HIO49" s="112"/>
      <c r="HIP49" s="112"/>
      <c r="HIQ49" s="112"/>
      <c r="HIR49" s="112"/>
      <c r="HIS49" s="112"/>
      <c r="HIT49" s="112"/>
      <c r="HIU49" s="112"/>
      <c r="HIV49" s="112"/>
      <c r="HIW49" s="112"/>
      <c r="HIX49" s="112"/>
      <c r="HIY49" s="112"/>
      <c r="HIZ49" s="112"/>
      <c r="HJA49" s="112"/>
      <c r="HJB49" s="112"/>
      <c r="HJC49" s="112"/>
      <c r="HJD49" s="112"/>
      <c r="HJE49" s="112"/>
      <c r="HJF49" s="112"/>
      <c r="HJG49" s="112"/>
      <c r="HJH49" s="112"/>
      <c r="HJI49" s="112"/>
      <c r="HJJ49" s="112"/>
      <c r="HJK49" s="112"/>
      <c r="HJL49" s="112"/>
      <c r="HJM49" s="112"/>
      <c r="HJN49" s="112"/>
      <c r="HJO49" s="112"/>
      <c r="HJP49" s="112"/>
      <c r="HJQ49" s="112"/>
      <c r="HJR49" s="112"/>
      <c r="HJS49" s="112"/>
      <c r="HJT49" s="112"/>
      <c r="HJU49" s="112"/>
      <c r="HJV49" s="112"/>
      <c r="HJW49" s="112"/>
      <c r="HJX49" s="112"/>
      <c r="HJY49" s="112"/>
      <c r="HJZ49" s="112"/>
      <c r="HKA49" s="112"/>
      <c r="HKB49" s="112"/>
      <c r="HKC49" s="112"/>
      <c r="HKD49" s="112"/>
      <c r="HKE49" s="112"/>
      <c r="HKF49" s="112"/>
      <c r="HKG49" s="112"/>
      <c r="HKH49" s="112"/>
      <c r="HKI49" s="112"/>
      <c r="HKJ49" s="112"/>
      <c r="HKK49" s="112"/>
      <c r="HKL49" s="112"/>
      <c r="HKM49" s="112"/>
      <c r="HKN49" s="112"/>
      <c r="HKO49" s="112"/>
      <c r="HKP49" s="112"/>
      <c r="HKQ49" s="112"/>
      <c r="HKR49" s="112"/>
      <c r="HKS49" s="112"/>
      <c r="HKT49" s="112"/>
      <c r="HKU49" s="112"/>
      <c r="HKV49" s="112"/>
      <c r="HKW49" s="112"/>
      <c r="HKX49" s="112"/>
      <c r="HKY49" s="112"/>
      <c r="HKZ49" s="112"/>
      <c r="HLA49" s="112"/>
      <c r="HLB49" s="112"/>
      <c r="HLC49" s="112"/>
      <c r="HLD49" s="112"/>
      <c r="HLE49" s="112"/>
      <c r="HLF49" s="112"/>
      <c r="HLG49" s="112"/>
      <c r="HLH49" s="112"/>
      <c r="HLI49" s="112"/>
      <c r="HLJ49" s="112"/>
      <c r="HLK49" s="112"/>
      <c r="HLL49" s="112"/>
      <c r="HLM49" s="112"/>
      <c r="HLN49" s="112"/>
      <c r="HLO49" s="112"/>
      <c r="HLP49" s="112"/>
      <c r="HLQ49" s="112"/>
      <c r="HLR49" s="112"/>
      <c r="HLS49" s="112"/>
      <c r="HLT49" s="112"/>
      <c r="HLU49" s="112"/>
      <c r="HLV49" s="112"/>
      <c r="HLW49" s="112"/>
      <c r="HLX49" s="112"/>
      <c r="HLY49" s="112"/>
      <c r="HLZ49" s="112"/>
      <c r="HMA49" s="112"/>
      <c r="HMB49" s="112"/>
      <c r="HMC49" s="112"/>
      <c r="HMD49" s="112"/>
      <c r="HME49" s="112"/>
      <c r="HMF49" s="112"/>
      <c r="HMG49" s="112"/>
      <c r="HMH49" s="112"/>
      <c r="HMI49" s="112"/>
      <c r="HMJ49" s="112"/>
      <c r="HMK49" s="112"/>
      <c r="HML49" s="112"/>
      <c r="HMM49" s="112"/>
      <c r="HMN49" s="112"/>
      <c r="HMO49" s="112"/>
      <c r="HMP49" s="112"/>
      <c r="HMQ49" s="112"/>
      <c r="HMR49" s="112"/>
      <c r="HMS49" s="112"/>
      <c r="HMT49" s="112"/>
      <c r="HMU49" s="112"/>
      <c r="HMV49" s="112"/>
      <c r="HMW49" s="112"/>
      <c r="HMX49" s="112"/>
      <c r="HMY49" s="112"/>
      <c r="HMZ49" s="112"/>
      <c r="HNA49" s="112"/>
      <c r="HNB49" s="112"/>
      <c r="HNC49" s="112"/>
      <c r="HND49" s="112"/>
      <c r="HNE49" s="112"/>
      <c r="HNF49" s="112"/>
      <c r="HNG49" s="112"/>
      <c r="HNH49" s="112"/>
      <c r="HNI49" s="112"/>
      <c r="HNJ49" s="112"/>
      <c r="HNK49" s="112"/>
      <c r="HNL49" s="112"/>
      <c r="HNM49" s="112"/>
      <c r="HNN49" s="112"/>
      <c r="HNO49" s="112"/>
      <c r="HNP49" s="112"/>
      <c r="HNQ49" s="112"/>
      <c r="HNR49" s="112"/>
      <c r="HNS49" s="112"/>
      <c r="HNT49" s="112"/>
      <c r="HNU49" s="112"/>
      <c r="HNV49" s="112"/>
      <c r="HNW49" s="112"/>
      <c r="HNX49" s="112"/>
      <c r="HNY49" s="112"/>
      <c r="HNZ49" s="112"/>
      <c r="HOA49" s="112"/>
      <c r="HOB49" s="112"/>
      <c r="HOC49" s="112"/>
      <c r="HOD49" s="112"/>
      <c r="HOE49" s="112"/>
      <c r="HOF49" s="112"/>
      <c r="HOG49" s="112"/>
      <c r="HOH49" s="112"/>
      <c r="HOI49" s="112"/>
      <c r="HOJ49" s="112"/>
      <c r="HOK49" s="112"/>
      <c r="HOL49" s="112"/>
      <c r="HOM49" s="112"/>
      <c r="HON49" s="112"/>
      <c r="HOO49" s="112"/>
      <c r="HOP49" s="112"/>
      <c r="HOQ49" s="112"/>
      <c r="HOR49" s="112"/>
      <c r="HOS49" s="112"/>
      <c r="HOT49" s="112"/>
      <c r="HOU49" s="112"/>
      <c r="HOV49" s="112"/>
      <c r="HOW49" s="112"/>
      <c r="HOX49" s="112"/>
      <c r="HOY49" s="112"/>
      <c r="HOZ49" s="112"/>
      <c r="HPA49" s="112"/>
      <c r="HPB49" s="112"/>
      <c r="HPC49" s="112"/>
      <c r="HPD49" s="112"/>
      <c r="HPE49" s="112"/>
      <c r="HPF49" s="112"/>
      <c r="HPG49" s="112"/>
      <c r="HPH49" s="112"/>
      <c r="HPI49" s="112"/>
      <c r="HPJ49" s="112"/>
      <c r="HPK49" s="112"/>
      <c r="HPL49" s="112"/>
      <c r="HPM49" s="112"/>
      <c r="HPN49" s="112"/>
      <c r="HPO49" s="112"/>
      <c r="HPP49" s="112"/>
      <c r="HPQ49" s="112"/>
      <c r="HPR49" s="112"/>
      <c r="HPS49" s="112"/>
      <c r="HPT49" s="112"/>
      <c r="HPU49" s="112"/>
      <c r="HPV49" s="112"/>
      <c r="HPW49" s="112"/>
      <c r="HPX49" s="112"/>
      <c r="HPY49" s="112"/>
      <c r="HPZ49" s="112"/>
      <c r="HQA49" s="112"/>
      <c r="HQB49" s="112"/>
      <c r="HQC49" s="112"/>
      <c r="HQD49" s="112"/>
      <c r="HQE49" s="112"/>
      <c r="HQF49" s="112"/>
      <c r="HQG49" s="112"/>
      <c r="HQH49" s="112"/>
      <c r="HQI49" s="112"/>
      <c r="HQJ49" s="112"/>
      <c r="HQK49" s="112"/>
      <c r="HQL49" s="112"/>
      <c r="HQM49" s="112"/>
      <c r="HQN49" s="112"/>
      <c r="HQO49" s="112"/>
      <c r="HQP49" s="112"/>
      <c r="HQQ49" s="112"/>
      <c r="HQR49" s="112"/>
      <c r="HQS49" s="112"/>
      <c r="HQT49" s="112"/>
      <c r="HQU49" s="112"/>
      <c r="HQV49" s="112"/>
      <c r="HQW49" s="112"/>
      <c r="HQX49" s="112"/>
      <c r="HQY49" s="112"/>
      <c r="HQZ49" s="112"/>
      <c r="HRA49" s="112"/>
      <c r="HRB49" s="112"/>
      <c r="HRC49" s="112"/>
      <c r="HRD49" s="112"/>
      <c r="HRE49" s="112"/>
      <c r="HRF49" s="112"/>
      <c r="HRG49" s="112"/>
      <c r="HRH49" s="112"/>
      <c r="HRI49" s="112"/>
      <c r="HRJ49" s="112"/>
      <c r="HRK49" s="112"/>
      <c r="HRL49" s="112"/>
      <c r="HRM49" s="112"/>
      <c r="HRN49" s="112"/>
      <c r="HRO49" s="112"/>
      <c r="HRP49" s="112"/>
      <c r="HRQ49" s="112"/>
      <c r="HRR49" s="112"/>
      <c r="HRS49" s="112"/>
      <c r="HRT49" s="112"/>
      <c r="HRU49" s="112"/>
      <c r="HRV49" s="112"/>
      <c r="HRW49" s="112"/>
      <c r="HRX49" s="112"/>
      <c r="HRY49" s="112"/>
      <c r="HRZ49" s="112"/>
      <c r="HSA49" s="112"/>
      <c r="HSB49" s="112"/>
      <c r="HSC49" s="112"/>
      <c r="HSD49" s="112"/>
      <c r="HSE49" s="112"/>
      <c r="HSF49" s="112"/>
      <c r="HSG49" s="112"/>
      <c r="HSH49" s="112"/>
      <c r="HSI49" s="112"/>
      <c r="HSJ49" s="112"/>
      <c r="HSK49" s="112"/>
      <c r="HSL49" s="112"/>
      <c r="HSM49" s="112"/>
      <c r="HSN49" s="112"/>
      <c r="HSO49" s="112"/>
      <c r="HSP49" s="112"/>
      <c r="HSQ49" s="112"/>
      <c r="HSR49" s="112"/>
      <c r="HSS49" s="112"/>
      <c r="HST49" s="112"/>
      <c r="HSU49" s="112"/>
      <c r="HSV49" s="112"/>
      <c r="HSW49" s="112"/>
      <c r="HSX49" s="112"/>
      <c r="HSY49" s="112"/>
      <c r="HSZ49" s="112"/>
      <c r="HTA49" s="112"/>
      <c r="HTB49" s="112"/>
      <c r="HTC49" s="112"/>
      <c r="HTD49" s="112"/>
      <c r="HTE49" s="112"/>
      <c r="HTF49" s="112"/>
      <c r="HTG49" s="112"/>
      <c r="HTH49" s="112"/>
      <c r="HTI49" s="112"/>
      <c r="HTJ49" s="112"/>
      <c r="HTK49" s="112"/>
      <c r="HTL49" s="112"/>
      <c r="HTM49" s="112"/>
      <c r="HTN49" s="112"/>
      <c r="HTO49" s="112"/>
      <c r="HTP49" s="112"/>
      <c r="HTQ49" s="112"/>
      <c r="HTR49" s="112"/>
      <c r="HTS49" s="112"/>
      <c r="HTT49" s="112"/>
      <c r="HTU49" s="112"/>
      <c r="HTV49" s="112"/>
      <c r="HTW49" s="112"/>
      <c r="HTX49" s="112"/>
      <c r="HTY49" s="112"/>
      <c r="HTZ49" s="112"/>
      <c r="HUA49" s="112"/>
      <c r="HUB49" s="112"/>
      <c r="HUC49" s="112"/>
      <c r="HUD49" s="112"/>
      <c r="HUE49" s="112"/>
      <c r="HUF49" s="112"/>
      <c r="HUG49" s="112"/>
      <c r="HUH49" s="112"/>
      <c r="HUI49" s="112"/>
      <c r="HUJ49" s="112"/>
      <c r="HUK49" s="112"/>
      <c r="HUL49" s="112"/>
      <c r="HUM49" s="112"/>
      <c r="HUN49" s="112"/>
      <c r="HUO49" s="112"/>
      <c r="HUP49" s="112"/>
      <c r="HUQ49" s="112"/>
      <c r="HUR49" s="112"/>
      <c r="HUS49" s="112"/>
      <c r="HUT49" s="112"/>
      <c r="HUU49" s="112"/>
      <c r="HUV49" s="112"/>
      <c r="HUW49" s="112"/>
      <c r="HUX49" s="112"/>
      <c r="HUY49" s="112"/>
      <c r="HUZ49" s="112"/>
      <c r="HVA49" s="112"/>
      <c r="HVB49" s="112"/>
      <c r="HVC49" s="112"/>
      <c r="HVD49" s="112"/>
      <c r="HVE49" s="112"/>
      <c r="HVF49" s="112"/>
      <c r="HVG49" s="112"/>
      <c r="HVH49" s="112"/>
      <c r="HVI49" s="112"/>
      <c r="HVJ49" s="112"/>
      <c r="HVK49" s="112"/>
      <c r="HVL49" s="112"/>
      <c r="HVM49" s="112"/>
      <c r="HVN49" s="112"/>
      <c r="HVO49" s="112"/>
      <c r="HVP49" s="112"/>
      <c r="HVQ49" s="112"/>
      <c r="HVR49" s="112"/>
      <c r="HVS49" s="112"/>
      <c r="HVT49" s="112"/>
      <c r="HVU49" s="112"/>
      <c r="HVV49" s="112"/>
      <c r="HVW49" s="112"/>
      <c r="HVX49" s="112"/>
      <c r="HVY49" s="112"/>
      <c r="HVZ49" s="112"/>
      <c r="HWA49" s="112"/>
      <c r="HWB49" s="112"/>
      <c r="HWC49" s="112"/>
      <c r="HWD49" s="112"/>
      <c r="HWE49" s="112"/>
      <c r="HWF49" s="112"/>
      <c r="HWG49" s="112"/>
      <c r="HWH49" s="112"/>
      <c r="HWI49" s="112"/>
      <c r="HWJ49" s="112"/>
      <c r="HWK49" s="112"/>
      <c r="HWL49" s="112"/>
      <c r="HWM49" s="112"/>
      <c r="HWN49" s="112"/>
      <c r="HWO49" s="112"/>
      <c r="HWP49" s="112"/>
      <c r="HWQ49" s="112"/>
      <c r="HWR49" s="112"/>
      <c r="HWS49" s="112"/>
      <c r="HWT49" s="112"/>
      <c r="HWU49" s="112"/>
      <c r="HWV49" s="112"/>
      <c r="HWW49" s="112"/>
      <c r="HWX49" s="112"/>
      <c r="HWY49" s="112"/>
      <c r="HWZ49" s="112"/>
      <c r="HXA49" s="112"/>
      <c r="HXB49" s="112"/>
      <c r="HXC49" s="112"/>
      <c r="HXD49" s="112"/>
      <c r="HXE49" s="112"/>
      <c r="HXF49" s="112"/>
      <c r="HXG49" s="112"/>
      <c r="HXH49" s="112"/>
      <c r="HXI49" s="112"/>
      <c r="HXJ49" s="112"/>
      <c r="HXK49" s="112"/>
      <c r="HXL49" s="112"/>
      <c r="HXM49" s="112"/>
      <c r="HXN49" s="112"/>
      <c r="HXO49" s="112"/>
      <c r="HXP49" s="112"/>
      <c r="HXQ49" s="112"/>
      <c r="HXR49" s="112"/>
      <c r="HXS49" s="112"/>
      <c r="HXT49" s="112"/>
      <c r="HXU49" s="112"/>
      <c r="HXV49" s="112"/>
      <c r="HXW49" s="112"/>
      <c r="HXX49" s="112"/>
      <c r="HXY49" s="112"/>
      <c r="HXZ49" s="112"/>
      <c r="HYA49" s="112"/>
      <c r="HYB49" s="112"/>
      <c r="HYC49" s="112"/>
      <c r="HYD49" s="112"/>
      <c r="HYE49" s="112"/>
      <c r="HYF49" s="112"/>
      <c r="HYG49" s="112"/>
      <c r="HYH49" s="112"/>
      <c r="HYI49" s="112"/>
      <c r="HYJ49" s="112"/>
      <c r="HYK49" s="112"/>
      <c r="HYL49" s="112"/>
      <c r="HYM49" s="112"/>
      <c r="HYN49" s="112"/>
      <c r="HYO49" s="112"/>
      <c r="HYP49" s="112"/>
      <c r="HYQ49" s="112"/>
      <c r="HYR49" s="112"/>
      <c r="HYS49" s="112"/>
      <c r="HYT49" s="112"/>
      <c r="HYU49" s="112"/>
      <c r="HYV49" s="112"/>
      <c r="HYW49" s="112"/>
      <c r="HYX49" s="112"/>
      <c r="HYY49" s="112"/>
      <c r="HYZ49" s="112"/>
      <c r="HZA49" s="112"/>
      <c r="HZB49" s="112"/>
      <c r="HZC49" s="112"/>
      <c r="HZD49" s="112"/>
      <c r="HZE49" s="112"/>
      <c r="HZF49" s="112"/>
      <c r="HZG49" s="112"/>
      <c r="HZH49" s="112"/>
      <c r="HZI49" s="112"/>
      <c r="HZJ49" s="112"/>
      <c r="HZK49" s="112"/>
      <c r="HZL49" s="112"/>
      <c r="HZM49" s="112"/>
      <c r="HZN49" s="112"/>
      <c r="HZO49" s="112"/>
      <c r="HZP49" s="112"/>
      <c r="HZQ49" s="112"/>
      <c r="HZR49" s="112"/>
      <c r="HZS49" s="112"/>
      <c r="HZT49" s="112"/>
      <c r="HZU49" s="112"/>
      <c r="HZV49" s="112"/>
      <c r="HZW49" s="112"/>
      <c r="HZX49" s="112"/>
      <c r="HZY49" s="112"/>
      <c r="HZZ49" s="112"/>
      <c r="IAA49" s="112"/>
      <c r="IAB49" s="112"/>
      <c r="IAC49" s="112"/>
      <c r="IAD49" s="112"/>
      <c r="IAE49" s="112"/>
      <c r="IAF49" s="112"/>
      <c r="IAG49" s="112"/>
      <c r="IAH49" s="112"/>
      <c r="IAI49" s="112"/>
      <c r="IAJ49" s="112"/>
      <c r="IAK49" s="112"/>
      <c r="IAL49" s="112"/>
      <c r="IAM49" s="112"/>
      <c r="IAN49" s="112"/>
      <c r="IAO49" s="112"/>
      <c r="IAP49" s="112"/>
      <c r="IAQ49" s="112"/>
      <c r="IAR49" s="112"/>
      <c r="IAS49" s="112"/>
      <c r="IAT49" s="112"/>
      <c r="IAU49" s="112"/>
      <c r="IAV49" s="112"/>
      <c r="IAW49" s="112"/>
      <c r="IAX49" s="112"/>
      <c r="IAY49" s="112"/>
      <c r="IAZ49" s="112"/>
      <c r="IBA49" s="112"/>
      <c r="IBB49" s="112"/>
      <c r="IBC49" s="112"/>
      <c r="IBD49" s="112"/>
      <c r="IBE49" s="112"/>
      <c r="IBF49" s="112"/>
      <c r="IBG49" s="112"/>
      <c r="IBH49" s="112"/>
      <c r="IBI49" s="112"/>
      <c r="IBJ49" s="112"/>
      <c r="IBK49" s="112"/>
      <c r="IBL49" s="112"/>
      <c r="IBM49" s="112"/>
      <c r="IBN49" s="112"/>
      <c r="IBO49" s="112"/>
      <c r="IBP49" s="112"/>
      <c r="IBQ49" s="112"/>
      <c r="IBR49" s="112"/>
      <c r="IBS49" s="112"/>
      <c r="IBT49" s="112"/>
      <c r="IBU49" s="112"/>
      <c r="IBV49" s="112"/>
      <c r="IBW49" s="112"/>
      <c r="IBX49" s="112"/>
      <c r="IBY49" s="112"/>
      <c r="IBZ49" s="112"/>
      <c r="ICA49" s="112"/>
      <c r="ICB49" s="112"/>
      <c r="ICC49" s="112"/>
      <c r="ICD49" s="112"/>
      <c r="ICE49" s="112"/>
      <c r="ICF49" s="112"/>
      <c r="ICG49" s="112"/>
      <c r="ICH49" s="112"/>
      <c r="ICI49" s="112"/>
      <c r="ICJ49" s="112"/>
      <c r="ICK49" s="112"/>
      <c r="ICL49" s="112"/>
      <c r="ICM49" s="112"/>
      <c r="ICN49" s="112"/>
      <c r="ICO49" s="112"/>
      <c r="ICP49" s="112"/>
      <c r="ICQ49" s="112"/>
      <c r="ICR49" s="112"/>
      <c r="ICS49" s="112"/>
      <c r="ICT49" s="112"/>
      <c r="ICU49" s="112"/>
      <c r="ICV49" s="112"/>
      <c r="ICW49" s="112"/>
      <c r="ICX49" s="112"/>
      <c r="ICY49" s="112"/>
      <c r="ICZ49" s="112"/>
      <c r="IDA49" s="112"/>
      <c r="IDB49" s="112"/>
      <c r="IDC49" s="112"/>
      <c r="IDD49" s="112"/>
      <c r="IDE49" s="112"/>
      <c r="IDF49" s="112"/>
      <c r="IDG49" s="112"/>
      <c r="IDH49" s="112"/>
      <c r="IDI49" s="112"/>
      <c r="IDJ49" s="112"/>
      <c r="IDK49" s="112"/>
      <c r="IDL49" s="112"/>
      <c r="IDM49" s="112"/>
      <c r="IDN49" s="112"/>
      <c r="IDO49" s="112"/>
      <c r="IDP49" s="112"/>
      <c r="IDQ49" s="112"/>
      <c r="IDR49" s="112"/>
      <c r="IDS49" s="112"/>
      <c r="IDT49" s="112"/>
      <c r="IDU49" s="112"/>
      <c r="IDV49" s="112"/>
      <c r="IDW49" s="112"/>
      <c r="IDX49" s="112"/>
      <c r="IDY49" s="112"/>
      <c r="IDZ49" s="112"/>
      <c r="IEA49" s="112"/>
      <c r="IEB49" s="112"/>
      <c r="IEC49" s="112"/>
      <c r="IED49" s="112"/>
      <c r="IEE49" s="112"/>
      <c r="IEF49" s="112"/>
      <c r="IEG49" s="112"/>
      <c r="IEH49" s="112"/>
      <c r="IEI49" s="112"/>
      <c r="IEJ49" s="112"/>
      <c r="IEK49" s="112"/>
      <c r="IEL49" s="112"/>
      <c r="IEM49" s="112"/>
      <c r="IEN49" s="112"/>
      <c r="IEO49" s="112"/>
      <c r="IEP49" s="112"/>
      <c r="IEQ49" s="112"/>
      <c r="IER49" s="112"/>
      <c r="IES49" s="112"/>
      <c r="IET49" s="112"/>
      <c r="IEU49" s="112"/>
      <c r="IEV49" s="112"/>
      <c r="IEW49" s="112"/>
      <c r="IEX49" s="112"/>
      <c r="IEY49" s="112"/>
      <c r="IEZ49" s="112"/>
      <c r="IFA49" s="112"/>
      <c r="IFB49" s="112"/>
      <c r="IFC49" s="112"/>
      <c r="IFD49" s="112"/>
      <c r="IFE49" s="112"/>
      <c r="IFF49" s="112"/>
      <c r="IFG49" s="112"/>
      <c r="IFH49" s="112"/>
      <c r="IFI49" s="112"/>
      <c r="IFJ49" s="112"/>
      <c r="IFK49" s="112"/>
      <c r="IFL49" s="112"/>
      <c r="IFM49" s="112"/>
      <c r="IFN49" s="112"/>
      <c r="IFO49" s="112"/>
      <c r="IFP49" s="112"/>
      <c r="IFQ49" s="112"/>
      <c r="IFR49" s="112"/>
      <c r="IFS49" s="112"/>
      <c r="IFT49" s="112"/>
      <c r="IFU49" s="112"/>
      <c r="IFV49" s="112"/>
      <c r="IFW49" s="112"/>
      <c r="IFX49" s="112"/>
      <c r="IFY49" s="112"/>
      <c r="IFZ49" s="112"/>
      <c r="IGA49" s="112"/>
      <c r="IGB49" s="112"/>
      <c r="IGC49" s="112"/>
      <c r="IGD49" s="112"/>
      <c r="IGE49" s="112"/>
      <c r="IGF49" s="112"/>
      <c r="IGG49" s="112"/>
      <c r="IGH49" s="112"/>
      <c r="IGI49" s="112"/>
      <c r="IGJ49" s="112"/>
      <c r="IGK49" s="112"/>
      <c r="IGL49" s="112"/>
      <c r="IGM49" s="112"/>
      <c r="IGN49" s="112"/>
      <c r="IGO49" s="112"/>
      <c r="IGP49" s="112"/>
      <c r="IGQ49" s="112"/>
      <c r="IGR49" s="112"/>
      <c r="IGS49" s="112"/>
      <c r="IGT49" s="112"/>
      <c r="IGU49" s="112"/>
      <c r="IGV49" s="112"/>
      <c r="IGW49" s="112"/>
      <c r="IGX49" s="112"/>
      <c r="IGY49" s="112"/>
      <c r="IGZ49" s="112"/>
      <c r="IHA49" s="112"/>
      <c r="IHB49" s="112"/>
      <c r="IHC49" s="112"/>
      <c r="IHD49" s="112"/>
      <c r="IHE49" s="112"/>
      <c r="IHF49" s="112"/>
      <c r="IHG49" s="112"/>
      <c r="IHH49" s="112"/>
      <c r="IHI49" s="112"/>
      <c r="IHJ49" s="112"/>
      <c r="IHK49" s="112"/>
      <c r="IHL49" s="112"/>
      <c r="IHM49" s="112"/>
      <c r="IHN49" s="112"/>
      <c r="IHO49" s="112"/>
      <c r="IHP49" s="112"/>
      <c r="IHQ49" s="112"/>
      <c r="IHR49" s="112"/>
      <c r="IHS49" s="112"/>
      <c r="IHT49" s="112"/>
      <c r="IHU49" s="112"/>
      <c r="IHV49" s="112"/>
      <c r="IHW49" s="112"/>
      <c r="IHX49" s="112"/>
      <c r="IHY49" s="112"/>
      <c r="IHZ49" s="112"/>
      <c r="IIA49" s="112"/>
      <c r="IIB49" s="112"/>
      <c r="IIC49" s="112"/>
      <c r="IID49" s="112"/>
      <c r="IIE49" s="112"/>
      <c r="IIF49" s="112"/>
      <c r="IIG49" s="112"/>
      <c r="IIH49" s="112"/>
      <c r="III49" s="112"/>
      <c r="IIJ49" s="112"/>
      <c r="IIK49" s="112"/>
      <c r="IIL49" s="112"/>
      <c r="IIM49" s="112"/>
      <c r="IIN49" s="112"/>
      <c r="IIO49" s="112"/>
      <c r="IIP49" s="112"/>
      <c r="IIQ49" s="112"/>
      <c r="IIR49" s="112"/>
      <c r="IIS49" s="112"/>
      <c r="IIT49" s="112"/>
      <c r="IIU49" s="112"/>
      <c r="IIV49" s="112"/>
      <c r="IIW49" s="112"/>
      <c r="IIX49" s="112"/>
      <c r="IIY49" s="112"/>
      <c r="IIZ49" s="112"/>
      <c r="IJA49" s="112"/>
      <c r="IJB49" s="112"/>
      <c r="IJC49" s="112"/>
      <c r="IJD49" s="112"/>
      <c r="IJE49" s="112"/>
      <c r="IJF49" s="112"/>
      <c r="IJG49" s="112"/>
      <c r="IJH49" s="112"/>
      <c r="IJI49" s="112"/>
      <c r="IJJ49" s="112"/>
      <c r="IJK49" s="112"/>
      <c r="IJL49" s="112"/>
      <c r="IJM49" s="112"/>
      <c r="IJN49" s="112"/>
      <c r="IJO49" s="112"/>
      <c r="IJP49" s="112"/>
      <c r="IJQ49" s="112"/>
      <c r="IJR49" s="112"/>
      <c r="IJS49" s="112"/>
      <c r="IJT49" s="112"/>
      <c r="IJU49" s="112"/>
      <c r="IJV49" s="112"/>
      <c r="IJW49" s="112"/>
      <c r="IJX49" s="112"/>
      <c r="IJY49" s="112"/>
      <c r="IJZ49" s="112"/>
      <c r="IKA49" s="112"/>
      <c r="IKB49" s="112"/>
      <c r="IKC49" s="112"/>
      <c r="IKD49" s="112"/>
      <c r="IKE49" s="112"/>
      <c r="IKF49" s="112"/>
      <c r="IKG49" s="112"/>
      <c r="IKH49" s="112"/>
      <c r="IKI49" s="112"/>
      <c r="IKJ49" s="112"/>
      <c r="IKK49" s="112"/>
      <c r="IKL49" s="112"/>
      <c r="IKM49" s="112"/>
      <c r="IKN49" s="112"/>
      <c r="IKO49" s="112"/>
      <c r="IKP49" s="112"/>
      <c r="IKQ49" s="112"/>
      <c r="IKR49" s="112"/>
      <c r="IKS49" s="112"/>
      <c r="IKT49" s="112"/>
      <c r="IKU49" s="112"/>
      <c r="IKV49" s="112"/>
      <c r="IKW49" s="112"/>
      <c r="IKX49" s="112"/>
      <c r="IKY49" s="112"/>
      <c r="IKZ49" s="112"/>
      <c r="ILA49" s="112"/>
      <c r="ILB49" s="112"/>
      <c r="ILC49" s="112"/>
      <c r="ILD49" s="112"/>
      <c r="ILE49" s="112"/>
      <c r="ILF49" s="112"/>
      <c r="ILG49" s="112"/>
      <c r="ILH49" s="112"/>
      <c r="ILI49" s="112"/>
      <c r="ILJ49" s="112"/>
      <c r="ILK49" s="112"/>
      <c r="ILL49" s="112"/>
      <c r="ILM49" s="112"/>
      <c r="ILN49" s="112"/>
      <c r="ILO49" s="112"/>
      <c r="ILP49" s="112"/>
      <c r="ILQ49" s="112"/>
      <c r="ILR49" s="112"/>
      <c r="ILS49" s="112"/>
      <c r="ILT49" s="112"/>
      <c r="ILU49" s="112"/>
      <c r="ILV49" s="112"/>
      <c r="ILW49" s="112"/>
      <c r="ILX49" s="112"/>
      <c r="ILY49" s="112"/>
      <c r="ILZ49" s="112"/>
      <c r="IMA49" s="112"/>
      <c r="IMB49" s="112"/>
      <c r="IMC49" s="112"/>
      <c r="IMD49" s="112"/>
      <c r="IME49" s="112"/>
      <c r="IMF49" s="112"/>
      <c r="IMG49" s="112"/>
      <c r="IMH49" s="112"/>
      <c r="IMI49" s="112"/>
      <c r="IMJ49" s="112"/>
      <c r="IMK49" s="112"/>
      <c r="IML49" s="112"/>
      <c r="IMM49" s="112"/>
      <c r="IMN49" s="112"/>
      <c r="IMO49" s="112"/>
      <c r="IMP49" s="112"/>
      <c r="IMQ49" s="112"/>
      <c r="IMR49" s="112"/>
      <c r="IMS49" s="112"/>
      <c r="IMT49" s="112"/>
      <c r="IMU49" s="112"/>
      <c r="IMV49" s="112"/>
      <c r="IMW49" s="112"/>
      <c r="IMX49" s="112"/>
      <c r="IMY49" s="112"/>
      <c r="IMZ49" s="112"/>
      <c r="INA49" s="112"/>
      <c r="INB49" s="112"/>
      <c r="INC49" s="112"/>
      <c r="IND49" s="112"/>
      <c r="INE49" s="112"/>
      <c r="INF49" s="112"/>
      <c r="ING49" s="112"/>
      <c r="INH49" s="112"/>
      <c r="INI49" s="112"/>
      <c r="INJ49" s="112"/>
      <c r="INK49" s="112"/>
      <c r="INL49" s="112"/>
      <c r="INM49" s="112"/>
      <c r="INN49" s="112"/>
      <c r="INO49" s="112"/>
      <c r="INP49" s="112"/>
      <c r="INQ49" s="112"/>
      <c r="INR49" s="112"/>
      <c r="INS49" s="112"/>
      <c r="INT49" s="112"/>
      <c r="INU49" s="112"/>
      <c r="INV49" s="112"/>
      <c r="INW49" s="112"/>
      <c r="INX49" s="112"/>
      <c r="INY49" s="112"/>
      <c r="INZ49" s="112"/>
      <c r="IOA49" s="112"/>
      <c r="IOB49" s="112"/>
      <c r="IOC49" s="112"/>
      <c r="IOD49" s="112"/>
      <c r="IOE49" s="112"/>
      <c r="IOF49" s="112"/>
      <c r="IOG49" s="112"/>
      <c r="IOH49" s="112"/>
      <c r="IOI49" s="112"/>
      <c r="IOJ49" s="112"/>
      <c r="IOK49" s="112"/>
      <c r="IOL49" s="112"/>
      <c r="IOM49" s="112"/>
      <c r="ION49" s="112"/>
      <c r="IOO49" s="112"/>
      <c r="IOP49" s="112"/>
      <c r="IOQ49" s="112"/>
      <c r="IOR49" s="112"/>
      <c r="IOS49" s="112"/>
      <c r="IOT49" s="112"/>
      <c r="IOU49" s="112"/>
      <c r="IOV49" s="112"/>
      <c r="IOW49" s="112"/>
      <c r="IOX49" s="112"/>
      <c r="IOY49" s="112"/>
      <c r="IOZ49" s="112"/>
      <c r="IPA49" s="112"/>
      <c r="IPB49" s="112"/>
      <c r="IPC49" s="112"/>
      <c r="IPD49" s="112"/>
      <c r="IPE49" s="112"/>
      <c r="IPF49" s="112"/>
      <c r="IPG49" s="112"/>
      <c r="IPH49" s="112"/>
      <c r="IPI49" s="112"/>
      <c r="IPJ49" s="112"/>
      <c r="IPK49" s="112"/>
      <c r="IPL49" s="112"/>
      <c r="IPM49" s="112"/>
      <c r="IPN49" s="112"/>
      <c r="IPO49" s="112"/>
      <c r="IPP49" s="112"/>
      <c r="IPQ49" s="112"/>
      <c r="IPR49" s="112"/>
      <c r="IPS49" s="112"/>
      <c r="IPT49" s="112"/>
      <c r="IPU49" s="112"/>
      <c r="IPV49" s="112"/>
      <c r="IPW49" s="112"/>
      <c r="IPX49" s="112"/>
      <c r="IPY49" s="112"/>
      <c r="IPZ49" s="112"/>
      <c r="IQA49" s="112"/>
      <c r="IQB49" s="112"/>
      <c r="IQC49" s="112"/>
      <c r="IQD49" s="112"/>
      <c r="IQE49" s="112"/>
      <c r="IQF49" s="112"/>
      <c r="IQG49" s="112"/>
      <c r="IQH49" s="112"/>
      <c r="IQI49" s="112"/>
      <c r="IQJ49" s="112"/>
      <c r="IQK49" s="112"/>
      <c r="IQL49" s="112"/>
      <c r="IQM49" s="112"/>
      <c r="IQN49" s="112"/>
      <c r="IQO49" s="112"/>
      <c r="IQP49" s="112"/>
      <c r="IQQ49" s="112"/>
      <c r="IQR49" s="112"/>
      <c r="IQS49" s="112"/>
      <c r="IQT49" s="112"/>
      <c r="IQU49" s="112"/>
      <c r="IQV49" s="112"/>
      <c r="IQW49" s="112"/>
      <c r="IQX49" s="112"/>
      <c r="IQY49" s="112"/>
      <c r="IQZ49" s="112"/>
      <c r="IRA49" s="112"/>
      <c r="IRB49" s="112"/>
      <c r="IRC49" s="112"/>
      <c r="IRD49" s="112"/>
      <c r="IRE49" s="112"/>
      <c r="IRF49" s="112"/>
      <c r="IRG49" s="112"/>
      <c r="IRH49" s="112"/>
      <c r="IRI49" s="112"/>
      <c r="IRJ49" s="112"/>
      <c r="IRK49" s="112"/>
      <c r="IRL49" s="112"/>
      <c r="IRM49" s="112"/>
      <c r="IRN49" s="112"/>
      <c r="IRO49" s="112"/>
      <c r="IRP49" s="112"/>
      <c r="IRQ49" s="112"/>
      <c r="IRR49" s="112"/>
      <c r="IRS49" s="112"/>
      <c r="IRT49" s="112"/>
      <c r="IRU49" s="112"/>
      <c r="IRV49" s="112"/>
      <c r="IRW49" s="112"/>
      <c r="IRX49" s="112"/>
      <c r="IRY49" s="112"/>
      <c r="IRZ49" s="112"/>
      <c r="ISA49" s="112"/>
      <c r="ISB49" s="112"/>
      <c r="ISC49" s="112"/>
      <c r="ISD49" s="112"/>
      <c r="ISE49" s="112"/>
      <c r="ISF49" s="112"/>
      <c r="ISG49" s="112"/>
      <c r="ISH49" s="112"/>
      <c r="ISI49" s="112"/>
      <c r="ISJ49" s="112"/>
      <c r="ISK49" s="112"/>
      <c r="ISL49" s="112"/>
      <c r="ISM49" s="112"/>
      <c r="ISN49" s="112"/>
      <c r="ISO49" s="112"/>
      <c r="ISP49" s="112"/>
      <c r="ISQ49" s="112"/>
      <c r="ISR49" s="112"/>
      <c r="ISS49" s="112"/>
      <c r="IST49" s="112"/>
      <c r="ISU49" s="112"/>
      <c r="ISV49" s="112"/>
      <c r="ISW49" s="112"/>
      <c r="ISX49" s="112"/>
      <c r="ISY49" s="112"/>
      <c r="ISZ49" s="112"/>
      <c r="ITA49" s="112"/>
      <c r="ITB49" s="112"/>
      <c r="ITC49" s="112"/>
      <c r="ITD49" s="112"/>
      <c r="ITE49" s="112"/>
      <c r="ITF49" s="112"/>
      <c r="ITG49" s="112"/>
      <c r="ITH49" s="112"/>
      <c r="ITI49" s="112"/>
      <c r="ITJ49" s="112"/>
      <c r="ITK49" s="112"/>
      <c r="ITL49" s="112"/>
      <c r="ITM49" s="112"/>
      <c r="ITN49" s="112"/>
      <c r="ITO49" s="112"/>
      <c r="ITP49" s="112"/>
      <c r="ITQ49" s="112"/>
      <c r="ITR49" s="112"/>
      <c r="ITS49" s="112"/>
      <c r="ITT49" s="112"/>
      <c r="ITU49" s="112"/>
      <c r="ITV49" s="112"/>
      <c r="ITW49" s="112"/>
      <c r="ITX49" s="112"/>
      <c r="ITY49" s="112"/>
      <c r="ITZ49" s="112"/>
      <c r="IUA49" s="112"/>
      <c r="IUB49" s="112"/>
      <c r="IUC49" s="112"/>
      <c r="IUD49" s="112"/>
      <c r="IUE49" s="112"/>
      <c r="IUF49" s="112"/>
      <c r="IUG49" s="112"/>
      <c r="IUH49" s="112"/>
      <c r="IUI49" s="112"/>
      <c r="IUJ49" s="112"/>
      <c r="IUK49" s="112"/>
      <c r="IUL49" s="112"/>
      <c r="IUM49" s="112"/>
      <c r="IUN49" s="112"/>
      <c r="IUO49" s="112"/>
      <c r="IUP49" s="112"/>
      <c r="IUQ49" s="112"/>
      <c r="IUR49" s="112"/>
      <c r="IUS49" s="112"/>
      <c r="IUT49" s="112"/>
      <c r="IUU49" s="112"/>
      <c r="IUV49" s="112"/>
      <c r="IUW49" s="112"/>
      <c r="IUX49" s="112"/>
      <c r="IUY49" s="112"/>
      <c r="IUZ49" s="112"/>
      <c r="IVA49" s="112"/>
      <c r="IVB49" s="112"/>
      <c r="IVC49" s="112"/>
      <c r="IVD49" s="112"/>
      <c r="IVE49" s="112"/>
      <c r="IVF49" s="112"/>
      <c r="IVG49" s="112"/>
      <c r="IVH49" s="112"/>
      <c r="IVI49" s="112"/>
      <c r="IVJ49" s="112"/>
      <c r="IVK49" s="112"/>
      <c r="IVL49" s="112"/>
      <c r="IVM49" s="112"/>
      <c r="IVN49" s="112"/>
      <c r="IVO49" s="112"/>
      <c r="IVP49" s="112"/>
      <c r="IVQ49" s="112"/>
      <c r="IVR49" s="112"/>
      <c r="IVS49" s="112"/>
      <c r="IVT49" s="112"/>
      <c r="IVU49" s="112"/>
      <c r="IVV49" s="112"/>
      <c r="IVW49" s="112"/>
      <c r="IVX49" s="112"/>
      <c r="IVY49" s="112"/>
      <c r="IVZ49" s="112"/>
      <c r="IWA49" s="112"/>
      <c r="IWB49" s="112"/>
      <c r="IWC49" s="112"/>
      <c r="IWD49" s="112"/>
      <c r="IWE49" s="112"/>
      <c r="IWF49" s="112"/>
      <c r="IWG49" s="112"/>
      <c r="IWH49" s="112"/>
      <c r="IWI49" s="112"/>
      <c r="IWJ49" s="112"/>
      <c r="IWK49" s="112"/>
      <c r="IWL49" s="112"/>
      <c r="IWM49" s="112"/>
      <c r="IWN49" s="112"/>
      <c r="IWO49" s="112"/>
      <c r="IWP49" s="112"/>
      <c r="IWQ49" s="112"/>
      <c r="IWR49" s="112"/>
      <c r="IWS49" s="112"/>
      <c r="IWT49" s="112"/>
      <c r="IWU49" s="112"/>
      <c r="IWV49" s="112"/>
      <c r="IWW49" s="112"/>
      <c r="IWX49" s="112"/>
      <c r="IWY49" s="112"/>
      <c r="IWZ49" s="112"/>
      <c r="IXA49" s="112"/>
      <c r="IXB49" s="112"/>
      <c r="IXC49" s="112"/>
      <c r="IXD49" s="112"/>
      <c r="IXE49" s="112"/>
      <c r="IXF49" s="112"/>
      <c r="IXG49" s="112"/>
      <c r="IXH49" s="112"/>
      <c r="IXI49" s="112"/>
      <c r="IXJ49" s="112"/>
      <c r="IXK49" s="112"/>
      <c r="IXL49" s="112"/>
      <c r="IXM49" s="112"/>
      <c r="IXN49" s="112"/>
      <c r="IXO49" s="112"/>
      <c r="IXP49" s="112"/>
      <c r="IXQ49" s="112"/>
      <c r="IXR49" s="112"/>
      <c r="IXS49" s="112"/>
      <c r="IXT49" s="112"/>
      <c r="IXU49" s="112"/>
      <c r="IXV49" s="112"/>
      <c r="IXW49" s="112"/>
      <c r="IXX49" s="112"/>
      <c r="IXY49" s="112"/>
      <c r="IXZ49" s="112"/>
      <c r="IYA49" s="112"/>
      <c r="IYB49" s="112"/>
      <c r="IYC49" s="112"/>
      <c r="IYD49" s="112"/>
      <c r="IYE49" s="112"/>
      <c r="IYF49" s="112"/>
      <c r="IYG49" s="112"/>
      <c r="IYH49" s="112"/>
      <c r="IYI49" s="112"/>
      <c r="IYJ49" s="112"/>
      <c r="IYK49" s="112"/>
      <c r="IYL49" s="112"/>
      <c r="IYM49" s="112"/>
      <c r="IYN49" s="112"/>
      <c r="IYO49" s="112"/>
      <c r="IYP49" s="112"/>
      <c r="IYQ49" s="112"/>
      <c r="IYR49" s="112"/>
      <c r="IYS49" s="112"/>
      <c r="IYT49" s="112"/>
      <c r="IYU49" s="112"/>
      <c r="IYV49" s="112"/>
      <c r="IYW49" s="112"/>
      <c r="IYX49" s="112"/>
      <c r="IYY49" s="112"/>
      <c r="IYZ49" s="112"/>
      <c r="IZA49" s="112"/>
      <c r="IZB49" s="112"/>
      <c r="IZC49" s="112"/>
      <c r="IZD49" s="112"/>
      <c r="IZE49" s="112"/>
      <c r="IZF49" s="112"/>
      <c r="IZG49" s="112"/>
      <c r="IZH49" s="112"/>
      <c r="IZI49" s="112"/>
      <c r="IZJ49" s="112"/>
      <c r="IZK49" s="112"/>
      <c r="IZL49" s="112"/>
      <c r="IZM49" s="112"/>
      <c r="IZN49" s="112"/>
      <c r="IZO49" s="112"/>
      <c r="IZP49" s="112"/>
      <c r="IZQ49" s="112"/>
      <c r="IZR49" s="112"/>
      <c r="IZS49" s="112"/>
      <c r="IZT49" s="112"/>
      <c r="IZU49" s="112"/>
      <c r="IZV49" s="112"/>
      <c r="IZW49" s="112"/>
      <c r="IZX49" s="112"/>
      <c r="IZY49" s="112"/>
      <c r="IZZ49" s="112"/>
      <c r="JAA49" s="112"/>
      <c r="JAB49" s="112"/>
      <c r="JAC49" s="112"/>
      <c r="JAD49" s="112"/>
      <c r="JAE49" s="112"/>
      <c r="JAF49" s="112"/>
      <c r="JAG49" s="112"/>
      <c r="JAH49" s="112"/>
      <c r="JAI49" s="112"/>
      <c r="JAJ49" s="112"/>
      <c r="JAK49" s="112"/>
      <c r="JAL49" s="112"/>
      <c r="JAM49" s="112"/>
      <c r="JAN49" s="112"/>
      <c r="JAO49" s="112"/>
      <c r="JAP49" s="112"/>
      <c r="JAQ49" s="112"/>
      <c r="JAR49" s="112"/>
      <c r="JAS49" s="112"/>
      <c r="JAT49" s="112"/>
      <c r="JAU49" s="112"/>
      <c r="JAV49" s="112"/>
      <c r="JAW49" s="112"/>
      <c r="JAX49" s="112"/>
      <c r="JAY49" s="112"/>
      <c r="JAZ49" s="112"/>
      <c r="JBA49" s="112"/>
      <c r="JBB49" s="112"/>
      <c r="JBC49" s="112"/>
      <c r="JBD49" s="112"/>
      <c r="JBE49" s="112"/>
      <c r="JBF49" s="112"/>
      <c r="JBG49" s="112"/>
      <c r="JBH49" s="112"/>
      <c r="JBI49" s="112"/>
      <c r="JBJ49" s="112"/>
      <c r="JBK49" s="112"/>
      <c r="JBL49" s="112"/>
      <c r="JBM49" s="112"/>
      <c r="JBN49" s="112"/>
      <c r="JBO49" s="112"/>
      <c r="JBP49" s="112"/>
      <c r="JBQ49" s="112"/>
      <c r="JBR49" s="112"/>
      <c r="JBS49" s="112"/>
      <c r="JBT49" s="112"/>
      <c r="JBU49" s="112"/>
      <c r="JBV49" s="112"/>
      <c r="JBW49" s="112"/>
      <c r="JBX49" s="112"/>
      <c r="JBY49" s="112"/>
      <c r="JBZ49" s="112"/>
      <c r="JCA49" s="112"/>
      <c r="JCB49" s="112"/>
      <c r="JCC49" s="112"/>
      <c r="JCD49" s="112"/>
      <c r="JCE49" s="112"/>
      <c r="JCF49" s="112"/>
      <c r="JCG49" s="112"/>
      <c r="JCH49" s="112"/>
      <c r="JCI49" s="112"/>
      <c r="JCJ49" s="112"/>
      <c r="JCK49" s="112"/>
      <c r="JCL49" s="112"/>
      <c r="JCM49" s="112"/>
      <c r="JCN49" s="112"/>
      <c r="JCO49" s="112"/>
      <c r="JCP49" s="112"/>
      <c r="JCQ49" s="112"/>
      <c r="JCR49" s="112"/>
      <c r="JCS49" s="112"/>
      <c r="JCT49" s="112"/>
      <c r="JCU49" s="112"/>
      <c r="JCV49" s="112"/>
      <c r="JCW49" s="112"/>
      <c r="JCX49" s="112"/>
      <c r="JCY49" s="112"/>
      <c r="JCZ49" s="112"/>
      <c r="JDA49" s="112"/>
      <c r="JDB49" s="112"/>
      <c r="JDC49" s="112"/>
      <c r="JDD49" s="112"/>
      <c r="JDE49" s="112"/>
      <c r="JDF49" s="112"/>
      <c r="JDG49" s="112"/>
      <c r="JDH49" s="112"/>
      <c r="JDI49" s="112"/>
      <c r="JDJ49" s="112"/>
      <c r="JDK49" s="112"/>
      <c r="JDL49" s="112"/>
      <c r="JDM49" s="112"/>
      <c r="JDN49" s="112"/>
      <c r="JDO49" s="112"/>
      <c r="JDP49" s="112"/>
      <c r="JDQ49" s="112"/>
      <c r="JDR49" s="112"/>
      <c r="JDS49" s="112"/>
      <c r="JDT49" s="112"/>
      <c r="JDU49" s="112"/>
      <c r="JDV49" s="112"/>
      <c r="JDW49" s="112"/>
      <c r="JDX49" s="112"/>
      <c r="JDY49" s="112"/>
      <c r="JDZ49" s="112"/>
      <c r="JEA49" s="112"/>
      <c r="JEB49" s="112"/>
      <c r="JEC49" s="112"/>
      <c r="JED49" s="112"/>
      <c r="JEE49" s="112"/>
      <c r="JEF49" s="112"/>
      <c r="JEG49" s="112"/>
      <c r="JEH49" s="112"/>
      <c r="JEI49" s="112"/>
      <c r="JEJ49" s="112"/>
      <c r="JEK49" s="112"/>
      <c r="JEL49" s="112"/>
      <c r="JEM49" s="112"/>
      <c r="JEN49" s="112"/>
      <c r="JEO49" s="112"/>
      <c r="JEP49" s="112"/>
      <c r="JEQ49" s="112"/>
      <c r="JER49" s="112"/>
      <c r="JES49" s="112"/>
      <c r="JET49" s="112"/>
      <c r="JEU49" s="112"/>
      <c r="JEV49" s="112"/>
      <c r="JEW49" s="112"/>
      <c r="JEX49" s="112"/>
      <c r="JEY49" s="112"/>
      <c r="JEZ49" s="112"/>
      <c r="JFA49" s="112"/>
      <c r="JFB49" s="112"/>
      <c r="JFC49" s="112"/>
      <c r="JFD49" s="112"/>
      <c r="JFE49" s="112"/>
      <c r="JFF49" s="112"/>
      <c r="JFG49" s="112"/>
      <c r="JFH49" s="112"/>
      <c r="JFI49" s="112"/>
      <c r="JFJ49" s="112"/>
      <c r="JFK49" s="112"/>
      <c r="JFL49" s="112"/>
      <c r="JFM49" s="112"/>
      <c r="JFN49" s="112"/>
      <c r="JFO49" s="112"/>
      <c r="JFP49" s="112"/>
      <c r="JFQ49" s="112"/>
      <c r="JFR49" s="112"/>
      <c r="JFS49" s="112"/>
      <c r="JFT49" s="112"/>
      <c r="JFU49" s="112"/>
      <c r="JFV49" s="112"/>
      <c r="JFW49" s="112"/>
      <c r="JFX49" s="112"/>
      <c r="JFY49" s="112"/>
      <c r="JFZ49" s="112"/>
      <c r="JGA49" s="112"/>
      <c r="JGB49" s="112"/>
      <c r="JGC49" s="112"/>
      <c r="JGD49" s="112"/>
      <c r="JGE49" s="112"/>
      <c r="JGF49" s="112"/>
      <c r="JGG49" s="112"/>
      <c r="JGH49" s="112"/>
      <c r="JGI49" s="112"/>
      <c r="JGJ49" s="112"/>
      <c r="JGK49" s="112"/>
      <c r="JGL49" s="112"/>
      <c r="JGM49" s="112"/>
      <c r="JGN49" s="112"/>
      <c r="JGO49" s="112"/>
      <c r="JGP49" s="112"/>
      <c r="JGQ49" s="112"/>
      <c r="JGR49" s="112"/>
      <c r="JGS49" s="112"/>
      <c r="JGT49" s="112"/>
      <c r="JGU49" s="112"/>
      <c r="JGV49" s="112"/>
      <c r="JGW49" s="112"/>
      <c r="JGX49" s="112"/>
      <c r="JGY49" s="112"/>
      <c r="JGZ49" s="112"/>
      <c r="JHA49" s="112"/>
      <c r="JHB49" s="112"/>
      <c r="JHC49" s="112"/>
      <c r="JHD49" s="112"/>
      <c r="JHE49" s="112"/>
      <c r="JHF49" s="112"/>
      <c r="JHG49" s="112"/>
      <c r="JHH49" s="112"/>
      <c r="JHI49" s="112"/>
      <c r="JHJ49" s="112"/>
      <c r="JHK49" s="112"/>
      <c r="JHL49" s="112"/>
      <c r="JHM49" s="112"/>
      <c r="JHN49" s="112"/>
      <c r="JHO49" s="112"/>
      <c r="JHP49" s="112"/>
      <c r="JHQ49" s="112"/>
      <c r="JHR49" s="112"/>
      <c r="JHS49" s="112"/>
      <c r="JHT49" s="112"/>
      <c r="JHU49" s="112"/>
      <c r="JHV49" s="112"/>
      <c r="JHW49" s="112"/>
      <c r="JHX49" s="112"/>
      <c r="JHY49" s="112"/>
      <c r="JHZ49" s="112"/>
      <c r="JIA49" s="112"/>
      <c r="JIB49" s="112"/>
      <c r="JIC49" s="112"/>
      <c r="JID49" s="112"/>
      <c r="JIE49" s="112"/>
      <c r="JIF49" s="112"/>
      <c r="JIG49" s="112"/>
      <c r="JIH49" s="112"/>
      <c r="JII49" s="112"/>
      <c r="JIJ49" s="112"/>
      <c r="JIK49" s="112"/>
      <c r="JIL49" s="112"/>
      <c r="JIM49" s="112"/>
      <c r="JIN49" s="112"/>
      <c r="JIO49" s="112"/>
      <c r="JIP49" s="112"/>
      <c r="JIQ49" s="112"/>
      <c r="JIR49" s="112"/>
      <c r="JIS49" s="112"/>
      <c r="JIT49" s="112"/>
      <c r="JIU49" s="112"/>
      <c r="JIV49" s="112"/>
      <c r="JIW49" s="112"/>
      <c r="JIX49" s="112"/>
      <c r="JIY49" s="112"/>
      <c r="JIZ49" s="112"/>
      <c r="JJA49" s="112"/>
      <c r="JJB49" s="112"/>
      <c r="JJC49" s="112"/>
      <c r="JJD49" s="112"/>
      <c r="JJE49" s="112"/>
      <c r="JJF49" s="112"/>
      <c r="JJG49" s="112"/>
      <c r="JJH49" s="112"/>
      <c r="JJI49" s="112"/>
      <c r="JJJ49" s="112"/>
      <c r="JJK49" s="112"/>
      <c r="JJL49" s="112"/>
      <c r="JJM49" s="112"/>
      <c r="JJN49" s="112"/>
      <c r="JJO49" s="112"/>
      <c r="JJP49" s="112"/>
      <c r="JJQ49" s="112"/>
      <c r="JJR49" s="112"/>
      <c r="JJS49" s="112"/>
      <c r="JJT49" s="112"/>
      <c r="JJU49" s="112"/>
      <c r="JJV49" s="112"/>
      <c r="JJW49" s="112"/>
      <c r="JJX49" s="112"/>
      <c r="JJY49" s="112"/>
      <c r="JJZ49" s="112"/>
      <c r="JKA49" s="112"/>
      <c r="JKB49" s="112"/>
      <c r="JKC49" s="112"/>
      <c r="JKD49" s="112"/>
      <c r="JKE49" s="112"/>
      <c r="JKF49" s="112"/>
      <c r="JKG49" s="112"/>
      <c r="JKH49" s="112"/>
      <c r="JKI49" s="112"/>
      <c r="JKJ49" s="112"/>
      <c r="JKK49" s="112"/>
      <c r="JKL49" s="112"/>
      <c r="JKM49" s="112"/>
      <c r="JKN49" s="112"/>
      <c r="JKO49" s="112"/>
      <c r="JKP49" s="112"/>
      <c r="JKQ49" s="112"/>
      <c r="JKR49" s="112"/>
      <c r="JKS49" s="112"/>
      <c r="JKT49" s="112"/>
      <c r="JKU49" s="112"/>
      <c r="JKV49" s="112"/>
      <c r="JKW49" s="112"/>
      <c r="JKX49" s="112"/>
      <c r="JKY49" s="112"/>
      <c r="JKZ49" s="112"/>
      <c r="JLA49" s="112"/>
      <c r="JLB49" s="112"/>
      <c r="JLC49" s="112"/>
      <c r="JLD49" s="112"/>
      <c r="JLE49" s="112"/>
      <c r="JLF49" s="112"/>
      <c r="JLG49" s="112"/>
      <c r="JLH49" s="112"/>
      <c r="JLI49" s="112"/>
      <c r="JLJ49" s="112"/>
      <c r="JLK49" s="112"/>
      <c r="JLL49" s="112"/>
      <c r="JLM49" s="112"/>
      <c r="JLN49" s="112"/>
      <c r="JLO49" s="112"/>
      <c r="JLP49" s="112"/>
      <c r="JLQ49" s="112"/>
      <c r="JLR49" s="112"/>
      <c r="JLS49" s="112"/>
      <c r="JLT49" s="112"/>
      <c r="JLU49" s="112"/>
      <c r="JLV49" s="112"/>
      <c r="JLW49" s="112"/>
      <c r="JLX49" s="112"/>
      <c r="JLY49" s="112"/>
      <c r="JLZ49" s="112"/>
      <c r="JMA49" s="112"/>
      <c r="JMB49" s="112"/>
      <c r="JMC49" s="112"/>
      <c r="JMD49" s="112"/>
      <c r="JME49" s="112"/>
      <c r="JMF49" s="112"/>
      <c r="JMG49" s="112"/>
      <c r="JMH49" s="112"/>
      <c r="JMI49" s="112"/>
      <c r="JMJ49" s="112"/>
      <c r="JMK49" s="112"/>
      <c r="JML49" s="112"/>
      <c r="JMM49" s="112"/>
      <c r="JMN49" s="112"/>
      <c r="JMO49" s="112"/>
      <c r="JMP49" s="112"/>
      <c r="JMQ49" s="112"/>
      <c r="JMR49" s="112"/>
      <c r="JMS49" s="112"/>
      <c r="JMT49" s="112"/>
      <c r="JMU49" s="112"/>
      <c r="JMV49" s="112"/>
      <c r="JMW49" s="112"/>
      <c r="JMX49" s="112"/>
      <c r="JMY49" s="112"/>
      <c r="JMZ49" s="112"/>
      <c r="JNA49" s="112"/>
      <c r="JNB49" s="112"/>
      <c r="JNC49" s="112"/>
      <c r="JND49" s="112"/>
      <c r="JNE49" s="112"/>
      <c r="JNF49" s="112"/>
      <c r="JNG49" s="112"/>
      <c r="JNH49" s="112"/>
      <c r="JNI49" s="112"/>
      <c r="JNJ49" s="112"/>
      <c r="JNK49" s="112"/>
      <c r="JNL49" s="112"/>
      <c r="JNM49" s="112"/>
      <c r="JNN49" s="112"/>
      <c r="JNO49" s="112"/>
      <c r="JNP49" s="112"/>
      <c r="JNQ49" s="112"/>
      <c r="JNR49" s="112"/>
      <c r="JNS49" s="112"/>
      <c r="JNT49" s="112"/>
      <c r="JNU49" s="112"/>
      <c r="JNV49" s="112"/>
      <c r="JNW49" s="112"/>
      <c r="JNX49" s="112"/>
      <c r="JNY49" s="112"/>
      <c r="JNZ49" s="112"/>
      <c r="JOA49" s="112"/>
      <c r="JOB49" s="112"/>
      <c r="JOC49" s="112"/>
      <c r="JOD49" s="112"/>
      <c r="JOE49" s="112"/>
      <c r="JOF49" s="112"/>
      <c r="JOG49" s="112"/>
      <c r="JOH49" s="112"/>
      <c r="JOI49" s="112"/>
      <c r="JOJ49" s="112"/>
      <c r="JOK49" s="112"/>
      <c r="JOL49" s="112"/>
      <c r="JOM49" s="112"/>
      <c r="JON49" s="112"/>
      <c r="JOO49" s="112"/>
      <c r="JOP49" s="112"/>
      <c r="JOQ49" s="112"/>
      <c r="JOR49" s="112"/>
      <c r="JOS49" s="112"/>
      <c r="JOT49" s="112"/>
      <c r="JOU49" s="112"/>
      <c r="JOV49" s="112"/>
      <c r="JOW49" s="112"/>
      <c r="JOX49" s="112"/>
      <c r="JOY49" s="112"/>
      <c r="JOZ49" s="112"/>
      <c r="JPA49" s="112"/>
      <c r="JPB49" s="112"/>
      <c r="JPC49" s="112"/>
      <c r="JPD49" s="112"/>
      <c r="JPE49" s="112"/>
      <c r="JPF49" s="112"/>
      <c r="JPG49" s="112"/>
      <c r="JPH49" s="112"/>
      <c r="JPI49" s="112"/>
      <c r="JPJ49" s="112"/>
      <c r="JPK49" s="112"/>
      <c r="JPL49" s="112"/>
      <c r="JPM49" s="112"/>
      <c r="JPN49" s="112"/>
      <c r="JPO49" s="112"/>
      <c r="JPP49" s="112"/>
      <c r="JPQ49" s="112"/>
      <c r="JPR49" s="112"/>
      <c r="JPS49" s="112"/>
      <c r="JPT49" s="112"/>
      <c r="JPU49" s="112"/>
      <c r="JPV49" s="112"/>
      <c r="JPW49" s="112"/>
      <c r="JPX49" s="112"/>
      <c r="JPY49" s="112"/>
      <c r="JPZ49" s="112"/>
      <c r="JQA49" s="112"/>
      <c r="JQB49" s="112"/>
      <c r="JQC49" s="112"/>
      <c r="JQD49" s="112"/>
      <c r="JQE49" s="112"/>
      <c r="JQF49" s="112"/>
      <c r="JQG49" s="112"/>
      <c r="JQH49" s="112"/>
      <c r="JQI49" s="112"/>
      <c r="JQJ49" s="112"/>
      <c r="JQK49" s="112"/>
      <c r="JQL49" s="112"/>
      <c r="JQM49" s="112"/>
      <c r="JQN49" s="112"/>
      <c r="JQO49" s="112"/>
      <c r="JQP49" s="112"/>
      <c r="JQQ49" s="112"/>
      <c r="JQR49" s="112"/>
      <c r="JQS49" s="112"/>
      <c r="JQT49" s="112"/>
      <c r="JQU49" s="112"/>
      <c r="JQV49" s="112"/>
      <c r="JQW49" s="112"/>
      <c r="JQX49" s="112"/>
      <c r="JQY49" s="112"/>
      <c r="JQZ49" s="112"/>
      <c r="JRA49" s="112"/>
      <c r="JRB49" s="112"/>
      <c r="JRC49" s="112"/>
      <c r="JRD49" s="112"/>
      <c r="JRE49" s="112"/>
      <c r="JRF49" s="112"/>
      <c r="JRG49" s="112"/>
      <c r="JRH49" s="112"/>
      <c r="JRI49" s="112"/>
      <c r="JRJ49" s="112"/>
      <c r="JRK49" s="112"/>
      <c r="JRL49" s="112"/>
      <c r="JRM49" s="112"/>
      <c r="JRN49" s="112"/>
      <c r="JRO49" s="112"/>
      <c r="JRP49" s="112"/>
      <c r="JRQ49" s="112"/>
      <c r="JRR49" s="112"/>
      <c r="JRS49" s="112"/>
      <c r="JRT49" s="112"/>
      <c r="JRU49" s="112"/>
      <c r="JRV49" s="112"/>
      <c r="JRW49" s="112"/>
      <c r="JRX49" s="112"/>
      <c r="JRY49" s="112"/>
      <c r="JRZ49" s="112"/>
      <c r="JSA49" s="112"/>
      <c r="JSB49" s="112"/>
      <c r="JSC49" s="112"/>
      <c r="JSD49" s="112"/>
      <c r="JSE49" s="112"/>
      <c r="JSF49" s="112"/>
      <c r="JSG49" s="112"/>
      <c r="JSH49" s="112"/>
      <c r="JSI49" s="112"/>
      <c r="JSJ49" s="112"/>
      <c r="JSK49" s="112"/>
      <c r="JSL49" s="112"/>
      <c r="JSM49" s="112"/>
      <c r="JSN49" s="112"/>
      <c r="JSO49" s="112"/>
      <c r="JSP49" s="112"/>
      <c r="JSQ49" s="112"/>
      <c r="JSR49" s="112"/>
      <c r="JSS49" s="112"/>
      <c r="JST49" s="112"/>
      <c r="JSU49" s="112"/>
      <c r="JSV49" s="112"/>
      <c r="JSW49" s="112"/>
      <c r="JSX49" s="112"/>
      <c r="JSY49" s="112"/>
      <c r="JSZ49" s="112"/>
      <c r="JTA49" s="112"/>
      <c r="JTB49" s="112"/>
      <c r="JTC49" s="112"/>
      <c r="JTD49" s="112"/>
      <c r="JTE49" s="112"/>
      <c r="JTF49" s="112"/>
      <c r="JTG49" s="112"/>
      <c r="JTH49" s="112"/>
      <c r="JTI49" s="112"/>
      <c r="JTJ49" s="112"/>
      <c r="JTK49" s="112"/>
      <c r="JTL49" s="112"/>
      <c r="JTM49" s="112"/>
      <c r="JTN49" s="112"/>
      <c r="JTO49" s="112"/>
      <c r="JTP49" s="112"/>
      <c r="JTQ49" s="112"/>
      <c r="JTR49" s="112"/>
      <c r="JTS49" s="112"/>
      <c r="JTT49" s="112"/>
      <c r="JTU49" s="112"/>
      <c r="JTV49" s="112"/>
      <c r="JTW49" s="112"/>
      <c r="JTX49" s="112"/>
      <c r="JTY49" s="112"/>
      <c r="JTZ49" s="112"/>
      <c r="JUA49" s="112"/>
      <c r="JUB49" s="112"/>
      <c r="JUC49" s="112"/>
      <c r="JUD49" s="112"/>
      <c r="JUE49" s="112"/>
      <c r="JUF49" s="112"/>
      <c r="JUG49" s="112"/>
      <c r="JUH49" s="112"/>
      <c r="JUI49" s="112"/>
      <c r="JUJ49" s="112"/>
      <c r="JUK49" s="112"/>
      <c r="JUL49" s="112"/>
      <c r="JUM49" s="112"/>
      <c r="JUN49" s="112"/>
      <c r="JUO49" s="112"/>
      <c r="JUP49" s="112"/>
      <c r="JUQ49" s="112"/>
      <c r="JUR49" s="112"/>
      <c r="JUS49" s="112"/>
      <c r="JUT49" s="112"/>
      <c r="JUU49" s="112"/>
      <c r="JUV49" s="112"/>
      <c r="JUW49" s="112"/>
      <c r="JUX49" s="112"/>
      <c r="JUY49" s="112"/>
      <c r="JUZ49" s="112"/>
      <c r="JVA49" s="112"/>
      <c r="JVB49" s="112"/>
      <c r="JVC49" s="112"/>
      <c r="JVD49" s="112"/>
      <c r="JVE49" s="112"/>
      <c r="JVF49" s="112"/>
      <c r="JVG49" s="112"/>
      <c r="JVH49" s="112"/>
      <c r="JVI49" s="112"/>
      <c r="JVJ49" s="112"/>
      <c r="JVK49" s="112"/>
      <c r="JVL49" s="112"/>
      <c r="JVM49" s="112"/>
      <c r="JVN49" s="112"/>
      <c r="JVO49" s="112"/>
      <c r="JVP49" s="112"/>
      <c r="JVQ49" s="112"/>
      <c r="JVR49" s="112"/>
      <c r="JVS49" s="112"/>
      <c r="JVT49" s="112"/>
      <c r="JVU49" s="112"/>
      <c r="JVV49" s="112"/>
      <c r="JVW49" s="112"/>
      <c r="JVX49" s="112"/>
      <c r="JVY49" s="112"/>
      <c r="JVZ49" s="112"/>
      <c r="JWA49" s="112"/>
      <c r="JWB49" s="112"/>
      <c r="JWC49" s="112"/>
      <c r="JWD49" s="112"/>
      <c r="JWE49" s="112"/>
      <c r="JWF49" s="112"/>
      <c r="JWG49" s="112"/>
      <c r="JWH49" s="112"/>
      <c r="JWI49" s="112"/>
      <c r="JWJ49" s="112"/>
      <c r="JWK49" s="112"/>
      <c r="JWL49" s="112"/>
      <c r="JWM49" s="112"/>
      <c r="JWN49" s="112"/>
      <c r="JWO49" s="112"/>
      <c r="JWP49" s="112"/>
      <c r="JWQ49" s="112"/>
      <c r="JWR49" s="112"/>
      <c r="JWS49" s="112"/>
      <c r="JWT49" s="112"/>
      <c r="JWU49" s="112"/>
      <c r="JWV49" s="112"/>
      <c r="JWW49" s="112"/>
      <c r="JWX49" s="112"/>
      <c r="JWY49" s="112"/>
      <c r="JWZ49" s="112"/>
      <c r="JXA49" s="112"/>
      <c r="JXB49" s="112"/>
      <c r="JXC49" s="112"/>
      <c r="JXD49" s="112"/>
      <c r="JXE49" s="112"/>
      <c r="JXF49" s="112"/>
      <c r="JXG49" s="112"/>
      <c r="JXH49" s="112"/>
      <c r="JXI49" s="112"/>
      <c r="JXJ49" s="112"/>
      <c r="JXK49" s="112"/>
      <c r="JXL49" s="112"/>
      <c r="JXM49" s="112"/>
      <c r="JXN49" s="112"/>
      <c r="JXO49" s="112"/>
      <c r="JXP49" s="112"/>
      <c r="JXQ49" s="112"/>
      <c r="JXR49" s="112"/>
      <c r="JXS49" s="112"/>
      <c r="JXT49" s="112"/>
      <c r="JXU49" s="112"/>
      <c r="JXV49" s="112"/>
      <c r="JXW49" s="112"/>
      <c r="JXX49" s="112"/>
      <c r="JXY49" s="112"/>
      <c r="JXZ49" s="112"/>
      <c r="JYA49" s="112"/>
      <c r="JYB49" s="112"/>
      <c r="JYC49" s="112"/>
      <c r="JYD49" s="112"/>
      <c r="JYE49" s="112"/>
      <c r="JYF49" s="112"/>
      <c r="JYG49" s="112"/>
      <c r="JYH49" s="112"/>
      <c r="JYI49" s="112"/>
      <c r="JYJ49" s="112"/>
      <c r="JYK49" s="112"/>
      <c r="JYL49" s="112"/>
      <c r="JYM49" s="112"/>
      <c r="JYN49" s="112"/>
      <c r="JYO49" s="112"/>
      <c r="JYP49" s="112"/>
      <c r="JYQ49" s="112"/>
      <c r="JYR49" s="112"/>
      <c r="JYS49" s="112"/>
      <c r="JYT49" s="112"/>
      <c r="JYU49" s="112"/>
      <c r="JYV49" s="112"/>
      <c r="JYW49" s="112"/>
      <c r="JYX49" s="112"/>
      <c r="JYY49" s="112"/>
      <c r="JYZ49" s="112"/>
      <c r="JZA49" s="112"/>
      <c r="JZB49" s="112"/>
      <c r="JZC49" s="112"/>
      <c r="JZD49" s="112"/>
      <c r="JZE49" s="112"/>
      <c r="JZF49" s="112"/>
      <c r="JZG49" s="112"/>
      <c r="JZH49" s="112"/>
      <c r="JZI49" s="112"/>
      <c r="JZJ49" s="112"/>
      <c r="JZK49" s="112"/>
      <c r="JZL49" s="112"/>
      <c r="JZM49" s="112"/>
      <c r="JZN49" s="112"/>
      <c r="JZO49" s="112"/>
      <c r="JZP49" s="112"/>
      <c r="JZQ49" s="112"/>
      <c r="JZR49" s="112"/>
      <c r="JZS49" s="112"/>
      <c r="JZT49" s="112"/>
      <c r="JZU49" s="112"/>
      <c r="JZV49" s="112"/>
      <c r="JZW49" s="112"/>
      <c r="JZX49" s="112"/>
      <c r="JZY49" s="112"/>
      <c r="JZZ49" s="112"/>
      <c r="KAA49" s="112"/>
      <c r="KAB49" s="112"/>
      <c r="KAC49" s="112"/>
      <c r="KAD49" s="112"/>
      <c r="KAE49" s="112"/>
      <c r="KAF49" s="112"/>
      <c r="KAG49" s="112"/>
      <c r="KAH49" s="112"/>
      <c r="KAI49" s="112"/>
      <c r="KAJ49" s="112"/>
      <c r="KAK49" s="112"/>
      <c r="KAL49" s="112"/>
      <c r="KAM49" s="112"/>
      <c r="KAN49" s="112"/>
      <c r="KAO49" s="112"/>
      <c r="KAP49" s="112"/>
      <c r="KAQ49" s="112"/>
      <c r="KAR49" s="112"/>
      <c r="KAS49" s="112"/>
      <c r="KAT49" s="112"/>
      <c r="KAU49" s="112"/>
      <c r="KAV49" s="112"/>
      <c r="KAW49" s="112"/>
      <c r="KAX49" s="112"/>
      <c r="KAY49" s="112"/>
      <c r="KAZ49" s="112"/>
      <c r="KBA49" s="112"/>
      <c r="KBB49" s="112"/>
      <c r="KBC49" s="112"/>
      <c r="KBD49" s="112"/>
      <c r="KBE49" s="112"/>
      <c r="KBF49" s="112"/>
      <c r="KBG49" s="112"/>
      <c r="KBH49" s="112"/>
      <c r="KBI49" s="112"/>
      <c r="KBJ49" s="112"/>
      <c r="KBK49" s="112"/>
      <c r="KBL49" s="112"/>
      <c r="KBM49" s="112"/>
      <c r="KBN49" s="112"/>
      <c r="KBO49" s="112"/>
      <c r="KBP49" s="112"/>
      <c r="KBQ49" s="112"/>
      <c r="KBR49" s="112"/>
      <c r="KBS49" s="112"/>
      <c r="KBT49" s="112"/>
      <c r="KBU49" s="112"/>
      <c r="KBV49" s="112"/>
      <c r="KBW49" s="112"/>
      <c r="KBX49" s="112"/>
      <c r="KBY49" s="112"/>
      <c r="KBZ49" s="112"/>
      <c r="KCA49" s="112"/>
      <c r="KCB49" s="112"/>
      <c r="KCC49" s="112"/>
      <c r="KCD49" s="112"/>
      <c r="KCE49" s="112"/>
      <c r="KCF49" s="112"/>
      <c r="KCG49" s="112"/>
      <c r="KCH49" s="112"/>
      <c r="KCI49" s="112"/>
      <c r="KCJ49" s="112"/>
      <c r="KCK49" s="112"/>
      <c r="KCL49" s="112"/>
      <c r="KCM49" s="112"/>
      <c r="KCN49" s="112"/>
      <c r="KCO49" s="112"/>
      <c r="KCP49" s="112"/>
      <c r="KCQ49" s="112"/>
      <c r="KCR49" s="112"/>
      <c r="KCS49" s="112"/>
      <c r="KCT49" s="112"/>
      <c r="KCU49" s="112"/>
      <c r="KCV49" s="112"/>
      <c r="KCW49" s="112"/>
      <c r="KCX49" s="112"/>
      <c r="KCY49" s="112"/>
      <c r="KCZ49" s="112"/>
      <c r="KDA49" s="112"/>
      <c r="KDB49" s="112"/>
      <c r="KDC49" s="112"/>
      <c r="KDD49" s="112"/>
      <c r="KDE49" s="112"/>
      <c r="KDF49" s="112"/>
      <c r="KDG49" s="112"/>
      <c r="KDH49" s="112"/>
      <c r="KDI49" s="112"/>
      <c r="KDJ49" s="112"/>
      <c r="KDK49" s="112"/>
      <c r="KDL49" s="112"/>
      <c r="KDM49" s="112"/>
      <c r="KDN49" s="112"/>
      <c r="KDO49" s="112"/>
      <c r="KDP49" s="112"/>
      <c r="KDQ49" s="112"/>
      <c r="KDR49" s="112"/>
      <c r="KDS49" s="112"/>
      <c r="KDT49" s="112"/>
      <c r="KDU49" s="112"/>
      <c r="KDV49" s="112"/>
      <c r="KDW49" s="112"/>
      <c r="KDX49" s="112"/>
      <c r="KDY49" s="112"/>
      <c r="KDZ49" s="112"/>
      <c r="KEA49" s="112"/>
      <c r="KEB49" s="112"/>
      <c r="KEC49" s="112"/>
      <c r="KED49" s="112"/>
      <c r="KEE49" s="112"/>
      <c r="KEF49" s="112"/>
      <c r="KEG49" s="112"/>
      <c r="KEH49" s="112"/>
      <c r="KEI49" s="112"/>
      <c r="KEJ49" s="112"/>
      <c r="KEK49" s="112"/>
      <c r="KEL49" s="112"/>
      <c r="KEM49" s="112"/>
      <c r="KEN49" s="112"/>
      <c r="KEO49" s="112"/>
      <c r="KEP49" s="112"/>
      <c r="KEQ49" s="112"/>
      <c r="KER49" s="112"/>
      <c r="KES49" s="112"/>
      <c r="KET49" s="112"/>
      <c r="KEU49" s="112"/>
      <c r="KEV49" s="112"/>
      <c r="KEW49" s="112"/>
      <c r="KEX49" s="112"/>
      <c r="KEY49" s="112"/>
      <c r="KEZ49" s="112"/>
      <c r="KFA49" s="112"/>
      <c r="KFB49" s="112"/>
      <c r="KFC49" s="112"/>
      <c r="KFD49" s="112"/>
      <c r="KFE49" s="112"/>
      <c r="KFF49" s="112"/>
      <c r="KFG49" s="112"/>
      <c r="KFH49" s="112"/>
      <c r="KFI49" s="112"/>
      <c r="KFJ49" s="112"/>
      <c r="KFK49" s="112"/>
      <c r="KFL49" s="112"/>
      <c r="KFM49" s="112"/>
      <c r="KFN49" s="112"/>
      <c r="KFO49" s="112"/>
      <c r="KFP49" s="112"/>
      <c r="KFQ49" s="112"/>
      <c r="KFR49" s="112"/>
      <c r="KFS49" s="112"/>
      <c r="KFT49" s="112"/>
      <c r="KFU49" s="112"/>
      <c r="KFV49" s="112"/>
      <c r="KFW49" s="112"/>
      <c r="KFX49" s="112"/>
      <c r="KFY49" s="112"/>
      <c r="KFZ49" s="112"/>
      <c r="KGA49" s="112"/>
      <c r="KGB49" s="112"/>
      <c r="KGC49" s="112"/>
      <c r="KGD49" s="112"/>
      <c r="KGE49" s="112"/>
      <c r="KGF49" s="112"/>
      <c r="KGG49" s="112"/>
      <c r="KGH49" s="112"/>
      <c r="KGI49" s="112"/>
      <c r="KGJ49" s="112"/>
      <c r="KGK49" s="112"/>
      <c r="KGL49" s="112"/>
      <c r="KGM49" s="112"/>
      <c r="KGN49" s="112"/>
      <c r="KGO49" s="112"/>
      <c r="KGP49" s="112"/>
      <c r="KGQ49" s="112"/>
      <c r="KGR49" s="112"/>
      <c r="KGS49" s="112"/>
      <c r="KGT49" s="112"/>
      <c r="KGU49" s="112"/>
      <c r="KGV49" s="112"/>
      <c r="KGW49" s="112"/>
      <c r="KGX49" s="112"/>
      <c r="KGY49" s="112"/>
      <c r="KGZ49" s="112"/>
      <c r="KHA49" s="112"/>
      <c r="KHB49" s="112"/>
      <c r="KHC49" s="112"/>
      <c r="KHD49" s="112"/>
      <c r="KHE49" s="112"/>
      <c r="KHF49" s="112"/>
      <c r="KHG49" s="112"/>
      <c r="KHH49" s="112"/>
      <c r="KHI49" s="112"/>
      <c r="KHJ49" s="112"/>
      <c r="KHK49" s="112"/>
      <c r="KHL49" s="112"/>
      <c r="KHM49" s="112"/>
      <c r="KHN49" s="112"/>
      <c r="KHO49" s="112"/>
      <c r="KHP49" s="112"/>
      <c r="KHQ49" s="112"/>
      <c r="KHR49" s="112"/>
      <c r="KHS49" s="112"/>
      <c r="KHT49" s="112"/>
      <c r="KHU49" s="112"/>
      <c r="KHV49" s="112"/>
      <c r="KHW49" s="112"/>
      <c r="KHX49" s="112"/>
      <c r="KHY49" s="112"/>
      <c r="KHZ49" s="112"/>
      <c r="KIA49" s="112"/>
      <c r="KIB49" s="112"/>
      <c r="KIC49" s="112"/>
      <c r="KID49" s="112"/>
      <c r="KIE49" s="112"/>
      <c r="KIF49" s="112"/>
      <c r="KIG49" s="112"/>
      <c r="KIH49" s="112"/>
      <c r="KII49" s="112"/>
      <c r="KIJ49" s="112"/>
      <c r="KIK49" s="112"/>
      <c r="KIL49" s="112"/>
      <c r="KIM49" s="112"/>
      <c r="KIN49" s="112"/>
      <c r="KIO49" s="112"/>
      <c r="KIP49" s="112"/>
      <c r="KIQ49" s="112"/>
      <c r="KIR49" s="112"/>
      <c r="KIS49" s="112"/>
      <c r="KIT49" s="112"/>
      <c r="KIU49" s="112"/>
      <c r="KIV49" s="112"/>
      <c r="KIW49" s="112"/>
      <c r="KIX49" s="112"/>
      <c r="KIY49" s="112"/>
      <c r="KIZ49" s="112"/>
      <c r="KJA49" s="112"/>
      <c r="KJB49" s="112"/>
      <c r="KJC49" s="112"/>
      <c r="KJD49" s="112"/>
      <c r="KJE49" s="112"/>
      <c r="KJF49" s="112"/>
      <c r="KJG49" s="112"/>
      <c r="KJH49" s="112"/>
      <c r="KJI49" s="112"/>
      <c r="KJJ49" s="112"/>
      <c r="KJK49" s="112"/>
      <c r="KJL49" s="112"/>
      <c r="KJM49" s="112"/>
      <c r="KJN49" s="112"/>
      <c r="KJO49" s="112"/>
      <c r="KJP49" s="112"/>
      <c r="KJQ49" s="112"/>
      <c r="KJR49" s="112"/>
      <c r="KJS49" s="112"/>
      <c r="KJT49" s="112"/>
      <c r="KJU49" s="112"/>
      <c r="KJV49" s="112"/>
      <c r="KJW49" s="112"/>
      <c r="KJX49" s="112"/>
      <c r="KJY49" s="112"/>
      <c r="KJZ49" s="112"/>
      <c r="KKA49" s="112"/>
      <c r="KKB49" s="112"/>
      <c r="KKC49" s="112"/>
      <c r="KKD49" s="112"/>
      <c r="KKE49" s="112"/>
      <c r="KKF49" s="112"/>
      <c r="KKG49" s="112"/>
      <c r="KKH49" s="112"/>
      <c r="KKI49" s="112"/>
      <c r="KKJ49" s="112"/>
      <c r="KKK49" s="112"/>
      <c r="KKL49" s="112"/>
      <c r="KKM49" s="112"/>
      <c r="KKN49" s="112"/>
      <c r="KKO49" s="112"/>
      <c r="KKP49" s="112"/>
      <c r="KKQ49" s="112"/>
      <c r="KKR49" s="112"/>
      <c r="KKS49" s="112"/>
      <c r="KKT49" s="112"/>
      <c r="KKU49" s="112"/>
      <c r="KKV49" s="112"/>
      <c r="KKW49" s="112"/>
      <c r="KKX49" s="112"/>
      <c r="KKY49" s="112"/>
      <c r="KKZ49" s="112"/>
      <c r="KLA49" s="112"/>
      <c r="KLB49" s="112"/>
      <c r="KLC49" s="112"/>
      <c r="KLD49" s="112"/>
      <c r="KLE49" s="112"/>
      <c r="KLF49" s="112"/>
      <c r="KLG49" s="112"/>
      <c r="KLH49" s="112"/>
      <c r="KLI49" s="112"/>
      <c r="KLJ49" s="112"/>
      <c r="KLK49" s="112"/>
      <c r="KLL49" s="112"/>
      <c r="KLM49" s="112"/>
      <c r="KLN49" s="112"/>
      <c r="KLO49" s="112"/>
      <c r="KLP49" s="112"/>
      <c r="KLQ49" s="112"/>
      <c r="KLR49" s="112"/>
      <c r="KLS49" s="112"/>
      <c r="KLT49" s="112"/>
      <c r="KLU49" s="112"/>
      <c r="KLV49" s="112"/>
      <c r="KLW49" s="112"/>
      <c r="KLX49" s="112"/>
      <c r="KLY49" s="112"/>
      <c r="KLZ49" s="112"/>
      <c r="KMA49" s="112"/>
      <c r="KMB49" s="112"/>
      <c r="KMC49" s="112"/>
      <c r="KMD49" s="112"/>
      <c r="KME49" s="112"/>
      <c r="KMF49" s="112"/>
      <c r="KMG49" s="112"/>
      <c r="KMH49" s="112"/>
      <c r="KMI49" s="112"/>
      <c r="KMJ49" s="112"/>
      <c r="KMK49" s="112"/>
      <c r="KML49" s="112"/>
      <c r="KMM49" s="112"/>
      <c r="KMN49" s="112"/>
      <c r="KMO49" s="112"/>
      <c r="KMP49" s="112"/>
      <c r="KMQ49" s="112"/>
      <c r="KMR49" s="112"/>
      <c r="KMS49" s="112"/>
      <c r="KMT49" s="112"/>
      <c r="KMU49" s="112"/>
      <c r="KMV49" s="112"/>
      <c r="KMW49" s="112"/>
      <c r="KMX49" s="112"/>
      <c r="KMY49" s="112"/>
      <c r="KMZ49" s="112"/>
      <c r="KNA49" s="112"/>
      <c r="KNB49" s="112"/>
      <c r="KNC49" s="112"/>
      <c r="KND49" s="112"/>
      <c r="KNE49" s="112"/>
      <c r="KNF49" s="112"/>
      <c r="KNG49" s="112"/>
      <c r="KNH49" s="112"/>
      <c r="KNI49" s="112"/>
      <c r="KNJ49" s="112"/>
      <c r="KNK49" s="112"/>
      <c r="KNL49" s="112"/>
      <c r="KNM49" s="112"/>
      <c r="KNN49" s="112"/>
      <c r="KNO49" s="112"/>
      <c r="KNP49" s="112"/>
      <c r="KNQ49" s="112"/>
      <c r="KNR49" s="112"/>
      <c r="KNS49" s="112"/>
      <c r="KNT49" s="112"/>
      <c r="KNU49" s="112"/>
      <c r="KNV49" s="112"/>
      <c r="KNW49" s="112"/>
      <c r="KNX49" s="112"/>
      <c r="KNY49" s="112"/>
      <c r="KNZ49" s="112"/>
      <c r="KOA49" s="112"/>
      <c r="KOB49" s="112"/>
      <c r="KOC49" s="112"/>
      <c r="KOD49" s="112"/>
      <c r="KOE49" s="112"/>
      <c r="KOF49" s="112"/>
      <c r="KOG49" s="112"/>
      <c r="KOH49" s="112"/>
      <c r="KOI49" s="112"/>
      <c r="KOJ49" s="112"/>
      <c r="KOK49" s="112"/>
      <c r="KOL49" s="112"/>
      <c r="KOM49" s="112"/>
      <c r="KON49" s="112"/>
      <c r="KOO49" s="112"/>
      <c r="KOP49" s="112"/>
      <c r="KOQ49" s="112"/>
      <c r="KOR49" s="112"/>
      <c r="KOS49" s="112"/>
      <c r="KOT49" s="112"/>
      <c r="KOU49" s="112"/>
      <c r="KOV49" s="112"/>
      <c r="KOW49" s="112"/>
      <c r="KOX49" s="112"/>
      <c r="KOY49" s="112"/>
      <c r="KOZ49" s="112"/>
      <c r="KPA49" s="112"/>
      <c r="KPB49" s="112"/>
      <c r="KPC49" s="112"/>
      <c r="KPD49" s="112"/>
      <c r="KPE49" s="112"/>
      <c r="KPF49" s="112"/>
      <c r="KPG49" s="112"/>
      <c r="KPH49" s="112"/>
      <c r="KPI49" s="112"/>
      <c r="KPJ49" s="112"/>
      <c r="KPK49" s="112"/>
      <c r="KPL49" s="112"/>
      <c r="KPM49" s="112"/>
      <c r="KPN49" s="112"/>
      <c r="KPO49" s="112"/>
      <c r="KPP49" s="112"/>
      <c r="KPQ49" s="112"/>
      <c r="KPR49" s="112"/>
      <c r="KPS49" s="112"/>
      <c r="KPT49" s="112"/>
      <c r="KPU49" s="112"/>
      <c r="KPV49" s="112"/>
      <c r="KPW49" s="112"/>
      <c r="KPX49" s="112"/>
      <c r="KPY49" s="112"/>
      <c r="KPZ49" s="112"/>
      <c r="KQA49" s="112"/>
      <c r="KQB49" s="112"/>
      <c r="KQC49" s="112"/>
      <c r="KQD49" s="112"/>
      <c r="KQE49" s="112"/>
      <c r="KQF49" s="112"/>
      <c r="KQG49" s="112"/>
      <c r="KQH49" s="112"/>
      <c r="KQI49" s="112"/>
      <c r="KQJ49" s="112"/>
      <c r="KQK49" s="112"/>
      <c r="KQL49" s="112"/>
      <c r="KQM49" s="112"/>
      <c r="KQN49" s="112"/>
      <c r="KQO49" s="112"/>
      <c r="KQP49" s="112"/>
      <c r="KQQ49" s="112"/>
      <c r="KQR49" s="112"/>
      <c r="KQS49" s="112"/>
      <c r="KQT49" s="112"/>
      <c r="KQU49" s="112"/>
      <c r="KQV49" s="112"/>
      <c r="KQW49" s="112"/>
      <c r="KQX49" s="112"/>
      <c r="KQY49" s="112"/>
      <c r="KQZ49" s="112"/>
      <c r="KRA49" s="112"/>
      <c r="KRB49" s="112"/>
      <c r="KRC49" s="112"/>
      <c r="KRD49" s="112"/>
      <c r="KRE49" s="112"/>
      <c r="KRF49" s="112"/>
      <c r="KRG49" s="112"/>
      <c r="KRH49" s="112"/>
      <c r="KRI49" s="112"/>
      <c r="KRJ49" s="112"/>
      <c r="KRK49" s="112"/>
      <c r="KRL49" s="112"/>
      <c r="KRM49" s="112"/>
      <c r="KRN49" s="112"/>
      <c r="KRO49" s="112"/>
      <c r="KRP49" s="112"/>
      <c r="KRQ49" s="112"/>
      <c r="KRR49" s="112"/>
      <c r="KRS49" s="112"/>
      <c r="KRT49" s="112"/>
      <c r="KRU49" s="112"/>
      <c r="KRV49" s="112"/>
      <c r="KRW49" s="112"/>
      <c r="KRX49" s="112"/>
      <c r="KRY49" s="112"/>
      <c r="KRZ49" s="112"/>
      <c r="KSA49" s="112"/>
      <c r="KSB49" s="112"/>
      <c r="KSC49" s="112"/>
      <c r="KSD49" s="112"/>
      <c r="KSE49" s="112"/>
      <c r="KSF49" s="112"/>
      <c r="KSG49" s="112"/>
      <c r="KSH49" s="112"/>
      <c r="KSI49" s="112"/>
      <c r="KSJ49" s="112"/>
      <c r="KSK49" s="112"/>
      <c r="KSL49" s="112"/>
      <c r="KSM49" s="112"/>
      <c r="KSN49" s="112"/>
      <c r="KSO49" s="112"/>
      <c r="KSP49" s="112"/>
      <c r="KSQ49" s="112"/>
      <c r="KSR49" s="112"/>
      <c r="KSS49" s="112"/>
      <c r="KST49" s="112"/>
      <c r="KSU49" s="112"/>
      <c r="KSV49" s="112"/>
      <c r="KSW49" s="112"/>
      <c r="KSX49" s="112"/>
      <c r="KSY49" s="112"/>
      <c r="KSZ49" s="112"/>
      <c r="KTA49" s="112"/>
      <c r="KTB49" s="112"/>
      <c r="KTC49" s="112"/>
      <c r="KTD49" s="112"/>
      <c r="KTE49" s="112"/>
      <c r="KTF49" s="112"/>
      <c r="KTG49" s="112"/>
      <c r="KTH49" s="112"/>
      <c r="KTI49" s="112"/>
      <c r="KTJ49" s="112"/>
      <c r="KTK49" s="112"/>
      <c r="KTL49" s="112"/>
      <c r="KTM49" s="112"/>
      <c r="KTN49" s="112"/>
      <c r="KTO49" s="112"/>
      <c r="KTP49" s="112"/>
      <c r="KTQ49" s="112"/>
      <c r="KTR49" s="112"/>
      <c r="KTS49" s="112"/>
      <c r="KTT49" s="112"/>
      <c r="KTU49" s="112"/>
      <c r="KTV49" s="112"/>
      <c r="KTW49" s="112"/>
      <c r="KTX49" s="112"/>
      <c r="KTY49" s="112"/>
      <c r="KTZ49" s="112"/>
      <c r="KUA49" s="112"/>
      <c r="KUB49" s="112"/>
      <c r="KUC49" s="112"/>
      <c r="KUD49" s="112"/>
      <c r="KUE49" s="112"/>
      <c r="KUF49" s="112"/>
      <c r="KUG49" s="112"/>
      <c r="KUH49" s="112"/>
      <c r="KUI49" s="112"/>
      <c r="KUJ49" s="112"/>
      <c r="KUK49" s="112"/>
      <c r="KUL49" s="112"/>
      <c r="KUM49" s="112"/>
      <c r="KUN49" s="112"/>
      <c r="KUO49" s="112"/>
      <c r="KUP49" s="112"/>
      <c r="KUQ49" s="112"/>
      <c r="KUR49" s="112"/>
      <c r="KUS49" s="112"/>
      <c r="KUT49" s="112"/>
      <c r="KUU49" s="112"/>
      <c r="KUV49" s="112"/>
      <c r="KUW49" s="112"/>
      <c r="KUX49" s="112"/>
      <c r="KUY49" s="112"/>
      <c r="KUZ49" s="112"/>
      <c r="KVA49" s="112"/>
      <c r="KVB49" s="112"/>
      <c r="KVC49" s="112"/>
      <c r="KVD49" s="112"/>
      <c r="KVE49" s="112"/>
      <c r="KVF49" s="112"/>
      <c r="KVG49" s="112"/>
      <c r="KVH49" s="112"/>
      <c r="KVI49" s="112"/>
      <c r="KVJ49" s="112"/>
      <c r="KVK49" s="112"/>
      <c r="KVL49" s="112"/>
      <c r="KVM49" s="112"/>
      <c r="KVN49" s="112"/>
      <c r="KVO49" s="112"/>
      <c r="KVP49" s="112"/>
      <c r="KVQ49" s="112"/>
      <c r="KVR49" s="112"/>
      <c r="KVS49" s="112"/>
      <c r="KVT49" s="112"/>
      <c r="KVU49" s="112"/>
      <c r="KVV49" s="112"/>
      <c r="KVW49" s="112"/>
      <c r="KVX49" s="112"/>
      <c r="KVY49" s="112"/>
      <c r="KVZ49" s="112"/>
      <c r="KWA49" s="112"/>
      <c r="KWB49" s="112"/>
      <c r="KWC49" s="112"/>
      <c r="KWD49" s="112"/>
      <c r="KWE49" s="112"/>
      <c r="KWF49" s="112"/>
      <c r="KWG49" s="112"/>
      <c r="KWH49" s="112"/>
      <c r="KWI49" s="112"/>
      <c r="KWJ49" s="112"/>
      <c r="KWK49" s="112"/>
      <c r="KWL49" s="112"/>
      <c r="KWM49" s="112"/>
      <c r="KWN49" s="112"/>
      <c r="KWO49" s="112"/>
      <c r="KWP49" s="112"/>
      <c r="KWQ49" s="112"/>
      <c r="KWR49" s="112"/>
      <c r="KWS49" s="112"/>
      <c r="KWT49" s="112"/>
      <c r="KWU49" s="112"/>
      <c r="KWV49" s="112"/>
      <c r="KWW49" s="112"/>
      <c r="KWX49" s="112"/>
      <c r="KWY49" s="112"/>
      <c r="KWZ49" s="112"/>
      <c r="KXA49" s="112"/>
      <c r="KXB49" s="112"/>
      <c r="KXC49" s="112"/>
      <c r="KXD49" s="112"/>
      <c r="KXE49" s="112"/>
      <c r="KXF49" s="112"/>
      <c r="KXG49" s="112"/>
      <c r="KXH49" s="112"/>
      <c r="KXI49" s="112"/>
      <c r="KXJ49" s="112"/>
      <c r="KXK49" s="112"/>
      <c r="KXL49" s="112"/>
      <c r="KXM49" s="112"/>
      <c r="KXN49" s="112"/>
      <c r="KXO49" s="112"/>
      <c r="KXP49" s="112"/>
      <c r="KXQ49" s="112"/>
      <c r="KXR49" s="112"/>
      <c r="KXS49" s="112"/>
      <c r="KXT49" s="112"/>
      <c r="KXU49" s="112"/>
      <c r="KXV49" s="112"/>
      <c r="KXW49" s="112"/>
      <c r="KXX49" s="112"/>
      <c r="KXY49" s="112"/>
      <c r="KXZ49" s="112"/>
      <c r="KYA49" s="112"/>
      <c r="KYB49" s="112"/>
      <c r="KYC49" s="112"/>
      <c r="KYD49" s="112"/>
      <c r="KYE49" s="112"/>
      <c r="KYF49" s="112"/>
      <c r="KYG49" s="112"/>
      <c r="KYH49" s="112"/>
      <c r="KYI49" s="112"/>
      <c r="KYJ49" s="112"/>
      <c r="KYK49" s="112"/>
      <c r="KYL49" s="112"/>
      <c r="KYM49" s="112"/>
      <c r="KYN49" s="112"/>
      <c r="KYO49" s="112"/>
      <c r="KYP49" s="112"/>
      <c r="KYQ49" s="112"/>
      <c r="KYR49" s="112"/>
      <c r="KYS49" s="112"/>
      <c r="KYT49" s="112"/>
      <c r="KYU49" s="112"/>
      <c r="KYV49" s="112"/>
      <c r="KYW49" s="112"/>
      <c r="KYX49" s="112"/>
      <c r="KYY49" s="112"/>
      <c r="KYZ49" s="112"/>
      <c r="KZA49" s="112"/>
      <c r="KZB49" s="112"/>
      <c r="KZC49" s="112"/>
      <c r="KZD49" s="112"/>
      <c r="KZE49" s="112"/>
      <c r="KZF49" s="112"/>
      <c r="KZG49" s="112"/>
      <c r="KZH49" s="112"/>
      <c r="KZI49" s="112"/>
      <c r="KZJ49" s="112"/>
      <c r="KZK49" s="112"/>
      <c r="KZL49" s="112"/>
      <c r="KZM49" s="112"/>
      <c r="KZN49" s="112"/>
      <c r="KZO49" s="112"/>
      <c r="KZP49" s="112"/>
      <c r="KZQ49" s="112"/>
      <c r="KZR49" s="112"/>
      <c r="KZS49" s="112"/>
      <c r="KZT49" s="112"/>
      <c r="KZU49" s="112"/>
      <c r="KZV49" s="112"/>
      <c r="KZW49" s="112"/>
      <c r="KZX49" s="112"/>
      <c r="KZY49" s="112"/>
      <c r="KZZ49" s="112"/>
      <c r="LAA49" s="112"/>
      <c r="LAB49" s="112"/>
      <c r="LAC49" s="112"/>
      <c r="LAD49" s="112"/>
      <c r="LAE49" s="112"/>
      <c r="LAF49" s="112"/>
      <c r="LAG49" s="112"/>
      <c r="LAH49" s="112"/>
      <c r="LAI49" s="112"/>
      <c r="LAJ49" s="112"/>
      <c r="LAK49" s="112"/>
      <c r="LAL49" s="112"/>
      <c r="LAM49" s="112"/>
      <c r="LAN49" s="112"/>
      <c r="LAO49" s="112"/>
      <c r="LAP49" s="112"/>
      <c r="LAQ49" s="112"/>
      <c r="LAR49" s="112"/>
      <c r="LAS49" s="112"/>
      <c r="LAT49" s="112"/>
      <c r="LAU49" s="112"/>
      <c r="LAV49" s="112"/>
      <c r="LAW49" s="112"/>
      <c r="LAX49" s="112"/>
      <c r="LAY49" s="112"/>
      <c r="LAZ49" s="112"/>
      <c r="LBA49" s="112"/>
      <c r="LBB49" s="112"/>
      <c r="LBC49" s="112"/>
      <c r="LBD49" s="112"/>
      <c r="LBE49" s="112"/>
      <c r="LBF49" s="112"/>
      <c r="LBG49" s="112"/>
      <c r="LBH49" s="112"/>
      <c r="LBI49" s="112"/>
      <c r="LBJ49" s="112"/>
      <c r="LBK49" s="112"/>
      <c r="LBL49" s="112"/>
      <c r="LBM49" s="112"/>
      <c r="LBN49" s="112"/>
      <c r="LBO49" s="112"/>
      <c r="LBP49" s="112"/>
      <c r="LBQ49" s="112"/>
      <c r="LBR49" s="112"/>
      <c r="LBS49" s="112"/>
      <c r="LBT49" s="112"/>
      <c r="LBU49" s="112"/>
      <c r="LBV49" s="112"/>
      <c r="LBW49" s="112"/>
      <c r="LBX49" s="112"/>
      <c r="LBY49" s="112"/>
      <c r="LBZ49" s="112"/>
      <c r="LCA49" s="112"/>
      <c r="LCB49" s="112"/>
      <c r="LCC49" s="112"/>
      <c r="LCD49" s="112"/>
      <c r="LCE49" s="112"/>
      <c r="LCF49" s="112"/>
      <c r="LCG49" s="112"/>
      <c r="LCH49" s="112"/>
      <c r="LCI49" s="112"/>
      <c r="LCJ49" s="112"/>
      <c r="LCK49" s="112"/>
      <c r="LCL49" s="112"/>
      <c r="LCM49" s="112"/>
      <c r="LCN49" s="112"/>
      <c r="LCO49" s="112"/>
      <c r="LCP49" s="112"/>
      <c r="LCQ49" s="112"/>
      <c r="LCR49" s="112"/>
      <c r="LCS49" s="112"/>
      <c r="LCT49" s="112"/>
      <c r="LCU49" s="112"/>
      <c r="LCV49" s="112"/>
      <c r="LCW49" s="112"/>
      <c r="LCX49" s="112"/>
      <c r="LCY49" s="112"/>
      <c r="LCZ49" s="112"/>
      <c r="LDA49" s="112"/>
      <c r="LDB49" s="112"/>
      <c r="LDC49" s="112"/>
      <c r="LDD49" s="112"/>
      <c r="LDE49" s="112"/>
      <c r="LDF49" s="112"/>
      <c r="LDG49" s="112"/>
      <c r="LDH49" s="112"/>
      <c r="LDI49" s="112"/>
      <c r="LDJ49" s="112"/>
      <c r="LDK49" s="112"/>
      <c r="LDL49" s="112"/>
      <c r="LDM49" s="112"/>
      <c r="LDN49" s="112"/>
      <c r="LDO49" s="112"/>
      <c r="LDP49" s="112"/>
      <c r="LDQ49" s="112"/>
      <c r="LDR49" s="112"/>
      <c r="LDS49" s="112"/>
      <c r="LDT49" s="112"/>
      <c r="LDU49" s="112"/>
      <c r="LDV49" s="112"/>
      <c r="LDW49" s="112"/>
      <c r="LDX49" s="112"/>
      <c r="LDY49" s="112"/>
      <c r="LDZ49" s="112"/>
      <c r="LEA49" s="112"/>
      <c r="LEB49" s="112"/>
      <c r="LEC49" s="112"/>
      <c r="LED49" s="112"/>
      <c r="LEE49" s="112"/>
      <c r="LEF49" s="112"/>
      <c r="LEG49" s="112"/>
      <c r="LEH49" s="112"/>
      <c r="LEI49" s="112"/>
      <c r="LEJ49" s="112"/>
      <c r="LEK49" s="112"/>
      <c r="LEL49" s="112"/>
      <c r="LEM49" s="112"/>
      <c r="LEN49" s="112"/>
      <c r="LEO49" s="112"/>
      <c r="LEP49" s="112"/>
      <c r="LEQ49" s="112"/>
      <c r="LER49" s="112"/>
      <c r="LES49" s="112"/>
      <c r="LET49" s="112"/>
      <c r="LEU49" s="112"/>
      <c r="LEV49" s="112"/>
      <c r="LEW49" s="112"/>
      <c r="LEX49" s="112"/>
      <c r="LEY49" s="112"/>
      <c r="LEZ49" s="112"/>
      <c r="LFA49" s="112"/>
      <c r="LFB49" s="112"/>
      <c r="LFC49" s="112"/>
      <c r="LFD49" s="112"/>
      <c r="LFE49" s="112"/>
      <c r="LFF49" s="112"/>
      <c r="LFG49" s="112"/>
      <c r="LFH49" s="112"/>
      <c r="LFI49" s="112"/>
      <c r="LFJ49" s="112"/>
      <c r="LFK49" s="112"/>
      <c r="LFL49" s="112"/>
      <c r="LFM49" s="112"/>
      <c r="LFN49" s="112"/>
      <c r="LFO49" s="112"/>
      <c r="LFP49" s="112"/>
      <c r="LFQ49" s="112"/>
      <c r="LFR49" s="112"/>
      <c r="LFS49" s="112"/>
      <c r="LFT49" s="112"/>
      <c r="LFU49" s="112"/>
      <c r="LFV49" s="112"/>
      <c r="LFW49" s="112"/>
      <c r="LFX49" s="112"/>
      <c r="LFY49" s="112"/>
      <c r="LFZ49" s="112"/>
      <c r="LGA49" s="112"/>
      <c r="LGB49" s="112"/>
      <c r="LGC49" s="112"/>
      <c r="LGD49" s="112"/>
      <c r="LGE49" s="112"/>
      <c r="LGF49" s="112"/>
      <c r="LGG49" s="112"/>
      <c r="LGH49" s="112"/>
      <c r="LGI49" s="112"/>
      <c r="LGJ49" s="112"/>
      <c r="LGK49" s="112"/>
      <c r="LGL49" s="112"/>
      <c r="LGM49" s="112"/>
      <c r="LGN49" s="112"/>
      <c r="LGO49" s="112"/>
      <c r="LGP49" s="112"/>
      <c r="LGQ49" s="112"/>
      <c r="LGR49" s="112"/>
      <c r="LGS49" s="112"/>
      <c r="LGT49" s="112"/>
      <c r="LGU49" s="112"/>
      <c r="LGV49" s="112"/>
      <c r="LGW49" s="112"/>
      <c r="LGX49" s="112"/>
      <c r="LGY49" s="112"/>
      <c r="LGZ49" s="112"/>
      <c r="LHA49" s="112"/>
      <c r="LHB49" s="112"/>
      <c r="LHC49" s="112"/>
      <c r="LHD49" s="112"/>
      <c r="LHE49" s="112"/>
      <c r="LHF49" s="112"/>
      <c r="LHG49" s="112"/>
      <c r="LHH49" s="112"/>
      <c r="LHI49" s="112"/>
      <c r="LHJ49" s="112"/>
      <c r="LHK49" s="112"/>
      <c r="LHL49" s="112"/>
      <c r="LHM49" s="112"/>
      <c r="LHN49" s="112"/>
      <c r="LHO49" s="112"/>
      <c r="LHP49" s="112"/>
      <c r="LHQ49" s="112"/>
      <c r="LHR49" s="112"/>
      <c r="LHS49" s="112"/>
      <c r="LHT49" s="112"/>
      <c r="LHU49" s="112"/>
      <c r="LHV49" s="112"/>
      <c r="LHW49" s="112"/>
      <c r="LHX49" s="112"/>
      <c r="LHY49" s="112"/>
      <c r="LHZ49" s="112"/>
      <c r="LIA49" s="112"/>
      <c r="LIB49" s="112"/>
      <c r="LIC49" s="112"/>
      <c r="LID49" s="112"/>
      <c r="LIE49" s="112"/>
      <c r="LIF49" s="112"/>
      <c r="LIG49" s="112"/>
      <c r="LIH49" s="112"/>
      <c r="LII49" s="112"/>
      <c r="LIJ49" s="112"/>
      <c r="LIK49" s="112"/>
      <c r="LIL49" s="112"/>
      <c r="LIM49" s="112"/>
      <c r="LIN49" s="112"/>
      <c r="LIO49" s="112"/>
      <c r="LIP49" s="112"/>
      <c r="LIQ49" s="112"/>
      <c r="LIR49" s="112"/>
      <c r="LIS49" s="112"/>
      <c r="LIT49" s="112"/>
      <c r="LIU49" s="112"/>
      <c r="LIV49" s="112"/>
      <c r="LIW49" s="112"/>
      <c r="LIX49" s="112"/>
      <c r="LIY49" s="112"/>
      <c r="LIZ49" s="112"/>
      <c r="LJA49" s="112"/>
      <c r="LJB49" s="112"/>
      <c r="LJC49" s="112"/>
      <c r="LJD49" s="112"/>
      <c r="LJE49" s="112"/>
      <c r="LJF49" s="112"/>
      <c r="LJG49" s="112"/>
      <c r="LJH49" s="112"/>
      <c r="LJI49" s="112"/>
      <c r="LJJ49" s="112"/>
      <c r="LJK49" s="112"/>
      <c r="LJL49" s="112"/>
      <c r="LJM49" s="112"/>
      <c r="LJN49" s="112"/>
      <c r="LJO49" s="112"/>
      <c r="LJP49" s="112"/>
      <c r="LJQ49" s="112"/>
      <c r="LJR49" s="112"/>
      <c r="LJS49" s="112"/>
      <c r="LJT49" s="112"/>
      <c r="LJU49" s="112"/>
      <c r="LJV49" s="112"/>
      <c r="LJW49" s="112"/>
      <c r="LJX49" s="112"/>
      <c r="LJY49" s="112"/>
      <c r="LJZ49" s="112"/>
      <c r="LKA49" s="112"/>
      <c r="LKB49" s="112"/>
      <c r="LKC49" s="112"/>
      <c r="LKD49" s="112"/>
      <c r="LKE49" s="112"/>
      <c r="LKF49" s="112"/>
      <c r="LKG49" s="112"/>
      <c r="LKH49" s="112"/>
      <c r="LKI49" s="112"/>
      <c r="LKJ49" s="112"/>
      <c r="LKK49" s="112"/>
      <c r="LKL49" s="112"/>
      <c r="LKM49" s="112"/>
      <c r="LKN49" s="112"/>
      <c r="LKO49" s="112"/>
      <c r="LKP49" s="112"/>
      <c r="LKQ49" s="112"/>
      <c r="LKR49" s="112"/>
      <c r="LKS49" s="112"/>
      <c r="LKT49" s="112"/>
      <c r="LKU49" s="112"/>
      <c r="LKV49" s="112"/>
      <c r="LKW49" s="112"/>
      <c r="LKX49" s="112"/>
      <c r="LKY49" s="112"/>
      <c r="LKZ49" s="112"/>
      <c r="LLA49" s="112"/>
      <c r="LLB49" s="112"/>
      <c r="LLC49" s="112"/>
      <c r="LLD49" s="112"/>
      <c r="LLE49" s="112"/>
      <c r="LLF49" s="112"/>
      <c r="LLG49" s="112"/>
      <c r="LLH49" s="112"/>
      <c r="LLI49" s="112"/>
      <c r="LLJ49" s="112"/>
      <c r="LLK49" s="112"/>
      <c r="LLL49" s="112"/>
      <c r="LLM49" s="112"/>
      <c r="LLN49" s="112"/>
      <c r="LLO49" s="112"/>
      <c r="LLP49" s="112"/>
      <c r="LLQ49" s="112"/>
      <c r="LLR49" s="112"/>
      <c r="LLS49" s="112"/>
      <c r="LLT49" s="112"/>
      <c r="LLU49" s="112"/>
      <c r="LLV49" s="112"/>
      <c r="LLW49" s="112"/>
      <c r="LLX49" s="112"/>
      <c r="LLY49" s="112"/>
      <c r="LLZ49" s="112"/>
      <c r="LMA49" s="112"/>
      <c r="LMB49" s="112"/>
      <c r="LMC49" s="112"/>
      <c r="LMD49" s="112"/>
      <c r="LME49" s="112"/>
      <c r="LMF49" s="112"/>
      <c r="LMG49" s="112"/>
      <c r="LMH49" s="112"/>
      <c r="LMI49" s="112"/>
      <c r="LMJ49" s="112"/>
      <c r="LMK49" s="112"/>
      <c r="LML49" s="112"/>
      <c r="LMM49" s="112"/>
      <c r="LMN49" s="112"/>
      <c r="LMO49" s="112"/>
      <c r="LMP49" s="112"/>
      <c r="LMQ49" s="112"/>
      <c r="LMR49" s="112"/>
      <c r="LMS49" s="112"/>
      <c r="LMT49" s="112"/>
      <c r="LMU49" s="112"/>
      <c r="LMV49" s="112"/>
      <c r="LMW49" s="112"/>
      <c r="LMX49" s="112"/>
      <c r="LMY49" s="112"/>
      <c r="LMZ49" s="112"/>
      <c r="LNA49" s="112"/>
      <c r="LNB49" s="112"/>
      <c r="LNC49" s="112"/>
      <c r="LND49" s="112"/>
      <c r="LNE49" s="112"/>
      <c r="LNF49" s="112"/>
      <c r="LNG49" s="112"/>
      <c r="LNH49" s="112"/>
      <c r="LNI49" s="112"/>
      <c r="LNJ49" s="112"/>
      <c r="LNK49" s="112"/>
      <c r="LNL49" s="112"/>
      <c r="LNM49" s="112"/>
      <c r="LNN49" s="112"/>
      <c r="LNO49" s="112"/>
      <c r="LNP49" s="112"/>
      <c r="LNQ49" s="112"/>
      <c r="LNR49" s="112"/>
      <c r="LNS49" s="112"/>
      <c r="LNT49" s="112"/>
      <c r="LNU49" s="112"/>
      <c r="LNV49" s="112"/>
      <c r="LNW49" s="112"/>
      <c r="LNX49" s="112"/>
      <c r="LNY49" s="112"/>
      <c r="LNZ49" s="112"/>
      <c r="LOA49" s="112"/>
      <c r="LOB49" s="112"/>
      <c r="LOC49" s="112"/>
      <c r="LOD49" s="112"/>
      <c r="LOE49" s="112"/>
      <c r="LOF49" s="112"/>
      <c r="LOG49" s="112"/>
      <c r="LOH49" s="112"/>
      <c r="LOI49" s="112"/>
      <c r="LOJ49" s="112"/>
      <c r="LOK49" s="112"/>
      <c r="LOL49" s="112"/>
      <c r="LOM49" s="112"/>
      <c r="LON49" s="112"/>
      <c r="LOO49" s="112"/>
      <c r="LOP49" s="112"/>
      <c r="LOQ49" s="112"/>
      <c r="LOR49" s="112"/>
      <c r="LOS49" s="112"/>
      <c r="LOT49" s="112"/>
      <c r="LOU49" s="112"/>
      <c r="LOV49" s="112"/>
      <c r="LOW49" s="112"/>
      <c r="LOX49" s="112"/>
      <c r="LOY49" s="112"/>
      <c r="LOZ49" s="112"/>
      <c r="LPA49" s="112"/>
      <c r="LPB49" s="112"/>
      <c r="LPC49" s="112"/>
      <c r="LPD49" s="112"/>
      <c r="LPE49" s="112"/>
      <c r="LPF49" s="112"/>
      <c r="LPG49" s="112"/>
      <c r="LPH49" s="112"/>
      <c r="LPI49" s="112"/>
      <c r="LPJ49" s="112"/>
      <c r="LPK49" s="112"/>
      <c r="LPL49" s="112"/>
      <c r="LPM49" s="112"/>
      <c r="LPN49" s="112"/>
      <c r="LPO49" s="112"/>
      <c r="LPP49" s="112"/>
      <c r="LPQ49" s="112"/>
      <c r="LPR49" s="112"/>
      <c r="LPS49" s="112"/>
      <c r="LPT49" s="112"/>
      <c r="LPU49" s="112"/>
      <c r="LPV49" s="112"/>
      <c r="LPW49" s="112"/>
      <c r="LPX49" s="112"/>
      <c r="LPY49" s="112"/>
      <c r="LPZ49" s="112"/>
      <c r="LQA49" s="112"/>
      <c r="LQB49" s="112"/>
      <c r="LQC49" s="112"/>
      <c r="LQD49" s="112"/>
      <c r="LQE49" s="112"/>
      <c r="LQF49" s="112"/>
      <c r="LQG49" s="112"/>
      <c r="LQH49" s="112"/>
      <c r="LQI49" s="112"/>
      <c r="LQJ49" s="112"/>
      <c r="LQK49" s="112"/>
      <c r="LQL49" s="112"/>
      <c r="LQM49" s="112"/>
      <c r="LQN49" s="112"/>
      <c r="LQO49" s="112"/>
      <c r="LQP49" s="112"/>
      <c r="LQQ49" s="112"/>
      <c r="LQR49" s="112"/>
      <c r="LQS49" s="112"/>
      <c r="LQT49" s="112"/>
      <c r="LQU49" s="112"/>
      <c r="LQV49" s="112"/>
      <c r="LQW49" s="112"/>
      <c r="LQX49" s="112"/>
      <c r="LQY49" s="112"/>
      <c r="LQZ49" s="112"/>
      <c r="LRA49" s="112"/>
      <c r="LRB49" s="112"/>
      <c r="LRC49" s="112"/>
      <c r="LRD49" s="112"/>
      <c r="LRE49" s="112"/>
      <c r="LRF49" s="112"/>
      <c r="LRG49" s="112"/>
      <c r="LRH49" s="112"/>
      <c r="LRI49" s="112"/>
      <c r="LRJ49" s="112"/>
      <c r="LRK49" s="112"/>
      <c r="LRL49" s="112"/>
      <c r="LRM49" s="112"/>
      <c r="LRN49" s="112"/>
      <c r="LRO49" s="112"/>
      <c r="LRP49" s="112"/>
      <c r="LRQ49" s="112"/>
      <c r="LRR49" s="112"/>
      <c r="LRS49" s="112"/>
      <c r="LRT49" s="112"/>
      <c r="LRU49" s="112"/>
      <c r="LRV49" s="112"/>
      <c r="LRW49" s="112"/>
      <c r="LRX49" s="112"/>
      <c r="LRY49" s="112"/>
      <c r="LRZ49" s="112"/>
      <c r="LSA49" s="112"/>
      <c r="LSB49" s="112"/>
      <c r="LSC49" s="112"/>
      <c r="LSD49" s="112"/>
      <c r="LSE49" s="112"/>
      <c r="LSF49" s="112"/>
      <c r="LSG49" s="112"/>
      <c r="LSH49" s="112"/>
      <c r="LSI49" s="112"/>
      <c r="LSJ49" s="112"/>
      <c r="LSK49" s="112"/>
      <c r="LSL49" s="112"/>
      <c r="LSM49" s="112"/>
      <c r="LSN49" s="112"/>
      <c r="LSO49" s="112"/>
      <c r="LSP49" s="112"/>
      <c r="LSQ49" s="112"/>
      <c r="LSR49" s="112"/>
      <c r="LSS49" s="112"/>
      <c r="LST49" s="112"/>
      <c r="LSU49" s="112"/>
      <c r="LSV49" s="112"/>
      <c r="LSW49" s="112"/>
      <c r="LSX49" s="112"/>
      <c r="LSY49" s="112"/>
      <c r="LSZ49" s="112"/>
      <c r="LTA49" s="112"/>
      <c r="LTB49" s="112"/>
      <c r="LTC49" s="112"/>
      <c r="LTD49" s="112"/>
      <c r="LTE49" s="112"/>
      <c r="LTF49" s="112"/>
      <c r="LTG49" s="112"/>
      <c r="LTH49" s="112"/>
      <c r="LTI49" s="112"/>
      <c r="LTJ49" s="112"/>
      <c r="LTK49" s="112"/>
      <c r="LTL49" s="112"/>
      <c r="LTM49" s="112"/>
      <c r="LTN49" s="112"/>
      <c r="LTO49" s="112"/>
      <c r="LTP49" s="112"/>
      <c r="LTQ49" s="112"/>
      <c r="LTR49" s="112"/>
      <c r="LTS49" s="112"/>
      <c r="LTT49" s="112"/>
      <c r="LTU49" s="112"/>
      <c r="LTV49" s="112"/>
      <c r="LTW49" s="112"/>
      <c r="LTX49" s="112"/>
      <c r="LTY49" s="112"/>
      <c r="LTZ49" s="112"/>
      <c r="LUA49" s="112"/>
      <c r="LUB49" s="112"/>
      <c r="LUC49" s="112"/>
      <c r="LUD49" s="112"/>
      <c r="LUE49" s="112"/>
      <c r="LUF49" s="112"/>
      <c r="LUG49" s="112"/>
      <c r="LUH49" s="112"/>
      <c r="LUI49" s="112"/>
      <c r="LUJ49" s="112"/>
      <c r="LUK49" s="112"/>
      <c r="LUL49" s="112"/>
      <c r="LUM49" s="112"/>
      <c r="LUN49" s="112"/>
      <c r="LUO49" s="112"/>
      <c r="LUP49" s="112"/>
      <c r="LUQ49" s="112"/>
      <c r="LUR49" s="112"/>
      <c r="LUS49" s="112"/>
      <c r="LUT49" s="112"/>
      <c r="LUU49" s="112"/>
      <c r="LUV49" s="112"/>
      <c r="LUW49" s="112"/>
      <c r="LUX49" s="112"/>
      <c r="LUY49" s="112"/>
      <c r="LUZ49" s="112"/>
      <c r="LVA49" s="112"/>
      <c r="LVB49" s="112"/>
      <c r="LVC49" s="112"/>
      <c r="LVD49" s="112"/>
      <c r="LVE49" s="112"/>
      <c r="LVF49" s="112"/>
      <c r="LVG49" s="112"/>
      <c r="LVH49" s="112"/>
      <c r="LVI49" s="112"/>
      <c r="LVJ49" s="112"/>
      <c r="LVK49" s="112"/>
      <c r="LVL49" s="112"/>
      <c r="LVM49" s="112"/>
      <c r="LVN49" s="112"/>
      <c r="LVO49" s="112"/>
      <c r="LVP49" s="112"/>
      <c r="LVQ49" s="112"/>
      <c r="LVR49" s="112"/>
      <c r="LVS49" s="112"/>
      <c r="LVT49" s="112"/>
      <c r="LVU49" s="112"/>
      <c r="LVV49" s="112"/>
      <c r="LVW49" s="112"/>
      <c r="LVX49" s="112"/>
      <c r="LVY49" s="112"/>
      <c r="LVZ49" s="112"/>
      <c r="LWA49" s="112"/>
      <c r="LWB49" s="112"/>
      <c r="LWC49" s="112"/>
      <c r="LWD49" s="112"/>
      <c r="LWE49" s="112"/>
      <c r="LWF49" s="112"/>
      <c r="LWG49" s="112"/>
      <c r="LWH49" s="112"/>
      <c r="LWI49" s="112"/>
      <c r="LWJ49" s="112"/>
      <c r="LWK49" s="112"/>
      <c r="LWL49" s="112"/>
      <c r="LWM49" s="112"/>
      <c r="LWN49" s="112"/>
      <c r="LWO49" s="112"/>
      <c r="LWP49" s="112"/>
      <c r="LWQ49" s="112"/>
      <c r="LWR49" s="112"/>
      <c r="LWS49" s="112"/>
      <c r="LWT49" s="112"/>
      <c r="LWU49" s="112"/>
      <c r="LWV49" s="112"/>
      <c r="LWW49" s="112"/>
      <c r="LWX49" s="112"/>
      <c r="LWY49" s="112"/>
      <c r="LWZ49" s="112"/>
      <c r="LXA49" s="112"/>
      <c r="LXB49" s="112"/>
      <c r="LXC49" s="112"/>
      <c r="LXD49" s="112"/>
      <c r="LXE49" s="112"/>
      <c r="LXF49" s="112"/>
      <c r="LXG49" s="112"/>
      <c r="LXH49" s="112"/>
      <c r="LXI49" s="112"/>
      <c r="LXJ49" s="112"/>
      <c r="LXK49" s="112"/>
      <c r="LXL49" s="112"/>
      <c r="LXM49" s="112"/>
      <c r="LXN49" s="112"/>
      <c r="LXO49" s="112"/>
      <c r="LXP49" s="112"/>
      <c r="LXQ49" s="112"/>
      <c r="LXR49" s="112"/>
      <c r="LXS49" s="112"/>
      <c r="LXT49" s="112"/>
      <c r="LXU49" s="112"/>
      <c r="LXV49" s="112"/>
      <c r="LXW49" s="112"/>
      <c r="LXX49" s="112"/>
      <c r="LXY49" s="112"/>
      <c r="LXZ49" s="112"/>
      <c r="LYA49" s="112"/>
      <c r="LYB49" s="112"/>
      <c r="LYC49" s="112"/>
      <c r="LYD49" s="112"/>
      <c r="LYE49" s="112"/>
      <c r="LYF49" s="112"/>
      <c r="LYG49" s="112"/>
      <c r="LYH49" s="112"/>
      <c r="LYI49" s="112"/>
      <c r="LYJ49" s="112"/>
      <c r="LYK49" s="112"/>
      <c r="LYL49" s="112"/>
      <c r="LYM49" s="112"/>
      <c r="LYN49" s="112"/>
      <c r="LYO49" s="112"/>
      <c r="LYP49" s="112"/>
      <c r="LYQ49" s="112"/>
      <c r="LYR49" s="112"/>
      <c r="LYS49" s="112"/>
      <c r="LYT49" s="112"/>
      <c r="LYU49" s="112"/>
      <c r="LYV49" s="112"/>
      <c r="LYW49" s="112"/>
      <c r="LYX49" s="112"/>
      <c r="LYY49" s="112"/>
      <c r="LYZ49" s="112"/>
      <c r="LZA49" s="112"/>
      <c r="LZB49" s="112"/>
      <c r="LZC49" s="112"/>
      <c r="LZD49" s="112"/>
      <c r="LZE49" s="112"/>
      <c r="LZF49" s="112"/>
      <c r="LZG49" s="112"/>
      <c r="LZH49" s="112"/>
      <c r="LZI49" s="112"/>
      <c r="LZJ49" s="112"/>
      <c r="LZK49" s="112"/>
      <c r="LZL49" s="112"/>
      <c r="LZM49" s="112"/>
      <c r="LZN49" s="112"/>
      <c r="LZO49" s="112"/>
      <c r="LZP49" s="112"/>
      <c r="LZQ49" s="112"/>
      <c r="LZR49" s="112"/>
      <c r="LZS49" s="112"/>
      <c r="LZT49" s="112"/>
      <c r="LZU49" s="112"/>
      <c r="LZV49" s="112"/>
      <c r="LZW49" s="112"/>
      <c r="LZX49" s="112"/>
      <c r="LZY49" s="112"/>
      <c r="LZZ49" s="112"/>
      <c r="MAA49" s="112"/>
      <c r="MAB49" s="112"/>
      <c r="MAC49" s="112"/>
      <c r="MAD49" s="112"/>
      <c r="MAE49" s="112"/>
      <c r="MAF49" s="112"/>
      <c r="MAG49" s="112"/>
      <c r="MAH49" s="112"/>
      <c r="MAI49" s="112"/>
      <c r="MAJ49" s="112"/>
      <c r="MAK49" s="112"/>
      <c r="MAL49" s="112"/>
      <c r="MAM49" s="112"/>
      <c r="MAN49" s="112"/>
      <c r="MAO49" s="112"/>
      <c r="MAP49" s="112"/>
      <c r="MAQ49" s="112"/>
      <c r="MAR49" s="112"/>
      <c r="MAS49" s="112"/>
      <c r="MAT49" s="112"/>
      <c r="MAU49" s="112"/>
      <c r="MAV49" s="112"/>
      <c r="MAW49" s="112"/>
      <c r="MAX49" s="112"/>
      <c r="MAY49" s="112"/>
      <c r="MAZ49" s="112"/>
      <c r="MBA49" s="112"/>
      <c r="MBB49" s="112"/>
      <c r="MBC49" s="112"/>
      <c r="MBD49" s="112"/>
      <c r="MBE49" s="112"/>
      <c r="MBF49" s="112"/>
      <c r="MBG49" s="112"/>
      <c r="MBH49" s="112"/>
      <c r="MBI49" s="112"/>
      <c r="MBJ49" s="112"/>
      <c r="MBK49" s="112"/>
      <c r="MBL49" s="112"/>
      <c r="MBM49" s="112"/>
      <c r="MBN49" s="112"/>
      <c r="MBO49" s="112"/>
      <c r="MBP49" s="112"/>
      <c r="MBQ49" s="112"/>
      <c r="MBR49" s="112"/>
      <c r="MBS49" s="112"/>
      <c r="MBT49" s="112"/>
      <c r="MBU49" s="112"/>
      <c r="MBV49" s="112"/>
      <c r="MBW49" s="112"/>
      <c r="MBX49" s="112"/>
      <c r="MBY49" s="112"/>
      <c r="MBZ49" s="112"/>
      <c r="MCA49" s="112"/>
      <c r="MCB49" s="112"/>
      <c r="MCC49" s="112"/>
      <c r="MCD49" s="112"/>
      <c r="MCE49" s="112"/>
      <c r="MCF49" s="112"/>
      <c r="MCG49" s="112"/>
      <c r="MCH49" s="112"/>
      <c r="MCI49" s="112"/>
      <c r="MCJ49" s="112"/>
      <c r="MCK49" s="112"/>
      <c r="MCL49" s="112"/>
      <c r="MCM49" s="112"/>
      <c r="MCN49" s="112"/>
      <c r="MCO49" s="112"/>
      <c r="MCP49" s="112"/>
      <c r="MCQ49" s="112"/>
      <c r="MCR49" s="112"/>
      <c r="MCS49" s="112"/>
      <c r="MCT49" s="112"/>
      <c r="MCU49" s="112"/>
      <c r="MCV49" s="112"/>
      <c r="MCW49" s="112"/>
      <c r="MCX49" s="112"/>
      <c r="MCY49" s="112"/>
      <c r="MCZ49" s="112"/>
      <c r="MDA49" s="112"/>
      <c r="MDB49" s="112"/>
      <c r="MDC49" s="112"/>
      <c r="MDD49" s="112"/>
      <c r="MDE49" s="112"/>
      <c r="MDF49" s="112"/>
      <c r="MDG49" s="112"/>
      <c r="MDH49" s="112"/>
      <c r="MDI49" s="112"/>
      <c r="MDJ49" s="112"/>
      <c r="MDK49" s="112"/>
      <c r="MDL49" s="112"/>
      <c r="MDM49" s="112"/>
      <c r="MDN49" s="112"/>
      <c r="MDO49" s="112"/>
      <c r="MDP49" s="112"/>
      <c r="MDQ49" s="112"/>
      <c r="MDR49" s="112"/>
      <c r="MDS49" s="112"/>
      <c r="MDT49" s="112"/>
      <c r="MDU49" s="112"/>
      <c r="MDV49" s="112"/>
      <c r="MDW49" s="112"/>
      <c r="MDX49" s="112"/>
      <c r="MDY49" s="112"/>
      <c r="MDZ49" s="112"/>
      <c r="MEA49" s="112"/>
      <c r="MEB49" s="112"/>
      <c r="MEC49" s="112"/>
      <c r="MED49" s="112"/>
      <c r="MEE49" s="112"/>
      <c r="MEF49" s="112"/>
      <c r="MEG49" s="112"/>
      <c r="MEH49" s="112"/>
      <c r="MEI49" s="112"/>
      <c r="MEJ49" s="112"/>
      <c r="MEK49" s="112"/>
      <c r="MEL49" s="112"/>
      <c r="MEM49" s="112"/>
      <c r="MEN49" s="112"/>
      <c r="MEO49" s="112"/>
      <c r="MEP49" s="112"/>
      <c r="MEQ49" s="112"/>
      <c r="MER49" s="112"/>
      <c r="MES49" s="112"/>
      <c r="MET49" s="112"/>
      <c r="MEU49" s="112"/>
      <c r="MEV49" s="112"/>
      <c r="MEW49" s="112"/>
      <c r="MEX49" s="112"/>
      <c r="MEY49" s="112"/>
      <c r="MEZ49" s="112"/>
      <c r="MFA49" s="112"/>
      <c r="MFB49" s="112"/>
      <c r="MFC49" s="112"/>
      <c r="MFD49" s="112"/>
      <c r="MFE49" s="112"/>
      <c r="MFF49" s="112"/>
      <c r="MFG49" s="112"/>
      <c r="MFH49" s="112"/>
      <c r="MFI49" s="112"/>
      <c r="MFJ49" s="112"/>
      <c r="MFK49" s="112"/>
      <c r="MFL49" s="112"/>
      <c r="MFM49" s="112"/>
      <c r="MFN49" s="112"/>
      <c r="MFO49" s="112"/>
      <c r="MFP49" s="112"/>
      <c r="MFQ49" s="112"/>
      <c r="MFR49" s="112"/>
      <c r="MFS49" s="112"/>
      <c r="MFT49" s="112"/>
      <c r="MFU49" s="112"/>
      <c r="MFV49" s="112"/>
      <c r="MFW49" s="112"/>
      <c r="MFX49" s="112"/>
      <c r="MFY49" s="112"/>
      <c r="MFZ49" s="112"/>
      <c r="MGA49" s="112"/>
      <c r="MGB49" s="112"/>
      <c r="MGC49" s="112"/>
      <c r="MGD49" s="112"/>
      <c r="MGE49" s="112"/>
      <c r="MGF49" s="112"/>
      <c r="MGG49" s="112"/>
      <c r="MGH49" s="112"/>
      <c r="MGI49" s="112"/>
      <c r="MGJ49" s="112"/>
      <c r="MGK49" s="112"/>
      <c r="MGL49" s="112"/>
      <c r="MGM49" s="112"/>
      <c r="MGN49" s="112"/>
      <c r="MGO49" s="112"/>
      <c r="MGP49" s="112"/>
      <c r="MGQ49" s="112"/>
      <c r="MGR49" s="112"/>
      <c r="MGS49" s="112"/>
      <c r="MGT49" s="112"/>
      <c r="MGU49" s="112"/>
      <c r="MGV49" s="112"/>
      <c r="MGW49" s="112"/>
      <c r="MGX49" s="112"/>
      <c r="MGY49" s="112"/>
      <c r="MGZ49" s="112"/>
      <c r="MHA49" s="112"/>
      <c r="MHB49" s="112"/>
      <c r="MHC49" s="112"/>
      <c r="MHD49" s="112"/>
      <c r="MHE49" s="112"/>
      <c r="MHF49" s="112"/>
      <c r="MHG49" s="112"/>
      <c r="MHH49" s="112"/>
      <c r="MHI49" s="112"/>
      <c r="MHJ49" s="112"/>
      <c r="MHK49" s="112"/>
      <c r="MHL49" s="112"/>
      <c r="MHM49" s="112"/>
      <c r="MHN49" s="112"/>
      <c r="MHO49" s="112"/>
      <c r="MHP49" s="112"/>
      <c r="MHQ49" s="112"/>
      <c r="MHR49" s="112"/>
      <c r="MHS49" s="112"/>
      <c r="MHT49" s="112"/>
      <c r="MHU49" s="112"/>
      <c r="MHV49" s="112"/>
      <c r="MHW49" s="112"/>
      <c r="MHX49" s="112"/>
      <c r="MHY49" s="112"/>
      <c r="MHZ49" s="112"/>
      <c r="MIA49" s="112"/>
      <c r="MIB49" s="112"/>
      <c r="MIC49" s="112"/>
      <c r="MID49" s="112"/>
      <c r="MIE49" s="112"/>
      <c r="MIF49" s="112"/>
      <c r="MIG49" s="112"/>
      <c r="MIH49" s="112"/>
      <c r="MII49" s="112"/>
      <c r="MIJ49" s="112"/>
      <c r="MIK49" s="112"/>
      <c r="MIL49" s="112"/>
      <c r="MIM49" s="112"/>
      <c r="MIN49" s="112"/>
      <c r="MIO49" s="112"/>
      <c r="MIP49" s="112"/>
      <c r="MIQ49" s="112"/>
      <c r="MIR49" s="112"/>
      <c r="MIS49" s="112"/>
      <c r="MIT49" s="112"/>
      <c r="MIU49" s="112"/>
      <c r="MIV49" s="112"/>
      <c r="MIW49" s="112"/>
      <c r="MIX49" s="112"/>
      <c r="MIY49" s="112"/>
      <c r="MIZ49" s="112"/>
      <c r="MJA49" s="112"/>
      <c r="MJB49" s="112"/>
      <c r="MJC49" s="112"/>
      <c r="MJD49" s="112"/>
      <c r="MJE49" s="112"/>
      <c r="MJF49" s="112"/>
      <c r="MJG49" s="112"/>
      <c r="MJH49" s="112"/>
      <c r="MJI49" s="112"/>
      <c r="MJJ49" s="112"/>
      <c r="MJK49" s="112"/>
      <c r="MJL49" s="112"/>
      <c r="MJM49" s="112"/>
      <c r="MJN49" s="112"/>
      <c r="MJO49" s="112"/>
      <c r="MJP49" s="112"/>
      <c r="MJQ49" s="112"/>
      <c r="MJR49" s="112"/>
      <c r="MJS49" s="112"/>
      <c r="MJT49" s="112"/>
      <c r="MJU49" s="112"/>
      <c r="MJV49" s="112"/>
      <c r="MJW49" s="112"/>
      <c r="MJX49" s="112"/>
      <c r="MJY49" s="112"/>
      <c r="MJZ49" s="112"/>
      <c r="MKA49" s="112"/>
      <c r="MKB49" s="112"/>
      <c r="MKC49" s="112"/>
      <c r="MKD49" s="112"/>
      <c r="MKE49" s="112"/>
      <c r="MKF49" s="112"/>
      <c r="MKG49" s="112"/>
      <c r="MKH49" s="112"/>
      <c r="MKI49" s="112"/>
      <c r="MKJ49" s="112"/>
      <c r="MKK49" s="112"/>
      <c r="MKL49" s="112"/>
      <c r="MKM49" s="112"/>
      <c r="MKN49" s="112"/>
      <c r="MKO49" s="112"/>
      <c r="MKP49" s="112"/>
      <c r="MKQ49" s="112"/>
      <c r="MKR49" s="112"/>
      <c r="MKS49" s="112"/>
      <c r="MKT49" s="112"/>
      <c r="MKU49" s="112"/>
      <c r="MKV49" s="112"/>
      <c r="MKW49" s="112"/>
      <c r="MKX49" s="112"/>
      <c r="MKY49" s="112"/>
      <c r="MKZ49" s="112"/>
      <c r="MLA49" s="112"/>
      <c r="MLB49" s="112"/>
      <c r="MLC49" s="112"/>
      <c r="MLD49" s="112"/>
      <c r="MLE49" s="112"/>
      <c r="MLF49" s="112"/>
      <c r="MLG49" s="112"/>
      <c r="MLH49" s="112"/>
      <c r="MLI49" s="112"/>
      <c r="MLJ49" s="112"/>
      <c r="MLK49" s="112"/>
      <c r="MLL49" s="112"/>
      <c r="MLM49" s="112"/>
      <c r="MLN49" s="112"/>
      <c r="MLO49" s="112"/>
      <c r="MLP49" s="112"/>
      <c r="MLQ49" s="112"/>
      <c r="MLR49" s="112"/>
      <c r="MLS49" s="112"/>
      <c r="MLT49" s="112"/>
      <c r="MLU49" s="112"/>
      <c r="MLV49" s="112"/>
      <c r="MLW49" s="112"/>
      <c r="MLX49" s="112"/>
      <c r="MLY49" s="112"/>
      <c r="MLZ49" s="112"/>
      <c r="MMA49" s="112"/>
      <c r="MMB49" s="112"/>
      <c r="MMC49" s="112"/>
      <c r="MMD49" s="112"/>
      <c r="MME49" s="112"/>
      <c r="MMF49" s="112"/>
      <c r="MMG49" s="112"/>
      <c r="MMH49" s="112"/>
      <c r="MMI49" s="112"/>
      <c r="MMJ49" s="112"/>
      <c r="MMK49" s="112"/>
      <c r="MML49" s="112"/>
      <c r="MMM49" s="112"/>
      <c r="MMN49" s="112"/>
      <c r="MMO49" s="112"/>
      <c r="MMP49" s="112"/>
      <c r="MMQ49" s="112"/>
      <c r="MMR49" s="112"/>
      <c r="MMS49" s="112"/>
      <c r="MMT49" s="112"/>
      <c r="MMU49" s="112"/>
      <c r="MMV49" s="112"/>
      <c r="MMW49" s="112"/>
      <c r="MMX49" s="112"/>
      <c r="MMY49" s="112"/>
      <c r="MMZ49" s="112"/>
      <c r="MNA49" s="112"/>
      <c r="MNB49" s="112"/>
      <c r="MNC49" s="112"/>
      <c r="MND49" s="112"/>
      <c r="MNE49" s="112"/>
      <c r="MNF49" s="112"/>
      <c r="MNG49" s="112"/>
      <c r="MNH49" s="112"/>
      <c r="MNI49" s="112"/>
      <c r="MNJ49" s="112"/>
      <c r="MNK49" s="112"/>
      <c r="MNL49" s="112"/>
      <c r="MNM49" s="112"/>
      <c r="MNN49" s="112"/>
      <c r="MNO49" s="112"/>
      <c r="MNP49" s="112"/>
      <c r="MNQ49" s="112"/>
      <c r="MNR49" s="112"/>
      <c r="MNS49" s="112"/>
      <c r="MNT49" s="112"/>
      <c r="MNU49" s="112"/>
      <c r="MNV49" s="112"/>
      <c r="MNW49" s="112"/>
      <c r="MNX49" s="112"/>
      <c r="MNY49" s="112"/>
      <c r="MNZ49" s="112"/>
      <c r="MOA49" s="112"/>
      <c r="MOB49" s="112"/>
      <c r="MOC49" s="112"/>
      <c r="MOD49" s="112"/>
      <c r="MOE49" s="112"/>
      <c r="MOF49" s="112"/>
      <c r="MOG49" s="112"/>
      <c r="MOH49" s="112"/>
      <c r="MOI49" s="112"/>
      <c r="MOJ49" s="112"/>
      <c r="MOK49" s="112"/>
      <c r="MOL49" s="112"/>
      <c r="MOM49" s="112"/>
      <c r="MON49" s="112"/>
      <c r="MOO49" s="112"/>
      <c r="MOP49" s="112"/>
      <c r="MOQ49" s="112"/>
      <c r="MOR49" s="112"/>
      <c r="MOS49" s="112"/>
      <c r="MOT49" s="112"/>
      <c r="MOU49" s="112"/>
      <c r="MOV49" s="112"/>
      <c r="MOW49" s="112"/>
      <c r="MOX49" s="112"/>
      <c r="MOY49" s="112"/>
      <c r="MOZ49" s="112"/>
      <c r="MPA49" s="112"/>
      <c r="MPB49" s="112"/>
      <c r="MPC49" s="112"/>
      <c r="MPD49" s="112"/>
      <c r="MPE49" s="112"/>
      <c r="MPF49" s="112"/>
      <c r="MPG49" s="112"/>
      <c r="MPH49" s="112"/>
      <c r="MPI49" s="112"/>
      <c r="MPJ49" s="112"/>
      <c r="MPK49" s="112"/>
      <c r="MPL49" s="112"/>
      <c r="MPM49" s="112"/>
      <c r="MPN49" s="112"/>
      <c r="MPO49" s="112"/>
      <c r="MPP49" s="112"/>
      <c r="MPQ49" s="112"/>
      <c r="MPR49" s="112"/>
      <c r="MPS49" s="112"/>
      <c r="MPT49" s="112"/>
      <c r="MPU49" s="112"/>
      <c r="MPV49" s="112"/>
      <c r="MPW49" s="112"/>
      <c r="MPX49" s="112"/>
      <c r="MPY49" s="112"/>
      <c r="MPZ49" s="112"/>
      <c r="MQA49" s="112"/>
      <c r="MQB49" s="112"/>
      <c r="MQC49" s="112"/>
      <c r="MQD49" s="112"/>
      <c r="MQE49" s="112"/>
      <c r="MQF49" s="112"/>
      <c r="MQG49" s="112"/>
      <c r="MQH49" s="112"/>
      <c r="MQI49" s="112"/>
      <c r="MQJ49" s="112"/>
      <c r="MQK49" s="112"/>
      <c r="MQL49" s="112"/>
      <c r="MQM49" s="112"/>
      <c r="MQN49" s="112"/>
      <c r="MQO49" s="112"/>
      <c r="MQP49" s="112"/>
      <c r="MQQ49" s="112"/>
      <c r="MQR49" s="112"/>
      <c r="MQS49" s="112"/>
      <c r="MQT49" s="112"/>
      <c r="MQU49" s="112"/>
      <c r="MQV49" s="112"/>
      <c r="MQW49" s="112"/>
      <c r="MQX49" s="112"/>
      <c r="MQY49" s="112"/>
      <c r="MQZ49" s="112"/>
      <c r="MRA49" s="112"/>
      <c r="MRB49" s="112"/>
      <c r="MRC49" s="112"/>
      <c r="MRD49" s="112"/>
      <c r="MRE49" s="112"/>
      <c r="MRF49" s="112"/>
      <c r="MRG49" s="112"/>
      <c r="MRH49" s="112"/>
      <c r="MRI49" s="112"/>
      <c r="MRJ49" s="112"/>
      <c r="MRK49" s="112"/>
      <c r="MRL49" s="112"/>
      <c r="MRM49" s="112"/>
      <c r="MRN49" s="112"/>
      <c r="MRO49" s="112"/>
      <c r="MRP49" s="112"/>
      <c r="MRQ49" s="112"/>
      <c r="MRR49" s="112"/>
      <c r="MRS49" s="112"/>
      <c r="MRT49" s="112"/>
      <c r="MRU49" s="112"/>
      <c r="MRV49" s="112"/>
      <c r="MRW49" s="112"/>
      <c r="MRX49" s="112"/>
      <c r="MRY49" s="112"/>
      <c r="MRZ49" s="112"/>
      <c r="MSA49" s="112"/>
      <c r="MSB49" s="112"/>
      <c r="MSC49" s="112"/>
      <c r="MSD49" s="112"/>
      <c r="MSE49" s="112"/>
      <c r="MSF49" s="112"/>
      <c r="MSG49" s="112"/>
      <c r="MSH49" s="112"/>
      <c r="MSI49" s="112"/>
      <c r="MSJ49" s="112"/>
      <c r="MSK49" s="112"/>
      <c r="MSL49" s="112"/>
      <c r="MSM49" s="112"/>
      <c r="MSN49" s="112"/>
      <c r="MSO49" s="112"/>
      <c r="MSP49" s="112"/>
      <c r="MSQ49" s="112"/>
      <c r="MSR49" s="112"/>
      <c r="MSS49" s="112"/>
      <c r="MST49" s="112"/>
      <c r="MSU49" s="112"/>
      <c r="MSV49" s="112"/>
      <c r="MSW49" s="112"/>
      <c r="MSX49" s="112"/>
      <c r="MSY49" s="112"/>
      <c r="MSZ49" s="112"/>
      <c r="MTA49" s="112"/>
      <c r="MTB49" s="112"/>
      <c r="MTC49" s="112"/>
      <c r="MTD49" s="112"/>
      <c r="MTE49" s="112"/>
      <c r="MTF49" s="112"/>
      <c r="MTG49" s="112"/>
      <c r="MTH49" s="112"/>
      <c r="MTI49" s="112"/>
      <c r="MTJ49" s="112"/>
      <c r="MTK49" s="112"/>
      <c r="MTL49" s="112"/>
      <c r="MTM49" s="112"/>
      <c r="MTN49" s="112"/>
      <c r="MTO49" s="112"/>
      <c r="MTP49" s="112"/>
      <c r="MTQ49" s="112"/>
      <c r="MTR49" s="112"/>
      <c r="MTS49" s="112"/>
      <c r="MTT49" s="112"/>
      <c r="MTU49" s="112"/>
      <c r="MTV49" s="112"/>
      <c r="MTW49" s="112"/>
      <c r="MTX49" s="112"/>
      <c r="MTY49" s="112"/>
      <c r="MTZ49" s="112"/>
      <c r="MUA49" s="112"/>
      <c r="MUB49" s="112"/>
      <c r="MUC49" s="112"/>
      <c r="MUD49" s="112"/>
      <c r="MUE49" s="112"/>
      <c r="MUF49" s="112"/>
      <c r="MUG49" s="112"/>
      <c r="MUH49" s="112"/>
      <c r="MUI49" s="112"/>
      <c r="MUJ49" s="112"/>
      <c r="MUK49" s="112"/>
      <c r="MUL49" s="112"/>
      <c r="MUM49" s="112"/>
      <c r="MUN49" s="112"/>
      <c r="MUO49" s="112"/>
      <c r="MUP49" s="112"/>
      <c r="MUQ49" s="112"/>
      <c r="MUR49" s="112"/>
      <c r="MUS49" s="112"/>
      <c r="MUT49" s="112"/>
      <c r="MUU49" s="112"/>
      <c r="MUV49" s="112"/>
      <c r="MUW49" s="112"/>
      <c r="MUX49" s="112"/>
      <c r="MUY49" s="112"/>
      <c r="MUZ49" s="112"/>
      <c r="MVA49" s="112"/>
      <c r="MVB49" s="112"/>
      <c r="MVC49" s="112"/>
      <c r="MVD49" s="112"/>
      <c r="MVE49" s="112"/>
      <c r="MVF49" s="112"/>
      <c r="MVG49" s="112"/>
      <c r="MVH49" s="112"/>
      <c r="MVI49" s="112"/>
      <c r="MVJ49" s="112"/>
      <c r="MVK49" s="112"/>
      <c r="MVL49" s="112"/>
      <c r="MVM49" s="112"/>
      <c r="MVN49" s="112"/>
      <c r="MVO49" s="112"/>
      <c r="MVP49" s="112"/>
      <c r="MVQ49" s="112"/>
      <c r="MVR49" s="112"/>
      <c r="MVS49" s="112"/>
      <c r="MVT49" s="112"/>
      <c r="MVU49" s="112"/>
      <c r="MVV49" s="112"/>
      <c r="MVW49" s="112"/>
      <c r="MVX49" s="112"/>
      <c r="MVY49" s="112"/>
      <c r="MVZ49" s="112"/>
      <c r="MWA49" s="112"/>
      <c r="MWB49" s="112"/>
      <c r="MWC49" s="112"/>
      <c r="MWD49" s="112"/>
      <c r="MWE49" s="112"/>
      <c r="MWF49" s="112"/>
      <c r="MWG49" s="112"/>
      <c r="MWH49" s="112"/>
      <c r="MWI49" s="112"/>
      <c r="MWJ49" s="112"/>
      <c r="MWK49" s="112"/>
      <c r="MWL49" s="112"/>
      <c r="MWM49" s="112"/>
      <c r="MWN49" s="112"/>
      <c r="MWO49" s="112"/>
      <c r="MWP49" s="112"/>
      <c r="MWQ49" s="112"/>
      <c r="MWR49" s="112"/>
      <c r="MWS49" s="112"/>
      <c r="MWT49" s="112"/>
      <c r="MWU49" s="112"/>
      <c r="MWV49" s="112"/>
      <c r="MWW49" s="112"/>
      <c r="MWX49" s="112"/>
      <c r="MWY49" s="112"/>
      <c r="MWZ49" s="112"/>
      <c r="MXA49" s="112"/>
      <c r="MXB49" s="112"/>
      <c r="MXC49" s="112"/>
      <c r="MXD49" s="112"/>
      <c r="MXE49" s="112"/>
      <c r="MXF49" s="112"/>
      <c r="MXG49" s="112"/>
      <c r="MXH49" s="112"/>
      <c r="MXI49" s="112"/>
      <c r="MXJ49" s="112"/>
      <c r="MXK49" s="112"/>
      <c r="MXL49" s="112"/>
      <c r="MXM49" s="112"/>
      <c r="MXN49" s="112"/>
      <c r="MXO49" s="112"/>
      <c r="MXP49" s="112"/>
      <c r="MXQ49" s="112"/>
      <c r="MXR49" s="112"/>
      <c r="MXS49" s="112"/>
      <c r="MXT49" s="112"/>
      <c r="MXU49" s="112"/>
      <c r="MXV49" s="112"/>
      <c r="MXW49" s="112"/>
      <c r="MXX49" s="112"/>
      <c r="MXY49" s="112"/>
      <c r="MXZ49" s="112"/>
      <c r="MYA49" s="112"/>
      <c r="MYB49" s="112"/>
      <c r="MYC49" s="112"/>
      <c r="MYD49" s="112"/>
      <c r="MYE49" s="112"/>
      <c r="MYF49" s="112"/>
      <c r="MYG49" s="112"/>
      <c r="MYH49" s="112"/>
      <c r="MYI49" s="112"/>
      <c r="MYJ49" s="112"/>
      <c r="MYK49" s="112"/>
      <c r="MYL49" s="112"/>
      <c r="MYM49" s="112"/>
      <c r="MYN49" s="112"/>
      <c r="MYO49" s="112"/>
      <c r="MYP49" s="112"/>
      <c r="MYQ49" s="112"/>
      <c r="MYR49" s="112"/>
      <c r="MYS49" s="112"/>
      <c r="MYT49" s="112"/>
      <c r="MYU49" s="112"/>
      <c r="MYV49" s="112"/>
      <c r="MYW49" s="112"/>
      <c r="MYX49" s="112"/>
      <c r="MYY49" s="112"/>
      <c r="MYZ49" s="112"/>
      <c r="MZA49" s="112"/>
      <c r="MZB49" s="112"/>
      <c r="MZC49" s="112"/>
      <c r="MZD49" s="112"/>
      <c r="MZE49" s="112"/>
      <c r="MZF49" s="112"/>
      <c r="MZG49" s="112"/>
      <c r="MZH49" s="112"/>
      <c r="MZI49" s="112"/>
      <c r="MZJ49" s="112"/>
      <c r="MZK49" s="112"/>
      <c r="MZL49" s="112"/>
      <c r="MZM49" s="112"/>
      <c r="MZN49" s="112"/>
      <c r="MZO49" s="112"/>
      <c r="MZP49" s="112"/>
      <c r="MZQ49" s="112"/>
      <c r="MZR49" s="112"/>
      <c r="MZS49" s="112"/>
      <c r="MZT49" s="112"/>
      <c r="MZU49" s="112"/>
      <c r="MZV49" s="112"/>
      <c r="MZW49" s="112"/>
      <c r="MZX49" s="112"/>
      <c r="MZY49" s="112"/>
      <c r="MZZ49" s="112"/>
      <c r="NAA49" s="112"/>
      <c r="NAB49" s="112"/>
      <c r="NAC49" s="112"/>
      <c r="NAD49" s="112"/>
      <c r="NAE49" s="112"/>
      <c r="NAF49" s="112"/>
      <c r="NAG49" s="112"/>
      <c r="NAH49" s="112"/>
      <c r="NAI49" s="112"/>
      <c r="NAJ49" s="112"/>
      <c r="NAK49" s="112"/>
      <c r="NAL49" s="112"/>
      <c r="NAM49" s="112"/>
      <c r="NAN49" s="112"/>
      <c r="NAO49" s="112"/>
      <c r="NAP49" s="112"/>
      <c r="NAQ49" s="112"/>
      <c r="NAR49" s="112"/>
      <c r="NAS49" s="112"/>
      <c r="NAT49" s="112"/>
      <c r="NAU49" s="112"/>
      <c r="NAV49" s="112"/>
      <c r="NAW49" s="112"/>
      <c r="NAX49" s="112"/>
      <c r="NAY49" s="112"/>
      <c r="NAZ49" s="112"/>
      <c r="NBA49" s="112"/>
      <c r="NBB49" s="112"/>
      <c r="NBC49" s="112"/>
      <c r="NBD49" s="112"/>
      <c r="NBE49" s="112"/>
      <c r="NBF49" s="112"/>
      <c r="NBG49" s="112"/>
      <c r="NBH49" s="112"/>
      <c r="NBI49" s="112"/>
      <c r="NBJ49" s="112"/>
      <c r="NBK49" s="112"/>
      <c r="NBL49" s="112"/>
      <c r="NBM49" s="112"/>
      <c r="NBN49" s="112"/>
      <c r="NBO49" s="112"/>
      <c r="NBP49" s="112"/>
      <c r="NBQ49" s="112"/>
      <c r="NBR49" s="112"/>
      <c r="NBS49" s="112"/>
      <c r="NBT49" s="112"/>
      <c r="NBU49" s="112"/>
      <c r="NBV49" s="112"/>
      <c r="NBW49" s="112"/>
      <c r="NBX49" s="112"/>
      <c r="NBY49" s="112"/>
      <c r="NBZ49" s="112"/>
      <c r="NCA49" s="112"/>
      <c r="NCB49" s="112"/>
      <c r="NCC49" s="112"/>
      <c r="NCD49" s="112"/>
      <c r="NCE49" s="112"/>
      <c r="NCF49" s="112"/>
      <c r="NCG49" s="112"/>
      <c r="NCH49" s="112"/>
      <c r="NCI49" s="112"/>
      <c r="NCJ49" s="112"/>
      <c r="NCK49" s="112"/>
      <c r="NCL49" s="112"/>
      <c r="NCM49" s="112"/>
      <c r="NCN49" s="112"/>
      <c r="NCO49" s="112"/>
      <c r="NCP49" s="112"/>
      <c r="NCQ49" s="112"/>
      <c r="NCR49" s="112"/>
      <c r="NCS49" s="112"/>
      <c r="NCT49" s="112"/>
      <c r="NCU49" s="112"/>
      <c r="NCV49" s="112"/>
      <c r="NCW49" s="112"/>
      <c r="NCX49" s="112"/>
      <c r="NCY49" s="112"/>
      <c r="NCZ49" s="112"/>
      <c r="NDA49" s="112"/>
      <c r="NDB49" s="112"/>
      <c r="NDC49" s="112"/>
      <c r="NDD49" s="112"/>
      <c r="NDE49" s="112"/>
      <c r="NDF49" s="112"/>
      <c r="NDG49" s="112"/>
      <c r="NDH49" s="112"/>
      <c r="NDI49" s="112"/>
      <c r="NDJ49" s="112"/>
      <c r="NDK49" s="112"/>
      <c r="NDL49" s="112"/>
      <c r="NDM49" s="112"/>
      <c r="NDN49" s="112"/>
      <c r="NDO49" s="112"/>
      <c r="NDP49" s="112"/>
      <c r="NDQ49" s="112"/>
      <c r="NDR49" s="112"/>
      <c r="NDS49" s="112"/>
      <c r="NDT49" s="112"/>
      <c r="NDU49" s="112"/>
      <c r="NDV49" s="112"/>
      <c r="NDW49" s="112"/>
      <c r="NDX49" s="112"/>
      <c r="NDY49" s="112"/>
      <c r="NDZ49" s="112"/>
      <c r="NEA49" s="112"/>
      <c r="NEB49" s="112"/>
      <c r="NEC49" s="112"/>
      <c r="NED49" s="112"/>
      <c r="NEE49" s="112"/>
      <c r="NEF49" s="112"/>
      <c r="NEG49" s="112"/>
      <c r="NEH49" s="112"/>
      <c r="NEI49" s="112"/>
      <c r="NEJ49" s="112"/>
      <c r="NEK49" s="112"/>
      <c r="NEL49" s="112"/>
      <c r="NEM49" s="112"/>
      <c r="NEN49" s="112"/>
      <c r="NEO49" s="112"/>
      <c r="NEP49" s="112"/>
      <c r="NEQ49" s="112"/>
      <c r="NER49" s="112"/>
      <c r="NES49" s="112"/>
      <c r="NET49" s="112"/>
      <c r="NEU49" s="112"/>
      <c r="NEV49" s="112"/>
      <c r="NEW49" s="112"/>
      <c r="NEX49" s="112"/>
      <c r="NEY49" s="112"/>
      <c r="NEZ49" s="112"/>
      <c r="NFA49" s="112"/>
      <c r="NFB49" s="112"/>
      <c r="NFC49" s="112"/>
      <c r="NFD49" s="112"/>
      <c r="NFE49" s="112"/>
      <c r="NFF49" s="112"/>
      <c r="NFG49" s="112"/>
      <c r="NFH49" s="112"/>
      <c r="NFI49" s="112"/>
      <c r="NFJ49" s="112"/>
      <c r="NFK49" s="112"/>
      <c r="NFL49" s="112"/>
      <c r="NFM49" s="112"/>
      <c r="NFN49" s="112"/>
      <c r="NFO49" s="112"/>
      <c r="NFP49" s="112"/>
      <c r="NFQ49" s="112"/>
      <c r="NFR49" s="112"/>
      <c r="NFS49" s="112"/>
      <c r="NFT49" s="112"/>
      <c r="NFU49" s="112"/>
      <c r="NFV49" s="112"/>
      <c r="NFW49" s="112"/>
      <c r="NFX49" s="112"/>
      <c r="NFY49" s="112"/>
      <c r="NFZ49" s="112"/>
      <c r="NGA49" s="112"/>
      <c r="NGB49" s="112"/>
      <c r="NGC49" s="112"/>
      <c r="NGD49" s="112"/>
      <c r="NGE49" s="112"/>
      <c r="NGF49" s="112"/>
      <c r="NGG49" s="112"/>
      <c r="NGH49" s="112"/>
      <c r="NGI49" s="112"/>
      <c r="NGJ49" s="112"/>
      <c r="NGK49" s="112"/>
      <c r="NGL49" s="112"/>
      <c r="NGM49" s="112"/>
      <c r="NGN49" s="112"/>
      <c r="NGO49" s="112"/>
      <c r="NGP49" s="112"/>
      <c r="NGQ49" s="112"/>
      <c r="NGR49" s="112"/>
      <c r="NGS49" s="112"/>
      <c r="NGT49" s="112"/>
      <c r="NGU49" s="112"/>
      <c r="NGV49" s="112"/>
      <c r="NGW49" s="112"/>
      <c r="NGX49" s="112"/>
      <c r="NGY49" s="112"/>
      <c r="NGZ49" s="112"/>
      <c r="NHA49" s="112"/>
      <c r="NHB49" s="112"/>
      <c r="NHC49" s="112"/>
      <c r="NHD49" s="112"/>
      <c r="NHE49" s="112"/>
      <c r="NHF49" s="112"/>
      <c r="NHG49" s="112"/>
      <c r="NHH49" s="112"/>
      <c r="NHI49" s="112"/>
      <c r="NHJ49" s="112"/>
      <c r="NHK49" s="112"/>
      <c r="NHL49" s="112"/>
      <c r="NHM49" s="112"/>
      <c r="NHN49" s="112"/>
      <c r="NHO49" s="112"/>
      <c r="NHP49" s="112"/>
      <c r="NHQ49" s="112"/>
      <c r="NHR49" s="112"/>
      <c r="NHS49" s="112"/>
      <c r="NHT49" s="112"/>
      <c r="NHU49" s="112"/>
      <c r="NHV49" s="112"/>
      <c r="NHW49" s="112"/>
      <c r="NHX49" s="112"/>
      <c r="NHY49" s="112"/>
      <c r="NHZ49" s="112"/>
      <c r="NIA49" s="112"/>
      <c r="NIB49" s="112"/>
      <c r="NIC49" s="112"/>
      <c r="NID49" s="112"/>
      <c r="NIE49" s="112"/>
      <c r="NIF49" s="112"/>
      <c r="NIG49" s="112"/>
      <c r="NIH49" s="112"/>
      <c r="NII49" s="112"/>
      <c r="NIJ49" s="112"/>
      <c r="NIK49" s="112"/>
      <c r="NIL49" s="112"/>
      <c r="NIM49" s="112"/>
      <c r="NIN49" s="112"/>
      <c r="NIO49" s="112"/>
      <c r="NIP49" s="112"/>
      <c r="NIQ49" s="112"/>
      <c r="NIR49" s="112"/>
      <c r="NIS49" s="112"/>
      <c r="NIT49" s="112"/>
      <c r="NIU49" s="112"/>
      <c r="NIV49" s="112"/>
      <c r="NIW49" s="112"/>
      <c r="NIX49" s="112"/>
      <c r="NIY49" s="112"/>
      <c r="NIZ49" s="112"/>
      <c r="NJA49" s="112"/>
      <c r="NJB49" s="112"/>
      <c r="NJC49" s="112"/>
      <c r="NJD49" s="112"/>
      <c r="NJE49" s="112"/>
      <c r="NJF49" s="112"/>
      <c r="NJG49" s="112"/>
      <c r="NJH49" s="112"/>
      <c r="NJI49" s="112"/>
      <c r="NJJ49" s="112"/>
      <c r="NJK49" s="112"/>
      <c r="NJL49" s="112"/>
      <c r="NJM49" s="112"/>
      <c r="NJN49" s="112"/>
      <c r="NJO49" s="112"/>
      <c r="NJP49" s="112"/>
      <c r="NJQ49" s="112"/>
      <c r="NJR49" s="112"/>
      <c r="NJS49" s="112"/>
      <c r="NJT49" s="112"/>
      <c r="NJU49" s="112"/>
      <c r="NJV49" s="112"/>
      <c r="NJW49" s="112"/>
      <c r="NJX49" s="112"/>
      <c r="NJY49" s="112"/>
      <c r="NJZ49" s="112"/>
      <c r="NKA49" s="112"/>
      <c r="NKB49" s="112"/>
      <c r="NKC49" s="112"/>
      <c r="NKD49" s="112"/>
      <c r="NKE49" s="112"/>
      <c r="NKF49" s="112"/>
      <c r="NKG49" s="112"/>
      <c r="NKH49" s="112"/>
      <c r="NKI49" s="112"/>
      <c r="NKJ49" s="112"/>
      <c r="NKK49" s="112"/>
      <c r="NKL49" s="112"/>
      <c r="NKM49" s="112"/>
      <c r="NKN49" s="112"/>
      <c r="NKO49" s="112"/>
      <c r="NKP49" s="112"/>
      <c r="NKQ49" s="112"/>
      <c r="NKR49" s="112"/>
      <c r="NKS49" s="112"/>
      <c r="NKT49" s="112"/>
      <c r="NKU49" s="112"/>
      <c r="NKV49" s="112"/>
      <c r="NKW49" s="112"/>
      <c r="NKX49" s="112"/>
      <c r="NKY49" s="112"/>
      <c r="NKZ49" s="112"/>
      <c r="NLA49" s="112"/>
      <c r="NLB49" s="112"/>
      <c r="NLC49" s="112"/>
      <c r="NLD49" s="112"/>
      <c r="NLE49" s="112"/>
      <c r="NLF49" s="112"/>
      <c r="NLG49" s="112"/>
      <c r="NLH49" s="112"/>
      <c r="NLI49" s="112"/>
      <c r="NLJ49" s="112"/>
      <c r="NLK49" s="112"/>
      <c r="NLL49" s="112"/>
      <c r="NLM49" s="112"/>
      <c r="NLN49" s="112"/>
      <c r="NLO49" s="112"/>
      <c r="NLP49" s="112"/>
      <c r="NLQ49" s="112"/>
      <c r="NLR49" s="112"/>
      <c r="NLS49" s="112"/>
      <c r="NLT49" s="112"/>
      <c r="NLU49" s="112"/>
      <c r="NLV49" s="112"/>
      <c r="NLW49" s="112"/>
      <c r="NLX49" s="112"/>
      <c r="NLY49" s="112"/>
      <c r="NLZ49" s="112"/>
      <c r="NMA49" s="112"/>
      <c r="NMB49" s="112"/>
      <c r="NMC49" s="112"/>
      <c r="NMD49" s="112"/>
      <c r="NME49" s="112"/>
      <c r="NMF49" s="112"/>
      <c r="NMG49" s="112"/>
      <c r="NMH49" s="112"/>
      <c r="NMI49" s="112"/>
      <c r="NMJ49" s="112"/>
      <c r="NMK49" s="112"/>
      <c r="NML49" s="112"/>
      <c r="NMM49" s="112"/>
      <c r="NMN49" s="112"/>
      <c r="NMO49" s="112"/>
      <c r="NMP49" s="112"/>
      <c r="NMQ49" s="112"/>
      <c r="NMR49" s="112"/>
      <c r="NMS49" s="112"/>
      <c r="NMT49" s="112"/>
      <c r="NMU49" s="112"/>
      <c r="NMV49" s="112"/>
      <c r="NMW49" s="112"/>
      <c r="NMX49" s="112"/>
      <c r="NMY49" s="112"/>
      <c r="NMZ49" s="112"/>
      <c r="NNA49" s="112"/>
      <c r="NNB49" s="112"/>
      <c r="NNC49" s="112"/>
      <c r="NND49" s="112"/>
      <c r="NNE49" s="112"/>
      <c r="NNF49" s="112"/>
      <c r="NNG49" s="112"/>
      <c r="NNH49" s="112"/>
      <c r="NNI49" s="112"/>
      <c r="NNJ49" s="112"/>
      <c r="NNK49" s="112"/>
      <c r="NNL49" s="112"/>
      <c r="NNM49" s="112"/>
      <c r="NNN49" s="112"/>
      <c r="NNO49" s="112"/>
      <c r="NNP49" s="112"/>
      <c r="NNQ49" s="112"/>
      <c r="NNR49" s="112"/>
      <c r="NNS49" s="112"/>
      <c r="NNT49" s="112"/>
      <c r="NNU49" s="112"/>
      <c r="NNV49" s="112"/>
      <c r="NNW49" s="112"/>
      <c r="NNX49" s="112"/>
      <c r="NNY49" s="112"/>
      <c r="NNZ49" s="112"/>
      <c r="NOA49" s="112"/>
      <c r="NOB49" s="112"/>
      <c r="NOC49" s="112"/>
      <c r="NOD49" s="112"/>
      <c r="NOE49" s="112"/>
      <c r="NOF49" s="112"/>
      <c r="NOG49" s="112"/>
      <c r="NOH49" s="112"/>
      <c r="NOI49" s="112"/>
      <c r="NOJ49" s="112"/>
      <c r="NOK49" s="112"/>
      <c r="NOL49" s="112"/>
      <c r="NOM49" s="112"/>
      <c r="NON49" s="112"/>
      <c r="NOO49" s="112"/>
      <c r="NOP49" s="112"/>
      <c r="NOQ49" s="112"/>
      <c r="NOR49" s="112"/>
      <c r="NOS49" s="112"/>
      <c r="NOT49" s="112"/>
      <c r="NOU49" s="112"/>
      <c r="NOV49" s="112"/>
      <c r="NOW49" s="112"/>
      <c r="NOX49" s="112"/>
      <c r="NOY49" s="112"/>
      <c r="NOZ49" s="112"/>
      <c r="NPA49" s="112"/>
      <c r="NPB49" s="112"/>
      <c r="NPC49" s="112"/>
      <c r="NPD49" s="112"/>
      <c r="NPE49" s="112"/>
      <c r="NPF49" s="112"/>
      <c r="NPG49" s="112"/>
      <c r="NPH49" s="112"/>
      <c r="NPI49" s="112"/>
      <c r="NPJ49" s="112"/>
      <c r="NPK49" s="112"/>
      <c r="NPL49" s="112"/>
      <c r="NPM49" s="112"/>
      <c r="NPN49" s="112"/>
      <c r="NPO49" s="112"/>
      <c r="NPP49" s="112"/>
      <c r="NPQ49" s="112"/>
      <c r="NPR49" s="112"/>
      <c r="NPS49" s="112"/>
      <c r="NPT49" s="112"/>
      <c r="NPU49" s="112"/>
      <c r="NPV49" s="112"/>
      <c r="NPW49" s="112"/>
      <c r="NPX49" s="112"/>
      <c r="NPY49" s="112"/>
      <c r="NPZ49" s="112"/>
      <c r="NQA49" s="112"/>
      <c r="NQB49" s="112"/>
      <c r="NQC49" s="112"/>
      <c r="NQD49" s="112"/>
      <c r="NQE49" s="112"/>
      <c r="NQF49" s="112"/>
      <c r="NQG49" s="112"/>
      <c r="NQH49" s="112"/>
      <c r="NQI49" s="112"/>
      <c r="NQJ49" s="112"/>
      <c r="NQK49" s="112"/>
      <c r="NQL49" s="112"/>
      <c r="NQM49" s="112"/>
      <c r="NQN49" s="112"/>
      <c r="NQO49" s="112"/>
      <c r="NQP49" s="112"/>
      <c r="NQQ49" s="112"/>
      <c r="NQR49" s="112"/>
      <c r="NQS49" s="112"/>
      <c r="NQT49" s="112"/>
      <c r="NQU49" s="112"/>
      <c r="NQV49" s="112"/>
      <c r="NQW49" s="112"/>
      <c r="NQX49" s="112"/>
      <c r="NQY49" s="112"/>
      <c r="NQZ49" s="112"/>
      <c r="NRA49" s="112"/>
      <c r="NRB49" s="112"/>
      <c r="NRC49" s="112"/>
      <c r="NRD49" s="112"/>
      <c r="NRE49" s="112"/>
      <c r="NRF49" s="112"/>
      <c r="NRG49" s="112"/>
      <c r="NRH49" s="112"/>
      <c r="NRI49" s="112"/>
      <c r="NRJ49" s="112"/>
      <c r="NRK49" s="112"/>
      <c r="NRL49" s="112"/>
      <c r="NRM49" s="112"/>
      <c r="NRN49" s="112"/>
      <c r="NRO49" s="112"/>
      <c r="NRP49" s="112"/>
      <c r="NRQ49" s="112"/>
      <c r="NRR49" s="112"/>
      <c r="NRS49" s="112"/>
      <c r="NRT49" s="112"/>
      <c r="NRU49" s="112"/>
      <c r="NRV49" s="112"/>
      <c r="NRW49" s="112"/>
      <c r="NRX49" s="112"/>
      <c r="NRY49" s="112"/>
      <c r="NRZ49" s="112"/>
      <c r="NSA49" s="112"/>
      <c r="NSB49" s="112"/>
      <c r="NSC49" s="112"/>
      <c r="NSD49" s="112"/>
      <c r="NSE49" s="112"/>
      <c r="NSF49" s="112"/>
      <c r="NSG49" s="112"/>
      <c r="NSH49" s="112"/>
      <c r="NSI49" s="112"/>
      <c r="NSJ49" s="112"/>
      <c r="NSK49" s="112"/>
      <c r="NSL49" s="112"/>
      <c r="NSM49" s="112"/>
      <c r="NSN49" s="112"/>
      <c r="NSO49" s="112"/>
      <c r="NSP49" s="112"/>
      <c r="NSQ49" s="112"/>
      <c r="NSR49" s="112"/>
      <c r="NSS49" s="112"/>
      <c r="NST49" s="112"/>
      <c r="NSU49" s="112"/>
      <c r="NSV49" s="112"/>
      <c r="NSW49" s="112"/>
      <c r="NSX49" s="112"/>
      <c r="NSY49" s="112"/>
      <c r="NSZ49" s="112"/>
      <c r="NTA49" s="112"/>
      <c r="NTB49" s="112"/>
      <c r="NTC49" s="112"/>
      <c r="NTD49" s="112"/>
      <c r="NTE49" s="112"/>
      <c r="NTF49" s="112"/>
      <c r="NTG49" s="112"/>
      <c r="NTH49" s="112"/>
      <c r="NTI49" s="112"/>
      <c r="NTJ49" s="112"/>
      <c r="NTK49" s="112"/>
      <c r="NTL49" s="112"/>
      <c r="NTM49" s="112"/>
      <c r="NTN49" s="112"/>
      <c r="NTO49" s="112"/>
      <c r="NTP49" s="112"/>
      <c r="NTQ49" s="112"/>
      <c r="NTR49" s="112"/>
      <c r="NTS49" s="112"/>
      <c r="NTT49" s="112"/>
      <c r="NTU49" s="112"/>
      <c r="NTV49" s="112"/>
      <c r="NTW49" s="112"/>
      <c r="NTX49" s="112"/>
      <c r="NTY49" s="112"/>
      <c r="NTZ49" s="112"/>
      <c r="NUA49" s="112"/>
      <c r="NUB49" s="112"/>
      <c r="NUC49" s="112"/>
      <c r="NUD49" s="112"/>
      <c r="NUE49" s="112"/>
      <c r="NUF49" s="112"/>
      <c r="NUG49" s="112"/>
      <c r="NUH49" s="112"/>
      <c r="NUI49" s="112"/>
      <c r="NUJ49" s="112"/>
      <c r="NUK49" s="112"/>
      <c r="NUL49" s="112"/>
      <c r="NUM49" s="112"/>
      <c r="NUN49" s="112"/>
      <c r="NUO49" s="112"/>
      <c r="NUP49" s="112"/>
      <c r="NUQ49" s="112"/>
      <c r="NUR49" s="112"/>
      <c r="NUS49" s="112"/>
      <c r="NUT49" s="112"/>
      <c r="NUU49" s="112"/>
      <c r="NUV49" s="112"/>
      <c r="NUW49" s="112"/>
      <c r="NUX49" s="112"/>
      <c r="NUY49" s="112"/>
      <c r="NUZ49" s="112"/>
      <c r="NVA49" s="112"/>
      <c r="NVB49" s="112"/>
      <c r="NVC49" s="112"/>
      <c r="NVD49" s="112"/>
      <c r="NVE49" s="112"/>
      <c r="NVF49" s="112"/>
      <c r="NVG49" s="112"/>
      <c r="NVH49" s="112"/>
      <c r="NVI49" s="112"/>
      <c r="NVJ49" s="112"/>
      <c r="NVK49" s="112"/>
      <c r="NVL49" s="112"/>
      <c r="NVM49" s="112"/>
      <c r="NVN49" s="112"/>
      <c r="NVO49" s="112"/>
      <c r="NVP49" s="112"/>
      <c r="NVQ49" s="112"/>
      <c r="NVR49" s="112"/>
      <c r="NVS49" s="112"/>
      <c r="NVT49" s="112"/>
      <c r="NVU49" s="112"/>
      <c r="NVV49" s="112"/>
      <c r="NVW49" s="112"/>
      <c r="NVX49" s="112"/>
      <c r="NVY49" s="112"/>
      <c r="NVZ49" s="112"/>
      <c r="NWA49" s="112"/>
      <c r="NWB49" s="112"/>
      <c r="NWC49" s="112"/>
      <c r="NWD49" s="112"/>
      <c r="NWE49" s="112"/>
      <c r="NWF49" s="112"/>
      <c r="NWG49" s="112"/>
      <c r="NWH49" s="112"/>
      <c r="NWI49" s="112"/>
      <c r="NWJ49" s="112"/>
      <c r="NWK49" s="112"/>
      <c r="NWL49" s="112"/>
      <c r="NWM49" s="112"/>
      <c r="NWN49" s="112"/>
      <c r="NWO49" s="112"/>
      <c r="NWP49" s="112"/>
      <c r="NWQ49" s="112"/>
      <c r="NWR49" s="112"/>
      <c r="NWS49" s="112"/>
      <c r="NWT49" s="112"/>
      <c r="NWU49" s="112"/>
      <c r="NWV49" s="112"/>
      <c r="NWW49" s="112"/>
      <c r="NWX49" s="112"/>
      <c r="NWY49" s="112"/>
      <c r="NWZ49" s="112"/>
      <c r="NXA49" s="112"/>
      <c r="NXB49" s="112"/>
      <c r="NXC49" s="112"/>
      <c r="NXD49" s="112"/>
      <c r="NXE49" s="112"/>
      <c r="NXF49" s="112"/>
      <c r="NXG49" s="112"/>
      <c r="NXH49" s="112"/>
      <c r="NXI49" s="112"/>
      <c r="NXJ49" s="112"/>
      <c r="NXK49" s="112"/>
      <c r="NXL49" s="112"/>
      <c r="NXM49" s="112"/>
      <c r="NXN49" s="112"/>
      <c r="NXO49" s="112"/>
      <c r="NXP49" s="112"/>
      <c r="NXQ49" s="112"/>
      <c r="NXR49" s="112"/>
      <c r="NXS49" s="112"/>
      <c r="NXT49" s="112"/>
      <c r="NXU49" s="112"/>
      <c r="NXV49" s="112"/>
      <c r="NXW49" s="112"/>
      <c r="NXX49" s="112"/>
      <c r="NXY49" s="112"/>
      <c r="NXZ49" s="112"/>
      <c r="NYA49" s="112"/>
      <c r="NYB49" s="112"/>
      <c r="NYC49" s="112"/>
      <c r="NYD49" s="112"/>
      <c r="NYE49" s="112"/>
      <c r="NYF49" s="112"/>
      <c r="NYG49" s="112"/>
      <c r="NYH49" s="112"/>
      <c r="NYI49" s="112"/>
      <c r="NYJ49" s="112"/>
      <c r="NYK49" s="112"/>
      <c r="NYL49" s="112"/>
      <c r="NYM49" s="112"/>
      <c r="NYN49" s="112"/>
      <c r="NYO49" s="112"/>
      <c r="NYP49" s="112"/>
      <c r="NYQ49" s="112"/>
      <c r="NYR49" s="112"/>
      <c r="NYS49" s="112"/>
      <c r="NYT49" s="112"/>
      <c r="NYU49" s="112"/>
      <c r="NYV49" s="112"/>
      <c r="NYW49" s="112"/>
      <c r="NYX49" s="112"/>
      <c r="NYY49" s="112"/>
      <c r="NYZ49" s="112"/>
      <c r="NZA49" s="112"/>
      <c r="NZB49" s="112"/>
      <c r="NZC49" s="112"/>
      <c r="NZD49" s="112"/>
      <c r="NZE49" s="112"/>
      <c r="NZF49" s="112"/>
      <c r="NZG49" s="112"/>
      <c r="NZH49" s="112"/>
      <c r="NZI49" s="112"/>
      <c r="NZJ49" s="112"/>
      <c r="NZK49" s="112"/>
      <c r="NZL49" s="112"/>
      <c r="NZM49" s="112"/>
      <c r="NZN49" s="112"/>
      <c r="NZO49" s="112"/>
      <c r="NZP49" s="112"/>
      <c r="NZQ49" s="112"/>
      <c r="NZR49" s="112"/>
      <c r="NZS49" s="112"/>
      <c r="NZT49" s="112"/>
      <c r="NZU49" s="112"/>
      <c r="NZV49" s="112"/>
      <c r="NZW49" s="112"/>
      <c r="NZX49" s="112"/>
      <c r="NZY49" s="112"/>
      <c r="NZZ49" s="112"/>
      <c r="OAA49" s="112"/>
      <c r="OAB49" s="112"/>
      <c r="OAC49" s="112"/>
      <c r="OAD49" s="112"/>
      <c r="OAE49" s="112"/>
      <c r="OAF49" s="112"/>
      <c r="OAG49" s="112"/>
      <c r="OAH49" s="112"/>
      <c r="OAI49" s="112"/>
      <c r="OAJ49" s="112"/>
      <c r="OAK49" s="112"/>
      <c r="OAL49" s="112"/>
      <c r="OAM49" s="112"/>
      <c r="OAN49" s="112"/>
      <c r="OAO49" s="112"/>
      <c r="OAP49" s="112"/>
      <c r="OAQ49" s="112"/>
      <c r="OAR49" s="112"/>
      <c r="OAS49" s="112"/>
      <c r="OAT49" s="112"/>
      <c r="OAU49" s="112"/>
      <c r="OAV49" s="112"/>
      <c r="OAW49" s="112"/>
      <c r="OAX49" s="112"/>
      <c r="OAY49" s="112"/>
      <c r="OAZ49" s="112"/>
      <c r="OBA49" s="112"/>
      <c r="OBB49" s="112"/>
      <c r="OBC49" s="112"/>
      <c r="OBD49" s="112"/>
      <c r="OBE49" s="112"/>
      <c r="OBF49" s="112"/>
      <c r="OBG49" s="112"/>
      <c r="OBH49" s="112"/>
      <c r="OBI49" s="112"/>
      <c r="OBJ49" s="112"/>
      <c r="OBK49" s="112"/>
      <c r="OBL49" s="112"/>
      <c r="OBM49" s="112"/>
      <c r="OBN49" s="112"/>
      <c r="OBO49" s="112"/>
      <c r="OBP49" s="112"/>
      <c r="OBQ49" s="112"/>
      <c r="OBR49" s="112"/>
      <c r="OBS49" s="112"/>
      <c r="OBT49" s="112"/>
      <c r="OBU49" s="112"/>
      <c r="OBV49" s="112"/>
      <c r="OBW49" s="112"/>
      <c r="OBX49" s="112"/>
      <c r="OBY49" s="112"/>
      <c r="OBZ49" s="112"/>
      <c r="OCA49" s="112"/>
      <c r="OCB49" s="112"/>
      <c r="OCC49" s="112"/>
      <c r="OCD49" s="112"/>
      <c r="OCE49" s="112"/>
      <c r="OCF49" s="112"/>
      <c r="OCG49" s="112"/>
      <c r="OCH49" s="112"/>
      <c r="OCI49" s="112"/>
      <c r="OCJ49" s="112"/>
      <c r="OCK49" s="112"/>
      <c r="OCL49" s="112"/>
      <c r="OCM49" s="112"/>
      <c r="OCN49" s="112"/>
      <c r="OCO49" s="112"/>
      <c r="OCP49" s="112"/>
      <c r="OCQ49" s="112"/>
      <c r="OCR49" s="112"/>
      <c r="OCS49" s="112"/>
      <c r="OCT49" s="112"/>
      <c r="OCU49" s="112"/>
      <c r="OCV49" s="112"/>
      <c r="OCW49" s="112"/>
      <c r="OCX49" s="112"/>
      <c r="OCY49" s="112"/>
      <c r="OCZ49" s="112"/>
      <c r="ODA49" s="112"/>
      <c r="ODB49" s="112"/>
      <c r="ODC49" s="112"/>
      <c r="ODD49" s="112"/>
      <c r="ODE49" s="112"/>
      <c r="ODF49" s="112"/>
      <c r="ODG49" s="112"/>
      <c r="ODH49" s="112"/>
      <c r="ODI49" s="112"/>
      <c r="ODJ49" s="112"/>
      <c r="ODK49" s="112"/>
      <c r="ODL49" s="112"/>
      <c r="ODM49" s="112"/>
      <c r="ODN49" s="112"/>
      <c r="ODO49" s="112"/>
      <c r="ODP49" s="112"/>
      <c r="ODQ49" s="112"/>
      <c r="ODR49" s="112"/>
      <c r="ODS49" s="112"/>
      <c r="ODT49" s="112"/>
      <c r="ODU49" s="112"/>
      <c r="ODV49" s="112"/>
      <c r="ODW49" s="112"/>
      <c r="ODX49" s="112"/>
      <c r="ODY49" s="112"/>
      <c r="ODZ49" s="112"/>
      <c r="OEA49" s="112"/>
      <c r="OEB49" s="112"/>
      <c r="OEC49" s="112"/>
      <c r="OED49" s="112"/>
      <c r="OEE49" s="112"/>
      <c r="OEF49" s="112"/>
      <c r="OEG49" s="112"/>
      <c r="OEH49" s="112"/>
      <c r="OEI49" s="112"/>
      <c r="OEJ49" s="112"/>
      <c r="OEK49" s="112"/>
      <c r="OEL49" s="112"/>
      <c r="OEM49" s="112"/>
      <c r="OEN49" s="112"/>
      <c r="OEO49" s="112"/>
      <c r="OEP49" s="112"/>
      <c r="OEQ49" s="112"/>
      <c r="OER49" s="112"/>
      <c r="OES49" s="112"/>
      <c r="OET49" s="112"/>
      <c r="OEU49" s="112"/>
      <c r="OEV49" s="112"/>
      <c r="OEW49" s="112"/>
      <c r="OEX49" s="112"/>
      <c r="OEY49" s="112"/>
      <c r="OEZ49" s="112"/>
      <c r="OFA49" s="112"/>
      <c r="OFB49" s="112"/>
      <c r="OFC49" s="112"/>
      <c r="OFD49" s="112"/>
      <c r="OFE49" s="112"/>
      <c r="OFF49" s="112"/>
      <c r="OFG49" s="112"/>
      <c r="OFH49" s="112"/>
      <c r="OFI49" s="112"/>
      <c r="OFJ49" s="112"/>
      <c r="OFK49" s="112"/>
      <c r="OFL49" s="112"/>
      <c r="OFM49" s="112"/>
      <c r="OFN49" s="112"/>
      <c r="OFO49" s="112"/>
      <c r="OFP49" s="112"/>
      <c r="OFQ49" s="112"/>
      <c r="OFR49" s="112"/>
      <c r="OFS49" s="112"/>
      <c r="OFT49" s="112"/>
      <c r="OFU49" s="112"/>
      <c r="OFV49" s="112"/>
      <c r="OFW49" s="112"/>
      <c r="OFX49" s="112"/>
      <c r="OFY49" s="112"/>
      <c r="OFZ49" s="112"/>
      <c r="OGA49" s="112"/>
      <c r="OGB49" s="112"/>
      <c r="OGC49" s="112"/>
      <c r="OGD49" s="112"/>
      <c r="OGE49" s="112"/>
      <c r="OGF49" s="112"/>
      <c r="OGG49" s="112"/>
      <c r="OGH49" s="112"/>
      <c r="OGI49" s="112"/>
      <c r="OGJ49" s="112"/>
      <c r="OGK49" s="112"/>
      <c r="OGL49" s="112"/>
      <c r="OGM49" s="112"/>
      <c r="OGN49" s="112"/>
      <c r="OGO49" s="112"/>
      <c r="OGP49" s="112"/>
      <c r="OGQ49" s="112"/>
      <c r="OGR49" s="112"/>
      <c r="OGS49" s="112"/>
      <c r="OGT49" s="112"/>
      <c r="OGU49" s="112"/>
      <c r="OGV49" s="112"/>
      <c r="OGW49" s="112"/>
      <c r="OGX49" s="112"/>
      <c r="OGY49" s="112"/>
      <c r="OGZ49" s="112"/>
      <c r="OHA49" s="112"/>
      <c r="OHB49" s="112"/>
      <c r="OHC49" s="112"/>
      <c r="OHD49" s="112"/>
      <c r="OHE49" s="112"/>
      <c r="OHF49" s="112"/>
      <c r="OHG49" s="112"/>
      <c r="OHH49" s="112"/>
      <c r="OHI49" s="112"/>
      <c r="OHJ49" s="112"/>
      <c r="OHK49" s="112"/>
      <c r="OHL49" s="112"/>
      <c r="OHM49" s="112"/>
      <c r="OHN49" s="112"/>
      <c r="OHO49" s="112"/>
      <c r="OHP49" s="112"/>
      <c r="OHQ49" s="112"/>
      <c r="OHR49" s="112"/>
      <c r="OHS49" s="112"/>
      <c r="OHT49" s="112"/>
      <c r="OHU49" s="112"/>
      <c r="OHV49" s="112"/>
      <c r="OHW49" s="112"/>
      <c r="OHX49" s="112"/>
      <c r="OHY49" s="112"/>
      <c r="OHZ49" s="112"/>
      <c r="OIA49" s="112"/>
      <c r="OIB49" s="112"/>
      <c r="OIC49" s="112"/>
      <c r="OID49" s="112"/>
      <c r="OIE49" s="112"/>
      <c r="OIF49" s="112"/>
      <c r="OIG49" s="112"/>
      <c r="OIH49" s="112"/>
      <c r="OII49" s="112"/>
      <c r="OIJ49" s="112"/>
      <c r="OIK49" s="112"/>
      <c r="OIL49" s="112"/>
      <c r="OIM49" s="112"/>
      <c r="OIN49" s="112"/>
      <c r="OIO49" s="112"/>
      <c r="OIP49" s="112"/>
      <c r="OIQ49" s="112"/>
      <c r="OIR49" s="112"/>
      <c r="OIS49" s="112"/>
      <c r="OIT49" s="112"/>
      <c r="OIU49" s="112"/>
      <c r="OIV49" s="112"/>
      <c r="OIW49" s="112"/>
      <c r="OIX49" s="112"/>
      <c r="OIY49" s="112"/>
      <c r="OIZ49" s="112"/>
      <c r="OJA49" s="112"/>
      <c r="OJB49" s="112"/>
      <c r="OJC49" s="112"/>
      <c r="OJD49" s="112"/>
      <c r="OJE49" s="112"/>
      <c r="OJF49" s="112"/>
      <c r="OJG49" s="112"/>
      <c r="OJH49" s="112"/>
      <c r="OJI49" s="112"/>
      <c r="OJJ49" s="112"/>
      <c r="OJK49" s="112"/>
      <c r="OJL49" s="112"/>
      <c r="OJM49" s="112"/>
      <c r="OJN49" s="112"/>
      <c r="OJO49" s="112"/>
      <c r="OJP49" s="112"/>
      <c r="OJQ49" s="112"/>
      <c r="OJR49" s="112"/>
      <c r="OJS49" s="112"/>
      <c r="OJT49" s="112"/>
      <c r="OJU49" s="112"/>
      <c r="OJV49" s="112"/>
      <c r="OJW49" s="112"/>
      <c r="OJX49" s="112"/>
      <c r="OJY49" s="112"/>
      <c r="OJZ49" s="112"/>
      <c r="OKA49" s="112"/>
      <c r="OKB49" s="112"/>
      <c r="OKC49" s="112"/>
      <c r="OKD49" s="112"/>
      <c r="OKE49" s="112"/>
      <c r="OKF49" s="112"/>
      <c r="OKG49" s="112"/>
      <c r="OKH49" s="112"/>
      <c r="OKI49" s="112"/>
      <c r="OKJ49" s="112"/>
      <c r="OKK49" s="112"/>
      <c r="OKL49" s="112"/>
      <c r="OKM49" s="112"/>
      <c r="OKN49" s="112"/>
      <c r="OKO49" s="112"/>
      <c r="OKP49" s="112"/>
      <c r="OKQ49" s="112"/>
      <c r="OKR49" s="112"/>
      <c r="OKS49" s="112"/>
      <c r="OKT49" s="112"/>
      <c r="OKU49" s="112"/>
      <c r="OKV49" s="112"/>
      <c r="OKW49" s="112"/>
      <c r="OKX49" s="112"/>
      <c r="OKY49" s="112"/>
      <c r="OKZ49" s="112"/>
      <c r="OLA49" s="112"/>
      <c r="OLB49" s="112"/>
      <c r="OLC49" s="112"/>
      <c r="OLD49" s="112"/>
      <c r="OLE49" s="112"/>
      <c r="OLF49" s="112"/>
      <c r="OLG49" s="112"/>
      <c r="OLH49" s="112"/>
      <c r="OLI49" s="112"/>
      <c r="OLJ49" s="112"/>
      <c r="OLK49" s="112"/>
      <c r="OLL49" s="112"/>
      <c r="OLM49" s="112"/>
      <c r="OLN49" s="112"/>
      <c r="OLO49" s="112"/>
      <c r="OLP49" s="112"/>
      <c r="OLQ49" s="112"/>
      <c r="OLR49" s="112"/>
      <c r="OLS49" s="112"/>
      <c r="OLT49" s="112"/>
      <c r="OLU49" s="112"/>
      <c r="OLV49" s="112"/>
      <c r="OLW49" s="112"/>
      <c r="OLX49" s="112"/>
      <c r="OLY49" s="112"/>
      <c r="OLZ49" s="112"/>
      <c r="OMA49" s="112"/>
      <c r="OMB49" s="112"/>
      <c r="OMC49" s="112"/>
      <c r="OMD49" s="112"/>
      <c r="OME49" s="112"/>
      <c r="OMF49" s="112"/>
      <c r="OMG49" s="112"/>
      <c r="OMH49" s="112"/>
      <c r="OMI49" s="112"/>
      <c r="OMJ49" s="112"/>
      <c r="OMK49" s="112"/>
      <c r="OML49" s="112"/>
      <c r="OMM49" s="112"/>
      <c r="OMN49" s="112"/>
      <c r="OMO49" s="112"/>
      <c r="OMP49" s="112"/>
      <c r="OMQ49" s="112"/>
      <c r="OMR49" s="112"/>
      <c r="OMS49" s="112"/>
      <c r="OMT49" s="112"/>
      <c r="OMU49" s="112"/>
      <c r="OMV49" s="112"/>
      <c r="OMW49" s="112"/>
      <c r="OMX49" s="112"/>
      <c r="OMY49" s="112"/>
      <c r="OMZ49" s="112"/>
      <c r="ONA49" s="112"/>
      <c r="ONB49" s="112"/>
      <c r="ONC49" s="112"/>
      <c r="OND49" s="112"/>
      <c r="ONE49" s="112"/>
      <c r="ONF49" s="112"/>
      <c r="ONG49" s="112"/>
      <c r="ONH49" s="112"/>
      <c r="ONI49" s="112"/>
      <c r="ONJ49" s="112"/>
      <c r="ONK49" s="112"/>
      <c r="ONL49" s="112"/>
      <c r="ONM49" s="112"/>
      <c r="ONN49" s="112"/>
      <c r="ONO49" s="112"/>
      <c r="ONP49" s="112"/>
      <c r="ONQ49" s="112"/>
      <c r="ONR49" s="112"/>
      <c r="ONS49" s="112"/>
      <c r="ONT49" s="112"/>
      <c r="ONU49" s="112"/>
      <c r="ONV49" s="112"/>
      <c r="ONW49" s="112"/>
      <c r="ONX49" s="112"/>
      <c r="ONY49" s="112"/>
      <c r="ONZ49" s="112"/>
      <c r="OOA49" s="112"/>
      <c r="OOB49" s="112"/>
      <c r="OOC49" s="112"/>
      <c r="OOD49" s="112"/>
      <c r="OOE49" s="112"/>
      <c r="OOF49" s="112"/>
      <c r="OOG49" s="112"/>
      <c r="OOH49" s="112"/>
      <c r="OOI49" s="112"/>
      <c r="OOJ49" s="112"/>
      <c r="OOK49" s="112"/>
      <c r="OOL49" s="112"/>
      <c r="OOM49" s="112"/>
      <c r="OON49" s="112"/>
      <c r="OOO49" s="112"/>
      <c r="OOP49" s="112"/>
      <c r="OOQ49" s="112"/>
      <c r="OOR49" s="112"/>
      <c r="OOS49" s="112"/>
      <c r="OOT49" s="112"/>
      <c r="OOU49" s="112"/>
      <c r="OOV49" s="112"/>
      <c r="OOW49" s="112"/>
      <c r="OOX49" s="112"/>
      <c r="OOY49" s="112"/>
      <c r="OOZ49" s="112"/>
      <c r="OPA49" s="112"/>
      <c r="OPB49" s="112"/>
      <c r="OPC49" s="112"/>
      <c r="OPD49" s="112"/>
      <c r="OPE49" s="112"/>
      <c r="OPF49" s="112"/>
      <c r="OPG49" s="112"/>
      <c r="OPH49" s="112"/>
      <c r="OPI49" s="112"/>
      <c r="OPJ49" s="112"/>
      <c r="OPK49" s="112"/>
      <c r="OPL49" s="112"/>
      <c r="OPM49" s="112"/>
      <c r="OPN49" s="112"/>
      <c r="OPO49" s="112"/>
      <c r="OPP49" s="112"/>
      <c r="OPQ49" s="112"/>
      <c r="OPR49" s="112"/>
      <c r="OPS49" s="112"/>
      <c r="OPT49" s="112"/>
      <c r="OPU49" s="112"/>
      <c r="OPV49" s="112"/>
      <c r="OPW49" s="112"/>
      <c r="OPX49" s="112"/>
      <c r="OPY49" s="112"/>
      <c r="OPZ49" s="112"/>
      <c r="OQA49" s="112"/>
      <c r="OQB49" s="112"/>
      <c r="OQC49" s="112"/>
      <c r="OQD49" s="112"/>
      <c r="OQE49" s="112"/>
      <c r="OQF49" s="112"/>
      <c r="OQG49" s="112"/>
      <c r="OQH49" s="112"/>
      <c r="OQI49" s="112"/>
      <c r="OQJ49" s="112"/>
      <c r="OQK49" s="112"/>
      <c r="OQL49" s="112"/>
      <c r="OQM49" s="112"/>
      <c r="OQN49" s="112"/>
      <c r="OQO49" s="112"/>
      <c r="OQP49" s="112"/>
      <c r="OQQ49" s="112"/>
      <c r="OQR49" s="112"/>
      <c r="OQS49" s="112"/>
      <c r="OQT49" s="112"/>
      <c r="OQU49" s="112"/>
      <c r="OQV49" s="112"/>
      <c r="OQW49" s="112"/>
      <c r="OQX49" s="112"/>
      <c r="OQY49" s="112"/>
      <c r="OQZ49" s="112"/>
      <c r="ORA49" s="112"/>
      <c r="ORB49" s="112"/>
      <c r="ORC49" s="112"/>
      <c r="ORD49" s="112"/>
      <c r="ORE49" s="112"/>
      <c r="ORF49" s="112"/>
      <c r="ORG49" s="112"/>
      <c r="ORH49" s="112"/>
      <c r="ORI49" s="112"/>
      <c r="ORJ49" s="112"/>
      <c r="ORK49" s="112"/>
      <c r="ORL49" s="112"/>
      <c r="ORM49" s="112"/>
      <c r="ORN49" s="112"/>
      <c r="ORO49" s="112"/>
      <c r="ORP49" s="112"/>
      <c r="ORQ49" s="112"/>
      <c r="ORR49" s="112"/>
      <c r="ORS49" s="112"/>
      <c r="ORT49" s="112"/>
      <c r="ORU49" s="112"/>
      <c r="ORV49" s="112"/>
      <c r="ORW49" s="112"/>
      <c r="ORX49" s="112"/>
      <c r="ORY49" s="112"/>
      <c r="ORZ49" s="112"/>
      <c r="OSA49" s="112"/>
      <c r="OSB49" s="112"/>
      <c r="OSC49" s="112"/>
      <c r="OSD49" s="112"/>
      <c r="OSE49" s="112"/>
      <c r="OSF49" s="112"/>
      <c r="OSG49" s="112"/>
      <c r="OSH49" s="112"/>
      <c r="OSI49" s="112"/>
      <c r="OSJ49" s="112"/>
      <c r="OSK49" s="112"/>
      <c r="OSL49" s="112"/>
      <c r="OSM49" s="112"/>
      <c r="OSN49" s="112"/>
      <c r="OSO49" s="112"/>
      <c r="OSP49" s="112"/>
      <c r="OSQ49" s="112"/>
      <c r="OSR49" s="112"/>
      <c r="OSS49" s="112"/>
      <c r="OST49" s="112"/>
      <c r="OSU49" s="112"/>
      <c r="OSV49" s="112"/>
      <c r="OSW49" s="112"/>
      <c r="OSX49" s="112"/>
      <c r="OSY49" s="112"/>
      <c r="OSZ49" s="112"/>
      <c r="OTA49" s="112"/>
      <c r="OTB49" s="112"/>
      <c r="OTC49" s="112"/>
      <c r="OTD49" s="112"/>
      <c r="OTE49" s="112"/>
      <c r="OTF49" s="112"/>
      <c r="OTG49" s="112"/>
      <c r="OTH49" s="112"/>
      <c r="OTI49" s="112"/>
      <c r="OTJ49" s="112"/>
      <c r="OTK49" s="112"/>
      <c r="OTL49" s="112"/>
      <c r="OTM49" s="112"/>
      <c r="OTN49" s="112"/>
      <c r="OTO49" s="112"/>
      <c r="OTP49" s="112"/>
      <c r="OTQ49" s="112"/>
      <c r="OTR49" s="112"/>
      <c r="OTS49" s="112"/>
      <c r="OTT49" s="112"/>
      <c r="OTU49" s="112"/>
      <c r="OTV49" s="112"/>
      <c r="OTW49" s="112"/>
      <c r="OTX49" s="112"/>
      <c r="OTY49" s="112"/>
      <c r="OTZ49" s="112"/>
      <c r="OUA49" s="112"/>
      <c r="OUB49" s="112"/>
      <c r="OUC49" s="112"/>
      <c r="OUD49" s="112"/>
      <c r="OUE49" s="112"/>
      <c r="OUF49" s="112"/>
      <c r="OUG49" s="112"/>
      <c r="OUH49" s="112"/>
      <c r="OUI49" s="112"/>
      <c r="OUJ49" s="112"/>
      <c r="OUK49" s="112"/>
      <c r="OUL49" s="112"/>
      <c r="OUM49" s="112"/>
      <c r="OUN49" s="112"/>
      <c r="OUO49" s="112"/>
      <c r="OUP49" s="112"/>
      <c r="OUQ49" s="112"/>
      <c r="OUR49" s="112"/>
      <c r="OUS49" s="112"/>
      <c r="OUT49" s="112"/>
      <c r="OUU49" s="112"/>
      <c r="OUV49" s="112"/>
      <c r="OUW49" s="112"/>
      <c r="OUX49" s="112"/>
      <c r="OUY49" s="112"/>
      <c r="OUZ49" s="112"/>
      <c r="OVA49" s="112"/>
      <c r="OVB49" s="112"/>
      <c r="OVC49" s="112"/>
      <c r="OVD49" s="112"/>
      <c r="OVE49" s="112"/>
      <c r="OVF49" s="112"/>
      <c r="OVG49" s="112"/>
      <c r="OVH49" s="112"/>
      <c r="OVI49" s="112"/>
      <c r="OVJ49" s="112"/>
      <c r="OVK49" s="112"/>
      <c r="OVL49" s="112"/>
      <c r="OVM49" s="112"/>
      <c r="OVN49" s="112"/>
      <c r="OVO49" s="112"/>
      <c r="OVP49" s="112"/>
      <c r="OVQ49" s="112"/>
      <c r="OVR49" s="112"/>
      <c r="OVS49" s="112"/>
      <c r="OVT49" s="112"/>
      <c r="OVU49" s="112"/>
      <c r="OVV49" s="112"/>
      <c r="OVW49" s="112"/>
      <c r="OVX49" s="112"/>
      <c r="OVY49" s="112"/>
      <c r="OVZ49" s="112"/>
      <c r="OWA49" s="112"/>
      <c r="OWB49" s="112"/>
      <c r="OWC49" s="112"/>
      <c r="OWD49" s="112"/>
      <c r="OWE49" s="112"/>
      <c r="OWF49" s="112"/>
      <c r="OWG49" s="112"/>
      <c r="OWH49" s="112"/>
      <c r="OWI49" s="112"/>
      <c r="OWJ49" s="112"/>
      <c r="OWK49" s="112"/>
      <c r="OWL49" s="112"/>
      <c r="OWM49" s="112"/>
      <c r="OWN49" s="112"/>
      <c r="OWO49" s="112"/>
      <c r="OWP49" s="112"/>
      <c r="OWQ49" s="112"/>
      <c r="OWR49" s="112"/>
      <c r="OWS49" s="112"/>
      <c r="OWT49" s="112"/>
      <c r="OWU49" s="112"/>
      <c r="OWV49" s="112"/>
      <c r="OWW49" s="112"/>
      <c r="OWX49" s="112"/>
      <c r="OWY49" s="112"/>
      <c r="OWZ49" s="112"/>
      <c r="OXA49" s="112"/>
      <c r="OXB49" s="112"/>
      <c r="OXC49" s="112"/>
      <c r="OXD49" s="112"/>
      <c r="OXE49" s="112"/>
      <c r="OXF49" s="112"/>
      <c r="OXG49" s="112"/>
      <c r="OXH49" s="112"/>
      <c r="OXI49" s="112"/>
      <c r="OXJ49" s="112"/>
      <c r="OXK49" s="112"/>
      <c r="OXL49" s="112"/>
      <c r="OXM49" s="112"/>
      <c r="OXN49" s="112"/>
      <c r="OXO49" s="112"/>
      <c r="OXP49" s="112"/>
      <c r="OXQ49" s="112"/>
      <c r="OXR49" s="112"/>
      <c r="OXS49" s="112"/>
      <c r="OXT49" s="112"/>
      <c r="OXU49" s="112"/>
      <c r="OXV49" s="112"/>
      <c r="OXW49" s="112"/>
      <c r="OXX49" s="112"/>
      <c r="OXY49" s="112"/>
      <c r="OXZ49" s="112"/>
      <c r="OYA49" s="112"/>
      <c r="OYB49" s="112"/>
      <c r="OYC49" s="112"/>
      <c r="OYD49" s="112"/>
      <c r="OYE49" s="112"/>
      <c r="OYF49" s="112"/>
      <c r="OYG49" s="112"/>
      <c r="OYH49" s="112"/>
      <c r="OYI49" s="112"/>
      <c r="OYJ49" s="112"/>
      <c r="OYK49" s="112"/>
      <c r="OYL49" s="112"/>
      <c r="OYM49" s="112"/>
      <c r="OYN49" s="112"/>
      <c r="OYO49" s="112"/>
      <c r="OYP49" s="112"/>
      <c r="OYQ49" s="112"/>
      <c r="OYR49" s="112"/>
      <c r="OYS49" s="112"/>
      <c r="OYT49" s="112"/>
      <c r="OYU49" s="112"/>
      <c r="OYV49" s="112"/>
      <c r="OYW49" s="112"/>
      <c r="OYX49" s="112"/>
      <c r="OYY49" s="112"/>
      <c r="OYZ49" s="112"/>
      <c r="OZA49" s="112"/>
      <c r="OZB49" s="112"/>
      <c r="OZC49" s="112"/>
      <c r="OZD49" s="112"/>
      <c r="OZE49" s="112"/>
      <c r="OZF49" s="112"/>
      <c r="OZG49" s="112"/>
      <c r="OZH49" s="112"/>
      <c r="OZI49" s="112"/>
      <c r="OZJ49" s="112"/>
      <c r="OZK49" s="112"/>
      <c r="OZL49" s="112"/>
      <c r="OZM49" s="112"/>
      <c r="OZN49" s="112"/>
      <c r="OZO49" s="112"/>
      <c r="OZP49" s="112"/>
      <c r="OZQ49" s="112"/>
      <c r="OZR49" s="112"/>
      <c r="OZS49" s="112"/>
      <c r="OZT49" s="112"/>
      <c r="OZU49" s="112"/>
      <c r="OZV49" s="112"/>
      <c r="OZW49" s="112"/>
      <c r="OZX49" s="112"/>
      <c r="OZY49" s="112"/>
      <c r="OZZ49" s="112"/>
      <c r="PAA49" s="112"/>
      <c r="PAB49" s="112"/>
      <c r="PAC49" s="112"/>
      <c r="PAD49" s="112"/>
      <c r="PAE49" s="112"/>
      <c r="PAF49" s="112"/>
      <c r="PAG49" s="112"/>
      <c r="PAH49" s="112"/>
      <c r="PAI49" s="112"/>
      <c r="PAJ49" s="112"/>
      <c r="PAK49" s="112"/>
      <c r="PAL49" s="112"/>
      <c r="PAM49" s="112"/>
      <c r="PAN49" s="112"/>
      <c r="PAO49" s="112"/>
      <c r="PAP49" s="112"/>
      <c r="PAQ49" s="112"/>
      <c r="PAR49" s="112"/>
      <c r="PAS49" s="112"/>
      <c r="PAT49" s="112"/>
      <c r="PAU49" s="112"/>
      <c r="PAV49" s="112"/>
      <c r="PAW49" s="112"/>
      <c r="PAX49" s="112"/>
      <c r="PAY49" s="112"/>
      <c r="PAZ49" s="112"/>
      <c r="PBA49" s="112"/>
      <c r="PBB49" s="112"/>
      <c r="PBC49" s="112"/>
      <c r="PBD49" s="112"/>
      <c r="PBE49" s="112"/>
      <c r="PBF49" s="112"/>
      <c r="PBG49" s="112"/>
      <c r="PBH49" s="112"/>
      <c r="PBI49" s="112"/>
      <c r="PBJ49" s="112"/>
      <c r="PBK49" s="112"/>
      <c r="PBL49" s="112"/>
      <c r="PBM49" s="112"/>
      <c r="PBN49" s="112"/>
      <c r="PBO49" s="112"/>
      <c r="PBP49" s="112"/>
      <c r="PBQ49" s="112"/>
      <c r="PBR49" s="112"/>
      <c r="PBS49" s="112"/>
      <c r="PBT49" s="112"/>
      <c r="PBU49" s="112"/>
      <c r="PBV49" s="112"/>
      <c r="PBW49" s="112"/>
      <c r="PBX49" s="112"/>
      <c r="PBY49" s="112"/>
      <c r="PBZ49" s="112"/>
      <c r="PCA49" s="112"/>
      <c r="PCB49" s="112"/>
      <c r="PCC49" s="112"/>
      <c r="PCD49" s="112"/>
      <c r="PCE49" s="112"/>
      <c r="PCF49" s="112"/>
      <c r="PCG49" s="112"/>
      <c r="PCH49" s="112"/>
      <c r="PCI49" s="112"/>
      <c r="PCJ49" s="112"/>
      <c r="PCK49" s="112"/>
      <c r="PCL49" s="112"/>
      <c r="PCM49" s="112"/>
      <c r="PCN49" s="112"/>
      <c r="PCO49" s="112"/>
      <c r="PCP49" s="112"/>
      <c r="PCQ49" s="112"/>
      <c r="PCR49" s="112"/>
      <c r="PCS49" s="112"/>
      <c r="PCT49" s="112"/>
      <c r="PCU49" s="112"/>
      <c r="PCV49" s="112"/>
      <c r="PCW49" s="112"/>
      <c r="PCX49" s="112"/>
      <c r="PCY49" s="112"/>
      <c r="PCZ49" s="112"/>
      <c r="PDA49" s="112"/>
      <c r="PDB49" s="112"/>
      <c r="PDC49" s="112"/>
      <c r="PDD49" s="112"/>
      <c r="PDE49" s="112"/>
      <c r="PDF49" s="112"/>
      <c r="PDG49" s="112"/>
      <c r="PDH49" s="112"/>
      <c r="PDI49" s="112"/>
      <c r="PDJ49" s="112"/>
      <c r="PDK49" s="112"/>
      <c r="PDL49" s="112"/>
      <c r="PDM49" s="112"/>
      <c r="PDN49" s="112"/>
      <c r="PDO49" s="112"/>
      <c r="PDP49" s="112"/>
      <c r="PDQ49" s="112"/>
      <c r="PDR49" s="112"/>
      <c r="PDS49" s="112"/>
      <c r="PDT49" s="112"/>
      <c r="PDU49" s="112"/>
      <c r="PDV49" s="112"/>
      <c r="PDW49" s="112"/>
      <c r="PDX49" s="112"/>
      <c r="PDY49" s="112"/>
      <c r="PDZ49" s="112"/>
      <c r="PEA49" s="112"/>
      <c r="PEB49" s="112"/>
      <c r="PEC49" s="112"/>
      <c r="PED49" s="112"/>
      <c r="PEE49" s="112"/>
      <c r="PEF49" s="112"/>
      <c r="PEG49" s="112"/>
      <c r="PEH49" s="112"/>
      <c r="PEI49" s="112"/>
      <c r="PEJ49" s="112"/>
      <c r="PEK49" s="112"/>
      <c r="PEL49" s="112"/>
      <c r="PEM49" s="112"/>
      <c r="PEN49" s="112"/>
      <c r="PEO49" s="112"/>
      <c r="PEP49" s="112"/>
      <c r="PEQ49" s="112"/>
      <c r="PER49" s="112"/>
      <c r="PES49" s="112"/>
      <c r="PET49" s="112"/>
      <c r="PEU49" s="112"/>
      <c r="PEV49" s="112"/>
      <c r="PEW49" s="112"/>
      <c r="PEX49" s="112"/>
      <c r="PEY49" s="112"/>
      <c r="PEZ49" s="112"/>
      <c r="PFA49" s="112"/>
      <c r="PFB49" s="112"/>
      <c r="PFC49" s="112"/>
      <c r="PFD49" s="112"/>
      <c r="PFE49" s="112"/>
      <c r="PFF49" s="112"/>
      <c r="PFG49" s="112"/>
      <c r="PFH49" s="112"/>
      <c r="PFI49" s="112"/>
      <c r="PFJ49" s="112"/>
      <c r="PFK49" s="112"/>
      <c r="PFL49" s="112"/>
      <c r="PFM49" s="112"/>
      <c r="PFN49" s="112"/>
      <c r="PFO49" s="112"/>
      <c r="PFP49" s="112"/>
      <c r="PFQ49" s="112"/>
      <c r="PFR49" s="112"/>
      <c r="PFS49" s="112"/>
      <c r="PFT49" s="112"/>
      <c r="PFU49" s="112"/>
      <c r="PFV49" s="112"/>
      <c r="PFW49" s="112"/>
      <c r="PFX49" s="112"/>
      <c r="PFY49" s="112"/>
      <c r="PFZ49" s="112"/>
      <c r="PGA49" s="112"/>
      <c r="PGB49" s="112"/>
      <c r="PGC49" s="112"/>
      <c r="PGD49" s="112"/>
      <c r="PGE49" s="112"/>
      <c r="PGF49" s="112"/>
      <c r="PGG49" s="112"/>
      <c r="PGH49" s="112"/>
      <c r="PGI49" s="112"/>
      <c r="PGJ49" s="112"/>
      <c r="PGK49" s="112"/>
      <c r="PGL49" s="112"/>
      <c r="PGM49" s="112"/>
      <c r="PGN49" s="112"/>
      <c r="PGO49" s="112"/>
      <c r="PGP49" s="112"/>
      <c r="PGQ49" s="112"/>
      <c r="PGR49" s="112"/>
      <c r="PGS49" s="112"/>
      <c r="PGT49" s="112"/>
      <c r="PGU49" s="112"/>
      <c r="PGV49" s="112"/>
      <c r="PGW49" s="112"/>
      <c r="PGX49" s="112"/>
      <c r="PGY49" s="112"/>
      <c r="PGZ49" s="112"/>
      <c r="PHA49" s="112"/>
      <c r="PHB49" s="112"/>
      <c r="PHC49" s="112"/>
      <c r="PHD49" s="112"/>
      <c r="PHE49" s="112"/>
      <c r="PHF49" s="112"/>
      <c r="PHG49" s="112"/>
      <c r="PHH49" s="112"/>
      <c r="PHI49" s="112"/>
      <c r="PHJ49" s="112"/>
      <c r="PHK49" s="112"/>
      <c r="PHL49" s="112"/>
      <c r="PHM49" s="112"/>
      <c r="PHN49" s="112"/>
      <c r="PHO49" s="112"/>
      <c r="PHP49" s="112"/>
      <c r="PHQ49" s="112"/>
      <c r="PHR49" s="112"/>
      <c r="PHS49" s="112"/>
      <c r="PHT49" s="112"/>
      <c r="PHU49" s="112"/>
      <c r="PHV49" s="112"/>
      <c r="PHW49" s="112"/>
      <c r="PHX49" s="112"/>
      <c r="PHY49" s="112"/>
      <c r="PHZ49" s="112"/>
      <c r="PIA49" s="112"/>
      <c r="PIB49" s="112"/>
      <c r="PIC49" s="112"/>
      <c r="PID49" s="112"/>
      <c r="PIE49" s="112"/>
      <c r="PIF49" s="112"/>
      <c r="PIG49" s="112"/>
      <c r="PIH49" s="112"/>
      <c r="PII49" s="112"/>
      <c r="PIJ49" s="112"/>
      <c r="PIK49" s="112"/>
      <c r="PIL49" s="112"/>
      <c r="PIM49" s="112"/>
      <c r="PIN49" s="112"/>
      <c r="PIO49" s="112"/>
      <c r="PIP49" s="112"/>
      <c r="PIQ49" s="112"/>
      <c r="PIR49" s="112"/>
      <c r="PIS49" s="112"/>
      <c r="PIT49" s="112"/>
      <c r="PIU49" s="112"/>
      <c r="PIV49" s="112"/>
      <c r="PIW49" s="112"/>
      <c r="PIX49" s="112"/>
      <c r="PIY49" s="112"/>
      <c r="PIZ49" s="112"/>
      <c r="PJA49" s="112"/>
      <c r="PJB49" s="112"/>
      <c r="PJC49" s="112"/>
      <c r="PJD49" s="112"/>
      <c r="PJE49" s="112"/>
      <c r="PJF49" s="112"/>
      <c r="PJG49" s="112"/>
      <c r="PJH49" s="112"/>
      <c r="PJI49" s="112"/>
      <c r="PJJ49" s="112"/>
      <c r="PJK49" s="112"/>
      <c r="PJL49" s="112"/>
      <c r="PJM49" s="112"/>
      <c r="PJN49" s="112"/>
      <c r="PJO49" s="112"/>
      <c r="PJP49" s="112"/>
      <c r="PJQ49" s="112"/>
      <c r="PJR49" s="112"/>
      <c r="PJS49" s="112"/>
      <c r="PJT49" s="112"/>
      <c r="PJU49" s="112"/>
      <c r="PJV49" s="112"/>
      <c r="PJW49" s="112"/>
      <c r="PJX49" s="112"/>
      <c r="PJY49" s="112"/>
      <c r="PJZ49" s="112"/>
      <c r="PKA49" s="112"/>
      <c r="PKB49" s="112"/>
      <c r="PKC49" s="112"/>
      <c r="PKD49" s="112"/>
      <c r="PKE49" s="112"/>
      <c r="PKF49" s="112"/>
      <c r="PKG49" s="112"/>
      <c r="PKH49" s="112"/>
      <c r="PKI49" s="112"/>
      <c r="PKJ49" s="112"/>
      <c r="PKK49" s="112"/>
      <c r="PKL49" s="112"/>
      <c r="PKM49" s="112"/>
      <c r="PKN49" s="112"/>
      <c r="PKO49" s="112"/>
      <c r="PKP49" s="112"/>
      <c r="PKQ49" s="112"/>
      <c r="PKR49" s="112"/>
      <c r="PKS49" s="112"/>
      <c r="PKT49" s="112"/>
      <c r="PKU49" s="112"/>
      <c r="PKV49" s="112"/>
      <c r="PKW49" s="112"/>
      <c r="PKX49" s="112"/>
      <c r="PKY49" s="112"/>
      <c r="PKZ49" s="112"/>
      <c r="PLA49" s="112"/>
      <c r="PLB49" s="112"/>
      <c r="PLC49" s="112"/>
      <c r="PLD49" s="112"/>
      <c r="PLE49" s="112"/>
      <c r="PLF49" s="112"/>
      <c r="PLG49" s="112"/>
      <c r="PLH49" s="112"/>
      <c r="PLI49" s="112"/>
      <c r="PLJ49" s="112"/>
      <c r="PLK49" s="112"/>
      <c r="PLL49" s="112"/>
      <c r="PLM49" s="112"/>
      <c r="PLN49" s="112"/>
      <c r="PLO49" s="112"/>
      <c r="PLP49" s="112"/>
      <c r="PLQ49" s="112"/>
      <c r="PLR49" s="112"/>
      <c r="PLS49" s="112"/>
      <c r="PLT49" s="112"/>
      <c r="PLU49" s="112"/>
      <c r="PLV49" s="112"/>
      <c r="PLW49" s="112"/>
      <c r="PLX49" s="112"/>
      <c r="PLY49" s="112"/>
      <c r="PLZ49" s="112"/>
      <c r="PMA49" s="112"/>
      <c r="PMB49" s="112"/>
      <c r="PMC49" s="112"/>
      <c r="PMD49" s="112"/>
      <c r="PME49" s="112"/>
      <c r="PMF49" s="112"/>
      <c r="PMG49" s="112"/>
      <c r="PMH49" s="112"/>
      <c r="PMI49" s="112"/>
      <c r="PMJ49" s="112"/>
      <c r="PMK49" s="112"/>
      <c r="PML49" s="112"/>
      <c r="PMM49" s="112"/>
      <c r="PMN49" s="112"/>
      <c r="PMO49" s="112"/>
      <c r="PMP49" s="112"/>
      <c r="PMQ49" s="112"/>
      <c r="PMR49" s="112"/>
      <c r="PMS49" s="112"/>
      <c r="PMT49" s="112"/>
      <c r="PMU49" s="112"/>
      <c r="PMV49" s="112"/>
      <c r="PMW49" s="112"/>
      <c r="PMX49" s="112"/>
      <c r="PMY49" s="112"/>
      <c r="PMZ49" s="112"/>
      <c r="PNA49" s="112"/>
      <c r="PNB49" s="112"/>
      <c r="PNC49" s="112"/>
      <c r="PND49" s="112"/>
      <c r="PNE49" s="112"/>
      <c r="PNF49" s="112"/>
      <c r="PNG49" s="112"/>
      <c r="PNH49" s="112"/>
      <c r="PNI49" s="112"/>
      <c r="PNJ49" s="112"/>
      <c r="PNK49" s="112"/>
      <c r="PNL49" s="112"/>
      <c r="PNM49" s="112"/>
      <c r="PNN49" s="112"/>
      <c r="PNO49" s="112"/>
      <c r="PNP49" s="112"/>
      <c r="PNQ49" s="112"/>
      <c r="PNR49" s="112"/>
      <c r="PNS49" s="112"/>
      <c r="PNT49" s="112"/>
      <c r="PNU49" s="112"/>
      <c r="PNV49" s="112"/>
      <c r="PNW49" s="112"/>
      <c r="PNX49" s="112"/>
      <c r="PNY49" s="112"/>
      <c r="PNZ49" s="112"/>
      <c r="POA49" s="112"/>
      <c r="POB49" s="112"/>
      <c r="POC49" s="112"/>
      <c r="POD49" s="112"/>
      <c r="POE49" s="112"/>
      <c r="POF49" s="112"/>
      <c r="POG49" s="112"/>
      <c r="POH49" s="112"/>
      <c r="POI49" s="112"/>
      <c r="POJ49" s="112"/>
      <c r="POK49" s="112"/>
      <c r="POL49" s="112"/>
      <c r="POM49" s="112"/>
      <c r="PON49" s="112"/>
      <c r="POO49" s="112"/>
      <c r="POP49" s="112"/>
      <c r="POQ49" s="112"/>
      <c r="POR49" s="112"/>
      <c r="POS49" s="112"/>
      <c r="POT49" s="112"/>
      <c r="POU49" s="112"/>
      <c r="POV49" s="112"/>
      <c r="POW49" s="112"/>
      <c r="POX49" s="112"/>
      <c r="POY49" s="112"/>
      <c r="POZ49" s="112"/>
      <c r="PPA49" s="112"/>
      <c r="PPB49" s="112"/>
      <c r="PPC49" s="112"/>
      <c r="PPD49" s="112"/>
      <c r="PPE49" s="112"/>
      <c r="PPF49" s="112"/>
      <c r="PPG49" s="112"/>
      <c r="PPH49" s="112"/>
      <c r="PPI49" s="112"/>
      <c r="PPJ49" s="112"/>
      <c r="PPK49" s="112"/>
      <c r="PPL49" s="112"/>
      <c r="PPM49" s="112"/>
      <c r="PPN49" s="112"/>
      <c r="PPO49" s="112"/>
      <c r="PPP49" s="112"/>
      <c r="PPQ49" s="112"/>
      <c r="PPR49" s="112"/>
      <c r="PPS49" s="112"/>
      <c r="PPT49" s="112"/>
      <c r="PPU49" s="112"/>
      <c r="PPV49" s="112"/>
      <c r="PPW49" s="112"/>
      <c r="PPX49" s="112"/>
      <c r="PPY49" s="112"/>
      <c r="PPZ49" s="112"/>
      <c r="PQA49" s="112"/>
      <c r="PQB49" s="112"/>
      <c r="PQC49" s="112"/>
      <c r="PQD49" s="112"/>
      <c r="PQE49" s="112"/>
      <c r="PQF49" s="112"/>
      <c r="PQG49" s="112"/>
      <c r="PQH49" s="112"/>
      <c r="PQI49" s="112"/>
      <c r="PQJ49" s="112"/>
      <c r="PQK49" s="112"/>
      <c r="PQL49" s="112"/>
      <c r="PQM49" s="112"/>
      <c r="PQN49" s="112"/>
      <c r="PQO49" s="112"/>
      <c r="PQP49" s="112"/>
      <c r="PQQ49" s="112"/>
      <c r="PQR49" s="112"/>
      <c r="PQS49" s="112"/>
      <c r="PQT49" s="112"/>
      <c r="PQU49" s="112"/>
      <c r="PQV49" s="112"/>
      <c r="PQW49" s="112"/>
      <c r="PQX49" s="112"/>
      <c r="PQY49" s="112"/>
      <c r="PQZ49" s="112"/>
      <c r="PRA49" s="112"/>
      <c r="PRB49" s="112"/>
      <c r="PRC49" s="112"/>
      <c r="PRD49" s="112"/>
      <c r="PRE49" s="112"/>
      <c r="PRF49" s="112"/>
      <c r="PRG49" s="112"/>
      <c r="PRH49" s="112"/>
      <c r="PRI49" s="112"/>
      <c r="PRJ49" s="112"/>
      <c r="PRK49" s="112"/>
      <c r="PRL49" s="112"/>
      <c r="PRM49" s="112"/>
      <c r="PRN49" s="112"/>
      <c r="PRO49" s="112"/>
      <c r="PRP49" s="112"/>
      <c r="PRQ49" s="112"/>
      <c r="PRR49" s="112"/>
      <c r="PRS49" s="112"/>
      <c r="PRT49" s="112"/>
      <c r="PRU49" s="112"/>
      <c r="PRV49" s="112"/>
      <c r="PRW49" s="112"/>
      <c r="PRX49" s="112"/>
      <c r="PRY49" s="112"/>
      <c r="PRZ49" s="112"/>
      <c r="PSA49" s="112"/>
      <c r="PSB49" s="112"/>
      <c r="PSC49" s="112"/>
      <c r="PSD49" s="112"/>
      <c r="PSE49" s="112"/>
      <c r="PSF49" s="112"/>
      <c r="PSG49" s="112"/>
      <c r="PSH49" s="112"/>
      <c r="PSI49" s="112"/>
      <c r="PSJ49" s="112"/>
      <c r="PSK49" s="112"/>
      <c r="PSL49" s="112"/>
      <c r="PSM49" s="112"/>
      <c r="PSN49" s="112"/>
      <c r="PSO49" s="112"/>
      <c r="PSP49" s="112"/>
      <c r="PSQ49" s="112"/>
      <c r="PSR49" s="112"/>
      <c r="PSS49" s="112"/>
      <c r="PST49" s="112"/>
      <c r="PSU49" s="112"/>
      <c r="PSV49" s="112"/>
      <c r="PSW49" s="112"/>
      <c r="PSX49" s="112"/>
      <c r="PSY49" s="112"/>
      <c r="PSZ49" s="112"/>
      <c r="PTA49" s="112"/>
      <c r="PTB49" s="112"/>
      <c r="PTC49" s="112"/>
      <c r="PTD49" s="112"/>
      <c r="PTE49" s="112"/>
      <c r="PTF49" s="112"/>
      <c r="PTG49" s="112"/>
      <c r="PTH49" s="112"/>
      <c r="PTI49" s="112"/>
      <c r="PTJ49" s="112"/>
      <c r="PTK49" s="112"/>
      <c r="PTL49" s="112"/>
      <c r="PTM49" s="112"/>
      <c r="PTN49" s="112"/>
      <c r="PTO49" s="112"/>
      <c r="PTP49" s="112"/>
      <c r="PTQ49" s="112"/>
      <c r="PTR49" s="112"/>
      <c r="PTS49" s="112"/>
      <c r="PTT49" s="112"/>
      <c r="PTU49" s="112"/>
      <c r="PTV49" s="112"/>
      <c r="PTW49" s="112"/>
      <c r="PTX49" s="112"/>
      <c r="PTY49" s="112"/>
      <c r="PTZ49" s="112"/>
      <c r="PUA49" s="112"/>
      <c r="PUB49" s="112"/>
      <c r="PUC49" s="112"/>
      <c r="PUD49" s="112"/>
      <c r="PUE49" s="112"/>
      <c r="PUF49" s="112"/>
      <c r="PUG49" s="112"/>
      <c r="PUH49" s="112"/>
      <c r="PUI49" s="112"/>
      <c r="PUJ49" s="112"/>
      <c r="PUK49" s="112"/>
      <c r="PUL49" s="112"/>
      <c r="PUM49" s="112"/>
      <c r="PUN49" s="112"/>
      <c r="PUO49" s="112"/>
      <c r="PUP49" s="112"/>
      <c r="PUQ49" s="112"/>
      <c r="PUR49" s="112"/>
      <c r="PUS49" s="112"/>
      <c r="PUT49" s="112"/>
      <c r="PUU49" s="112"/>
      <c r="PUV49" s="112"/>
      <c r="PUW49" s="112"/>
      <c r="PUX49" s="112"/>
      <c r="PUY49" s="112"/>
      <c r="PUZ49" s="112"/>
      <c r="PVA49" s="112"/>
      <c r="PVB49" s="112"/>
      <c r="PVC49" s="112"/>
      <c r="PVD49" s="112"/>
      <c r="PVE49" s="112"/>
      <c r="PVF49" s="112"/>
      <c r="PVG49" s="112"/>
      <c r="PVH49" s="112"/>
      <c r="PVI49" s="112"/>
      <c r="PVJ49" s="112"/>
      <c r="PVK49" s="112"/>
      <c r="PVL49" s="112"/>
      <c r="PVM49" s="112"/>
      <c r="PVN49" s="112"/>
      <c r="PVO49" s="112"/>
      <c r="PVP49" s="112"/>
      <c r="PVQ49" s="112"/>
      <c r="PVR49" s="112"/>
      <c r="PVS49" s="112"/>
      <c r="PVT49" s="112"/>
      <c r="PVU49" s="112"/>
      <c r="PVV49" s="112"/>
      <c r="PVW49" s="112"/>
      <c r="PVX49" s="112"/>
      <c r="PVY49" s="112"/>
      <c r="PVZ49" s="112"/>
      <c r="PWA49" s="112"/>
      <c r="PWB49" s="112"/>
      <c r="PWC49" s="112"/>
      <c r="PWD49" s="112"/>
      <c r="PWE49" s="112"/>
      <c r="PWF49" s="112"/>
      <c r="PWG49" s="112"/>
      <c r="PWH49" s="112"/>
      <c r="PWI49" s="112"/>
      <c r="PWJ49" s="112"/>
      <c r="PWK49" s="112"/>
      <c r="PWL49" s="112"/>
      <c r="PWM49" s="112"/>
      <c r="PWN49" s="112"/>
      <c r="PWO49" s="112"/>
      <c r="PWP49" s="112"/>
      <c r="PWQ49" s="112"/>
      <c r="PWR49" s="112"/>
      <c r="PWS49" s="112"/>
      <c r="PWT49" s="112"/>
      <c r="PWU49" s="112"/>
      <c r="PWV49" s="112"/>
      <c r="PWW49" s="112"/>
      <c r="PWX49" s="112"/>
      <c r="PWY49" s="112"/>
      <c r="PWZ49" s="112"/>
      <c r="PXA49" s="112"/>
      <c r="PXB49" s="112"/>
      <c r="PXC49" s="112"/>
      <c r="PXD49" s="112"/>
      <c r="PXE49" s="112"/>
      <c r="PXF49" s="112"/>
      <c r="PXG49" s="112"/>
      <c r="PXH49" s="112"/>
      <c r="PXI49" s="112"/>
      <c r="PXJ49" s="112"/>
      <c r="PXK49" s="112"/>
      <c r="PXL49" s="112"/>
      <c r="PXM49" s="112"/>
      <c r="PXN49" s="112"/>
      <c r="PXO49" s="112"/>
      <c r="PXP49" s="112"/>
      <c r="PXQ49" s="112"/>
      <c r="PXR49" s="112"/>
      <c r="PXS49" s="112"/>
      <c r="PXT49" s="112"/>
      <c r="PXU49" s="112"/>
      <c r="PXV49" s="112"/>
      <c r="PXW49" s="112"/>
      <c r="PXX49" s="112"/>
      <c r="PXY49" s="112"/>
      <c r="PXZ49" s="112"/>
      <c r="PYA49" s="112"/>
      <c r="PYB49" s="112"/>
      <c r="PYC49" s="112"/>
      <c r="PYD49" s="112"/>
      <c r="PYE49" s="112"/>
      <c r="PYF49" s="112"/>
      <c r="PYG49" s="112"/>
      <c r="PYH49" s="112"/>
      <c r="PYI49" s="112"/>
      <c r="PYJ49" s="112"/>
      <c r="PYK49" s="112"/>
      <c r="PYL49" s="112"/>
      <c r="PYM49" s="112"/>
      <c r="PYN49" s="112"/>
      <c r="PYO49" s="112"/>
      <c r="PYP49" s="112"/>
      <c r="PYQ49" s="112"/>
      <c r="PYR49" s="112"/>
      <c r="PYS49" s="112"/>
      <c r="PYT49" s="112"/>
      <c r="PYU49" s="112"/>
      <c r="PYV49" s="112"/>
      <c r="PYW49" s="112"/>
      <c r="PYX49" s="112"/>
      <c r="PYY49" s="112"/>
      <c r="PYZ49" s="112"/>
      <c r="PZA49" s="112"/>
      <c r="PZB49" s="112"/>
      <c r="PZC49" s="112"/>
      <c r="PZD49" s="112"/>
      <c r="PZE49" s="112"/>
      <c r="PZF49" s="112"/>
      <c r="PZG49" s="112"/>
      <c r="PZH49" s="112"/>
      <c r="PZI49" s="112"/>
      <c r="PZJ49" s="112"/>
      <c r="PZK49" s="112"/>
      <c r="PZL49" s="112"/>
      <c r="PZM49" s="112"/>
      <c r="PZN49" s="112"/>
      <c r="PZO49" s="112"/>
      <c r="PZP49" s="112"/>
      <c r="PZQ49" s="112"/>
      <c r="PZR49" s="112"/>
      <c r="PZS49" s="112"/>
      <c r="PZT49" s="112"/>
      <c r="PZU49" s="112"/>
      <c r="PZV49" s="112"/>
      <c r="PZW49" s="112"/>
      <c r="PZX49" s="112"/>
      <c r="PZY49" s="112"/>
      <c r="PZZ49" s="112"/>
      <c r="QAA49" s="112"/>
      <c r="QAB49" s="112"/>
      <c r="QAC49" s="112"/>
      <c r="QAD49" s="112"/>
      <c r="QAE49" s="112"/>
      <c r="QAF49" s="112"/>
      <c r="QAG49" s="112"/>
      <c r="QAH49" s="112"/>
      <c r="QAI49" s="112"/>
      <c r="QAJ49" s="112"/>
      <c r="QAK49" s="112"/>
      <c r="QAL49" s="112"/>
      <c r="QAM49" s="112"/>
      <c r="QAN49" s="112"/>
      <c r="QAO49" s="112"/>
      <c r="QAP49" s="112"/>
      <c r="QAQ49" s="112"/>
      <c r="QAR49" s="112"/>
      <c r="QAS49" s="112"/>
      <c r="QAT49" s="112"/>
      <c r="QAU49" s="112"/>
      <c r="QAV49" s="112"/>
      <c r="QAW49" s="112"/>
      <c r="QAX49" s="112"/>
      <c r="QAY49" s="112"/>
      <c r="QAZ49" s="112"/>
      <c r="QBA49" s="112"/>
      <c r="QBB49" s="112"/>
      <c r="QBC49" s="112"/>
      <c r="QBD49" s="112"/>
      <c r="QBE49" s="112"/>
      <c r="QBF49" s="112"/>
      <c r="QBG49" s="112"/>
      <c r="QBH49" s="112"/>
      <c r="QBI49" s="112"/>
      <c r="QBJ49" s="112"/>
      <c r="QBK49" s="112"/>
      <c r="QBL49" s="112"/>
      <c r="QBM49" s="112"/>
      <c r="QBN49" s="112"/>
      <c r="QBO49" s="112"/>
      <c r="QBP49" s="112"/>
      <c r="QBQ49" s="112"/>
      <c r="QBR49" s="112"/>
      <c r="QBS49" s="112"/>
      <c r="QBT49" s="112"/>
      <c r="QBU49" s="112"/>
      <c r="QBV49" s="112"/>
      <c r="QBW49" s="112"/>
      <c r="QBX49" s="112"/>
      <c r="QBY49" s="112"/>
      <c r="QBZ49" s="112"/>
      <c r="QCA49" s="112"/>
      <c r="QCB49" s="112"/>
      <c r="QCC49" s="112"/>
      <c r="QCD49" s="112"/>
      <c r="QCE49" s="112"/>
      <c r="QCF49" s="112"/>
      <c r="QCG49" s="112"/>
      <c r="QCH49" s="112"/>
      <c r="QCI49" s="112"/>
      <c r="QCJ49" s="112"/>
      <c r="QCK49" s="112"/>
      <c r="QCL49" s="112"/>
      <c r="QCM49" s="112"/>
      <c r="QCN49" s="112"/>
      <c r="QCO49" s="112"/>
      <c r="QCP49" s="112"/>
      <c r="QCQ49" s="112"/>
      <c r="QCR49" s="112"/>
      <c r="QCS49" s="112"/>
      <c r="QCT49" s="112"/>
      <c r="QCU49" s="112"/>
      <c r="QCV49" s="112"/>
      <c r="QCW49" s="112"/>
      <c r="QCX49" s="112"/>
      <c r="QCY49" s="112"/>
      <c r="QCZ49" s="112"/>
      <c r="QDA49" s="112"/>
      <c r="QDB49" s="112"/>
      <c r="QDC49" s="112"/>
      <c r="QDD49" s="112"/>
      <c r="QDE49" s="112"/>
      <c r="QDF49" s="112"/>
      <c r="QDG49" s="112"/>
      <c r="QDH49" s="112"/>
      <c r="QDI49" s="112"/>
      <c r="QDJ49" s="112"/>
      <c r="QDK49" s="112"/>
      <c r="QDL49" s="112"/>
      <c r="QDM49" s="112"/>
      <c r="QDN49" s="112"/>
      <c r="QDO49" s="112"/>
      <c r="QDP49" s="112"/>
      <c r="QDQ49" s="112"/>
      <c r="QDR49" s="112"/>
      <c r="QDS49" s="112"/>
      <c r="QDT49" s="112"/>
      <c r="QDU49" s="112"/>
      <c r="QDV49" s="112"/>
      <c r="QDW49" s="112"/>
      <c r="QDX49" s="112"/>
      <c r="QDY49" s="112"/>
      <c r="QDZ49" s="112"/>
      <c r="QEA49" s="112"/>
      <c r="QEB49" s="112"/>
      <c r="QEC49" s="112"/>
      <c r="QED49" s="112"/>
      <c r="QEE49" s="112"/>
      <c r="QEF49" s="112"/>
      <c r="QEG49" s="112"/>
      <c r="QEH49" s="112"/>
      <c r="QEI49" s="112"/>
      <c r="QEJ49" s="112"/>
      <c r="QEK49" s="112"/>
      <c r="QEL49" s="112"/>
      <c r="QEM49" s="112"/>
      <c r="QEN49" s="112"/>
      <c r="QEO49" s="112"/>
      <c r="QEP49" s="112"/>
      <c r="QEQ49" s="112"/>
      <c r="QER49" s="112"/>
      <c r="QES49" s="112"/>
      <c r="QET49" s="112"/>
      <c r="QEU49" s="112"/>
      <c r="QEV49" s="112"/>
      <c r="QEW49" s="112"/>
      <c r="QEX49" s="112"/>
      <c r="QEY49" s="112"/>
      <c r="QEZ49" s="112"/>
      <c r="QFA49" s="112"/>
      <c r="QFB49" s="112"/>
      <c r="QFC49" s="112"/>
      <c r="QFD49" s="112"/>
      <c r="QFE49" s="112"/>
      <c r="QFF49" s="112"/>
      <c r="QFG49" s="112"/>
      <c r="QFH49" s="112"/>
      <c r="QFI49" s="112"/>
      <c r="QFJ49" s="112"/>
      <c r="QFK49" s="112"/>
      <c r="QFL49" s="112"/>
      <c r="QFM49" s="112"/>
      <c r="QFN49" s="112"/>
      <c r="QFO49" s="112"/>
      <c r="QFP49" s="112"/>
      <c r="QFQ49" s="112"/>
      <c r="QFR49" s="112"/>
      <c r="QFS49" s="112"/>
      <c r="QFT49" s="112"/>
      <c r="QFU49" s="112"/>
      <c r="QFV49" s="112"/>
      <c r="QFW49" s="112"/>
      <c r="QFX49" s="112"/>
      <c r="QFY49" s="112"/>
      <c r="QFZ49" s="112"/>
      <c r="QGA49" s="112"/>
      <c r="QGB49" s="112"/>
      <c r="QGC49" s="112"/>
      <c r="QGD49" s="112"/>
      <c r="QGE49" s="112"/>
      <c r="QGF49" s="112"/>
      <c r="QGG49" s="112"/>
      <c r="QGH49" s="112"/>
      <c r="QGI49" s="112"/>
      <c r="QGJ49" s="112"/>
      <c r="QGK49" s="112"/>
      <c r="QGL49" s="112"/>
      <c r="QGM49" s="112"/>
      <c r="QGN49" s="112"/>
      <c r="QGO49" s="112"/>
      <c r="QGP49" s="112"/>
      <c r="QGQ49" s="112"/>
      <c r="QGR49" s="112"/>
      <c r="QGS49" s="112"/>
      <c r="QGT49" s="112"/>
      <c r="QGU49" s="112"/>
      <c r="QGV49" s="112"/>
      <c r="QGW49" s="112"/>
      <c r="QGX49" s="112"/>
      <c r="QGY49" s="112"/>
      <c r="QGZ49" s="112"/>
      <c r="QHA49" s="112"/>
      <c r="QHB49" s="112"/>
      <c r="QHC49" s="112"/>
      <c r="QHD49" s="112"/>
      <c r="QHE49" s="112"/>
      <c r="QHF49" s="112"/>
      <c r="QHG49" s="112"/>
      <c r="QHH49" s="112"/>
      <c r="QHI49" s="112"/>
      <c r="QHJ49" s="112"/>
      <c r="QHK49" s="112"/>
      <c r="QHL49" s="112"/>
      <c r="QHM49" s="112"/>
      <c r="QHN49" s="112"/>
      <c r="QHO49" s="112"/>
      <c r="QHP49" s="112"/>
      <c r="QHQ49" s="112"/>
      <c r="QHR49" s="112"/>
      <c r="QHS49" s="112"/>
      <c r="QHT49" s="112"/>
      <c r="QHU49" s="112"/>
      <c r="QHV49" s="112"/>
      <c r="QHW49" s="112"/>
      <c r="QHX49" s="112"/>
      <c r="QHY49" s="112"/>
      <c r="QHZ49" s="112"/>
      <c r="QIA49" s="112"/>
      <c r="QIB49" s="112"/>
      <c r="QIC49" s="112"/>
      <c r="QID49" s="112"/>
      <c r="QIE49" s="112"/>
      <c r="QIF49" s="112"/>
      <c r="QIG49" s="112"/>
      <c r="QIH49" s="112"/>
      <c r="QII49" s="112"/>
      <c r="QIJ49" s="112"/>
      <c r="QIK49" s="112"/>
      <c r="QIL49" s="112"/>
      <c r="QIM49" s="112"/>
      <c r="QIN49" s="112"/>
      <c r="QIO49" s="112"/>
      <c r="QIP49" s="112"/>
      <c r="QIQ49" s="112"/>
      <c r="QIR49" s="112"/>
      <c r="QIS49" s="112"/>
      <c r="QIT49" s="112"/>
      <c r="QIU49" s="112"/>
      <c r="QIV49" s="112"/>
      <c r="QIW49" s="112"/>
      <c r="QIX49" s="112"/>
      <c r="QIY49" s="112"/>
      <c r="QIZ49" s="112"/>
      <c r="QJA49" s="112"/>
      <c r="QJB49" s="112"/>
      <c r="QJC49" s="112"/>
      <c r="QJD49" s="112"/>
      <c r="QJE49" s="112"/>
      <c r="QJF49" s="112"/>
      <c r="QJG49" s="112"/>
      <c r="QJH49" s="112"/>
      <c r="QJI49" s="112"/>
      <c r="QJJ49" s="112"/>
      <c r="QJK49" s="112"/>
      <c r="QJL49" s="112"/>
      <c r="QJM49" s="112"/>
      <c r="QJN49" s="112"/>
      <c r="QJO49" s="112"/>
      <c r="QJP49" s="112"/>
      <c r="QJQ49" s="112"/>
      <c r="QJR49" s="112"/>
      <c r="QJS49" s="112"/>
      <c r="QJT49" s="112"/>
      <c r="QJU49" s="112"/>
      <c r="QJV49" s="112"/>
      <c r="QJW49" s="112"/>
      <c r="QJX49" s="112"/>
      <c r="QJY49" s="112"/>
      <c r="QJZ49" s="112"/>
      <c r="QKA49" s="112"/>
      <c r="QKB49" s="112"/>
      <c r="QKC49" s="112"/>
      <c r="QKD49" s="112"/>
      <c r="QKE49" s="112"/>
      <c r="QKF49" s="112"/>
      <c r="QKG49" s="112"/>
      <c r="QKH49" s="112"/>
      <c r="QKI49" s="112"/>
      <c r="QKJ49" s="112"/>
      <c r="QKK49" s="112"/>
      <c r="QKL49" s="112"/>
      <c r="QKM49" s="112"/>
      <c r="QKN49" s="112"/>
      <c r="QKO49" s="112"/>
      <c r="QKP49" s="112"/>
      <c r="QKQ49" s="112"/>
      <c r="QKR49" s="112"/>
      <c r="QKS49" s="112"/>
      <c r="QKT49" s="112"/>
      <c r="QKU49" s="112"/>
      <c r="QKV49" s="112"/>
      <c r="QKW49" s="112"/>
      <c r="QKX49" s="112"/>
      <c r="QKY49" s="112"/>
      <c r="QKZ49" s="112"/>
      <c r="QLA49" s="112"/>
      <c r="QLB49" s="112"/>
      <c r="QLC49" s="112"/>
      <c r="QLD49" s="112"/>
      <c r="QLE49" s="112"/>
      <c r="QLF49" s="112"/>
      <c r="QLG49" s="112"/>
      <c r="QLH49" s="112"/>
      <c r="QLI49" s="112"/>
      <c r="QLJ49" s="112"/>
      <c r="QLK49" s="112"/>
      <c r="QLL49" s="112"/>
      <c r="QLM49" s="112"/>
      <c r="QLN49" s="112"/>
      <c r="QLO49" s="112"/>
      <c r="QLP49" s="112"/>
      <c r="QLQ49" s="112"/>
      <c r="QLR49" s="112"/>
      <c r="QLS49" s="112"/>
      <c r="QLT49" s="112"/>
      <c r="QLU49" s="112"/>
      <c r="QLV49" s="112"/>
      <c r="QLW49" s="112"/>
      <c r="QLX49" s="112"/>
      <c r="QLY49" s="112"/>
      <c r="QLZ49" s="112"/>
      <c r="QMA49" s="112"/>
      <c r="QMB49" s="112"/>
      <c r="QMC49" s="112"/>
      <c r="QMD49" s="112"/>
      <c r="QME49" s="112"/>
      <c r="QMF49" s="112"/>
      <c r="QMG49" s="112"/>
      <c r="QMH49" s="112"/>
      <c r="QMI49" s="112"/>
      <c r="QMJ49" s="112"/>
      <c r="QMK49" s="112"/>
      <c r="QML49" s="112"/>
      <c r="QMM49" s="112"/>
      <c r="QMN49" s="112"/>
      <c r="QMO49" s="112"/>
      <c r="QMP49" s="112"/>
      <c r="QMQ49" s="112"/>
      <c r="QMR49" s="112"/>
      <c r="QMS49" s="112"/>
      <c r="QMT49" s="112"/>
      <c r="QMU49" s="112"/>
      <c r="QMV49" s="112"/>
      <c r="QMW49" s="112"/>
      <c r="QMX49" s="112"/>
      <c r="QMY49" s="112"/>
      <c r="QMZ49" s="112"/>
      <c r="QNA49" s="112"/>
      <c r="QNB49" s="112"/>
      <c r="QNC49" s="112"/>
      <c r="QND49" s="112"/>
      <c r="QNE49" s="112"/>
      <c r="QNF49" s="112"/>
      <c r="QNG49" s="112"/>
      <c r="QNH49" s="112"/>
      <c r="QNI49" s="112"/>
      <c r="QNJ49" s="112"/>
      <c r="QNK49" s="112"/>
      <c r="QNL49" s="112"/>
      <c r="QNM49" s="112"/>
      <c r="QNN49" s="112"/>
      <c r="QNO49" s="112"/>
      <c r="QNP49" s="112"/>
      <c r="QNQ49" s="112"/>
      <c r="QNR49" s="112"/>
      <c r="QNS49" s="112"/>
      <c r="QNT49" s="112"/>
      <c r="QNU49" s="112"/>
      <c r="QNV49" s="112"/>
      <c r="QNW49" s="112"/>
      <c r="QNX49" s="112"/>
      <c r="QNY49" s="112"/>
      <c r="QNZ49" s="112"/>
      <c r="QOA49" s="112"/>
      <c r="QOB49" s="112"/>
      <c r="QOC49" s="112"/>
      <c r="QOD49" s="112"/>
      <c r="QOE49" s="112"/>
      <c r="QOF49" s="112"/>
      <c r="QOG49" s="112"/>
      <c r="QOH49" s="112"/>
      <c r="QOI49" s="112"/>
      <c r="QOJ49" s="112"/>
      <c r="QOK49" s="112"/>
      <c r="QOL49" s="112"/>
      <c r="QOM49" s="112"/>
      <c r="QON49" s="112"/>
      <c r="QOO49" s="112"/>
      <c r="QOP49" s="112"/>
      <c r="QOQ49" s="112"/>
      <c r="QOR49" s="112"/>
      <c r="QOS49" s="112"/>
      <c r="QOT49" s="112"/>
      <c r="QOU49" s="112"/>
      <c r="QOV49" s="112"/>
      <c r="QOW49" s="112"/>
      <c r="QOX49" s="112"/>
      <c r="QOY49" s="112"/>
      <c r="QOZ49" s="112"/>
      <c r="QPA49" s="112"/>
      <c r="QPB49" s="112"/>
      <c r="QPC49" s="112"/>
      <c r="QPD49" s="112"/>
      <c r="QPE49" s="112"/>
      <c r="QPF49" s="112"/>
      <c r="QPG49" s="112"/>
      <c r="QPH49" s="112"/>
      <c r="QPI49" s="112"/>
      <c r="QPJ49" s="112"/>
      <c r="QPK49" s="112"/>
      <c r="QPL49" s="112"/>
      <c r="QPM49" s="112"/>
      <c r="QPN49" s="112"/>
      <c r="QPO49" s="112"/>
      <c r="QPP49" s="112"/>
      <c r="QPQ49" s="112"/>
      <c r="QPR49" s="112"/>
      <c r="QPS49" s="112"/>
      <c r="QPT49" s="112"/>
      <c r="QPU49" s="112"/>
      <c r="QPV49" s="112"/>
      <c r="QPW49" s="112"/>
      <c r="QPX49" s="112"/>
      <c r="QPY49" s="112"/>
      <c r="QPZ49" s="112"/>
      <c r="QQA49" s="112"/>
      <c r="QQB49" s="112"/>
      <c r="QQC49" s="112"/>
      <c r="QQD49" s="112"/>
      <c r="QQE49" s="112"/>
      <c r="QQF49" s="112"/>
      <c r="QQG49" s="112"/>
      <c r="QQH49" s="112"/>
      <c r="QQI49" s="112"/>
      <c r="QQJ49" s="112"/>
      <c r="QQK49" s="112"/>
      <c r="QQL49" s="112"/>
      <c r="QQM49" s="112"/>
      <c r="QQN49" s="112"/>
      <c r="QQO49" s="112"/>
      <c r="QQP49" s="112"/>
      <c r="QQQ49" s="112"/>
      <c r="QQR49" s="112"/>
      <c r="QQS49" s="112"/>
      <c r="QQT49" s="112"/>
      <c r="QQU49" s="112"/>
      <c r="QQV49" s="112"/>
      <c r="QQW49" s="112"/>
      <c r="QQX49" s="112"/>
      <c r="QQY49" s="112"/>
      <c r="QQZ49" s="112"/>
      <c r="QRA49" s="112"/>
      <c r="QRB49" s="112"/>
      <c r="QRC49" s="112"/>
      <c r="QRD49" s="112"/>
      <c r="QRE49" s="112"/>
      <c r="QRF49" s="112"/>
      <c r="QRG49" s="112"/>
      <c r="QRH49" s="112"/>
      <c r="QRI49" s="112"/>
      <c r="QRJ49" s="112"/>
      <c r="QRK49" s="112"/>
      <c r="QRL49" s="112"/>
      <c r="QRM49" s="112"/>
      <c r="QRN49" s="112"/>
      <c r="QRO49" s="112"/>
      <c r="QRP49" s="112"/>
      <c r="QRQ49" s="112"/>
      <c r="QRR49" s="112"/>
      <c r="QRS49" s="112"/>
      <c r="QRT49" s="112"/>
      <c r="QRU49" s="112"/>
      <c r="QRV49" s="112"/>
      <c r="QRW49" s="112"/>
      <c r="QRX49" s="112"/>
      <c r="QRY49" s="112"/>
      <c r="QRZ49" s="112"/>
      <c r="QSA49" s="112"/>
      <c r="QSB49" s="112"/>
      <c r="QSC49" s="112"/>
      <c r="QSD49" s="112"/>
      <c r="QSE49" s="112"/>
      <c r="QSF49" s="112"/>
      <c r="QSG49" s="112"/>
      <c r="QSH49" s="112"/>
      <c r="QSI49" s="112"/>
      <c r="QSJ49" s="112"/>
      <c r="QSK49" s="112"/>
      <c r="QSL49" s="112"/>
      <c r="QSM49" s="112"/>
      <c r="QSN49" s="112"/>
      <c r="QSO49" s="112"/>
      <c r="QSP49" s="112"/>
      <c r="QSQ49" s="112"/>
      <c r="QSR49" s="112"/>
      <c r="QSS49" s="112"/>
      <c r="QST49" s="112"/>
      <c r="QSU49" s="112"/>
      <c r="QSV49" s="112"/>
      <c r="QSW49" s="112"/>
      <c r="QSX49" s="112"/>
      <c r="QSY49" s="112"/>
      <c r="QSZ49" s="112"/>
      <c r="QTA49" s="112"/>
      <c r="QTB49" s="112"/>
      <c r="QTC49" s="112"/>
      <c r="QTD49" s="112"/>
      <c r="QTE49" s="112"/>
      <c r="QTF49" s="112"/>
      <c r="QTG49" s="112"/>
      <c r="QTH49" s="112"/>
      <c r="QTI49" s="112"/>
      <c r="QTJ49" s="112"/>
      <c r="QTK49" s="112"/>
      <c r="QTL49" s="112"/>
      <c r="QTM49" s="112"/>
      <c r="QTN49" s="112"/>
      <c r="QTO49" s="112"/>
      <c r="QTP49" s="112"/>
      <c r="QTQ49" s="112"/>
      <c r="QTR49" s="112"/>
      <c r="QTS49" s="112"/>
      <c r="QTT49" s="112"/>
      <c r="QTU49" s="112"/>
      <c r="QTV49" s="112"/>
      <c r="QTW49" s="112"/>
      <c r="QTX49" s="112"/>
      <c r="QTY49" s="112"/>
      <c r="QTZ49" s="112"/>
      <c r="QUA49" s="112"/>
      <c r="QUB49" s="112"/>
      <c r="QUC49" s="112"/>
      <c r="QUD49" s="112"/>
      <c r="QUE49" s="112"/>
      <c r="QUF49" s="112"/>
      <c r="QUG49" s="112"/>
      <c r="QUH49" s="112"/>
      <c r="QUI49" s="112"/>
      <c r="QUJ49" s="112"/>
      <c r="QUK49" s="112"/>
      <c r="QUL49" s="112"/>
      <c r="QUM49" s="112"/>
      <c r="QUN49" s="112"/>
      <c r="QUO49" s="112"/>
      <c r="QUP49" s="112"/>
      <c r="QUQ49" s="112"/>
      <c r="QUR49" s="112"/>
      <c r="QUS49" s="112"/>
      <c r="QUT49" s="112"/>
      <c r="QUU49" s="112"/>
      <c r="QUV49" s="112"/>
      <c r="QUW49" s="112"/>
      <c r="QUX49" s="112"/>
      <c r="QUY49" s="112"/>
      <c r="QUZ49" s="112"/>
      <c r="QVA49" s="112"/>
      <c r="QVB49" s="112"/>
      <c r="QVC49" s="112"/>
      <c r="QVD49" s="112"/>
      <c r="QVE49" s="112"/>
      <c r="QVF49" s="112"/>
      <c r="QVG49" s="112"/>
      <c r="QVH49" s="112"/>
      <c r="QVI49" s="112"/>
      <c r="QVJ49" s="112"/>
      <c r="QVK49" s="112"/>
      <c r="QVL49" s="112"/>
      <c r="QVM49" s="112"/>
      <c r="QVN49" s="112"/>
      <c r="QVO49" s="112"/>
      <c r="QVP49" s="112"/>
      <c r="QVQ49" s="112"/>
      <c r="QVR49" s="112"/>
      <c r="QVS49" s="112"/>
      <c r="QVT49" s="112"/>
      <c r="QVU49" s="112"/>
      <c r="QVV49" s="112"/>
      <c r="QVW49" s="112"/>
      <c r="QVX49" s="112"/>
      <c r="QVY49" s="112"/>
      <c r="QVZ49" s="112"/>
      <c r="QWA49" s="112"/>
      <c r="QWB49" s="112"/>
      <c r="QWC49" s="112"/>
      <c r="QWD49" s="112"/>
      <c r="QWE49" s="112"/>
      <c r="QWF49" s="112"/>
      <c r="QWG49" s="112"/>
      <c r="QWH49" s="112"/>
      <c r="QWI49" s="112"/>
      <c r="QWJ49" s="112"/>
      <c r="QWK49" s="112"/>
      <c r="QWL49" s="112"/>
      <c r="QWM49" s="112"/>
      <c r="QWN49" s="112"/>
      <c r="QWO49" s="112"/>
      <c r="QWP49" s="112"/>
      <c r="QWQ49" s="112"/>
      <c r="QWR49" s="112"/>
      <c r="QWS49" s="112"/>
      <c r="QWT49" s="112"/>
      <c r="QWU49" s="112"/>
      <c r="QWV49" s="112"/>
      <c r="QWW49" s="112"/>
      <c r="QWX49" s="112"/>
      <c r="QWY49" s="112"/>
      <c r="QWZ49" s="112"/>
      <c r="QXA49" s="112"/>
      <c r="QXB49" s="112"/>
      <c r="QXC49" s="112"/>
      <c r="QXD49" s="112"/>
      <c r="QXE49" s="112"/>
      <c r="QXF49" s="112"/>
      <c r="QXG49" s="112"/>
      <c r="QXH49" s="112"/>
      <c r="QXI49" s="112"/>
      <c r="QXJ49" s="112"/>
      <c r="QXK49" s="112"/>
      <c r="QXL49" s="112"/>
      <c r="QXM49" s="112"/>
      <c r="QXN49" s="112"/>
      <c r="QXO49" s="112"/>
      <c r="QXP49" s="112"/>
      <c r="QXQ49" s="112"/>
      <c r="QXR49" s="112"/>
      <c r="QXS49" s="112"/>
      <c r="QXT49" s="112"/>
      <c r="QXU49" s="112"/>
      <c r="QXV49" s="112"/>
      <c r="QXW49" s="112"/>
      <c r="QXX49" s="112"/>
      <c r="QXY49" s="112"/>
      <c r="QXZ49" s="112"/>
      <c r="QYA49" s="112"/>
      <c r="QYB49" s="112"/>
      <c r="QYC49" s="112"/>
      <c r="QYD49" s="112"/>
      <c r="QYE49" s="112"/>
      <c r="QYF49" s="112"/>
      <c r="QYG49" s="112"/>
      <c r="QYH49" s="112"/>
      <c r="QYI49" s="112"/>
      <c r="QYJ49" s="112"/>
      <c r="QYK49" s="112"/>
      <c r="QYL49" s="112"/>
      <c r="QYM49" s="112"/>
      <c r="QYN49" s="112"/>
      <c r="QYO49" s="112"/>
      <c r="QYP49" s="112"/>
      <c r="QYQ49" s="112"/>
      <c r="QYR49" s="112"/>
      <c r="QYS49" s="112"/>
      <c r="QYT49" s="112"/>
      <c r="QYU49" s="112"/>
      <c r="QYV49" s="112"/>
      <c r="QYW49" s="112"/>
      <c r="QYX49" s="112"/>
      <c r="QYY49" s="112"/>
      <c r="QYZ49" s="112"/>
      <c r="QZA49" s="112"/>
      <c r="QZB49" s="112"/>
      <c r="QZC49" s="112"/>
      <c r="QZD49" s="112"/>
      <c r="QZE49" s="112"/>
      <c r="QZF49" s="112"/>
      <c r="QZG49" s="112"/>
      <c r="QZH49" s="112"/>
      <c r="QZI49" s="112"/>
      <c r="QZJ49" s="112"/>
      <c r="QZK49" s="112"/>
      <c r="QZL49" s="112"/>
      <c r="QZM49" s="112"/>
      <c r="QZN49" s="112"/>
      <c r="QZO49" s="112"/>
      <c r="QZP49" s="112"/>
      <c r="QZQ49" s="112"/>
      <c r="QZR49" s="112"/>
      <c r="QZS49" s="112"/>
      <c r="QZT49" s="112"/>
      <c r="QZU49" s="112"/>
      <c r="QZV49" s="112"/>
      <c r="QZW49" s="112"/>
      <c r="QZX49" s="112"/>
      <c r="QZY49" s="112"/>
      <c r="QZZ49" s="112"/>
      <c r="RAA49" s="112"/>
      <c r="RAB49" s="112"/>
      <c r="RAC49" s="112"/>
      <c r="RAD49" s="112"/>
      <c r="RAE49" s="112"/>
      <c r="RAF49" s="112"/>
      <c r="RAG49" s="112"/>
      <c r="RAH49" s="112"/>
      <c r="RAI49" s="112"/>
      <c r="RAJ49" s="112"/>
      <c r="RAK49" s="112"/>
      <c r="RAL49" s="112"/>
      <c r="RAM49" s="112"/>
      <c r="RAN49" s="112"/>
      <c r="RAO49" s="112"/>
      <c r="RAP49" s="112"/>
      <c r="RAQ49" s="112"/>
      <c r="RAR49" s="112"/>
      <c r="RAS49" s="112"/>
      <c r="RAT49" s="112"/>
      <c r="RAU49" s="112"/>
      <c r="RAV49" s="112"/>
      <c r="RAW49" s="112"/>
      <c r="RAX49" s="112"/>
      <c r="RAY49" s="112"/>
      <c r="RAZ49" s="112"/>
      <c r="RBA49" s="112"/>
      <c r="RBB49" s="112"/>
      <c r="RBC49" s="112"/>
      <c r="RBD49" s="112"/>
      <c r="RBE49" s="112"/>
      <c r="RBF49" s="112"/>
      <c r="RBG49" s="112"/>
      <c r="RBH49" s="112"/>
      <c r="RBI49" s="112"/>
      <c r="RBJ49" s="112"/>
      <c r="RBK49" s="112"/>
      <c r="RBL49" s="112"/>
      <c r="RBM49" s="112"/>
      <c r="RBN49" s="112"/>
      <c r="RBO49" s="112"/>
      <c r="RBP49" s="112"/>
      <c r="RBQ49" s="112"/>
      <c r="RBR49" s="112"/>
      <c r="RBS49" s="112"/>
      <c r="RBT49" s="112"/>
      <c r="RBU49" s="112"/>
      <c r="RBV49" s="112"/>
      <c r="RBW49" s="112"/>
      <c r="RBX49" s="112"/>
      <c r="RBY49" s="112"/>
      <c r="RBZ49" s="112"/>
      <c r="RCA49" s="112"/>
      <c r="RCB49" s="112"/>
      <c r="RCC49" s="112"/>
      <c r="RCD49" s="112"/>
      <c r="RCE49" s="112"/>
      <c r="RCF49" s="112"/>
      <c r="RCG49" s="112"/>
      <c r="RCH49" s="112"/>
      <c r="RCI49" s="112"/>
      <c r="RCJ49" s="112"/>
      <c r="RCK49" s="112"/>
      <c r="RCL49" s="112"/>
      <c r="RCM49" s="112"/>
      <c r="RCN49" s="112"/>
      <c r="RCO49" s="112"/>
      <c r="RCP49" s="112"/>
      <c r="RCQ49" s="112"/>
      <c r="RCR49" s="112"/>
      <c r="RCS49" s="112"/>
      <c r="RCT49" s="112"/>
      <c r="RCU49" s="112"/>
      <c r="RCV49" s="112"/>
      <c r="RCW49" s="112"/>
      <c r="RCX49" s="112"/>
      <c r="RCY49" s="112"/>
      <c r="RCZ49" s="112"/>
      <c r="RDA49" s="112"/>
      <c r="RDB49" s="112"/>
      <c r="RDC49" s="112"/>
      <c r="RDD49" s="112"/>
      <c r="RDE49" s="112"/>
      <c r="RDF49" s="112"/>
      <c r="RDG49" s="112"/>
      <c r="RDH49" s="112"/>
      <c r="RDI49" s="112"/>
      <c r="RDJ49" s="112"/>
      <c r="RDK49" s="112"/>
      <c r="RDL49" s="112"/>
      <c r="RDM49" s="112"/>
      <c r="RDN49" s="112"/>
      <c r="RDO49" s="112"/>
      <c r="RDP49" s="112"/>
      <c r="RDQ49" s="112"/>
      <c r="RDR49" s="112"/>
      <c r="RDS49" s="112"/>
      <c r="RDT49" s="112"/>
      <c r="RDU49" s="112"/>
      <c r="RDV49" s="112"/>
      <c r="RDW49" s="112"/>
      <c r="RDX49" s="112"/>
      <c r="RDY49" s="112"/>
      <c r="RDZ49" s="112"/>
      <c r="REA49" s="112"/>
      <c r="REB49" s="112"/>
      <c r="REC49" s="112"/>
      <c r="RED49" s="112"/>
      <c r="REE49" s="112"/>
      <c r="REF49" s="112"/>
      <c r="REG49" s="112"/>
      <c r="REH49" s="112"/>
      <c r="REI49" s="112"/>
      <c r="REJ49" s="112"/>
      <c r="REK49" s="112"/>
      <c r="REL49" s="112"/>
      <c r="REM49" s="112"/>
      <c r="REN49" s="112"/>
      <c r="REO49" s="112"/>
      <c r="REP49" s="112"/>
      <c r="REQ49" s="112"/>
      <c r="RER49" s="112"/>
      <c r="RES49" s="112"/>
      <c r="RET49" s="112"/>
      <c r="REU49" s="112"/>
      <c r="REV49" s="112"/>
      <c r="REW49" s="112"/>
      <c r="REX49" s="112"/>
      <c r="REY49" s="112"/>
      <c r="REZ49" s="112"/>
      <c r="RFA49" s="112"/>
      <c r="RFB49" s="112"/>
      <c r="RFC49" s="112"/>
      <c r="RFD49" s="112"/>
      <c r="RFE49" s="112"/>
      <c r="RFF49" s="112"/>
      <c r="RFG49" s="112"/>
      <c r="RFH49" s="112"/>
      <c r="RFI49" s="112"/>
      <c r="RFJ49" s="112"/>
      <c r="RFK49" s="112"/>
      <c r="RFL49" s="112"/>
      <c r="RFM49" s="112"/>
      <c r="RFN49" s="112"/>
      <c r="RFO49" s="112"/>
      <c r="RFP49" s="112"/>
      <c r="RFQ49" s="112"/>
      <c r="RFR49" s="112"/>
      <c r="RFS49" s="112"/>
      <c r="RFT49" s="112"/>
      <c r="RFU49" s="112"/>
      <c r="RFV49" s="112"/>
      <c r="RFW49" s="112"/>
      <c r="RFX49" s="112"/>
      <c r="RFY49" s="112"/>
      <c r="RFZ49" s="112"/>
      <c r="RGA49" s="112"/>
      <c r="RGB49" s="112"/>
      <c r="RGC49" s="112"/>
      <c r="RGD49" s="112"/>
      <c r="RGE49" s="112"/>
      <c r="RGF49" s="112"/>
      <c r="RGG49" s="112"/>
      <c r="RGH49" s="112"/>
      <c r="RGI49" s="112"/>
      <c r="RGJ49" s="112"/>
      <c r="RGK49" s="112"/>
      <c r="RGL49" s="112"/>
      <c r="RGM49" s="112"/>
      <c r="RGN49" s="112"/>
      <c r="RGO49" s="112"/>
      <c r="RGP49" s="112"/>
      <c r="RGQ49" s="112"/>
      <c r="RGR49" s="112"/>
      <c r="RGS49" s="112"/>
      <c r="RGT49" s="112"/>
      <c r="RGU49" s="112"/>
      <c r="RGV49" s="112"/>
      <c r="RGW49" s="112"/>
      <c r="RGX49" s="112"/>
      <c r="RGY49" s="112"/>
      <c r="RGZ49" s="112"/>
      <c r="RHA49" s="112"/>
      <c r="RHB49" s="112"/>
      <c r="RHC49" s="112"/>
      <c r="RHD49" s="112"/>
      <c r="RHE49" s="112"/>
      <c r="RHF49" s="112"/>
      <c r="RHG49" s="112"/>
      <c r="RHH49" s="112"/>
      <c r="RHI49" s="112"/>
      <c r="RHJ49" s="112"/>
      <c r="RHK49" s="112"/>
      <c r="RHL49" s="112"/>
      <c r="RHM49" s="112"/>
      <c r="RHN49" s="112"/>
      <c r="RHO49" s="112"/>
      <c r="RHP49" s="112"/>
      <c r="RHQ49" s="112"/>
      <c r="RHR49" s="112"/>
      <c r="RHS49" s="112"/>
      <c r="RHT49" s="112"/>
      <c r="RHU49" s="112"/>
      <c r="RHV49" s="112"/>
      <c r="RHW49" s="112"/>
      <c r="RHX49" s="112"/>
      <c r="RHY49" s="112"/>
      <c r="RHZ49" s="112"/>
      <c r="RIA49" s="112"/>
      <c r="RIB49" s="112"/>
      <c r="RIC49" s="112"/>
      <c r="RID49" s="112"/>
      <c r="RIE49" s="112"/>
      <c r="RIF49" s="112"/>
      <c r="RIG49" s="112"/>
      <c r="RIH49" s="112"/>
      <c r="RII49" s="112"/>
      <c r="RIJ49" s="112"/>
      <c r="RIK49" s="112"/>
      <c r="RIL49" s="112"/>
      <c r="RIM49" s="112"/>
      <c r="RIN49" s="112"/>
      <c r="RIO49" s="112"/>
      <c r="RIP49" s="112"/>
      <c r="RIQ49" s="112"/>
      <c r="RIR49" s="112"/>
      <c r="RIS49" s="112"/>
      <c r="RIT49" s="112"/>
      <c r="RIU49" s="112"/>
      <c r="RIV49" s="112"/>
      <c r="RIW49" s="112"/>
      <c r="RIX49" s="112"/>
      <c r="RIY49" s="112"/>
      <c r="RIZ49" s="112"/>
      <c r="RJA49" s="112"/>
      <c r="RJB49" s="112"/>
      <c r="RJC49" s="112"/>
      <c r="RJD49" s="112"/>
      <c r="RJE49" s="112"/>
      <c r="RJF49" s="112"/>
      <c r="RJG49" s="112"/>
      <c r="RJH49" s="112"/>
      <c r="RJI49" s="112"/>
      <c r="RJJ49" s="112"/>
      <c r="RJK49" s="112"/>
      <c r="RJL49" s="112"/>
      <c r="RJM49" s="112"/>
      <c r="RJN49" s="112"/>
      <c r="RJO49" s="112"/>
      <c r="RJP49" s="112"/>
      <c r="RJQ49" s="112"/>
      <c r="RJR49" s="112"/>
      <c r="RJS49" s="112"/>
      <c r="RJT49" s="112"/>
      <c r="RJU49" s="112"/>
      <c r="RJV49" s="112"/>
      <c r="RJW49" s="112"/>
      <c r="RJX49" s="112"/>
      <c r="RJY49" s="112"/>
      <c r="RJZ49" s="112"/>
      <c r="RKA49" s="112"/>
      <c r="RKB49" s="112"/>
      <c r="RKC49" s="112"/>
      <c r="RKD49" s="112"/>
      <c r="RKE49" s="112"/>
      <c r="RKF49" s="112"/>
      <c r="RKG49" s="112"/>
      <c r="RKH49" s="112"/>
      <c r="RKI49" s="112"/>
      <c r="RKJ49" s="112"/>
      <c r="RKK49" s="112"/>
      <c r="RKL49" s="112"/>
      <c r="RKM49" s="112"/>
      <c r="RKN49" s="112"/>
      <c r="RKO49" s="112"/>
      <c r="RKP49" s="112"/>
      <c r="RKQ49" s="112"/>
      <c r="RKR49" s="112"/>
      <c r="RKS49" s="112"/>
      <c r="RKT49" s="112"/>
      <c r="RKU49" s="112"/>
      <c r="RKV49" s="112"/>
      <c r="RKW49" s="112"/>
      <c r="RKX49" s="112"/>
      <c r="RKY49" s="112"/>
      <c r="RKZ49" s="112"/>
      <c r="RLA49" s="112"/>
      <c r="RLB49" s="112"/>
      <c r="RLC49" s="112"/>
      <c r="RLD49" s="112"/>
      <c r="RLE49" s="112"/>
      <c r="RLF49" s="112"/>
      <c r="RLG49" s="112"/>
      <c r="RLH49" s="112"/>
      <c r="RLI49" s="112"/>
      <c r="RLJ49" s="112"/>
      <c r="RLK49" s="112"/>
      <c r="RLL49" s="112"/>
      <c r="RLM49" s="112"/>
      <c r="RLN49" s="112"/>
      <c r="RLO49" s="112"/>
      <c r="RLP49" s="112"/>
      <c r="RLQ49" s="112"/>
      <c r="RLR49" s="112"/>
      <c r="RLS49" s="112"/>
      <c r="RLT49" s="112"/>
      <c r="RLU49" s="112"/>
      <c r="RLV49" s="112"/>
      <c r="RLW49" s="112"/>
      <c r="RLX49" s="112"/>
      <c r="RLY49" s="112"/>
      <c r="RLZ49" s="112"/>
      <c r="RMA49" s="112"/>
      <c r="RMB49" s="112"/>
      <c r="RMC49" s="112"/>
      <c r="RMD49" s="112"/>
      <c r="RME49" s="112"/>
      <c r="RMF49" s="112"/>
      <c r="RMG49" s="112"/>
      <c r="RMH49" s="112"/>
      <c r="RMI49" s="112"/>
      <c r="RMJ49" s="112"/>
      <c r="RMK49" s="112"/>
      <c r="RML49" s="112"/>
      <c r="RMM49" s="112"/>
      <c r="RMN49" s="112"/>
      <c r="RMO49" s="112"/>
      <c r="RMP49" s="112"/>
      <c r="RMQ49" s="112"/>
      <c r="RMR49" s="112"/>
      <c r="RMS49" s="112"/>
      <c r="RMT49" s="112"/>
      <c r="RMU49" s="112"/>
      <c r="RMV49" s="112"/>
      <c r="RMW49" s="112"/>
      <c r="RMX49" s="112"/>
      <c r="RMY49" s="112"/>
      <c r="RMZ49" s="112"/>
      <c r="RNA49" s="112"/>
      <c r="RNB49" s="112"/>
      <c r="RNC49" s="112"/>
      <c r="RND49" s="112"/>
      <c r="RNE49" s="112"/>
      <c r="RNF49" s="112"/>
      <c r="RNG49" s="112"/>
      <c r="RNH49" s="112"/>
      <c r="RNI49" s="112"/>
      <c r="RNJ49" s="112"/>
      <c r="RNK49" s="112"/>
      <c r="RNL49" s="112"/>
      <c r="RNM49" s="112"/>
      <c r="RNN49" s="112"/>
      <c r="RNO49" s="112"/>
      <c r="RNP49" s="112"/>
      <c r="RNQ49" s="112"/>
      <c r="RNR49" s="112"/>
      <c r="RNS49" s="112"/>
      <c r="RNT49" s="112"/>
      <c r="RNU49" s="112"/>
      <c r="RNV49" s="112"/>
      <c r="RNW49" s="112"/>
      <c r="RNX49" s="112"/>
      <c r="RNY49" s="112"/>
      <c r="RNZ49" s="112"/>
      <c r="ROA49" s="112"/>
      <c r="ROB49" s="112"/>
      <c r="ROC49" s="112"/>
      <c r="ROD49" s="112"/>
      <c r="ROE49" s="112"/>
      <c r="ROF49" s="112"/>
      <c r="ROG49" s="112"/>
      <c r="ROH49" s="112"/>
      <c r="ROI49" s="112"/>
      <c r="ROJ49" s="112"/>
      <c r="ROK49" s="112"/>
      <c r="ROL49" s="112"/>
      <c r="ROM49" s="112"/>
      <c r="RON49" s="112"/>
      <c r="ROO49" s="112"/>
      <c r="ROP49" s="112"/>
      <c r="ROQ49" s="112"/>
      <c r="ROR49" s="112"/>
      <c r="ROS49" s="112"/>
      <c r="ROT49" s="112"/>
      <c r="ROU49" s="112"/>
      <c r="ROV49" s="112"/>
      <c r="ROW49" s="112"/>
      <c r="ROX49" s="112"/>
      <c r="ROY49" s="112"/>
      <c r="ROZ49" s="112"/>
      <c r="RPA49" s="112"/>
      <c r="RPB49" s="112"/>
      <c r="RPC49" s="112"/>
      <c r="RPD49" s="112"/>
      <c r="RPE49" s="112"/>
      <c r="RPF49" s="112"/>
      <c r="RPG49" s="112"/>
      <c r="RPH49" s="112"/>
      <c r="RPI49" s="112"/>
      <c r="RPJ49" s="112"/>
      <c r="RPK49" s="112"/>
      <c r="RPL49" s="112"/>
      <c r="RPM49" s="112"/>
      <c r="RPN49" s="112"/>
      <c r="RPO49" s="112"/>
      <c r="RPP49" s="112"/>
      <c r="RPQ49" s="112"/>
      <c r="RPR49" s="112"/>
      <c r="RPS49" s="112"/>
      <c r="RPT49" s="112"/>
      <c r="RPU49" s="112"/>
      <c r="RPV49" s="112"/>
      <c r="RPW49" s="112"/>
      <c r="RPX49" s="112"/>
      <c r="RPY49" s="112"/>
      <c r="RPZ49" s="112"/>
      <c r="RQA49" s="112"/>
      <c r="RQB49" s="112"/>
      <c r="RQC49" s="112"/>
      <c r="RQD49" s="112"/>
      <c r="RQE49" s="112"/>
      <c r="RQF49" s="112"/>
      <c r="RQG49" s="112"/>
      <c r="RQH49" s="112"/>
      <c r="RQI49" s="112"/>
      <c r="RQJ49" s="112"/>
      <c r="RQK49" s="112"/>
      <c r="RQL49" s="112"/>
      <c r="RQM49" s="112"/>
      <c r="RQN49" s="112"/>
      <c r="RQO49" s="112"/>
      <c r="RQP49" s="112"/>
      <c r="RQQ49" s="112"/>
      <c r="RQR49" s="112"/>
      <c r="RQS49" s="112"/>
      <c r="RQT49" s="112"/>
      <c r="RQU49" s="112"/>
      <c r="RQV49" s="112"/>
      <c r="RQW49" s="112"/>
      <c r="RQX49" s="112"/>
      <c r="RQY49" s="112"/>
      <c r="RQZ49" s="112"/>
      <c r="RRA49" s="112"/>
      <c r="RRB49" s="112"/>
      <c r="RRC49" s="112"/>
      <c r="RRD49" s="112"/>
      <c r="RRE49" s="112"/>
      <c r="RRF49" s="112"/>
      <c r="RRG49" s="112"/>
      <c r="RRH49" s="112"/>
      <c r="RRI49" s="112"/>
      <c r="RRJ49" s="112"/>
      <c r="RRK49" s="112"/>
      <c r="RRL49" s="112"/>
      <c r="RRM49" s="112"/>
      <c r="RRN49" s="112"/>
      <c r="RRO49" s="112"/>
      <c r="RRP49" s="112"/>
      <c r="RRQ49" s="112"/>
      <c r="RRR49" s="112"/>
      <c r="RRS49" s="112"/>
      <c r="RRT49" s="112"/>
      <c r="RRU49" s="112"/>
      <c r="RRV49" s="112"/>
      <c r="RRW49" s="112"/>
      <c r="RRX49" s="112"/>
      <c r="RRY49" s="112"/>
      <c r="RRZ49" s="112"/>
      <c r="RSA49" s="112"/>
      <c r="RSB49" s="112"/>
      <c r="RSC49" s="112"/>
      <c r="RSD49" s="112"/>
      <c r="RSE49" s="112"/>
      <c r="RSF49" s="112"/>
      <c r="RSG49" s="112"/>
      <c r="RSH49" s="112"/>
      <c r="RSI49" s="112"/>
      <c r="RSJ49" s="112"/>
      <c r="RSK49" s="112"/>
      <c r="RSL49" s="112"/>
      <c r="RSM49" s="112"/>
      <c r="RSN49" s="112"/>
      <c r="RSO49" s="112"/>
      <c r="RSP49" s="112"/>
      <c r="RSQ49" s="112"/>
      <c r="RSR49" s="112"/>
      <c r="RSS49" s="112"/>
      <c r="RST49" s="112"/>
      <c r="RSU49" s="112"/>
      <c r="RSV49" s="112"/>
      <c r="RSW49" s="112"/>
      <c r="RSX49" s="112"/>
      <c r="RSY49" s="112"/>
      <c r="RSZ49" s="112"/>
      <c r="RTA49" s="112"/>
      <c r="RTB49" s="112"/>
      <c r="RTC49" s="112"/>
      <c r="RTD49" s="112"/>
      <c r="RTE49" s="112"/>
      <c r="RTF49" s="112"/>
      <c r="RTG49" s="112"/>
      <c r="RTH49" s="112"/>
      <c r="RTI49" s="112"/>
      <c r="RTJ49" s="112"/>
      <c r="RTK49" s="112"/>
      <c r="RTL49" s="112"/>
      <c r="RTM49" s="112"/>
      <c r="RTN49" s="112"/>
      <c r="RTO49" s="112"/>
      <c r="RTP49" s="112"/>
      <c r="RTQ49" s="112"/>
      <c r="RTR49" s="112"/>
      <c r="RTS49" s="112"/>
      <c r="RTT49" s="112"/>
      <c r="RTU49" s="112"/>
      <c r="RTV49" s="112"/>
      <c r="RTW49" s="112"/>
      <c r="RTX49" s="112"/>
      <c r="RTY49" s="112"/>
      <c r="RTZ49" s="112"/>
      <c r="RUA49" s="112"/>
      <c r="RUB49" s="112"/>
      <c r="RUC49" s="112"/>
      <c r="RUD49" s="112"/>
      <c r="RUE49" s="112"/>
      <c r="RUF49" s="112"/>
      <c r="RUG49" s="112"/>
      <c r="RUH49" s="112"/>
      <c r="RUI49" s="112"/>
      <c r="RUJ49" s="112"/>
      <c r="RUK49" s="112"/>
      <c r="RUL49" s="112"/>
      <c r="RUM49" s="112"/>
      <c r="RUN49" s="112"/>
      <c r="RUO49" s="112"/>
      <c r="RUP49" s="112"/>
      <c r="RUQ49" s="112"/>
      <c r="RUR49" s="112"/>
      <c r="RUS49" s="112"/>
      <c r="RUT49" s="112"/>
      <c r="RUU49" s="112"/>
      <c r="RUV49" s="112"/>
      <c r="RUW49" s="112"/>
      <c r="RUX49" s="112"/>
      <c r="RUY49" s="112"/>
      <c r="RUZ49" s="112"/>
      <c r="RVA49" s="112"/>
      <c r="RVB49" s="112"/>
      <c r="RVC49" s="112"/>
      <c r="RVD49" s="112"/>
      <c r="RVE49" s="112"/>
      <c r="RVF49" s="112"/>
      <c r="RVG49" s="112"/>
      <c r="RVH49" s="112"/>
      <c r="RVI49" s="112"/>
      <c r="RVJ49" s="112"/>
      <c r="RVK49" s="112"/>
      <c r="RVL49" s="112"/>
      <c r="RVM49" s="112"/>
      <c r="RVN49" s="112"/>
      <c r="RVO49" s="112"/>
      <c r="RVP49" s="112"/>
      <c r="RVQ49" s="112"/>
      <c r="RVR49" s="112"/>
      <c r="RVS49" s="112"/>
      <c r="RVT49" s="112"/>
      <c r="RVU49" s="112"/>
      <c r="RVV49" s="112"/>
      <c r="RVW49" s="112"/>
      <c r="RVX49" s="112"/>
      <c r="RVY49" s="112"/>
      <c r="RVZ49" s="112"/>
      <c r="RWA49" s="112"/>
      <c r="RWB49" s="112"/>
      <c r="RWC49" s="112"/>
      <c r="RWD49" s="112"/>
      <c r="RWE49" s="112"/>
      <c r="RWF49" s="112"/>
      <c r="RWG49" s="112"/>
      <c r="RWH49" s="112"/>
      <c r="RWI49" s="112"/>
      <c r="RWJ49" s="112"/>
      <c r="RWK49" s="112"/>
      <c r="RWL49" s="112"/>
      <c r="RWM49" s="112"/>
      <c r="RWN49" s="112"/>
      <c r="RWO49" s="112"/>
      <c r="RWP49" s="112"/>
      <c r="RWQ49" s="112"/>
      <c r="RWR49" s="112"/>
      <c r="RWS49" s="112"/>
      <c r="RWT49" s="112"/>
      <c r="RWU49" s="112"/>
      <c r="RWV49" s="112"/>
      <c r="RWW49" s="112"/>
      <c r="RWX49" s="112"/>
      <c r="RWY49" s="112"/>
      <c r="RWZ49" s="112"/>
      <c r="RXA49" s="112"/>
      <c r="RXB49" s="112"/>
      <c r="RXC49" s="112"/>
      <c r="RXD49" s="112"/>
      <c r="RXE49" s="112"/>
      <c r="RXF49" s="112"/>
      <c r="RXG49" s="112"/>
      <c r="RXH49" s="112"/>
      <c r="RXI49" s="112"/>
      <c r="RXJ49" s="112"/>
      <c r="RXK49" s="112"/>
      <c r="RXL49" s="112"/>
      <c r="RXM49" s="112"/>
      <c r="RXN49" s="112"/>
      <c r="RXO49" s="112"/>
      <c r="RXP49" s="112"/>
      <c r="RXQ49" s="112"/>
      <c r="RXR49" s="112"/>
      <c r="RXS49" s="112"/>
      <c r="RXT49" s="112"/>
      <c r="RXU49" s="112"/>
      <c r="RXV49" s="112"/>
      <c r="RXW49" s="112"/>
      <c r="RXX49" s="112"/>
      <c r="RXY49" s="112"/>
      <c r="RXZ49" s="112"/>
      <c r="RYA49" s="112"/>
      <c r="RYB49" s="112"/>
      <c r="RYC49" s="112"/>
      <c r="RYD49" s="112"/>
      <c r="RYE49" s="112"/>
      <c r="RYF49" s="112"/>
      <c r="RYG49" s="112"/>
      <c r="RYH49" s="112"/>
      <c r="RYI49" s="112"/>
      <c r="RYJ49" s="112"/>
      <c r="RYK49" s="112"/>
      <c r="RYL49" s="112"/>
      <c r="RYM49" s="112"/>
      <c r="RYN49" s="112"/>
      <c r="RYO49" s="112"/>
      <c r="RYP49" s="112"/>
      <c r="RYQ49" s="112"/>
      <c r="RYR49" s="112"/>
      <c r="RYS49" s="112"/>
      <c r="RYT49" s="112"/>
      <c r="RYU49" s="112"/>
      <c r="RYV49" s="112"/>
      <c r="RYW49" s="112"/>
      <c r="RYX49" s="112"/>
      <c r="RYY49" s="112"/>
      <c r="RYZ49" s="112"/>
      <c r="RZA49" s="112"/>
      <c r="RZB49" s="112"/>
      <c r="RZC49" s="112"/>
      <c r="RZD49" s="112"/>
      <c r="RZE49" s="112"/>
      <c r="RZF49" s="112"/>
      <c r="RZG49" s="112"/>
      <c r="RZH49" s="112"/>
      <c r="RZI49" s="112"/>
      <c r="RZJ49" s="112"/>
      <c r="RZK49" s="112"/>
      <c r="RZL49" s="112"/>
      <c r="RZM49" s="112"/>
      <c r="RZN49" s="112"/>
      <c r="RZO49" s="112"/>
      <c r="RZP49" s="112"/>
      <c r="RZQ49" s="112"/>
      <c r="RZR49" s="112"/>
      <c r="RZS49" s="112"/>
      <c r="RZT49" s="112"/>
      <c r="RZU49" s="112"/>
      <c r="RZV49" s="112"/>
      <c r="RZW49" s="112"/>
      <c r="RZX49" s="112"/>
      <c r="RZY49" s="112"/>
      <c r="RZZ49" s="112"/>
      <c r="SAA49" s="112"/>
      <c r="SAB49" s="112"/>
      <c r="SAC49" s="112"/>
      <c r="SAD49" s="112"/>
      <c r="SAE49" s="112"/>
      <c r="SAF49" s="112"/>
      <c r="SAG49" s="112"/>
      <c r="SAH49" s="112"/>
      <c r="SAI49" s="112"/>
      <c r="SAJ49" s="112"/>
      <c r="SAK49" s="112"/>
      <c r="SAL49" s="112"/>
      <c r="SAM49" s="112"/>
      <c r="SAN49" s="112"/>
      <c r="SAO49" s="112"/>
      <c r="SAP49" s="112"/>
      <c r="SAQ49" s="112"/>
      <c r="SAR49" s="112"/>
      <c r="SAS49" s="112"/>
      <c r="SAT49" s="112"/>
      <c r="SAU49" s="112"/>
      <c r="SAV49" s="112"/>
      <c r="SAW49" s="112"/>
      <c r="SAX49" s="112"/>
      <c r="SAY49" s="112"/>
      <c r="SAZ49" s="112"/>
      <c r="SBA49" s="112"/>
      <c r="SBB49" s="112"/>
      <c r="SBC49" s="112"/>
      <c r="SBD49" s="112"/>
      <c r="SBE49" s="112"/>
      <c r="SBF49" s="112"/>
      <c r="SBG49" s="112"/>
      <c r="SBH49" s="112"/>
      <c r="SBI49" s="112"/>
      <c r="SBJ49" s="112"/>
      <c r="SBK49" s="112"/>
      <c r="SBL49" s="112"/>
      <c r="SBM49" s="112"/>
      <c r="SBN49" s="112"/>
      <c r="SBO49" s="112"/>
      <c r="SBP49" s="112"/>
      <c r="SBQ49" s="112"/>
      <c r="SBR49" s="112"/>
      <c r="SBS49" s="112"/>
      <c r="SBT49" s="112"/>
      <c r="SBU49" s="112"/>
      <c r="SBV49" s="112"/>
      <c r="SBW49" s="112"/>
      <c r="SBX49" s="112"/>
      <c r="SBY49" s="112"/>
      <c r="SBZ49" s="112"/>
      <c r="SCA49" s="112"/>
      <c r="SCB49" s="112"/>
      <c r="SCC49" s="112"/>
      <c r="SCD49" s="112"/>
      <c r="SCE49" s="112"/>
      <c r="SCF49" s="112"/>
      <c r="SCG49" s="112"/>
      <c r="SCH49" s="112"/>
      <c r="SCI49" s="112"/>
      <c r="SCJ49" s="112"/>
      <c r="SCK49" s="112"/>
      <c r="SCL49" s="112"/>
      <c r="SCM49" s="112"/>
      <c r="SCN49" s="112"/>
      <c r="SCO49" s="112"/>
      <c r="SCP49" s="112"/>
      <c r="SCQ49" s="112"/>
      <c r="SCR49" s="112"/>
      <c r="SCS49" s="112"/>
      <c r="SCT49" s="112"/>
      <c r="SCU49" s="112"/>
      <c r="SCV49" s="112"/>
      <c r="SCW49" s="112"/>
      <c r="SCX49" s="112"/>
      <c r="SCY49" s="112"/>
      <c r="SCZ49" s="112"/>
      <c r="SDA49" s="112"/>
      <c r="SDB49" s="112"/>
      <c r="SDC49" s="112"/>
      <c r="SDD49" s="112"/>
      <c r="SDE49" s="112"/>
      <c r="SDF49" s="112"/>
      <c r="SDG49" s="112"/>
      <c r="SDH49" s="112"/>
      <c r="SDI49" s="112"/>
      <c r="SDJ49" s="112"/>
      <c r="SDK49" s="112"/>
      <c r="SDL49" s="112"/>
      <c r="SDM49" s="112"/>
      <c r="SDN49" s="112"/>
      <c r="SDO49" s="112"/>
      <c r="SDP49" s="112"/>
      <c r="SDQ49" s="112"/>
      <c r="SDR49" s="112"/>
      <c r="SDS49" s="112"/>
      <c r="SDT49" s="112"/>
      <c r="SDU49" s="112"/>
      <c r="SDV49" s="112"/>
      <c r="SDW49" s="112"/>
      <c r="SDX49" s="112"/>
      <c r="SDY49" s="112"/>
      <c r="SDZ49" s="112"/>
      <c r="SEA49" s="112"/>
      <c r="SEB49" s="112"/>
      <c r="SEC49" s="112"/>
      <c r="SED49" s="112"/>
      <c r="SEE49" s="112"/>
      <c r="SEF49" s="112"/>
      <c r="SEG49" s="112"/>
      <c r="SEH49" s="112"/>
      <c r="SEI49" s="112"/>
      <c r="SEJ49" s="112"/>
      <c r="SEK49" s="112"/>
      <c r="SEL49" s="112"/>
      <c r="SEM49" s="112"/>
      <c r="SEN49" s="112"/>
      <c r="SEO49" s="112"/>
      <c r="SEP49" s="112"/>
      <c r="SEQ49" s="112"/>
      <c r="SER49" s="112"/>
      <c r="SES49" s="112"/>
      <c r="SET49" s="112"/>
      <c r="SEU49" s="112"/>
      <c r="SEV49" s="112"/>
      <c r="SEW49" s="112"/>
      <c r="SEX49" s="112"/>
      <c r="SEY49" s="112"/>
      <c r="SEZ49" s="112"/>
      <c r="SFA49" s="112"/>
      <c r="SFB49" s="112"/>
      <c r="SFC49" s="112"/>
      <c r="SFD49" s="112"/>
      <c r="SFE49" s="112"/>
      <c r="SFF49" s="112"/>
      <c r="SFG49" s="112"/>
      <c r="SFH49" s="112"/>
      <c r="SFI49" s="112"/>
      <c r="SFJ49" s="112"/>
      <c r="SFK49" s="112"/>
      <c r="SFL49" s="112"/>
      <c r="SFM49" s="112"/>
      <c r="SFN49" s="112"/>
      <c r="SFO49" s="112"/>
      <c r="SFP49" s="112"/>
      <c r="SFQ49" s="112"/>
      <c r="SFR49" s="112"/>
      <c r="SFS49" s="112"/>
      <c r="SFT49" s="112"/>
      <c r="SFU49" s="112"/>
      <c r="SFV49" s="112"/>
      <c r="SFW49" s="112"/>
      <c r="SFX49" s="112"/>
      <c r="SFY49" s="112"/>
      <c r="SFZ49" s="112"/>
      <c r="SGA49" s="112"/>
      <c r="SGB49" s="112"/>
      <c r="SGC49" s="112"/>
      <c r="SGD49" s="112"/>
      <c r="SGE49" s="112"/>
      <c r="SGF49" s="112"/>
      <c r="SGG49" s="112"/>
      <c r="SGH49" s="112"/>
      <c r="SGI49" s="112"/>
      <c r="SGJ49" s="112"/>
      <c r="SGK49" s="112"/>
      <c r="SGL49" s="112"/>
      <c r="SGM49" s="112"/>
      <c r="SGN49" s="112"/>
      <c r="SGO49" s="112"/>
      <c r="SGP49" s="112"/>
      <c r="SGQ49" s="112"/>
      <c r="SGR49" s="112"/>
      <c r="SGS49" s="112"/>
      <c r="SGT49" s="112"/>
      <c r="SGU49" s="112"/>
      <c r="SGV49" s="112"/>
      <c r="SGW49" s="112"/>
      <c r="SGX49" s="112"/>
      <c r="SGY49" s="112"/>
      <c r="SGZ49" s="112"/>
      <c r="SHA49" s="112"/>
      <c r="SHB49" s="112"/>
      <c r="SHC49" s="112"/>
      <c r="SHD49" s="112"/>
      <c r="SHE49" s="112"/>
      <c r="SHF49" s="112"/>
      <c r="SHG49" s="112"/>
      <c r="SHH49" s="112"/>
      <c r="SHI49" s="112"/>
      <c r="SHJ49" s="112"/>
      <c r="SHK49" s="112"/>
      <c r="SHL49" s="112"/>
      <c r="SHM49" s="112"/>
      <c r="SHN49" s="112"/>
      <c r="SHO49" s="112"/>
      <c r="SHP49" s="112"/>
      <c r="SHQ49" s="112"/>
      <c r="SHR49" s="112"/>
      <c r="SHS49" s="112"/>
      <c r="SHT49" s="112"/>
      <c r="SHU49" s="112"/>
      <c r="SHV49" s="112"/>
      <c r="SHW49" s="112"/>
      <c r="SHX49" s="112"/>
      <c r="SHY49" s="112"/>
      <c r="SHZ49" s="112"/>
      <c r="SIA49" s="112"/>
      <c r="SIB49" s="112"/>
      <c r="SIC49" s="112"/>
      <c r="SID49" s="112"/>
      <c r="SIE49" s="112"/>
      <c r="SIF49" s="112"/>
      <c r="SIG49" s="112"/>
      <c r="SIH49" s="112"/>
      <c r="SII49" s="112"/>
      <c r="SIJ49" s="112"/>
      <c r="SIK49" s="112"/>
      <c r="SIL49" s="112"/>
      <c r="SIM49" s="112"/>
      <c r="SIN49" s="112"/>
      <c r="SIO49" s="112"/>
      <c r="SIP49" s="112"/>
      <c r="SIQ49" s="112"/>
      <c r="SIR49" s="112"/>
      <c r="SIS49" s="112"/>
      <c r="SIT49" s="112"/>
      <c r="SIU49" s="112"/>
      <c r="SIV49" s="112"/>
      <c r="SIW49" s="112"/>
      <c r="SIX49" s="112"/>
      <c r="SIY49" s="112"/>
      <c r="SIZ49" s="112"/>
      <c r="SJA49" s="112"/>
      <c r="SJB49" s="112"/>
      <c r="SJC49" s="112"/>
      <c r="SJD49" s="112"/>
      <c r="SJE49" s="112"/>
      <c r="SJF49" s="112"/>
      <c r="SJG49" s="112"/>
      <c r="SJH49" s="112"/>
      <c r="SJI49" s="112"/>
      <c r="SJJ49" s="112"/>
      <c r="SJK49" s="112"/>
      <c r="SJL49" s="112"/>
      <c r="SJM49" s="112"/>
      <c r="SJN49" s="112"/>
      <c r="SJO49" s="112"/>
      <c r="SJP49" s="112"/>
      <c r="SJQ49" s="112"/>
      <c r="SJR49" s="112"/>
      <c r="SJS49" s="112"/>
      <c r="SJT49" s="112"/>
      <c r="SJU49" s="112"/>
      <c r="SJV49" s="112"/>
      <c r="SJW49" s="112"/>
      <c r="SJX49" s="112"/>
      <c r="SJY49" s="112"/>
      <c r="SJZ49" s="112"/>
      <c r="SKA49" s="112"/>
      <c r="SKB49" s="112"/>
      <c r="SKC49" s="112"/>
      <c r="SKD49" s="112"/>
      <c r="SKE49" s="112"/>
      <c r="SKF49" s="112"/>
      <c r="SKG49" s="112"/>
      <c r="SKH49" s="112"/>
      <c r="SKI49" s="112"/>
      <c r="SKJ49" s="112"/>
      <c r="SKK49" s="112"/>
      <c r="SKL49" s="112"/>
      <c r="SKM49" s="112"/>
      <c r="SKN49" s="112"/>
      <c r="SKO49" s="112"/>
      <c r="SKP49" s="112"/>
      <c r="SKQ49" s="112"/>
      <c r="SKR49" s="112"/>
      <c r="SKS49" s="112"/>
      <c r="SKT49" s="112"/>
      <c r="SKU49" s="112"/>
      <c r="SKV49" s="112"/>
      <c r="SKW49" s="112"/>
      <c r="SKX49" s="112"/>
      <c r="SKY49" s="112"/>
      <c r="SKZ49" s="112"/>
      <c r="SLA49" s="112"/>
      <c r="SLB49" s="112"/>
      <c r="SLC49" s="112"/>
      <c r="SLD49" s="112"/>
      <c r="SLE49" s="112"/>
      <c r="SLF49" s="112"/>
      <c r="SLG49" s="112"/>
      <c r="SLH49" s="112"/>
      <c r="SLI49" s="112"/>
      <c r="SLJ49" s="112"/>
      <c r="SLK49" s="112"/>
      <c r="SLL49" s="112"/>
      <c r="SLM49" s="112"/>
      <c r="SLN49" s="112"/>
      <c r="SLO49" s="112"/>
      <c r="SLP49" s="112"/>
      <c r="SLQ49" s="112"/>
      <c r="SLR49" s="112"/>
      <c r="SLS49" s="112"/>
      <c r="SLT49" s="112"/>
      <c r="SLU49" s="112"/>
      <c r="SLV49" s="112"/>
      <c r="SLW49" s="112"/>
      <c r="SLX49" s="112"/>
      <c r="SLY49" s="112"/>
      <c r="SLZ49" s="112"/>
      <c r="SMA49" s="112"/>
      <c r="SMB49" s="112"/>
      <c r="SMC49" s="112"/>
      <c r="SMD49" s="112"/>
      <c r="SME49" s="112"/>
      <c r="SMF49" s="112"/>
      <c r="SMG49" s="112"/>
      <c r="SMH49" s="112"/>
      <c r="SMI49" s="112"/>
      <c r="SMJ49" s="112"/>
      <c r="SMK49" s="112"/>
      <c r="SML49" s="112"/>
      <c r="SMM49" s="112"/>
      <c r="SMN49" s="112"/>
      <c r="SMO49" s="112"/>
      <c r="SMP49" s="112"/>
      <c r="SMQ49" s="112"/>
      <c r="SMR49" s="112"/>
      <c r="SMS49" s="112"/>
      <c r="SMT49" s="112"/>
      <c r="SMU49" s="112"/>
      <c r="SMV49" s="112"/>
      <c r="SMW49" s="112"/>
      <c r="SMX49" s="112"/>
      <c r="SMY49" s="112"/>
      <c r="SMZ49" s="112"/>
      <c r="SNA49" s="112"/>
      <c r="SNB49" s="112"/>
      <c r="SNC49" s="112"/>
      <c r="SND49" s="112"/>
      <c r="SNE49" s="112"/>
      <c r="SNF49" s="112"/>
      <c r="SNG49" s="112"/>
      <c r="SNH49" s="112"/>
      <c r="SNI49" s="112"/>
      <c r="SNJ49" s="112"/>
      <c r="SNK49" s="112"/>
      <c r="SNL49" s="112"/>
      <c r="SNM49" s="112"/>
      <c r="SNN49" s="112"/>
      <c r="SNO49" s="112"/>
      <c r="SNP49" s="112"/>
      <c r="SNQ49" s="112"/>
      <c r="SNR49" s="112"/>
      <c r="SNS49" s="112"/>
      <c r="SNT49" s="112"/>
      <c r="SNU49" s="112"/>
      <c r="SNV49" s="112"/>
      <c r="SNW49" s="112"/>
      <c r="SNX49" s="112"/>
      <c r="SNY49" s="112"/>
      <c r="SNZ49" s="112"/>
      <c r="SOA49" s="112"/>
      <c r="SOB49" s="112"/>
      <c r="SOC49" s="112"/>
      <c r="SOD49" s="112"/>
      <c r="SOE49" s="112"/>
      <c r="SOF49" s="112"/>
      <c r="SOG49" s="112"/>
      <c r="SOH49" s="112"/>
      <c r="SOI49" s="112"/>
      <c r="SOJ49" s="112"/>
      <c r="SOK49" s="112"/>
      <c r="SOL49" s="112"/>
      <c r="SOM49" s="112"/>
      <c r="SON49" s="112"/>
      <c r="SOO49" s="112"/>
      <c r="SOP49" s="112"/>
      <c r="SOQ49" s="112"/>
      <c r="SOR49" s="112"/>
      <c r="SOS49" s="112"/>
      <c r="SOT49" s="112"/>
      <c r="SOU49" s="112"/>
      <c r="SOV49" s="112"/>
      <c r="SOW49" s="112"/>
      <c r="SOX49" s="112"/>
      <c r="SOY49" s="112"/>
      <c r="SOZ49" s="112"/>
      <c r="SPA49" s="112"/>
      <c r="SPB49" s="112"/>
      <c r="SPC49" s="112"/>
      <c r="SPD49" s="112"/>
      <c r="SPE49" s="112"/>
      <c r="SPF49" s="112"/>
      <c r="SPG49" s="112"/>
      <c r="SPH49" s="112"/>
      <c r="SPI49" s="112"/>
      <c r="SPJ49" s="112"/>
      <c r="SPK49" s="112"/>
      <c r="SPL49" s="112"/>
      <c r="SPM49" s="112"/>
      <c r="SPN49" s="112"/>
      <c r="SPO49" s="112"/>
      <c r="SPP49" s="112"/>
      <c r="SPQ49" s="112"/>
      <c r="SPR49" s="112"/>
      <c r="SPS49" s="112"/>
      <c r="SPT49" s="112"/>
      <c r="SPU49" s="112"/>
      <c r="SPV49" s="112"/>
      <c r="SPW49" s="112"/>
      <c r="SPX49" s="112"/>
      <c r="SPY49" s="112"/>
      <c r="SPZ49" s="112"/>
      <c r="SQA49" s="112"/>
      <c r="SQB49" s="112"/>
      <c r="SQC49" s="112"/>
      <c r="SQD49" s="112"/>
      <c r="SQE49" s="112"/>
      <c r="SQF49" s="112"/>
      <c r="SQG49" s="112"/>
      <c r="SQH49" s="112"/>
      <c r="SQI49" s="112"/>
      <c r="SQJ49" s="112"/>
      <c r="SQK49" s="112"/>
      <c r="SQL49" s="112"/>
      <c r="SQM49" s="112"/>
      <c r="SQN49" s="112"/>
      <c r="SQO49" s="112"/>
      <c r="SQP49" s="112"/>
      <c r="SQQ49" s="112"/>
      <c r="SQR49" s="112"/>
      <c r="SQS49" s="112"/>
      <c r="SQT49" s="112"/>
      <c r="SQU49" s="112"/>
      <c r="SQV49" s="112"/>
      <c r="SQW49" s="112"/>
      <c r="SQX49" s="112"/>
      <c r="SQY49" s="112"/>
      <c r="SQZ49" s="112"/>
      <c r="SRA49" s="112"/>
      <c r="SRB49" s="112"/>
      <c r="SRC49" s="112"/>
      <c r="SRD49" s="112"/>
      <c r="SRE49" s="112"/>
      <c r="SRF49" s="112"/>
      <c r="SRG49" s="112"/>
      <c r="SRH49" s="112"/>
      <c r="SRI49" s="112"/>
      <c r="SRJ49" s="112"/>
      <c r="SRK49" s="112"/>
      <c r="SRL49" s="112"/>
      <c r="SRM49" s="112"/>
      <c r="SRN49" s="112"/>
      <c r="SRO49" s="112"/>
      <c r="SRP49" s="112"/>
      <c r="SRQ49" s="112"/>
      <c r="SRR49" s="112"/>
      <c r="SRS49" s="112"/>
      <c r="SRT49" s="112"/>
      <c r="SRU49" s="112"/>
      <c r="SRV49" s="112"/>
      <c r="SRW49" s="112"/>
      <c r="SRX49" s="112"/>
      <c r="SRY49" s="112"/>
      <c r="SRZ49" s="112"/>
      <c r="SSA49" s="112"/>
      <c r="SSB49" s="112"/>
      <c r="SSC49" s="112"/>
      <c r="SSD49" s="112"/>
      <c r="SSE49" s="112"/>
      <c r="SSF49" s="112"/>
      <c r="SSG49" s="112"/>
      <c r="SSH49" s="112"/>
      <c r="SSI49" s="112"/>
      <c r="SSJ49" s="112"/>
      <c r="SSK49" s="112"/>
      <c r="SSL49" s="112"/>
      <c r="SSM49" s="112"/>
      <c r="SSN49" s="112"/>
      <c r="SSO49" s="112"/>
      <c r="SSP49" s="112"/>
      <c r="SSQ49" s="112"/>
      <c r="SSR49" s="112"/>
      <c r="SSS49" s="112"/>
      <c r="SST49" s="112"/>
      <c r="SSU49" s="112"/>
      <c r="SSV49" s="112"/>
      <c r="SSW49" s="112"/>
      <c r="SSX49" s="112"/>
      <c r="SSY49" s="112"/>
      <c r="SSZ49" s="112"/>
      <c r="STA49" s="112"/>
      <c r="STB49" s="112"/>
      <c r="STC49" s="112"/>
      <c r="STD49" s="112"/>
      <c r="STE49" s="112"/>
      <c r="STF49" s="112"/>
      <c r="STG49" s="112"/>
      <c r="STH49" s="112"/>
      <c r="STI49" s="112"/>
      <c r="STJ49" s="112"/>
      <c r="STK49" s="112"/>
      <c r="STL49" s="112"/>
      <c r="STM49" s="112"/>
      <c r="STN49" s="112"/>
      <c r="STO49" s="112"/>
      <c r="STP49" s="112"/>
      <c r="STQ49" s="112"/>
      <c r="STR49" s="112"/>
      <c r="STS49" s="112"/>
      <c r="STT49" s="112"/>
      <c r="STU49" s="112"/>
      <c r="STV49" s="112"/>
      <c r="STW49" s="112"/>
      <c r="STX49" s="112"/>
      <c r="STY49" s="112"/>
      <c r="STZ49" s="112"/>
      <c r="SUA49" s="112"/>
      <c r="SUB49" s="112"/>
      <c r="SUC49" s="112"/>
      <c r="SUD49" s="112"/>
      <c r="SUE49" s="112"/>
      <c r="SUF49" s="112"/>
      <c r="SUG49" s="112"/>
      <c r="SUH49" s="112"/>
      <c r="SUI49" s="112"/>
      <c r="SUJ49" s="112"/>
      <c r="SUK49" s="112"/>
      <c r="SUL49" s="112"/>
      <c r="SUM49" s="112"/>
      <c r="SUN49" s="112"/>
      <c r="SUO49" s="112"/>
      <c r="SUP49" s="112"/>
      <c r="SUQ49" s="112"/>
      <c r="SUR49" s="112"/>
      <c r="SUS49" s="112"/>
      <c r="SUT49" s="112"/>
      <c r="SUU49" s="112"/>
      <c r="SUV49" s="112"/>
      <c r="SUW49" s="112"/>
      <c r="SUX49" s="112"/>
      <c r="SUY49" s="112"/>
      <c r="SUZ49" s="112"/>
      <c r="SVA49" s="112"/>
      <c r="SVB49" s="112"/>
      <c r="SVC49" s="112"/>
      <c r="SVD49" s="112"/>
      <c r="SVE49" s="112"/>
      <c r="SVF49" s="112"/>
      <c r="SVG49" s="112"/>
      <c r="SVH49" s="112"/>
      <c r="SVI49" s="112"/>
      <c r="SVJ49" s="112"/>
      <c r="SVK49" s="112"/>
      <c r="SVL49" s="112"/>
      <c r="SVM49" s="112"/>
      <c r="SVN49" s="112"/>
      <c r="SVO49" s="112"/>
      <c r="SVP49" s="112"/>
      <c r="SVQ49" s="112"/>
      <c r="SVR49" s="112"/>
      <c r="SVS49" s="112"/>
      <c r="SVT49" s="112"/>
      <c r="SVU49" s="112"/>
      <c r="SVV49" s="112"/>
      <c r="SVW49" s="112"/>
      <c r="SVX49" s="112"/>
      <c r="SVY49" s="112"/>
      <c r="SVZ49" s="112"/>
      <c r="SWA49" s="112"/>
      <c r="SWB49" s="112"/>
      <c r="SWC49" s="112"/>
      <c r="SWD49" s="112"/>
      <c r="SWE49" s="112"/>
      <c r="SWF49" s="112"/>
      <c r="SWG49" s="112"/>
      <c r="SWH49" s="112"/>
      <c r="SWI49" s="112"/>
      <c r="SWJ49" s="112"/>
      <c r="SWK49" s="112"/>
      <c r="SWL49" s="112"/>
      <c r="SWM49" s="112"/>
      <c r="SWN49" s="112"/>
      <c r="SWO49" s="112"/>
      <c r="SWP49" s="112"/>
      <c r="SWQ49" s="112"/>
      <c r="SWR49" s="112"/>
      <c r="SWS49" s="112"/>
      <c r="SWT49" s="112"/>
      <c r="SWU49" s="112"/>
      <c r="SWV49" s="112"/>
      <c r="SWW49" s="112"/>
      <c r="SWX49" s="112"/>
      <c r="SWY49" s="112"/>
      <c r="SWZ49" s="112"/>
      <c r="SXA49" s="112"/>
      <c r="SXB49" s="112"/>
      <c r="SXC49" s="112"/>
      <c r="SXD49" s="112"/>
      <c r="SXE49" s="112"/>
      <c r="SXF49" s="112"/>
      <c r="SXG49" s="112"/>
      <c r="SXH49" s="112"/>
      <c r="SXI49" s="112"/>
      <c r="SXJ49" s="112"/>
      <c r="SXK49" s="112"/>
      <c r="SXL49" s="112"/>
      <c r="SXM49" s="112"/>
      <c r="SXN49" s="112"/>
      <c r="SXO49" s="112"/>
      <c r="SXP49" s="112"/>
      <c r="SXQ49" s="112"/>
      <c r="SXR49" s="112"/>
      <c r="SXS49" s="112"/>
      <c r="SXT49" s="112"/>
      <c r="SXU49" s="112"/>
      <c r="SXV49" s="112"/>
      <c r="SXW49" s="112"/>
      <c r="SXX49" s="112"/>
      <c r="SXY49" s="112"/>
      <c r="SXZ49" s="112"/>
      <c r="SYA49" s="112"/>
      <c r="SYB49" s="112"/>
      <c r="SYC49" s="112"/>
      <c r="SYD49" s="112"/>
      <c r="SYE49" s="112"/>
      <c r="SYF49" s="112"/>
      <c r="SYG49" s="112"/>
      <c r="SYH49" s="112"/>
      <c r="SYI49" s="112"/>
      <c r="SYJ49" s="112"/>
      <c r="SYK49" s="112"/>
      <c r="SYL49" s="112"/>
      <c r="SYM49" s="112"/>
      <c r="SYN49" s="112"/>
      <c r="SYO49" s="112"/>
      <c r="SYP49" s="112"/>
      <c r="SYQ49" s="112"/>
      <c r="SYR49" s="112"/>
      <c r="SYS49" s="112"/>
      <c r="SYT49" s="112"/>
      <c r="SYU49" s="112"/>
      <c r="SYV49" s="112"/>
      <c r="SYW49" s="112"/>
      <c r="SYX49" s="112"/>
      <c r="SYY49" s="112"/>
      <c r="SYZ49" s="112"/>
      <c r="SZA49" s="112"/>
      <c r="SZB49" s="112"/>
      <c r="SZC49" s="112"/>
      <c r="SZD49" s="112"/>
      <c r="SZE49" s="112"/>
      <c r="SZF49" s="112"/>
      <c r="SZG49" s="112"/>
      <c r="SZH49" s="112"/>
      <c r="SZI49" s="112"/>
      <c r="SZJ49" s="112"/>
      <c r="SZK49" s="112"/>
      <c r="SZL49" s="112"/>
      <c r="SZM49" s="112"/>
      <c r="SZN49" s="112"/>
      <c r="SZO49" s="112"/>
      <c r="SZP49" s="112"/>
      <c r="SZQ49" s="112"/>
      <c r="SZR49" s="112"/>
      <c r="SZS49" s="112"/>
      <c r="SZT49" s="112"/>
      <c r="SZU49" s="112"/>
      <c r="SZV49" s="112"/>
      <c r="SZW49" s="112"/>
      <c r="SZX49" s="112"/>
      <c r="SZY49" s="112"/>
      <c r="SZZ49" s="112"/>
      <c r="TAA49" s="112"/>
      <c r="TAB49" s="112"/>
      <c r="TAC49" s="112"/>
      <c r="TAD49" s="112"/>
      <c r="TAE49" s="112"/>
      <c r="TAF49" s="112"/>
      <c r="TAG49" s="112"/>
      <c r="TAH49" s="112"/>
      <c r="TAI49" s="112"/>
      <c r="TAJ49" s="112"/>
      <c r="TAK49" s="112"/>
      <c r="TAL49" s="112"/>
      <c r="TAM49" s="112"/>
      <c r="TAN49" s="112"/>
      <c r="TAO49" s="112"/>
      <c r="TAP49" s="112"/>
      <c r="TAQ49" s="112"/>
      <c r="TAR49" s="112"/>
      <c r="TAS49" s="112"/>
      <c r="TAT49" s="112"/>
      <c r="TAU49" s="112"/>
      <c r="TAV49" s="112"/>
      <c r="TAW49" s="112"/>
      <c r="TAX49" s="112"/>
      <c r="TAY49" s="112"/>
      <c r="TAZ49" s="112"/>
      <c r="TBA49" s="112"/>
      <c r="TBB49" s="112"/>
      <c r="TBC49" s="112"/>
      <c r="TBD49" s="112"/>
      <c r="TBE49" s="112"/>
      <c r="TBF49" s="112"/>
      <c r="TBG49" s="112"/>
      <c r="TBH49" s="112"/>
      <c r="TBI49" s="112"/>
      <c r="TBJ49" s="112"/>
      <c r="TBK49" s="112"/>
      <c r="TBL49" s="112"/>
      <c r="TBM49" s="112"/>
      <c r="TBN49" s="112"/>
      <c r="TBO49" s="112"/>
      <c r="TBP49" s="112"/>
      <c r="TBQ49" s="112"/>
      <c r="TBR49" s="112"/>
      <c r="TBS49" s="112"/>
      <c r="TBT49" s="112"/>
      <c r="TBU49" s="112"/>
      <c r="TBV49" s="112"/>
      <c r="TBW49" s="112"/>
      <c r="TBX49" s="112"/>
      <c r="TBY49" s="112"/>
      <c r="TBZ49" s="112"/>
      <c r="TCA49" s="112"/>
      <c r="TCB49" s="112"/>
      <c r="TCC49" s="112"/>
      <c r="TCD49" s="112"/>
      <c r="TCE49" s="112"/>
      <c r="TCF49" s="112"/>
      <c r="TCG49" s="112"/>
      <c r="TCH49" s="112"/>
      <c r="TCI49" s="112"/>
      <c r="TCJ49" s="112"/>
      <c r="TCK49" s="112"/>
      <c r="TCL49" s="112"/>
      <c r="TCM49" s="112"/>
      <c r="TCN49" s="112"/>
      <c r="TCO49" s="112"/>
      <c r="TCP49" s="112"/>
      <c r="TCQ49" s="112"/>
      <c r="TCR49" s="112"/>
      <c r="TCS49" s="112"/>
      <c r="TCT49" s="112"/>
      <c r="TCU49" s="112"/>
      <c r="TCV49" s="112"/>
      <c r="TCW49" s="112"/>
      <c r="TCX49" s="112"/>
      <c r="TCY49" s="112"/>
      <c r="TCZ49" s="112"/>
      <c r="TDA49" s="112"/>
      <c r="TDB49" s="112"/>
      <c r="TDC49" s="112"/>
      <c r="TDD49" s="112"/>
      <c r="TDE49" s="112"/>
      <c r="TDF49" s="112"/>
      <c r="TDG49" s="112"/>
      <c r="TDH49" s="112"/>
      <c r="TDI49" s="112"/>
      <c r="TDJ49" s="112"/>
      <c r="TDK49" s="112"/>
      <c r="TDL49" s="112"/>
      <c r="TDM49" s="112"/>
      <c r="TDN49" s="112"/>
      <c r="TDO49" s="112"/>
      <c r="TDP49" s="112"/>
      <c r="TDQ49" s="112"/>
      <c r="TDR49" s="112"/>
      <c r="TDS49" s="112"/>
      <c r="TDT49" s="112"/>
      <c r="TDU49" s="112"/>
      <c r="TDV49" s="112"/>
      <c r="TDW49" s="112"/>
      <c r="TDX49" s="112"/>
      <c r="TDY49" s="112"/>
      <c r="TDZ49" s="112"/>
      <c r="TEA49" s="112"/>
      <c r="TEB49" s="112"/>
      <c r="TEC49" s="112"/>
      <c r="TED49" s="112"/>
      <c r="TEE49" s="112"/>
      <c r="TEF49" s="112"/>
      <c r="TEG49" s="112"/>
      <c r="TEH49" s="112"/>
      <c r="TEI49" s="112"/>
      <c r="TEJ49" s="112"/>
      <c r="TEK49" s="112"/>
      <c r="TEL49" s="112"/>
      <c r="TEM49" s="112"/>
      <c r="TEN49" s="112"/>
      <c r="TEO49" s="112"/>
      <c r="TEP49" s="112"/>
      <c r="TEQ49" s="112"/>
      <c r="TER49" s="112"/>
      <c r="TES49" s="112"/>
      <c r="TET49" s="112"/>
      <c r="TEU49" s="112"/>
      <c r="TEV49" s="112"/>
      <c r="TEW49" s="112"/>
      <c r="TEX49" s="112"/>
      <c r="TEY49" s="112"/>
      <c r="TEZ49" s="112"/>
      <c r="TFA49" s="112"/>
      <c r="TFB49" s="112"/>
      <c r="TFC49" s="112"/>
      <c r="TFD49" s="112"/>
      <c r="TFE49" s="112"/>
      <c r="TFF49" s="112"/>
      <c r="TFG49" s="112"/>
      <c r="TFH49" s="112"/>
      <c r="TFI49" s="112"/>
      <c r="TFJ49" s="112"/>
      <c r="TFK49" s="112"/>
      <c r="TFL49" s="112"/>
      <c r="TFM49" s="112"/>
      <c r="TFN49" s="112"/>
      <c r="TFO49" s="112"/>
      <c r="TFP49" s="112"/>
      <c r="TFQ49" s="112"/>
      <c r="TFR49" s="112"/>
      <c r="TFS49" s="112"/>
      <c r="TFT49" s="112"/>
      <c r="TFU49" s="112"/>
      <c r="TFV49" s="112"/>
      <c r="TFW49" s="112"/>
      <c r="TFX49" s="112"/>
      <c r="TFY49" s="112"/>
      <c r="TFZ49" s="112"/>
      <c r="TGA49" s="112"/>
      <c r="TGB49" s="112"/>
      <c r="TGC49" s="112"/>
      <c r="TGD49" s="112"/>
      <c r="TGE49" s="112"/>
      <c r="TGF49" s="112"/>
      <c r="TGG49" s="112"/>
      <c r="TGH49" s="112"/>
      <c r="TGI49" s="112"/>
      <c r="TGJ49" s="112"/>
      <c r="TGK49" s="112"/>
      <c r="TGL49" s="112"/>
      <c r="TGM49" s="112"/>
      <c r="TGN49" s="112"/>
      <c r="TGO49" s="112"/>
      <c r="TGP49" s="112"/>
      <c r="TGQ49" s="112"/>
      <c r="TGR49" s="112"/>
      <c r="TGS49" s="112"/>
      <c r="TGT49" s="112"/>
      <c r="TGU49" s="112"/>
      <c r="TGV49" s="112"/>
      <c r="TGW49" s="112"/>
      <c r="TGX49" s="112"/>
      <c r="TGY49" s="112"/>
      <c r="TGZ49" s="112"/>
      <c r="THA49" s="112"/>
      <c r="THB49" s="112"/>
      <c r="THC49" s="112"/>
      <c r="THD49" s="112"/>
      <c r="THE49" s="112"/>
      <c r="THF49" s="112"/>
      <c r="THG49" s="112"/>
      <c r="THH49" s="112"/>
      <c r="THI49" s="112"/>
      <c r="THJ49" s="112"/>
      <c r="THK49" s="112"/>
      <c r="THL49" s="112"/>
      <c r="THM49" s="112"/>
      <c r="THN49" s="112"/>
      <c r="THO49" s="112"/>
      <c r="THP49" s="112"/>
      <c r="THQ49" s="112"/>
      <c r="THR49" s="112"/>
      <c r="THS49" s="112"/>
      <c r="THT49" s="112"/>
      <c r="THU49" s="112"/>
      <c r="THV49" s="112"/>
      <c r="THW49" s="112"/>
      <c r="THX49" s="112"/>
      <c r="THY49" s="112"/>
      <c r="THZ49" s="112"/>
      <c r="TIA49" s="112"/>
      <c r="TIB49" s="112"/>
      <c r="TIC49" s="112"/>
      <c r="TID49" s="112"/>
      <c r="TIE49" s="112"/>
      <c r="TIF49" s="112"/>
      <c r="TIG49" s="112"/>
      <c r="TIH49" s="112"/>
      <c r="TII49" s="112"/>
      <c r="TIJ49" s="112"/>
      <c r="TIK49" s="112"/>
      <c r="TIL49" s="112"/>
      <c r="TIM49" s="112"/>
      <c r="TIN49" s="112"/>
      <c r="TIO49" s="112"/>
      <c r="TIP49" s="112"/>
      <c r="TIQ49" s="112"/>
      <c r="TIR49" s="112"/>
      <c r="TIS49" s="112"/>
      <c r="TIT49" s="112"/>
      <c r="TIU49" s="112"/>
      <c r="TIV49" s="112"/>
      <c r="TIW49" s="112"/>
      <c r="TIX49" s="112"/>
      <c r="TIY49" s="112"/>
      <c r="TIZ49" s="112"/>
      <c r="TJA49" s="112"/>
      <c r="TJB49" s="112"/>
      <c r="TJC49" s="112"/>
      <c r="TJD49" s="112"/>
      <c r="TJE49" s="112"/>
      <c r="TJF49" s="112"/>
      <c r="TJG49" s="112"/>
      <c r="TJH49" s="112"/>
      <c r="TJI49" s="112"/>
      <c r="TJJ49" s="112"/>
      <c r="TJK49" s="112"/>
      <c r="TJL49" s="112"/>
      <c r="TJM49" s="112"/>
      <c r="TJN49" s="112"/>
      <c r="TJO49" s="112"/>
      <c r="TJP49" s="112"/>
      <c r="TJQ49" s="112"/>
      <c r="TJR49" s="112"/>
      <c r="TJS49" s="112"/>
      <c r="TJT49" s="112"/>
      <c r="TJU49" s="112"/>
      <c r="TJV49" s="112"/>
      <c r="TJW49" s="112"/>
      <c r="TJX49" s="112"/>
      <c r="TJY49" s="112"/>
      <c r="TJZ49" s="112"/>
      <c r="TKA49" s="112"/>
      <c r="TKB49" s="112"/>
      <c r="TKC49" s="112"/>
      <c r="TKD49" s="112"/>
      <c r="TKE49" s="112"/>
      <c r="TKF49" s="112"/>
      <c r="TKG49" s="112"/>
      <c r="TKH49" s="112"/>
      <c r="TKI49" s="112"/>
      <c r="TKJ49" s="112"/>
      <c r="TKK49" s="112"/>
      <c r="TKL49" s="112"/>
      <c r="TKM49" s="112"/>
      <c r="TKN49" s="112"/>
      <c r="TKO49" s="112"/>
      <c r="TKP49" s="112"/>
      <c r="TKQ49" s="112"/>
      <c r="TKR49" s="112"/>
      <c r="TKS49" s="112"/>
      <c r="TKT49" s="112"/>
      <c r="TKU49" s="112"/>
      <c r="TKV49" s="112"/>
      <c r="TKW49" s="112"/>
      <c r="TKX49" s="112"/>
      <c r="TKY49" s="112"/>
      <c r="TKZ49" s="112"/>
      <c r="TLA49" s="112"/>
      <c r="TLB49" s="112"/>
      <c r="TLC49" s="112"/>
      <c r="TLD49" s="112"/>
      <c r="TLE49" s="112"/>
      <c r="TLF49" s="112"/>
      <c r="TLG49" s="112"/>
      <c r="TLH49" s="112"/>
      <c r="TLI49" s="112"/>
      <c r="TLJ49" s="112"/>
      <c r="TLK49" s="112"/>
      <c r="TLL49" s="112"/>
      <c r="TLM49" s="112"/>
      <c r="TLN49" s="112"/>
      <c r="TLO49" s="112"/>
      <c r="TLP49" s="112"/>
      <c r="TLQ49" s="112"/>
      <c r="TLR49" s="112"/>
      <c r="TLS49" s="112"/>
      <c r="TLT49" s="112"/>
      <c r="TLU49" s="112"/>
      <c r="TLV49" s="112"/>
      <c r="TLW49" s="112"/>
      <c r="TLX49" s="112"/>
      <c r="TLY49" s="112"/>
      <c r="TLZ49" s="112"/>
      <c r="TMA49" s="112"/>
      <c r="TMB49" s="112"/>
      <c r="TMC49" s="112"/>
      <c r="TMD49" s="112"/>
      <c r="TME49" s="112"/>
      <c r="TMF49" s="112"/>
      <c r="TMG49" s="112"/>
      <c r="TMH49" s="112"/>
      <c r="TMI49" s="112"/>
      <c r="TMJ49" s="112"/>
      <c r="TMK49" s="112"/>
      <c r="TML49" s="112"/>
      <c r="TMM49" s="112"/>
      <c r="TMN49" s="112"/>
      <c r="TMO49" s="112"/>
      <c r="TMP49" s="112"/>
      <c r="TMQ49" s="112"/>
      <c r="TMR49" s="112"/>
      <c r="TMS49" s="112"/>
      <c r="TMT49" s="112"/>
      <c r="TMU49" s="112"/>
      <c r="TMV49" s="112"/>
      <c r="TMW49" s="112"/>
      <c r="TMX49" s="112"/>
      <c r="TMY49" s="112"/>
      <c r="TMZ49" s="112"/>
      <c r="TNA49" s="112"/>
      <c r="TNB49" s="112"/>
      <c r="TNC49" s="112"/>
      <c r="TND49" s="112"/>
      <c r="TNE49" s="112"/>
      <c r="TNF49" s="112"/>
      <c r="TNG49" s="112"/>
      <c r="TNH49" s="112"/>
      <c r="TNI49" s="112"/>
      <c r="TNJ49" s="112"/>
      <c r="TNK49" s="112"/>
      <c r="TNL49" s="112"/>
      <c r="TNM49" s="112"/>
      <c r="TNN49" s="112"/>
      <c r="TNO49" s="112"/>
      <c r="TNP49" s="112"/>
      <c r="TNQ49" s="112"/>
      <c r="TNR49" s="112"/>
      <c r="TNS49" s="112"/>
      <c r="TNT49" s="112"/>
      <c r="TNU49" s="112"/>
      <c r="TNV49" s="112"/>
      <c r="TNW49" s="112"/>
      <c r="TNX49" s="112"/>
      <c r="TNY49" s="112"/>
      <c r="TNZ49" s="112"/>
      <c r="TOA49" s="112"/>
      <c r="TOB49" s="112"/>
      <c r="TOC49" s="112"/>
      <c r="TOD49" s="112"/>
      <c r="TOE49" s="112"/>
      <c r="TOF49" s="112"/>
      <c r="TOG49" s="112"/>
      <c r="TOH49" s="112"/>
      <c r="TOI49" s="112"/>
      <c r="TOJ49" s="112"/>
      <c r="TOK49" s="112"/>
      <c r="TOL49" s="112"/>
      <c r="TOM49" s="112"/>
      <c r="TON49" s="112"/>
      <c r="TOO49" s="112"/>
      <c r="TOP49" s="112"/>
      <c r="TOQ49" s="112"/>
      <c r="TOR49" s="112"/>
      <c r="TOS49" s="112"/>
      <c r="TOT49" s="112"/>
      <c r="TOU49" s="112"/>
      <c r="TOV49" s="112"/>
      <c r="TOW49" s="112"/>
      <c r="TOX49" s="112"/>
      <c r="TOY49" s="112"/>
      <c r="TOZ49" s="112"/>
      <c r="TPA49" s="112"/>
      <c r="TPB49" s="112"/>
      <c r="TPC49" s="112"/>
      <c r="TPD49" s="112"/>
      <c r="TPE49" s="112"/>
      <c r="TPF49" s="112"/>
      <c r="TPG49" s="112"/>
      <c r="TPH49" s="112"/>
      <c r="TPI49" s="112"/>
      <c r="TPJ49" s="112"/>
      <c r="TPK49" s="112"/>
      <c r="TPL49" s="112"/>
      <c r="TPM49" s="112"/>
      <c r="TPN49" s="112"/>
      <c r="TPO49" s="112"/>
      <c r="TPP49" s="112"/>
      <c r="TPQ49" s="112"/>
      <c r="TPR49" s="112"/>
      <c r="TPS49" s="112"/>
      <c r="TPT49" s="112"/>
      <c r="TPU49" s="112"/>
      <c r="TPV49" s="112"/>
      <c r="TPW49" s="112"/>
      <c r="TPX49" s="112"/>
      <c r="TPY49" s="112"/>
      <c r="TPZ49" s="112"/>
      <c r="TQA49" s="112"/>
      <c r="TQB49" s="112"/>
      <c r="TQC49" s="112"/>
      <c r="TQD49" s="112"/>
      <c r="TQE49" s="112"/>
      <c r="TQF49" s="112"/>
      <c r="TQG49" s="112"/>
      <c r="TQH49" s="112"/>
      <c r="TQI49" s="112"/>
      <c r="TQJ49" s="112"/>
      <c r="TQK49" s="112"/>
      <c r="TQL49" s="112"/>
      <c r="TQM49" s="112"/>
      <c r="TQN49" s="112"/>
      <c r="TQO49" s="112"/>
      <c r="TQP49" s="112"/>
      <c r="TQQ49" s="112"/>
      <c r="TQR49" s="112"/>
      <c r="TQS49" s="112"/>
      <c r="TQT49" s="112"/>
      <c r="TQU49" s="112"/>
      <c r="TQV49" s="112"/>
      <c r="TQW49" s="112"/>
      <c r="TQX49" s="112"/>
      <c r="TQY49" s="112"/>
      <c r="TQZ49" s="112"/>
      <c r="TRA49" s="112"/>
      <c r="TRB49" s="112"/>
      <c r="TRC49" s="112"/>
      <c r="TRD49" s="112"/>
      <c r="TRE49" s="112"/>
      <c r="TRF49" s="112"/>
      <c r="TRG49" s="112"/>
      <c r="TRH49" s="112"/>
      <c r="TRI49" s="112"/>
      <c r="TRJ49" s="112"/>
      <c r="TRK49" s="112"/>
      <c r="TRL49" s="112"/>
      <c r="TRM49" s="112"/>
      <c r="TRN49" s="112"/>
      <c r="TRO49" s="112"/>
      <c r="TRP49" s="112"/>
      <c r="TRQ49" s="112"/>
      <c r="TRR49" s="112"/>
      <c r="TRS49" s="112"/>
      <c r="TRT49" s="112"/>
      <c r="TRU49" s="112"/>
      <c r="TRV49" s="112"/>
      <c r="TRW49" s="112"/>
      <c r="TRX49" s="112"/>
      <c r="TRY49" s="112"/>
      <c r="TRZ49" s="112"/>
      <c r="TSA49" s="112"/>
      <c r="TSB49" s="112"/>
      <c r="TSC49" s="112"/>
      <c r="TSD49" s="112"/>
      <c r="TSE49" s="112"/>
      <c r="TSF49" s="112"/>
      <c r="TSG49" s="112"/>
      <c r="TSH49" s="112"/>
      <c r="TSI49" s="112"/>
      <c r="TSJ49" s="112"/>
      <c r="TSK49" s="112"/>
      <c r="TSL49" s="112"/>
      <c r="TSM49" s="112"/>
      <c r="TSN49" s="112"/>
      <c r="TSO49" s="112"/>
      <c r="TSP49" s="112"/>
      <c r="TSQ49" s="112"/>
      <c r="TSR49" s="112"/>
      <c r="TSS49" s="112"/>
      <c r="TST49" s="112"/>
      <c r="TSU49" s="112"/>
      <c r="TSV49" s="112"/>
      <c r="TSW49" s="112"/>
      <c r="TSX49" s="112"/>
      <c r="TSY49" s="112"/>
      <c r="TSZ49" s="112"/>
      <c r="TTA49" s="112"/>
      <c r="TTB49" s="112"/>
      <c r="TTC49" s="112"/>
      <c r="TTD49" s="112"/>
      <c r="TTE49" s="112"/>
      <c r="TTF49" s="112"/>
      <c r="TTG49" s="112"/>
      <c r="TTH49" s="112"/>
      <c r="TTI49" s="112"/>
      <c r="TTJ49" s="112"/>
      <c r="TTK49" s="112"/>
      <c r="TTL49" s="112"/>
      <c r="TTM49" s="112"/>
      <c r="TTN49" s="112"/>
      <c r="TTO49" s="112"/>
      <c r="TTP49" s="112"/>
      <c r="TTQ49" s="112"/>
      <c r="TTR49" s="112"/>
      <c r="TTS49" s="112"/>
      <c r="TTT49" s="112"/>
      <c r="TTU49" s="112"/>
      <c r="TTV49" s="112"/>
      <c r="TTW49" s="112"/>
      <c r="TTX49" s="112"/>
      <c r="TTY49" s="112"/>
      <c r="TTZ49" s="112"/>
      <c r="TUA49" s="112"/>
      <c r="TUB49" s="112"/>
      <c r="TUC49" s="112"/>
      <c r="TUD49" s="112"/>
      <c r="TUE49" s="112"/>
      <c r="TUF49" s="112"/>
      <c r="TUG49" s="112"/>
      <c r="TUH49" s="112"/>
      <c r="TUI49" s="112"/>
      <c r="TUJ49" s="112"/>
      <c r="TUK49" s="112"/>
      <c r="TUL49" s="112"/>
      <c r="TUM49" s="112"/>
      <c r="TUN49" s="112"/>
      <c r="TUO49" s="112"/>
      <c r="TUP49" s="112"/>
      <c r="TUQ49" s="112"/>
      <c r="TUR49" s="112"/>
      <c r="TUS49" s="112"/>
      <c r="TUT49" s="112"/>
      <c r="TUU49" s="112"/>
      <c r="TUV49" s="112"/>
      <c r="TUW49" s="112"/>
      <c r="TUX49" s="112"/>
      <c r="TUY49" s="112"/>
      <c r="TUZ49" s="112"/>
      <c r="TVA49" s="112"/>
      <c r="TVB49" s="112"/>
      <c r="TVC49" s="112"/>
      <c r="TVD49" s="112"/>
      <c r="TVE49" s="112"/>
      <c r="TVF49" s="112"/>
      <c r="TVG49" s="112"/>
      <c r="TVH49" s="112"/>
      <c r="TVI49" s="112"/>
      <c r="TVJ49" s="112"/>
      <c r="TVK49" s="112"/>
      <c r="TVL49" s="112"/>
      <c r="TVM49" s="112"/>
      <c r="TVN49" s="112"/>
      <c r="TVO49" s="112"/>
      <c r="TVP49" s="112"/>
      <c r="TVQ49" s="112"/>
      <c r="TVR49" s="112"/>
      <c r="TVS49" s="112"/>
      <c r="TVT49" s="112"/>
      <c r="TVU49" s="112"/>
      <c r="TVV49" s="112"/>
      <c r="TVW49" s="112"/>
      <c r="TVX49" s="112"/>
      <c r="TVY49" s="112"/>
      <c r="TVZ49" s="112"/>
      <c r="TWA49" s="112"/>
      <c r="TWB49" s="112"/>
      <c r="TWC49" s="112"/>
      <c r="TWD49" s="112"/>
      <c r="TWE49" s="112"/>
      <c r="TWF49" s="112"/>
      <c r="TWG49" s="112"/>
      <c r="TWH49" s="112"/>
      <c r="TWI49" s="112"/>
      <c r="TWJ49" s="112"/>
      <c r="TWK49" s="112"/>
      <c r="TWL49" s="112"/>
      <c r="TWM49" s="112"/>
      <c r="TWN49" s="112"/>
      <c r="TWO49" s="112"/>
      <c r="TWP49" s="112"/>
      <c r="TWQ49" s="112"/>
      <c r="TWR49" s="112"/>
      <c r="TWS49" s="112"/>
      <c r="TWT49" s="112"/>
      <c r="TWU49" s="112"/>
      <c r="TWV49" s="112"/>
      <c r="TWW49" s="112"/>
      <c r="TWX49" s="112"/>
      <c r="TWY49" s="112"/>
      <c r="TWZ49" s="112"/>
      <c r="TXA49" s="112"/>
      <c r="TXB49" s="112"/>
      <c r="TXC49" s="112"/>
      <c r="TXD49" s="112"/>
      <c r="TXE49" s="112"/>
      <c r="TXF49" s="112"/>
      <c r="TXG49" s="112"/>
      <c r="TXH49" s="112"/>
      <c r="TXI49" s="112"/>
      <c r="TXJ49" s="112"/>
      <c r="TXK49" s="112"/>
      <c r="TXL49" s="112"/>
      <c r="TXM49" s="112"/>
      <c r="TXN49" s="112"/>
      <c r="TXO49" s="112"/>
      <c r="TXP49" s="112"/>
      <c r="TXQ49" s="112"/>
      <c r="TXR49" s="112"/>
      <c r="TXS49" s="112"/>
      <c r="TXT49" s="112"/>
      <c r="TXU49" s="112"/>
      <c r="TXV49" s="112"/>
      <c r="TXW49" s="112"/>
      <c r="TXX49" s="112"/>
      <c r="TXY49" s="112"/>
      <c r="TXZ49" s="112"/>
      <c r="TYA49" s="112"/>
      <c r="TYB49" s="112"/>
      <c r="TYC49" s="112"/>
      <c r="TYD49" s="112"/>
      <c r="TYE49" s="112"/>
      <c r="TYF49" s="112"/>
      <c r="TYG49" s="112"/>
      <c r="TYH49" s="112"/>
      <c r="TYI49" s="112"/>
      <c r="TYJ49" s="112"/>
      <c r="TYK49" s="112"/>
      <c r="TYL49" s="112"/>
      <c r="TYM49" s="112"/>
      <c r="TYN49" s="112"/>
      <c r="TYO49" s="112"/>
      <c r="TYP49" s="112"/>
      <c r="TYQ49" s="112"/>
      <c r="TYR49" s="112"/>
      <c r="TYS49" s="112"/>
      <c r="TYT49" s="112"/>
      <c r="TYU49" s="112"/>
      <c r="TYV49" s="112"/>
      <c r="TYW49" s="112"/>
      <c r="TYX49" s="112"/>
      <c r="TYY49" s="112"/>
      <c r="TYZ49" s="112"/>
      <c r="TZA49" s="112"/>
      <c r="TZB49" s="112"/>
      <c r="TZC49" s="112"/>
      <c r="TZD49" s="112"/>
      <c r="TZE49" s="112"/>
      <c r="TZF49" s="112"/>
      <c r="TZG49" s="112"/>
      <c r="TZH49" s="112"/>
      <c r="TZI49" s="112"/>
      <c r="TZJ49" s="112"/>
      <c r="TZK49" s="112"/>
      <c r="TZL49" s="112"/>
      <c r="TZM49" s="112"/>
      <c r="TZN49" s="112"/>
      <c r="TZO49" s="112"/>
      <c r="TZP49" s="112"/>
      <c r="TZQ49" s="112"/>
      <c r="TZR49" s="112"/>
      <c r="TZS49" s="112"/>
      <c r="TZT49" s="112"/>
      <c r="TZU49" s="112"/>
      <c r="TZV49" s="112"/>
      <c r="TZW49" s="112"/>
      <c r="TZX49" s="112"/>
      <c r="TZY49" s="112"/>
      <c r="TZZ49" s="112"/>
      <c r="UAA49" s="112"/>
      <c r="UAB49" s="112"/>
      <c r="UAC49" s="112"/>
      <c r="UAD49" s="112"/>
      <c r="UAE49" s="112"/>
      <c r="UAF49" s="112"/>
      <c r="UAG49" s="112"/>
      <c r="UAH49" s="112"/>
      <c r="UAI49" s="112"/>
      <c r="UAJ49" s="112"/>
      <c r="UAK49" s="112"/>
      <c r="UAL49" s="112"/>
      <c r="UAM49" s="112"/>
      <c r="UAN49" s="112"/>
      <c r="UAO49" s="112"/>
      <c r="UAP49" s="112"/>
      <c r="UAQ49" s="112"/>
      <c r="UAR49" s="112"/>
      <c r="UAS49" s="112"/>
      <c r="UAT49" s="112"/>
      <c r="UAU49" s="112"/>
      <c r="UAV49" s="112"/>
      <c r="UAW49" s="112"/>
      <c r="UAX49" s="112"/>
      <c r="UAY49" s="112"/>
      <c r="UAZ49" s="112"/>
      <c r="UBA49" s="112"/>
      <c r="UBB49" s="112"/>
      <c r="UBC49" s="112"/>
      <c r="UBD49" s="112"/>
      <c r="UBE49" s="112"/>
      <c r="UBF49" s="112"/>
      <c r="UBG49" s="112"/>
      <c r="UBH49" s="112"/>
      <c r="UBI49" s="112"/>
      <c r="UBJ49" s="112"/>
      <c r="UBK49" s="112"/>
      <c r="UBL49" s="112"/>
      <c r="UBM49" s="112"/>
      <c r="UBN49" s="112"/>
      <c r="UBO49" s="112"/>
      <c r="UBP49" s="112"/>
      <c r="UBQ49" s="112"/>
      <c r="UBR49" s="112"/>
      <c r="UBS49" s="112"/>
      <c r="UBT49" s="112"/>
      <c r="UBU49" s="112"/>
      <c r="UBV49" s="112"/>
      <c r="UBW49" s="112"/>
      <c r="UBX49" s="112"/>
      <c r="UBY49" s="112"/>
      <c r="UBZ49" s="112"/>
      <c r="UCA49" s="112"/>
      <c r="UCB49" s="112"/>
      <c r="UCC49" s="112"/>
      <c r="UCD49" s="112"/>
      <c r="UCE49" s="112"/>
      <c r="UCF49" s="112"/>
      <c r="UCG49" s="112"/>
      <c r="UCH49" s="112"/>
      <c r="UCI49" s="112"/>
      <c r="UCJ49" s="112"/>
      <c r="UCK49" s="112"/>
      <c r="UCL49" s="112"/>
      <c r="UCM49" s="112"/>
      <c r="UCN49" s="112"/>
      <c r="UCO49" s="112"/>
      <c r="UCP49" s="112"/>
      <c r="UCQ49" s="112"/>
      <c r="UCR49" s="112"/>
      <c r="UCS49" s="112"/>
      <c r="UCT49" s="112"/>
      <c r="UCU49" s="112"/>
      <c r="UCV49" s="112"/>
      <c r="UCW49" s="112"/>
      <c r="UCX49" s="112"/>
      <c r="UCY49" s="112"/>
      <c r="UCZ49" s="112"/>
      <c r="UDA49" s="112"/>
      <c r="UDB49" s="112"/>
      <c r="UDC49" s="112"/>
      <c r="UDD49" s="112"/>
      <c r="UDE49" s="112"/>
      <c r="UDF49" s="112"/>
      <c r="UDG49" s="112"/>
      <c r="UDH49" s="112"/>
      <c r="UDI49" s="112"/>
      <c r="UDJ49" s="112"/>
      <c r="UDK49" s="112"/>
      <c r="UDL49" s="112"/>
      <c r="UDM49" s="112"/>
      <c r="UDN49" s="112"/>
      <c r="UDO49" s="112"/>
      <c r="UDP49" s="112"/>
      <c r="UDQ49" s="112"/>
      <c r="UDR49" s="112"/>
      <c r="UDS49" s="112"/>
      <c r="UDT49" s="112"/>
      <c r="UDU49" s="112"/>
      <c r="UDV49" s="112"/>
      <c r="UDW49" s="112"/>
      <c r="UDX49" s="112"/>
      <c r="UDY49" s="112"/>
      <c r="UDZ49" s="112"/>
      <c r="UEA49" s="112"/>
      <c r="UEB49" s="112"/>
      <c r="UEC49" s="112"/>
      <c r="UED49" s="112"/>
      <c r="UEE49" s="112"/>
      <c r="UEF49" s="112"/>
      <c r="UEG49" s="112"/>
      <c r="UEH49" s="112"/>
      <c r="UEI49" s="112"/>
      <c r="UEJ49" s="112"/>
      <c r="UEK49" s="112"/>
      <c r="UEL49" s="112"/>
      <c r="UEM49" s="112"/>
      <c r="UEN49" s="112"/>
      <c r="UEO49" s="112"/>
      <c r="UEP49" s="112"/>
      <c r="UEQ49" s="112"/>
      <c r="UER49" s="112"/>
      <c r="UES49" s="112"/>
      <c r="UET49" s="112"/>
      <c r="UEU49" s="112"/>
      <c r="UEV49" s="112"/>
      <c r="UEW49" s="112"/>
      <c r="UEX49" s="112"/>
      <c r="UEY49" s="112"/>
      <c r="UEZ49" s="112"/>
      <c r="UFA49" s="112"/>
      <c r="UFB49" s="112"/>
      <c r="UFC49" s="112"/>
      <c r="UFD49" s="112"/>
      <c r="UFE49" s="112"/>
      <c r="UFF49" s="112"/>
      <c r="UFG49" s="112"/>
      <c r="UFH49" s="112"/>
      <c r="UFI49" s="112"/>
      <c r="UFJ49" s="112"/>
      <c r="UFK49" s="112"/>
      <c r="UFL49" s="112"/>
      <c r="UFM49" s="112"/>
      <c r="UFN49" s="112"/>
      <c r="UFO49" s="112"/>
      <c r="UFP49" s="112"/>
      <c r="UFQ49" s="112"/>
      <c r="UFR49" s="112"/>
      <c r="UFS49" s="112"/>
      <c r="UFT49" s="112"/>
      <c r="UFU49" s="112"/>
      <c r="UFV49" s="112"/>
      <c r="UFW49" s="112"/>
      <c r="UFX49" s="112"/>
      <c r="UFY49" s="112"/>
      <c r="UFZ49" s="112"/>
      <c r="UGA49" s="112"/>
      <c r="UGB49" s="112"/>
      <c r="UGC49" s="112"/>
      <c r="UGD49" s="112"/>
      <c r="UGE49" s="112"/>
      <c r="UGF49" s="112"/>
      <c r="UGG49" s="112"/>
      <c r="UGH49" s="112"/>
      <c r="UGI49" s="112"/>
      <c r="UGJ49" s="112"/>
      <c r="UGK49" s="112"/>
      <c r="UGL49" s="112"/>
      <c r="UGM49" s="112"/>
      <c r="UGN49" s="112"/>
      <c r="UGO49" s="112"/>
      <c r="UGP49" s="112"/>
      <c r="UGQ49" s="112"/>
      <c r="UGR49" s="112"/>
      <c r="UGS49" s="112"/>
      <c r="UGT49" s="112"/>
      <c r="UGU49" s="112"/>
      <c r="UGV49" s="112"/>
      <c r="UGW49" s="112"/>
      <c r="UGX49" s="112"/>
      <c r="UGY49" s="112"/>
      <c r="UGZ49" s="112"/>
      <c r="UHA49" s="112"/>
      <c r="UHB49" s="112"/>
      <c r="UHC49" s="112"/>
      <c r="UHD49" s="112"/>
      <c r="UHE49" s="112"/>
      <c r="UHF49" s="112"/>
      <c r="UHG49" s="112"/>
      <c r="UHH49" s="112"/>
      <c r="UHI49" s="112"/>
      <c r="UHJ49" s="112"/>
      <c r="UHK49" s="112"/>
      <c r="UHL49" s="112"/>
      <c r="UHM49" s="112"/>
      <c r="UHN49" s="112"/>
      <c r="UHO49" s="112"/>
      <c r="UHP49" s="112"/>
      <c r="UHQ49" s="112"/>
      <c r="UHR49" s="112"/>
      <c r="UHS49" s="112"/>
      <c r="UHT49" s="112"/>
      <c r="UHU49" s="112"/>
      <c r="UHV49" s="112"/>
      <c r="UHW49" s="112"/>
      <c r="UHX49" s="112"/>
      <c r="UHY49" s="112"/>
      <c r="UHZ49" s="112"/>
      <c r="UIA49" s="112"/>
      <c r="UIB49" s="112"/>
      <c r="UIC49" s="112"/>
      <c r="UID49" s="112"/>
      <c r="UIE49" s="112"/>
      <c r="UIF49" s="112"/>
      <c r="UIG49" s="112"/>
      <c r="UIH49" s="112"/>
      <c r="UII49" s="112"/>
      <c r="UIJ49" s="112"/>
      <c r="UIK49" s="112"/>
      <c r="UIL49" s="112"/>
      <c r="UIM49" s="112"/>
      <c r="UIN49" s="112"/>
      <c r="UIO49" s="112"/>
      <c r="UIP49" s="112"/>
      <c r="UIQ49" s="112"/>
      <c r="UIR49" s="112"/>
      <c r="UIS49" s="112"/>
      <c r="UIT49" s="112"/>
      <c r="UIU49" s="112"/>
      <c r="UIV49" s="112"/>
      <c r="UIW49" s="112"/>
      <c r="UIX49" s="112"/>
      <c r="UIY49" s="112"/>
      <c r="UIZ49" s="112"/>
      <c r="UJA49" s="112"/>
      <c r="UJB49" s="112"/>
      <c r="UJC49" s="112"/>
      <c r="UJD49" s="112"/>
      <c r="UJE49" s="112"/>
      <c r="UJF49" s="112"/>
      <c r="UJG49" s="112"/>
      <c r="UJH49" s="112"/>
      <c r="UJI49" s="112"/>
      <c r="UJJ49" s="112"/>
      <c r="UJK49" s="112"/>
      <c r="UJL49" s="112"/>
      <c r="UJM49" s="112"/>
      <c r="UJN49" s="112"/>
      <c r="UJO49" s="112"/>
      <c r="UJP49" s="112"/>
      <c r="UJQ49" s="112"/>
      <c r="UJR49" s="112"/>
      <c r="UJS49" s="112"/>
      <c r="UJT49" s="112"/>
      <c r="UJU49" s="112"/>
      <c r="UJV49" s="112"/>
      <c r="UJW49" s="112"/>
      <c r="UJX49" s="112"/>
      <c r="UJY49" s="112"/>
      <c r="UJZ49" s="112"/>
      <c r="UKA49" s="112"/>
      <c r="UKB49" s="112"/>
      <c r="UKC49" s="112"/>
      <c r="UKD49" s="112"/>
      <c r="UKE49" s="112"/>
      <c r="UKF49" s="112"/>
      <c r="UKG49" s="112"/>
      <c r="UKH49" s="112"/>
      <c r="UKI49" s="112"/>
      <c r="UKJ49" s="112"/>
      <c r="UKK49" s="112"/>
      <c r="UKL49" s="112"/>
      <c r="UKM49" s="112"/>
      <c r="UKN49" s="112"/>
      <c r="UKO49" s="112"/>
      <c r="UKP49" s="112"/>
      <c r="UKQ49" s="112"/>
      <c r="UKR49" s="112"/>
      <c r="UKS49" s="112"/>
      <c r="UKT49" s="112"/>
      <c r="UKU49" s="112"/>
      <c r="UKV49" s="112"/>
      <c r="UKW49" s="112"/>
      <c r="UKX49" s="112"/>
      <c r="UKY49" s="112"/>
      <c r="UKZ49" s="112"/>
      <c r="ULA49" s="112"/>
      <c r="ULB49" s="112"/>
      <c r="ULC49" s="112"/>
      <c r="ULD49" s="112"/>
      <c r="ULE49" s="112"/>
      <c r="ULF49" s="112"/>
      <c r="ULG49" s="112"/>
      <c r="ULH49" s="112"/>
      <c r="ULI49" s="112"/>
      <c r="ULJ49" s="112"/>
      <c r="ULK49" s="112"/>
      <c r="ULL49" s="112"/>
      <c r="ULM49" s="112"/>
      <c r="ULN49" s="112"/>
      <c r="ULO49" s="112"/>
      <c r="ULP49" s="112"/>
      <c r="ULQ49" s="112"/>
      <c r="ULR49" s="112"/>
      <c r="ULS49" s="112"/>
      <c r="ULT49" s="112"/>
      <c r="ULU49" s="112"/>
      <c r="ULV49" s="112"/>
      <c r="ULW49" s="112"/>
      <c r="ULX49" s="112"/>
      <c r="ULY49" s="112"/>
      <c r="ULZ49" s="112"/>
      <c r="UMA49" s="112"/>
      <c r="UMB49" s="112"/>
      <c r="UMC49" s="112"/>
      <c r="UMD49" s="112"/>
      <c r="UME49" s="112"/>
      <c r="UMF49" s="112"/>
      <c r="UMG49" s="112"/>
      <c r="UMH49" s="112"/>
      <c r="UMI49" s="112"/>
      <c r="UMJ49" s="112"/>
      <c r="UMK49" s="112"/>
      <c r="UML49" s="112"/>
      <c r="UMM49" s="112"/>
      <c r="UMN49" s="112"/>
      <c r="UMO49" s="112"/>
      <c r="UMP49" s="112"/>
      <c r="UMQ49" s="112"/>
      <c r="UMR49" s="112"/>
      <c r="UMS49" s="112"/>
      <c r="UMT49" s="112"/>
      <c r="UMU49" s="112"/>
      <c r="UMV49" s="112"/>
      <c r="UMW49" s="112"/>
      <c r="UMX49" s="112"/>
      <c r="UMY49" s="112"/>
      <c r="UMZ49" s="112"/>
      <c r="UNA49" s="112"/>
      <c r="UNB49" s="112"/>
      <c r="UNC49" s="112"/>
      <c r="UND49" s="112"/>
      <c r="UNE49" s="112"/>
      <c r="UNF49" s="112"/>
      <c r="UNG49" s="112"/>
      <c r="UNH49" s="112"/>
      <c r="UNI49" s="112"/>
      <c r="UNJ49" s="112"/>
      <c r="UNK49" s="112"/>
      <c r="UNL49" s="112"/>
      <c r="UNM49" s="112"/>
      <c r="UNN49" s="112"/>
      <c r="UNO49" s="112"/>
      <c r="UNP49" s="112"/>
      <c r="UNQ49" s="112"/>
      <c r="UNR49" s="112"/>
      <c r="UNS49" s="112"/>
      <c r="UNT49" s="112"/>
      <c r="UNU49" s="112"/>
      <c r="UNV49" s="112"/>
      <c r="UNW49" s="112"/>
      <c r="UNX49" s="112"/>
      <c r="UNY49" s="112"/>
      <c r="UNZ49" s="112"/>
      <c r="UOA49" s="112"/>
      <c r="UOB49" s="112"/>
      <c r="UOC49" s="112"/>
      <c r="UOD49" s="112"/>
      <c r="UOE49" s="112"/>
      <c r="UOF49" s="112"/>
      <c r="UOG49" s="112"/>
      <c r="UOH49" s="112"/>
      <c r="UOI49" s="112"/>
      <c r="UOJ49" s="112"/>
      <c r="UOK49" s="112"/>
      <c r="UOL49" s="112"/>
      <c r="UOM49" s="112"/>
      <c r="UON49" s="112"/>
      <c r="UOO49" s="112"/>
      <c r="UOP49" s="112"/>
      <c r="UOQ49" s="112"/>
      <c r="UOR49" s="112"/>
      <c r="UOS49" s="112"/>
      <c r="UOT49" s="112"/>
      <c r="UOU49" s="112"/>
      <c r="UOV49" s="112"/>
      <c r="UOW49" s="112"/>
      <c r="UOX49" s="112"/>
      <c r="UOY49" s="112"/>
      <c r="UOZ49" s="112"/>
      <c r="UPA49" s="112"/>
      <c r="UPB49" s="112"/>
      <c r="UPC49" s="112"/>
      <c r="UPD49" s="112"/>
      <c r="UPE49" s="112"/>
      <c r="UPF49" s="112"/>
      <c r="UPG49" s="112"/>
      <c r="UPH49" s="112"/>
      <c r="UPI49" s="112"/>
      <c r="UPJ49" s="112"/>
      <c r="UPK49" s="112"/>
      <c r="UPL49" s="112"/>
      <c r="UPM49" s="112"/>
      <c r="UPN49" s="112"/>
      <c r="UPO49" s="112"/>
      <c r="UPP49" s="112"/>
      <c r="UPQ49" s="112"/>
      <c r="UPR49" s="112"/>
      <c r="UPS49" s="112"/>
      <c r="UPT49" s="112"/>
      <c r="UPU49" s="112"/>
      <c r="UPV49" s="112"/>
      <c r="UPW49" s="112"/>
      <c r="UPX49" s="112"/>
      <c r="UPY49" s="112"/>
      <c r="UPZ49" s="112"/>
      <c r="UQA49" s="112"/>
      <c r="UQB49" s="112"/>
      <c r="UQC49" s="112"/>
      <c r="UQD49" s="112"/>
      <c r="UQE49" s="112"/>
      <c r="UQF49" s="112"/>
      <c r="UQG49" s="112"/>
      <c r="UQH49" s="112"/>
      <c r="UQI49" s="112"/>
      <c r="UQJ49" s="112"/>
      <c r="UQK49" s="112"/>
      <c r="UQL49" s="112"/>
      <c r="UQM49" s="112"/>
      <c r="UQN49" s="112"/>
      <c r="UQO49" s="112"/>
      <c r="UQP49" s="112"/>
      <c r="UQQ49" s="112"/>
      <c r="UQR49" s="112"/>
      <c r="UQS49" s="112"/>
      <c r="UQT49" s="112"/>
      <c r="UQU49" s="112"/>
      <c r="UQV49" s="112"/>
      <c r="UQW49" s="112"/>
      <c r="UQX49" s="112"/>
      <c r="UQY49" s="112"/>
      <c r="UQZ49" s="112"/>
      <c r="URA49" s="112"/>
      <c r="URB49" s="112"/>
      <c r="URC49" s="112"/>
      <c r="URD49" s="112"/>
      <c r="URE49" s="112"/>
      <c r="URF49" s="112"/>
      <c r="URG49" s="112"/>
      <c r="URH49" s="112"/>
      <c r="URI49" s="112"/>
      <c r="URJ49" s="112"/>
      <c r="URK49" s="112"/>
      <c r="URL49" s="112"/>
      <c r="URM49" s="112"/>
      <c r="URN49" s="112"/>
      <c r="URO49" s="112"/>
      <c r="URP49" s="112"/>
      <c r="URQ49" s="112"/>
      <c r="URR49" s="112"/>
      <c r="URS49" s="112"/>
      <c r="URT49" s="112"/>
      <c r="URU49" s="112"/>
      <c r="URV49" s="112"/>
      <c r="URW49" s="112"/>
      <c r="URX49" s="112"/>
      <c r="URY49" s="112"/>
      <c r="URZ49" s="112"/>
      <c r="USA49" s="112"/>
      <c r="USB49" s="112"/>
      <c r="USC49" s="112"/>
      <c r="USD49" s="112"/>
      <c r="USE49" s="112"/>
      <c r="USF49" s="112"/>
      <c r="USG49" s="112"/>
      <c r="USH49" s="112"/>
      <c r="USI49" s="112"/>
      <c r="USJ49" s="112"/>
      <c r="USK49" s="112"/>
      <c r="USL49" s="112"/>
      <c r="USM49" s="112"/>
      <c r="USN49" s="112"/>
      <c r="USO49" s="112"/>
      <c r="USP49" s="112"/>
      <c r="USQ49" s="112"/>
      <c r="USR49" s="112"/>
      <c r="USS49" s="112"/>
      <c r="UST49" s="112"/>
      <c r="USU49" s="112"/>
      <c r="USV49" s="112"/>
      <c r="USW49" s="112"/>
      <c r="USX49" s="112"/>
      <c r="USY49" s="112"/>
      <c r="USZ49" s="112"/>
      <c r="UTA49" s="112"/>
      <c r="UTB49" s="112"/>
      <c r="UTC49" s="112"/>
      <c r="UTD49" s="112"/>
      <c r="UTE49" s="112"/>
      <c r="UTF49" s="112"/>
      <c r="UTG49" s="112"/>
      <c r="UTH49" s="112"/>
      <c r="UTI49" s="112"/>
      <c r="UTJ49" s="112"/>
      <c r="UTK49" s="112"/>
      <c r="UTL49" s="112"/>
      <c r="UTM49" s="112"/>
      <c r="UTN49" s="112"/>
      <c r="UTO49" s="112"/>
      <c r="UTP49" s="112"/>
      <c r="UTQ49" s="112"/>
      <c r="UTR49" s="112"/>
      <c r="UTS49" s="112"/>
      <c r="UTT49" s="112"/>
      <c r="UTU49" s="112"/>
      <c r="UTV49" s="112"/>
      <c r="UTW49" s="112"/>
      <c r="UTX49" s="112"/>
      <c r="UTY49" s="112"/>
      <c r="UTZ49" s="112"/>
      <c r="UUA49" s="112"/>
      <c r="UUB49" s="112"/>
      <c r="UUC49" s="112"/>
      <c r="UUD49" s="112"/>
      <c r="UUE49" s="112"/>
      <c r="UUF49" s="112"/>
      <c r="UUG49" s="112"/>
      <c r="UUH49" s="112"/>
      <c r="UUI49" s="112"/>
      <c r="UUJ49" s="112"/>
      <c r="UUK49" s="112"/>
      <c r="UUL49" s="112"/>
      <c r="UUM49" s="112"/>
      <c r="UUN49" s="112"/>
      <c r="UUO49" s="112"/>
      <c r="UUP49" s="112"/>
      <c r="UUQ49" s="112"/>
      <c r="UUR49" s="112"/>
      <c r="UUS49" s="112"/>
      <c r="UUT49" s="112"/>
      <c r="UUU49" s="112"/>
      <c r="UUV49" s="112"/>
      <c r="UUW49" s="112"/>
      <c r="UUX49" s="112"/>
      <c r="UUY49" s="112"/>
      <c r="UUZ49" s="112"/>
      <c r="UVA49" s="112"/>
      <c r="UVB49" s="112"/>
      <c r="UVC49" s="112"/>
      <c r="UVD49" s="112"/>
      <c r="UVE49" s="112"/>
      <c r="UVF49" s="112"/>
      <c r="UVG49" s="112"/>
      <c r="UVH49" s="112"/>
      <c r="UVI49" s="112"/>
      <c r="UVJ49" s="112"/>
      <c r="UVK49" s="112"/>
      <c r="UVL49" s="112"/>
      <c r="UVM49" s="112"/>
      <c r="UVN49" s="112"/>
      <c r="UVO49" s="112"/>
      <c r="UVP49" s="112"/>
      <c r="UVQ49" s="112"/>
      <c r="UVR49" s="112"/>
      <c r="UVS49" s="112"/>
      <c r="UVT49" s="112"/>
      <c r="UVU49" s="112"/>
      <c r="UVV49" s="112"/>
      <c r="UVW49" s="112"/>
      <c r="UVX49" s="112"/>
      <c r="UVY49" s="112"/>
      <c r="UVZ49" s="112"/>
      <c r="UWA49" s="112"/>
      <c r="UWB49" s="112"/>
      <c r="UWC49" s="112"/>
      <c r="UWD49" s="112"/>
      <c r="UWE49" s="112"/>
      <c r="UWF49" s="112"/>
      <c r="UWG49" s="112"/>
      <c r="UWH49" s="112"/>
      <c r="UWI49" s="112"/>
      <c r="UWJ49" s="112"/>
      <c r="UWK49" s="112"/>
      <c r="UWL49" s="112"/>
      <c r="UWM49" s="112"/>
      <c r="UWN49" s="112"/>
      <c r="UWO49" s="112"/>
      <c r="UWP49" s="112"/>
      <c r="UWQ49" s="112"/>
      <c r="UWR49" s="112"/>
      <c r="UWS49" s="112"/>
      <c r="UWT49" s="112"/>
      <c r="UWU49" s="112"/>
      <c r="UWV49" s="112"/>
      <c r="UWW49" s="112"/>
      <c r="UWX49" s="112"/>
      <c r="UWY49" s="112"/>
      <c r="UWZ49" s="112"/>
      <c r="UXA49" s="112"/>
      <c r="UXB49" s="112"/>
      <c r="UXC49" s="112"/>
      <c r="UXD49" s="112"/>
      <c r="UXE49" s="112"/>
      <c r="UXF49" s="112"/>
      <c r="UXG49" s="112"/>
      <c r="UXH49" s="112"/>
      <c r="UXI49" s="112"/>
      <c r="UXJ49" s="112"/>
      <c r="UXK49" s="112"/>
      <c r="UXL49" s="112"/>
      <c r="UXM49" s="112"/>
      <c r="UXN49" s="112"/>
      <c r="UXO49" s="112"/>
      <c r="UXP49" s="112"/>
      <c r="UXQ49" s="112"/>
      <c r="UXR49" s="112"/>
      <c r="UXS49" s="112"/>
      <c r="UXT49" s="112"/>
      <c r="UXU49" s="112"/>
      <c r="UXV49" s="112"/>
      <c r="UXW49" s="112"/>
      <c r="UXX49" s="112"/>
      <c r="UXY49" s="112"/>
      <c r="UXZ49" s="112"/>
      <c r="UYA49" s="112"/>
      <c r="UYB49" s="112"/>
      <c r="UYC49" s="112"/>
      <c r="UYD49" s="112"/>
      <c r="UYE49" s="112"/>
      <c r="UYF49" s="112"/>
      <c r="UYG49" s="112"/>
      <c r="UYH49" s="112"/>
      <c r="UYI49" s="112"/>
      <c r="UYJ49" s="112"/>
      <c r="UYK49" s="112"/>
      <c r="UYL49" s="112"/>
      <c r="UYM49" s="112"/>
      <c r="UYN49" s="112"/>
      <c r="UYO49" s="112"/>
      <c r="UYP49" s="112"/>
      <c r="UYQ49" s="112"/>
      <c r="UYR49" s="112"/>
      <c r="UYS49" s="112"/>
      <c r="UYT49" s="112"/>
      <c r="UYU49" s="112"/>
      <c r="UYV49" s="112"/>
      <c r="UYW49" s="112"/>
      <c r="UYX49" s="112"/>
      <c r="UYY49" s="112"/>
      <c r="UYZ49" s="112"/>
      <c r="UZA49" s="112"/>
      <c r="UZB49" s="112"/>
      <c r="UZC49" s="112"/>
      <c r="UZD49" s="112"/>
      <c r="UZE49" s="112"/>
      <c r="UZF49" s="112"/>
      <c r="UZG49" s="112"/>
      <c r="UZH49" s="112"/>
      <c r="UZI49" s="112"/>
      <c r="UZJ49" s="112"/>
      <c r="UZK49" s="112"/>
      <c r="UZL49" s="112"/>
      <c r="UZM49" s="112"/>
      <c r="UZN49" s="112"/>
      <c r="UZO49" s="112"/>
      <c r="UZP49" s="112"/>
      <c r="UZQ49" s="112"/>
      <c r="UZR49" s="112"/>
      <c r="UZS49" s="112"/>
      <c r="UZT49" s="112"/>
      <c r="UZU49" s="112"/>
      <c r="UZV49" s="112"/>
      <c r="UZW49" s="112"/>
      <c r="UZX49" s="112"/>
      <c r="UZY49" s="112"/>
      <c r="UZZ49" s="112"/>
      <c r="VAA49" s="112"/>
      <c r="VAB49" s="112"/>
      <c r="VAC49" s="112"/>
      <c r="VAD49" s="112"/>
      <c r="VAE49" s="112"/>
      <c r="VAF49" s="112"/>
      <c r="VAG49" s="112"/>
      <c r="VAH49" s="112"/>
      <c r="VAI49" s="112"/>
      <c r="VAJ49" s="112"/>
      <c r="VAK49" s="112"/>
      <c r="VAL49" s="112"/>
      <c r="VAM49" s="112"/>
      <c r="VAN49" s="112"/>
      <c r="VAO49" s="112"/>
      <c r="VAP49" s="112"/>
      <c r="VAQ49" s="112"/>
      <c r="VAR49" s="112"/>
      <c r="VAS49" s="112"/>
      <c r="VAT49" s="112"/>
      <c r="VAU49" s="112"/>
      <c r="VAV49" s="112"/>
      <c r="VAW49" s="112"/>
      <c r="VAX49" s="112"/>
      <c r="VAY49" s="112"/>
      <c r="VAZ49" s="112"/>
      <c r="VBA49" s="112"/>
      <c r="VBB49" s="112"/>
      <c r="VBC49" s="112"/>
      <c r="VBD49" s="112"/>
      <c r="VBE49" s="112"/>
      <c r="VBF49" s="112"/>
      <c r="VBG49" s="112"/>
      <c r="VBH49" s="112"/>
      <c r="VBI49" s="112"/>
      <c r="VBJ49" s="112"/>
      <c r="VBK49" s="112"/>
      <c r="VBL49" s="112"/>
      <c r="VBM49" s="112"/>
      <c r="VBN49" s="112"/>
      <c r="VBO49" s="112"/>
      <c r="VBP49" s="112"/>
      <c r="VBQ49" s="112"/>
      <c r="VBR49" s="112"/>
      <c r="VBS49" s="112"/>
      <c r="VBT49" s="112"/>
      <c r="VBU49" s="112"/>
      <c r="VBV49" s="112"/>
      <c r="VBW49" s="112"/>
      <c r="VBX49" s="112"/>
      <c r="VBY49" s="112"/>
      <c r="VBZ49" s="112"/>
      <c r="VCA49" s="112"/>
      <c r="VCB49" s="112"/>
      <c r="VCC49" s="112"/>
      <c r="VCD49" s="112"/>
      <c r="VCE49" s="112"/>
      <c r="VCF49" s="112"/>
      <c r="VCG49" s="112"/>
      <c r="VCH49" s="112"/>
      <c r="VCI49" s="112"/>
      <c r="VCJ49" s="112"/>
      <c r="VCK49" s="112"/>
      <c r="VCL49" s="112"/>
      <c r="VCM49" s="112"/>
      <c r="VCN49" s="112"/>
      <c r="VCO49" s="112"/>
      <c r="VCP49" s="112"/>
      <c r="VCQ49" s="112"/>
      <c r="VCR49" s="112"/>
      <c r="VCS49" s="112"/>
      <c r="VCT49" s="112"/>
      <c r="VCU49" s="112"/>
      <c r="VCV49" s="112"/>
      <c r="VCW49" s="112"/>
      <c r="VCX49" s="112"/>
      <c r="VCY49" s="112"/>
      <c r="VCZ49" s="112"/>
      <c r="VDA49" s="112"/>
      <c r="VDB49" s="112"/>
      <c r="VDC49" s="112"/>
      <c r="VDD49" s="112"/>
      <c r="VDE49" s="112"/>
      <c r="VDF49" s="112"/>
      <c r="VDG49" s="112"/>
      <c r="VDH49" s="112"/>
      <c r="VDI49" s="112"/>
      <c r="VDJ49" s="112"/>
      <c r="VDK49" s="112"/>
      <c r="VDL49" s="112"/>
      <c r="VDM49" s="112"/>
      <c r="VDN49" s="112"/>
      <c r="VDO49" s="112"/>
      <c r="VDP49" s="112"/>
      <c r="VDQ49" s="112"/>
      <c r="VDR49" s="112"/>
      <c r="VDS49" s="112"/>
      <c r="VDT49" s="112"/>
      <c r="VDU49" s="112"/>
      <c r="VDV49" s="112"/>
      <c r="VDW49" s="112"/>
      <c r="VDX49" s="112"/>
      <c r="VDY49" s="112"/>
      <c r="VDZ49" s="112"/>
      <c r="VEA49" s="112"/>
      <c r="VEB49" s="112"/>
      <c r="VEC49" s="112"/>
      <c r="VED49" s="112"/>
      <c r="VEE49" s="112"/>
      <c r="VEF49" s="112"/>
      <c r="VEG49" s="112"/>
      <c r="VEH49" s="112"/>
      <c r="VEI49" s="112"/>
      <c r="VEJ49" s="112"/>
      <c r="VEK49" s="112"/>
      <c r="VEL49" s="112"/>
      <c r="VEM49" s="112"/>
      <c r="VEN49" s="112"/>
      <c r="VEO49" s="112"/>
      <c r="VEP49" s="112"/>
      <c r="VEQ49" s="112"/>
      <c r="VER49" s="112"/>
      <c r="VES49" s="112"/>
      <c r="VET49" s="112"/>
      <c r="VEU49" s="112"/>
      <c r="VEV49" s="112"/>
      <c r="VEW49" s="112"/>
      <c r="VEX49" s="112"/>
      <c r="VEY49" s="112"/>
      <c r="VEZ49" s="112"/>
      <c r="VFA49" s="112"/>
      <c r="VFB49" s="112"/>
      <c r="VFC49" s="112"/>
      <c r="VFD49" s="112"/>
      <c r="VFE49" s="112"/>
      <c r="VFF49" s="112"/>
      <c r="VFG49" s="112"/>
      <c r="VFH49" s="112"/>
      <c r="VFI49" s="112"/>
      <c r="VFJ49" s="112"/>
      <c r="VFK49" s="112"/>
      <c r="VFL49" s="112"/>
      <c r="VFM49" s="112"/>
      <c r="VFN49" s="112"/>
      <c r="VFO49" s="112"/>
      <c r="VFP49" s="112"/>
      <c r="VFQ49" s="112"/>
      <c r="VFR49" s="112"/>
      <c r="VFS49" s="112"/>
      <c r="VFT49" s="112"/>
      <c r="VFU49" s="112"/>
      <c r="VFV49" s="112"/>
      <c r="VFW49" s="112"/>
      <c r="VFX49" s="112"/>
      <c r="VFY49" s="112"/>
      <c r="VFZ49" s="112"/>
      <c r="VGA49" s="112"/>
      <c r="VGB49" s="112"/>
      <c r="VGC49" s="112"/>
      <c r="VGD49" s="112"/>
      <c r="VGE49" s="112"/>
      <c r="VGF49" s="112"/>
      <c r="VGG49" s="112"/>
      <c r="VGH49" s="112"/>
      <c r="VGI49" s="112"/>
      <c r="VGJ49" s="112"/>
      <c r="VGK49" s="112"/>
      <c r="VGL49" s="112"/>
      <c r="VGM49" s="112"/>
      <c r="VGN49" s="112"/>
      <c r="VGO49" s="112"/>
      <c r="VGP49" s="112"/>
      <c r="VGQ49" s="112"/>
      <c r="VGR49" s="112"/>
      <c r="VGS49" s="112"/>
      <c r="VGT49" s="112"/>
      <c r="VGU49" s="112"/>
      <c r="VGV49" s="112"/>
      <c r="VGW49" s="112"/>
      <c r="VGX49" s="112"/>
      <c r="VGY49" s="112"/>
      <c r="VGZ49" s="112"/>
      <c r="VHA49" s="112"/>
      <c r="VHB49" s="112"/>
      <c r="VHC49" s="112"/>
      <c r="VHD49" s="112"/>
      <c r="VHE49" s="112"/>
      <c r="VHF49" s="112"/>
      <c r="VHG49" s="112"/>
      <c r="VHH49" s="112"/>
      <c r="VHI49" s="112"/>
      <c r="VHJ49" s="112"/>
      <c r="VHK49" s="112"/>
      <c r="VHL49" s="112"/>
      <c r="VHM49" s="112"/>
      <c r="VHN49" s="112"/>
      <c r="VHO49" s="112"/>
      <c r="VHP49" s="112"/>
      <c r="VHQ49" s="112"/>
      <c r="VHR49" s="112"/>
      <c r="VHS49" s="112"/>
      <c r="VHT49" s="112"/>
      <c r="VHU49" s="112"/>
      <c r="VHV49" s="112"/>
      <c r="VHW49" s="112"/>
      <c r="VHX49" s="112"/>
      <c r="VHY49" s="112"/>
      <c r="VHZ49" s="112"/>
      <c r="VIA49" s="112"/>
      <c r="VIB49" s="112"/>
      <c r="VIC49" s="112"/>
      <c r="VID49" s="112"/>
      <c r="VIE49" s="112"/>
      <c r="VIF49" s="112"/>
      <c r="VIG49" s="112"/>
      <c r="VIH49" s="112"/>
      <c r="VII49" s="112"/>
      <c r="VIJ49" s="112"/>
      <c r="VIK49" s="112"/>
      <c r="VIL49" s="112"/>
      <c r="VIM49" s="112"/>
      <c r="VIN49" s="112"/>
      <c r="VIO49" s="112"/>
      <c r="VIP49" s="112"/>
      <c r="VIQ49" s="112"/>
      <c r="VIR49" s="112"/>
      <c r="VIS49" s="112"/>
      <c r="VIT49" s="112"/>
      <c r="VIU49" s="112"/>
      <c r="VIV49" s="112"/>
      <c r="VIW49" s="112"/>
      <c r="VIX49" s="112"/>
      <c r="VIY49" s="112"/>
      <c r="VIZ49" s="112"/>
      <c r="VJA49" s="112"/>
      <c r="VJB49" s="112"/>
      <c r="VJC49" s="112"/>
      <c r="VJD49" s="112"/>
      <c r="VJE49" s="112"/>
      <c r="VJF49" s="112"/>
      <c r="VJG49" s="112"/>
      <c r="VJH49" s="112"/>
      <c r="VJI49" s="112"/>
      <c r="VJJ49" s="112"/>
      <c r="VJK49" s="112"/>
      <c r="VJL49" s="112"/>
      <c r="VJM49" s="112"/>
      <c r="VJN49" s="112"/>
      <c r="VJO49" s="112"/>
      <c r="VJP49" s="112"/>
      <c r="VJQ49" s="112"/>
      <c r="VJR49" s="112"/>
      <c r="VJS49" s="112"/>
      <c r="VJT49" s="112"/>
      <c r="VJU49" s="112"/>
      <c r="VJV49" s="112"/>
      <c r="VJW49" s="112"/>
      <c r="VJX49" s="112"/>
      <c r="VJY49" s="112"/>
      <c r="VJZ49" s="112"/>
      <c r="VKA49" s="112"/>
      <c r="VKB49" s="112"/>
      <c r="VKC49" s="112"/>
      <c r="VKD49" s="112"/>
      <c r="VKE49" s="112"/>
      <c r="VKF49" s="112"/>
      <c r="VKG49" s="112"/>
      <c r="VKH49" s="112"/>
      <c r="VKI49" s="112"/>
      <c r="VKJ49" s="112"/>
      <c r="VKK49" s="112"/>
      <c r="VKL49" s="112"/>
      <c r="VKM49" s="112"/>
      <c r="VKN49" s="112"/>
      <c r="VKO49" s="112"/>
      <c r="VKP49" s="112"/>
      <c r="VKQ49" s="112"/>
      <c r="VKR49" s="112"/>
      <c r="VKS49" s="112"/>
      <c r="VKT49" s="112"/>
      <c r="VKU49" s="112"/>
      <c r="VKV49" s="112"/>
      <c r="VKW49" s="112"/>
      <c r="VKX49" s="112"/>
      <c r="VKY49" s="112"/>
      <c r="VKZ49" s="112"/>
      <c r="VLA49" s="112"/>
      <c r="VLB49" s="112"/>
      <c r="VLC49" s="112"/>
      <c r="VLD49" s="112"/>
      <c r="VLE49" s="112"/>
      <c r="VLF49" s="112"/>
      <c r="VLG49" s="112"/>
      <c r="VLH49" s="112"/>
      <c r="VLI49" s="112"/>
      <c r="VLJ49" s="112"/>
      <c r="VLK49" s="112"/>
      <c r="VLL49" s="112"/>
      <c r="VLM49" s="112"/>
      <c r="VLN49" s="112"/>
      <c r="VLO49" s="112"/>
      <c r="VLP49" s="112"/>
      <c r="VLQ49" s="112"/>
      <c r="VLR49" s="112"/>
      <c r="VLS49" s="112"/>
      <c r="VLT49" s="112"/>
      <c r="VLU49" s="112"/>
      <c r="VLV49" s="112"/>
      <c r="VLW49" s="112"/>
      <c r="VLX49" s="112"/>
      <c r="VLY49" s="112"/>
      <c r="VLZ49" s="112"/>
      <c r="VMA49" s="112"/>
      <c r="VMB49" s="112"/>
      <c r="VMC49" s="112"/>
      <c r="VMD49" s="112"/>
      <c r="VME49" s="112"/>
      <c r="VMF49" s="112"/>
      <c r="VMG49" s="112"/>
      <c r="VMH49" s="112"/>
      <c r="VMI49" s="112"/>
      <c r="VMJ49" s="112"/>
      <c r="VMK49" s="112"/>
      <c r="VML49" s="112"/>
      <c r="VMM49" s="112"/>
      <c r="VMN49" s="112"/>
      <c r="VMO49" s="112"/>
      <c r="VMP49" s="112"/>
      <c r="VMQ49" s="112"/>
      <c r="VMR49" s="112"/>
      <c r="VMS49" s="112"/>
      <c r="VMT49" s="112"/>
      <c r="VMU49" s="112"/>
      <c r="VMV49" s="112"/>
      <c r="VMW49" s="112"/>
      <c r="VMX49" s="112"/>
      <c r="VMY49" s="112"/>
      <c r="VMZ49" s="112"/>
      <c r="VNA49" s="112"/>
      <c r="VNB49" s="112"/>
      <c r="VNC49" s="112"/>
      <c r="VND49" s="112"/>
      <c r="VNE49" s="112"/>
      <c r="VNF49" s="112"/>
      <c r="VNG49" s="112"/>
      <c r="VNH49" s="112"/>
      <c r="VNI49" s="112"/>
      <c r="VNJ49" s="112"/>
      <c r="VNK49" s="112"/>
      <c r="VNL49" s="112"/>
      <c r="VNM49" s="112"/>
      <c r="VNN49" s="112"/>
      <c r="VNO49" s="112"/>
      <c r="VNP49" s="112"/>
      <c r="VNQ49" s="112"/>
      <c r="VNR49" s="112"/>
      <c r="VNS49" s="112"/>
      <c r="VNT49" s="112"/>
      <c r="VNU49" s="112"/>
      <c r="VNV49" s="112"/>
      <c r="VNW49" s="112"/>
      <c r="VNX49" s="112"/>
      <c r="VNY49" s="112"/>
      <c r="VNZ49" s="112"/>
      <c r="VOA49" s="112"/>
      <c r="VOB49" s="112"/>
      <c r="VOC49" s="112"/>
      <c r="VOD49" s="112"/>
      <c r="VOE49" s="112"/>
      <c r="VOF49" s="112"/>
      <c r="VOG49" s="112"/>
      <c r="VOH49" s="112"/>
      <c r="VOI49" s="112"/>
      <c r="VOJ49" s="112"/>
      <c r="VOK49" s="112"/>
      <c r="VOL49" s="112"/>
      <c r="VOM49" s="112"/>
      <c r="VON49" s="112"/>
      <c r="VOO49" s="112"/>
      <c r="VOP49" s="112"/>
      <c r="VOQ49" s="112"/>
      <c r="VOR49" s="112"/>
      <c r="VOS49" s="112"/>
      <c r="VOT49" s="112"/>
      <c r="VOU49" s="112"/>
      <c r="VOV49" s="112"/>
      <c r="VOW49" s="112"/>
      <c r="VOX49" s="112"/>
      <c r="VOY49" s="112"/>
      <c r="VOZ49" s="112"/>
      <c r="VPA49" s="112"/>
      <c r="VPB49" s="112"/>
      <c r="VPC49" s="112"/>
      <c r="VPD49" s="112"/>
      <c r="VPE49" s="112"/>
      <c r="VPF49" s="112"/>
      <c r="VPG49" s="112"/>
      <c r="VPH49" s="112"/>
      <c r="VPI49" s="112"/>
      <c r="VPJ49" s="112"/>
      <c r="VPK49" s="112"/>
      <c r="VPL49" s="112"/>
      <c r="VPM49" s="112"/>
      <c r="VPN49" s="112"/>
      <c r="VPO49" s="112"/>
      <c r="VPP49" s="112"/>
      <c r="VPQ49" s="112"/>
      <c r="VPR49" s="112"/>
      <c r="VPS49" s="112"/>
      <c r="VPT49" s="112"/>
      <c r="VPU49" s="112"/>
      <c r="VPV49" s="112"/>
      <c r="VPW49" s="112"/>
      <c r="VPX49" s="112"/>
      <c r="VPY49" s="112"/>
      <c r="VPZ49" s="112"/>
      <c r="VQA49" s="112"/>
      <c r="VQB49" s="112"/>
      <c r="VQC49" s="112"/>
      <c r="VQD49" s="112"/>
      <c r="VQE49" s="112"/>
      <c r="VQF49" s="112"/>
      <c r="VQG49" s="112"/>
      <c r="VQH49" s="112"/>
      <c r="VQI49" s="112"/>
      <c r="VQJ49" s="112"/>
      <c r="VQK49" s="112"/>
      <c r="VQL49" s="112"/>
      <c r="VQM49" s="112"/>
      <c r="VQN49" s="112"/>
      <c r="VQO49" s="112"/>
      <c r="VQP49" s="112"/>
      <c r="VQQ49" s="112"/>
      <c r="VQR49" s="112"/>
      <c r="VQS49" s="112"/>
      <c r="VQT49" s="112"/>
      <c r="VQU49" s="112"/>
      <c r="VQV49" s="112"/>
      <c r="VQW49" s="112"/>
      <c r="VQX49" s="112"/>
      <c r="VQY49" s="112"/>
      <c r="VQZ49" s="112"/>
      <c r="VRA49" s="112"/>
      <c r="VRB49" s="112"/>
      <c r="VRC49" s="112"/>
      <c r="VRD49" s="112"/>
      <c r="VRE49" s="112"/>
      <c r="VRF49" s="112"/>
      <c r="VRG49" s="112"/>
      <c r="VRH49" s="112"/>
      <c r="VRI49" s="112"/>
      <c r="VRJ49" s="112"/>
      <c r="VRK49" s="112"/>
      <c r="VRL49" s="112"/>
      <c r="VRM49" s="112"/>
      <c r="VRN49" s="112"/>
      <c r="VRO49" s="112"/>
      <c r="VRP49" s="112"/>
      <c r="VRQ49" s="112"/>
      <c r="VRR49" s="112"/>
      <c r="VRS49" s="112"/>
      <c r="VRT49" s="112"/>
      <c r="VRU49" s="112"/>
      <c r="VRV49" s="112"/>
      <c r="VRW49" s="112"/>
      <c r="VRX49" s="112"/>
      <c r="VRY49" s="112"/>
      <c r="VRZ49" s="112"/>
      <c r="VSA49" s="112"/>
      <c r="VSB49" s="112"/>
      <c r="VSC49" s="112"/>
      <c r="VSD49" s="112"/>
      <c r="VSE49" s="112"/>
      <c r="VSF49" s="112"/>
      <c r="VSG49" s="112"/>
      <c r="VSH49" s="112"/>
      <c r="VSI49" s="112"/>
      <c r="VSJ49" s="112"/>
      <c r="VSK49" s="112"/>
      <c r="VSL49" s="112"/>
      <c r="VSM49" s="112"/>
      <c r="VSN49" s="112"/>
      <c r="VSO49" s="112"/>
      <c r="VSP49" s="112"/>
      <c r="VSQ49" s="112"/>
      <c r="VSR49" s="112"/>
      <c r="VSS49" s="112"/>
      <c r="VST49" s="112"/>
      <c r="VSU49" s="112"/>
      <c r="VSV49" s="112"/>
      <c r="VSW49" s="112"/>
      <c r="VSX49" s="112"/>
      <c r="VSY49" s="112"/>
      <c r="VSZ49" s="112"/>
      <c r="VTA49" s="112"/>
      <c r="VTB49" s="112"/>
      <c r="VTC49" s="112"/>
      <c r="VTD49" s="112"/>
      <c r="VTE49" s="112"/>
      <c r="VTF49" s="112"/>
      <c r="VTG49" s="112"/>
      <c r="VTH49" s="112"/>
      <c r="VTI49" s="112"/>
      <c r="VTJ49" s="112"/>
      <c r="VTK49" s="112"/>
      <c r="VTL49" s="112"/>
      <c r="VTM49" s="112"/>
      <c r="VTN49" s="112"/>
      <c r="VTO49" s="112"/>
      <c r="VTP49" s="112"/>
      <c r="VTQ49" s="112"/>
      <c r="VTR49" s="112"/>
      <c r="VTS49" s="112"/>
      <c r="VTT49" s="112"/>
      <c r="VTU49" s="112"/>
      <c r="VTV49" s="112"/>
      <c r="VTW49" s="112"/>
      <c r="VTX49" s="112"/>
      <c r="VTY49" s="112"/>
      <c r="VTZ49" s="112"/>
      <c r="VUA49" s="112"/>
      <c r="VUB49" s="112"/>
      <c r="VUC49" s="112"/>
      <c r="VUD49" s="112"/>
      <c r="VUE49" s="112"/>
      <c r="VUF49" s="112"/>
      <c r="VUG49" s="112"/>
      <c r="VUH49" s="112"/>
      <c r="VUI49" s="112"/>
      <c r="VUJ49" s="112"/>
      <c r="VUK49" s="112"/>
      <c r="VUL49" s="112"/>
      <c r="VUM49" s="112"/>
      <c r="VUN49" s="112"/>
      <c r="VUO49" s="112"/>
      <c r="VUP49" s="112"/>
      <c r="VUQ49" s="112"/>
      <c r="VUR49" s="112"/>
      <c r="VUS49" s="112"/>
      <c r="VUT49" s="112"/>
      <c r="VUU49" s="112"/>
      <c r="VUV49" s="112"/>
      <c r="VUW49" s="112"/>
      <c r="VUX49" s="112"/>
      <c r="VUY49" s="112"/>
      <c r="VUZ49" s="112"/>
      <c r="VVA49" s="112"/>
      <c r="VVB49" s="112"/>
      <c r="VVC49" s="112"/>
      <c r="VVD49" s="112"/>
      <c r="VVE49" s="112"/>
      <c r="VVF49" s="112"/>
      <c r="VVG49" s="112"/>
      <c r="VVH49" s="112"/>
      <c r="VVI49" s="112"/>
      <c r="VVJ49" s="112"/>
      <c r="VVK49" s="112"/>
      <c r="VVL49" s="112"/>
      <c r="VVM49" s="112"/>
      <c r="VVN49" s="112"/>
      <c r="VVO49" s="112"/>
      <c r="VVP49" s="112"/>
      <c r="VVQ49" s="112"/>
      <c r="VVR49" s="112"/>
      <c r="VVS49" s="112"/>
      <c r="VVT49" s="112"/>
      <c r="VVU49" s="112"/>
      <c r="VVV49" s="112"/>
      <c r="VVW49" s="112"/>
      <c r="VVX49" s="112"/>
      <c r="VVY49" s="112"/>
      <c r="VVZ49" s="112"/>
      <c r="VWA49" s="112"/>
      <c r="VWB49" s="112"/>
      <c r="VWC49" s="112"/>
      <c r="VWD49" s="112"/>
      <c r="VWE49" s="112"/>
      <c r="VWF49" s="112"/>
      <c r="VWG49" s="112"/>
      <c r="VWH49" s="112"/>
      <c r="VWI49" s="112"/>
      <c r="VWJ49" s="112"/>
      <c r="VWK49" s="112"/>
      <c r="VWL49" s="112"/>
      <c r="VWM49" s="112"/>
      <c r="VWN49" s="112"/>
      <c r="VWO49" s="112"/>
      <c r="VWP49" s="112"/>
      <c r="VWQ49" s="112"/>
      <c r="VWR49" s="112"/>
      <c r="VWS49" s="112"/>
      <c r="VWT49" s="112"/>
      <c r="VWU49" s="112"/>
      <c r="VWV49" s="112"/>
      <c r="VWW49" s="112"/>
      <c r="VWX49" s="112"/>
      <c r="VWY49" s="112"/>
      <c r="VWZ49" s="112"/>
      <c r="VXA49" s="112"/>
      <c r="VXB49" s="112"/>
      <c r="VXC49" s="112"/>
      <c r="VXD49" s="112"/>
      <c r="VXE49" s="112"/>
      <c r="VXF49" s="112"/>
      <c r="VXG49" s="112"/>
      <c r="VXH49" s="112"/>
      <c r="VXI49" s="112"/>
      <c r="VXJ49" s="112"/>
      <c r="VXK49" s="112"/>
      <c r="VXL49" s="112"/>
      <c r="VXM49" s="112"/>
      <c r="VXN49" s="112"/>
      <c r="VXO49" s="112"/>
      <c r="VXP49" s="112"/>
      <c r="VXQ49" s="112"/>
      <c r="VXR49" s="112"/>
      <c r="VXS49" s="112"/>
      <c r="VXT49" s="112"/>
      <c r="VXU49" s="112"/>
      <c r="VXV49" s="112"/>
      <c r="VXW49" s="112"/>
      <c r="VXX49" s="112"/>
      <c r="VXY49" s="112"/>
      <c r="VXZ49" s="112"/>
      <c r="VYA49" s="112"/>
      <c r="VYB49" s="112"/>
      <c r="VYC49" s="112"/>
      <c r="VYD49" s="112"/>
      <c r="VYE49" s="112"/>
      <c r="VYF49" s="112"/>
      <c r="VYG49" s="112"/>
      <c r="VYH49" s="112"/>
      <c r="VYI49" s="112"/>
      <c r="VYJ49" s="112"/>
      <c r="VYK49" s="112"/>
      <c r="VYL49" s="112"/>
      <c r="VYM49" s="112"/>
      <c r="VYN49" s="112"/>
      <c r="VYO49" s="112"/>
      <c r="VYP49" s="112"/>
      <c r="VYQ49" s="112"/>
      <c r="VYR49" s="112"/>
      <c r="VYS49" s="112"/>
      <c r="VYT49" s="112"/>
      <c r="VYU49" s="112"/>
      <c r="VYV49" s="112"/>
      <c r="VYW49" s="112"/>
      <c r="VYX49" s="112"/>
      <c r="VYY49" s="112"/>
      <c r="VYZ49" s="112"/>
      <c r="VZA49" s="112"/>
      <c r="VZB49" s="112"/>
      <c r="VZC49" s="112"/>
      <c r="VZD49" s="112"/>
      <c r="VZE49" s="112"/>
      <c r="VZF49" s="112"/>
      <c r="VZG49" s="112"/>
      <c r="VZH49" s="112"/>
      <c r="VZI49" s="112"/>
      <c r="VZJ49" s="112"/>
      <c r="VZK49" s="112"/>
      <c r="VZL49" s="112"/>
      <c r="VZM49" s="112"/>
      <c r="VZN49" s="112"/>
      <c r="VZO49" s="112"/>
      <c r="VZP49" s="112"/>
      <c r="VZQ49" s="112"/>
      <c r="VZR49" s="112"/>
      <c r="VZS49" s="112"/>
      <c r="VZT49" s="112"/>
      <c r="VZU49" s="112"/>
      <c r="VZV49" s="112"/>
      <c r="VZW49" s="112"/>
      <c r="VZX49" s="112"/>
      <c r="VZY49" s="112"/>
      <c r="VZZ49" s="112"/>
      <c r="WAA49" s="112"/>
      <c r="WAB49" s="112"/>
      <c r="WAC49" s="112"/>
      <c r="WAD49" s="112"/>
      <c r="WAE49" s="112"/>
      <c r="WAF49" s="112"/>
      <c r="WAG49" s="112"/>
      <c r="WAH49" s="112"/>
      <c r="WAI49" s="112"/>
      <c r="WAJ49" s="112"/>
      <c r="WAK49" s="112"/>
      <c r="WAL49" s="112"/>
      <c r="WAM49" s="112"/>
      <c r="WAN49" s="112"/>
      <c r="WAO49" s="112"/>
      <c r="WAP49" s="112"/>
      <c r="WAQ49" s="112"/>
      <c r="WAR49" s="112"/>
      <c r="WAS49" s="112"/>
      <c r="WAT49" s="112"/>
      <c r="WAU49" s="112"/>
      <c r="WAV49" s="112"/>
      <c r="WAW49" s="112"/>
      <c r="WAX49" s="112"/>
      <c r="WAY49" s="112"/>
      <c r="WAZ49" s="112"/>
      <c r="WBA49" s="112"/>
      <c r="WBB49" s="112"/>
      <c r="WBC49" s="112"/>
      <c r="WBD49" s="112"/>
      <c r="WBE49" s="112"/>
      <c r="WBF49" s="112"/>
      <c r="WBG49" s="112"/>
      <c r="WBH49" s="112"/>
      <c r="WBI49" s="112"/>
      <c r="WBJ49" s="112"/>
      <c r="WBK49" s="112"/>
      <c r="WBL49" s="112"/>
      <c r="WBM49" s="112"/>
      <c r="WBN49" s="112"/>
      <c r="WBO49" s="112"/>
      <c r="WBP49" s="112"/>
      <c r="WBQ49" s="112"/>
      <c r="WBR49" s="112"/>
      <c r="WBS49" s="112"/>
      <c r="WBT49" s="112"/>
      <c r="WBU49" s="112"/>
      <c r="WBV49" s="112"/>
      <c r="WBW49" s="112"/>
      <c r="WBX49" s="112"/>
      <c r="WBY49" s="112"/>
      <c r="WBZ49" s="112"/>
      <c r="WCA49" s="112"/>
      <c r="WCB49" s="112"/>
      <c r="WCC49" s="112"/>
      <c r="WCD49" s="112"/>
      <c r="WCE49" s="112"/>
      <c r="WCF49" s="112"/>
      <c r="WCG49" s="112"/>
      <c r="WCH49" s="112"/>
      <c r="WCI49" s="112"/>
      <c r="WCJ49" s="112"/>
      <c r="WCK49" s="112"/>
      <c r="WCL49" s="112"/>
      <c r="WCM49" s="112"/>
      <c r="WCN49" s="112"/>
      <c r="WCO49" s="112"/>
      <c r="WCP49" s="112"/>
      <c r="WCQ49" s="112"/>
      <c r="WCR49" s="112"/>
      <c r="WCS49" s="112"/>
      <c r="WCT49" s="112"/>
      <c r="WCU49" s="112"/>
      <c r="WCV49" s="112"/>
      <c r="WCW49" s="112"/>
      <c r="WCX49" s="112"/>
      <c r="WCY49" s="112"/>
      <c r="WCZ49" s="112"/>
      <c r="WDA49" s="112"/>
      <c r="WDB49" s="112"/>
      <c r="WDC49" s="112"/>
      <c r="WDD49" s="112"/>
      <c r="WDE49" s="112"/>
      <c r="WDF49" s="112"/>
      <c r="WDG49" s="112"/>
      <c r="WDH49" s="112"/>
      <c r="WDI49" s="112"/>
      <c r="WDJ49" s="112"/>
      <c r="WDK49" s="112"/>
      <c r="WDL49" s="112"/>
      <c r="WDM49" s="112"/>
      <c r="WDN49" s="112"/>
      <c r="WDO49" s="112"/>
      <c r="WDP49" s="112"/>
      <c r="WDQ49" s="112"/>
      <c r="WDR49" s="112"/>
      <c r="WDS49" s="112"/>
      <c r="WDT49" s="112"/>
      <c r="WDU49" s="112"/>
      <c r="WDV49" s="112"/>
      <c r="WDW49" s="112"/>
      <c r="WDX49" s="112"/>
      <c r="WDY49" s="112"/>
      <c r="WDZ49" s="112"/>
      <c r="WEA49" s="112"/>
      <c r="WEB49" s="112"/>
      <c r="WEC49" s="112"/>
      <c r="WED49" s="112"/>
      <c r="WEE49" s="112"/>
      <c r="WEF49" s="112"/>
      <c r="WEG49" s="112"/>
      <c r="WEH49" s="112"/>
      <c r="WEI49" s="112"/>
      <c r="WEJ49" s="112"/>
      <c r="WEK49" s="112"/>
      <c r="WEL49" s="112"/>
      <c r="WEM49" s="112"/>
      <c r="WEN49" s="112"/>
      <c r="WEO49" s="112"/>
      <c r="WEP49" s="112"/>
      <c r="WEQ49" s="112"/>
      <c r="WER49" s="112"/>
      <c r="WES49" s="112"/>
      <c r="WET49" s="112"/>
      <c r="WEU49" s="112"/>
      <c r="WEV49" s="112"/>
      <c r="WEW49" s="112"/>
      <c r="WEX49" s="112"/>
      <c r="WEY49" s="112"/>
      <c r="WEZ49" s="112"/>
      <c r="WFA49" s="112"/>
      <c r="WFB49" s="112"/>
      <c r="WFC49" s="112"/>
      <c r="WFD49" s="112"/>
      <c r="WFE49" s="112"/>
      <c r="WFF49" s="112"/>
      <c r="WFG49" s="112"/>
      <c r="WFH49" s="112"/>
      <c r="WFI49" s="112"/>
      <c r="WFJ49" s="112"/>
      <c r="WFK49" s="112"/>
      <c r="WFL49" s="112"/>
      <c r="WFM49" s="112"/>
      <c r="WFN49" s="112"/>
      <c r="WFO49" s="112"/>
      <c r="WFP49" s="112"/>
      <c r="WFQ49" s="112"/>
      <c r="WFR49" s="112"/>
      <c r="WFS49" s="112"/>
      <c r="WFT49" s="112"/>
      <c r="WFU49" s="112"/>
      <c r="WFV49" s="112"/>
      <c r="WFW49" s="112"/>
      <c r="WFX49" s="112"/>
      <c r="WFY49" s="112"/>
      <c r="WFZ49" s="112"/>
      <c r="WGA49" s="112"/>
      <c r="WGB49" s="112"/>
      <c r="WGC49" s="112"/>
      <c r="WGD49" s="112"/>
      <c r="WGE49" s="112"/>
      <c r="WGF49" s="112"/>
      <c r="WGG49" s="112"/>
      <c r="WGH49" s="112"/>
      <c r="WGI49" s="112"/>
      <c r="WGJ49" s="112"/>
      <c r="WGK49" s="112"/>
      <c r="WGL49" s="112"/>
      <c r="WGM49" s="112"/>
      <c r="WGN49" s="112"/>
      <c r="WGO49" s="112"/>
      <c r="WGP49" s="112"/>
      <c r="WGQ49" s="112"/>
      <c r="WGR49" s="112"/>
      <c r="WGS49" s="112"/>
      <c r="WGT49" s="112"/>
      <c r="WGU49" s="112"/>
      <c r="WGV49" s="112"/>
      <c r="WGW49" s="112"/>
      <c r="WGX49" s="112"/>
      <c r="WGY49" s="112"/>
      <c r="WGZ49" s="112"/>
      <c r="WHA49" s="112"/>
      <c r="WHB49" s="112"/>
      <c r="WHC49" s="112"/>
      <c r="WHD49" s="112"/>
      <c r="WHE49" s="112"/>
      <c r="WHF49" s="112"/>
      <c r="WHG49" s="112"/>
      <c r="WHH49" s="112"/>
      <c r="WHI49" s="112"/>
      <c r="WHJ49" s="112"/>
      <c r="WHK49" s="112"/>
      <c r="WHL49" s="112"/>
      <c r="WHM49" s="112"/>
      <c r="WHN49" s="112"/>
      <c r="WHO49" s="112"/>
      <c r="WHP49" s="112"/>
      <c r="WHQ49" s="112"/>
      <c r="WHR49" s="112"/>
      <c r="WHS49" s="112"/>
      <c r="WHT49" s="112"/>
      <c r="WHU49" s="112"/>
      <c r="WHV49" s="112"/>
      <c r="WHW49" s="112"/>
      <c r="WHX49" s="112"/>
      <c r="WHY49" s="112"/>
      <c r="WHZ49" s="112"/>
      <c r="WIA49" s="112"/>
      <c r="WIB49" s="112"/>
      <c r="WIC49" s="112"/>
      <c r="WID49" s="112"/>
      <c r="WIE49" s="112"/>
      <c r="WIF49" s="112"/>
      <c r="WIG49" s="112"/>
      <c r="WIH49" s="112"/>
      <c r="WII49" s="112"/>
      <c r="WIJ49" s="112"/>
      <c r="WIK49" s="112"/>
      <c r="WIL49" s="112"/>
      <c r="WIM49" s="112"/>
      <c r="WIN49" s="112"/>
      <c r="WIO49" s="112"/>
      <c r="WIP49" s="112"/>
      <c r="WIQ49" s="112"/>
      <c r="WIR49" s="112"/>
      <c r="WIS49" s="112"/>
      <c r="WIT49" s="112"/>
      <c r="WIU49" s="112"/>
      <c r="WIV49" s="112"/>
      <c r="WIW49" s="112"/>
      <c r="WIX49" s="112"/>
      <c r="WIY49" s="112"/>
      <c r="WIZ49" s="112"/>
      <c r="WJA49" s="112"/>
      <c r="WJB49" s="112"/>
      <c r="WJC49" s="112"/>
      <c r="WJD49" s="112"/>
      <c r="WJE49" s="112"/>
      <c r="WJF49" s="112"/>
      <c r="WJG49" s="112"/>
      <c r="WJH49" s="112"/>
      <c r="WJI49" s="112"/>
      <c r="WJJ49" s="112"/>
      <c r="WJK49" s="112"/>
      <c r="WJL49" s="112"/>
      <c r="WJM49" s="112"/>
      <c r="WJN49" s="112"/>
      <c r="WJO49" s="112"/>
      <c r="WJP49" s="112"/>
      <c r="WJQ49" s="112"/>
      <c r="WJR49" s="112"/>
      <c r="WJS49" s="112"/>
      <c r="WJT49" s="112"/>
      <c r="WJU49" s="112"/>
      <c r="WJV49" s="112"/>
      <c r="WJW49" s="112"/>
      <c r="WJX49" s="112"/>
      <c r="WJY49" s="112"/>
      <c r="WJZ49" s="112"/>
      <c r="WKA49" s="112"/>
      <c r="WKB49" s="112"/>
      <c r="WKC49" s="112"/>
      <c r="WKD49" s="112"/>
      <c r="WKE49" s="112"/>
      <c r="WKF49" s="112"/>
      <c r="WKG49" s="112"/>
      <c r="WKH49" s="112"/>
      <c r="WKI49" s="112"/>
      <c r="WKJ49" s="112"/>
      <c r="WKK49" s="112"/>
      <c r="WKL49" s="112"/>
      <c r="WKM49" s="112"/>
      <c r="WKN49" s="112"/>
      <c r="WKO49" s="112"/>
      <c r="WKP49" s="112"/>
      <c r="WKQ49" s="112"/>
      <c r="WKR49" s="112"/>
      <c r="WKS49" s="112"/>
      <c r="WKT49" s="112"/>
      <c r="WKU49" s="112"/>
      <c r="WKV49" s="112"/>
      <c r="WKW49" s="112"/>
      <c r="WKX49" s="112"/>
      <c r="WKY49" s="112"/>
      <c r="WKZ49" s="112"/>
      <c r="WLA49" s="112"/>
      <c r="WLB49" s="112"/>
      <c r="WLC49" s="112"/>
      <c r="WLD49" s="112"/>
      <c r="WLE49" s="112"/>
      <c r="WLF49" s="112"/>
      <c r="WLG49" s="112"/>
      <c r="WLH49" s="112"/>
      <c r="WLI49" s="112"/>
      <c r="WLJ49" s="112"/>
      <c r="WLK49" s="112"/>
      <c r="WLL49" s="112"/>
      <c r="WLM49" s="112"/>
      <c r="WLN49" s="112"/>
      <c r="WLO49" s="112"/>
      <c r="WLP49" s="112"/>
      <c r="WLQ49" s="112"/>
      <c r="WLR49" s="112"/>
      <c r="WLS49" s="112"/>
      <c r="WLT49" s="112"/>
      <c r="WLU49" s="112"/>
      <c r="WLV49" s="112"/>
      <c r="WLW49" s="112"/>
      <c r="WLX49" s="112"/>
      <c r="WLY49" s="112"/>
      <c r="WLZ49" s="112"/>
      <c r="WMA49" s="112"/>
      <c r="WMB49" s="112"/>
      <c r="WMC49" s="112"/>
      <c r="WMD49" s="112"/>
      <c r="WME49" s="112"/>
      <c r="WMF49" s="112"/>
      <c r="WMG49" s="112"/>
      <c r="WMH49" s="112"/>
      <c r="WMI49" s="112"/>
      <c r="WMJ49" s="112"/>
      <c r="WMK49" s="112"/>
      <c r="WML49" s="112"/>
      <c r="WMM49" s="112"/>
      <c r="WMN49" s="112"/>
      <c r="WMO49" s="112"/>
      <c r="WMP49" s="112"/>
      <c r="WMQ49" s="112"/>
      <c r="WMR49" s="112"/>
      <c r="WMS49" s="112"/>
      <c r="WMT49" s="112"/>
      <c r="WMU49" s="112"/>
      <c r="WMV49" s="112"/>
      <c r="WMW49" s="112"/>
      <c r="WMX49" s="112"/>
      <c r="WMY49" s="112"/>
      <c r="WMZ49" s="112"/>
      <c r="WNA49" s="112"/>
      <c r="WNB49" s="112"/>
      <c r="WNC49" s="112"/>
      <c r="WND49" s="112"/>
      <c r="WNE49" s="112"/>
      <c r="WNF49" s="112"/>
      <c r="WNG49" s="112"/>
      <c r="WNH49" s="112"/>
      <c r="WNI49" s="112"/>
      <c r="WNJ49" s="112"/>
      <c r="WNK49" s="112"/>
      <c r="WNL49" s="112"/>
      <c r="WNM49" s="112"/>
      <c r="WNN49" s="112"/>
      <c r="WNO49" s="112"/>
      <c r="WNP49" s="112"/>
      <c r="WNQ49" s="112"/>
      <c r="WNR49" s="112"/>
      <c r="WNS49" s="112"/>
      <c r="WNT49" s="112"/>
      <c r="WNU49" s="112"/>
      <c r="WNV49" s="112"/>
      <c r="WNW49" s="112"/>
      <c r="WNX49" s="112"/>
      <c r="WNY49" s="112"/>
      <c r="WNZ49" s="112"/>
      <c r="WOA49" s="112"/>
      <c r="WOB49" s="112"/>
      <c r="WOC49" s="112"/>
      <c r="WOD49" s="112"/>
      <c r="WOE49" s="112"/>
      <c r="WOF49" s="112"/>
      <c r="WOG49" s="112"/>
      <c r="WOH49" s="112"/>
      <c r="WOI49" s="112"/>
      <c r="WOJ49" s="112"/>
      <c r="WOK49" s="112"/>
      <c r="WOL49" s="112"/>
      <c r="WOM49" s="112"/>
      <c r="WON49" s="112"/>
      <c r="WOO49" s="112"/>
      <c r="WOP49" s="112"/>
      <c r="WOQ49" s="112"/>
      <c r="WOR49" s="112"/>
      <c r="WOS49" s="112"/>
      <c r="WOT49" s="112"/>
      <c r="WOU49" s="112"/>
      <c r="WOV49" s="112"/>
      <c r="WOW49" s="112"/>
      <c r="WOX49" s="112"/>
      <c r="WOY49" s="112"/>
      <c r="WOZ49" s="112"/>
      <c r="WPA49" s="112"/>
      <c r="WPB49" s="112"/>
      <c r="WPC49" s="112"/>
      <c r="WPD49" s="112"/>
      <c r="WPE49" s="112"/>
      <c r="WPF49" s="112"/>
      <c r="WPG49" s="112"/>
      <c r="WPH49" s="112"/>
      <c r="WPI49" s="112"/>
      <c r="WPJ49" s="112"/>
      <c r="WPK49" s="112"/>
      <c r="WPL49" s="112"/>
      <c r="WPM49" s="112"/>
      <c r="WPN49" s="112"/>
      <c r="WPO49" s="112"/>
      <c r="WPP49" s="112"/>
      <c r="WPQ49" s="112"/>
      <c r="WPR49" s="112"/>
      <c r="WPS49" s="112"/>
      <c r="WPT49" s="112"/>
      <c r="WPU49" s="112"/>
      <c r="WPV49" s="112"/>
      <c r="WPW49" s="112"/>
      <c r="WPX49" s="112"/>
      <c r="WPY49" s="112"/>
      <c r="WPZ49" s="112"/>
      <c r="WQA49" s="112"/>
      <c r="WQB49" s="112"/>
      <c r="WQC49" s="112"/>
      <c r="WQD49" s="112"/>
      <c r="WQE49" s="112"/>
      <c r="WQF49" s="112"/>
      <c r="WQG49" s="112"/>
      <c r="WQH49" s="112"/>
      <c r="WQI49" s="112"/>
      <c r="WQJ49" s="112"/>
      <c r="WQK49" s="112"/>
      <c r="WQL49" s="112"/>
      <c r="WQM49" s="112"/>
      <c r="WQN49" s="112"/>
      <c r="WQO49" s="112"/>
      <c r="WQP49" s="112"/>
      <c r="WQQ49" s="112"/>
      <c r="WQR49" s="112"/>
      <c r="WQS49" s="112"/>
      <c r="WQT49" s="112"/>
      <c r="WQU49" s="112"/>
      <c r="WQV49" s="112"/>
      <c r="WQW49" s="112"/>
      <c r="WQX49" s="112"/>
      <c r="WQY49" s="112"/>
      <c r="WQZ49" s="112"/>
      <c r="WRA49" s="112"/>
      <c r="WRB49" s="112"/>
      <c r="WRC49" s="112"/>
      <c r="WRD49" s="112"/>
      <c r="WRE49" s="112"/>
      <c r="WRF49" s="112"/>
      <c r="WRG49" s="112"/>
      <c r="WRH49" s="112"/>
      <c r="WRI49" s="112"/>
      <c r="WRJ49" s="112"/>
      <c r="WRK49" s="112"/>
      <c r="WRL49" s="112"/>
      <c r="WRM49" s="112"/>
      <c r="WRN49" s="112"/>
      <c r="WRO49" s="112"/>
      <c r="WRP49" s="112"/>
      <c r="WRQ49" s="112"/>
      <c r="WRR49" s="112"/>
      <c r="WRS49" s="112"/>
      <c r="WRT49" s="112"/>
      <c r="WRU49" s="112"/>
      <c r="WRV49" s="112"/>
      <c r="WRW49" s="112"/>
      <c r="WRX49" s="112"/>
      <c r="WRY49" s="112"/>
      <c r="WRZ49" s="112"/>
      <c r="WSA49" s="112"/>
      <c r="WSB49" s="112"/>
      <c r="WSC49" s="112"/>
      <c r="WSD49" s="112"/>
      <c r="WSE49" s="112"/>
      <c r="WSF49" s="112"/>
      <c r="WSG49" s="112"/>
      <c r="WSH49" s="112"/>
      <c r="WSI49" s="112"/>
      <c r="WSJ49" s="112"/>
      <c r="WSK49" s="112"/>
      <c r="WSL49" s="112"/>
      <c r="WSM49" s="112"/>
      <c r="WSN49" s="112"/>
      <c r="WSO49" s="112"/>
      <c r="WSP49" s="112"/>
      <c r="WSQ49" s="112"/>
      <c r="WSR49" s="112"/>
      <c r="WSS49" s="112"/>
      <c r="WST49" s="112"/>
      <c r="WSU49" s="112"/>
      <c r="WSV49" s="112"/>
      <c r="WSW49" s="112"/>
      <c r="WSX49" s="112"/>
      <c r="WSY49" s="112"/>
      <c r="WSZ49" s="112"/>
      <c r="WTA49" s="112"/>
      <c r="WTB49" s="112"/>
      <c r="WTC49" s="112"/>
      <c r="WTD49" s="112"/>
      <c r="WTE49" s="112"/>
      <c r="WTF49" s="112"/>
      <c r="WTG49" s="112"/>
      <c r="WTH49" s="112"/>
      <c r="WTI49" s="112"/>
      <c r="WTJ49" s="112"/>
      <c r="WTK49" s="112"/>
      <c r="WTL49" s="112"/>
      <c r="WTM49" s="112"/>
      <c r="WTN49" s="112"/>
      <c r="WTO49" s="112"/>
      <c r="WTP49" s="112"/>
      <c r="WTQ49" s="112"/>
      <c r="WTR49" s="112"/>
      <c r="WTS49" s="112"/>
      <c r="WTT49" s="112"/>
      <c r="WTU49" s="112"/>
      <c r="WTV49" s="112"/>
      <c r="WTW49" s="112"/>
      <c r="WTX49" s="112"/>
      <c r="WTY49" s="112"/>
      <c r="WTZ49" s="112"/>
      <c r="WUA49" s="112"/>
      <c r="WUB49" s="112"/>
      <c r="WUC49" s="112"/>
      <c r="WUD49" s="112"/>
      <c r="WUE49" s="112"/>
      <c r="WUF49" s="112"/>
      <c r="WUG49" s="112"/>
      <c r="WUH49" s="112"/>
      <c r="WUI49" s="112"/>
      <c r="WUJ49" s="112"/>
      <c r="WUK49" s="112"/>
      <c r="WUL49" s="112"/>
      <c r="WUM49" s="112"/>
      <c r="WUN49" s="112"/>
      <c r="WUO49" s="112"/>
      <c r="WUP49" s="112"/>
      <c r="WUQ49" s="112"/>
      <c r="WUR49" s="112"/>
      <c r="WUS49" s="112"/>
      <c r="WUT49" s="112"/>
      <c r="WUU49" s="112"/>
      <c r="WUV49" s="112"/>
      <c r="WUW49" s="112"/>
      <c r="WUX49" s="112"/>
      <c r="WUY49" s="112"/>
      <c r="WUZ49" s="112"/>
      <c r="WVA49" s="112"/>
      <c r="WVB49" s="112"/>
      <c r="WVC49" s="112"/>
      <c r="WVD49" s="112"/>
      <c r="WVE49" s="112"/>
      <c r="WVF49" s="112"/>
      <c r="WVG49" s="112"/>
      <c r="WVH49" s="112"/>
      <c r="WVI49" s="112"/>
      <c r="WVJ49" s="112"/>
      <c r="WVK49" s="112"/>
      <c r="WVL49" s="112"/>
      <c r="WVM49" s="112"/>
      <c r="WVN49" s="112"/>
      <c r="WVO49" s="112"/>
      <c r="WVP49" s="112"/>
      <c r="WVQ49" s="112"/>
      <c r="WVR49" s="112"/>
      <c r="WVS49" s="112"/>
      <c r="WVT49" s="112"/>
      <c r="WVU49" s="112"/>
      <c r="WVV49" s="112"/>
      <c r="WVW49" s="112"/>
      <c r="WVX49" s="112"/>
      <c r="WVY49" s="112"/>
      <c r="WVZ49" s="112"/>
      <c r="WWA49" s="112"/>
      <c r="WWB49" s="112"/>
      <c r="WWC49" s="112"/>
      <c r="WWD49" s="112"/>
      <c r="WWE49" s="112"/>
      <c r="WWF49" s="112"/>
      <c r="WWG49" s="112"/>
      <c r="WWH49" s="112"/>
      <c r="WWI49" s="112"/>
      <c r="WWJ49" s="112"/>
      <c r="WWK49" s="112"/>
      <c r="WWL49" s="112"/>
      <c r="WWM49" s="112"/>
      <c r="WWN49" s="112"/>
      <c r="WWO49" s="112"/>
      <c r="WWP49" s="112"/>
      <c r="WWQ49" s="112"/>
      <c r="WWR49" s="112"/>
      <c r="WWS49" s="112"/>
      <c r="WWT49" s="112"/>
      <c r="WWU49" s="112"/>
      <c r="WWV49" s="112"/>
      <c r="WWW49" s="112"/>
      <c r="WWX49" s="112"/>
      <c r="WWY49" s="112"/>
      <c r="WWZ49" s="112"/>
      <c r="WXA49" s="112"/>
      <c r="WXB49" s="112"/>
      <c r="WXC49" s="112"/>
      <c r="WXD49" s="112"/>
      <c r="WXE49" s="112"/>
      <c r="WXF49" s="112"/>
      <c r="WXG49" s="112"/>
      <c r="WXH49" s="112"/>
      <c r="WXI49" s="112"/>
      <c r="WXJ49" s="112"/>
      <c r="WXK49" s="112"/>
      <c r="WXL49" s="112"/>
      <c r="WXM49" s="112"/>
      <c r="WXN49" s="112"/>
      <c r="WXO49" s="112"/>
      <c r="WXP49" s="112"/>
      <c r="WXQ49" s="112"/>
      <c r="WXR49" s="112"/>
      <c r="WXS49" s="112"/>
      <c r="WXT49" s="112"/>
      <c r="WXU49" s="112"/>
      <c r="WXV49" s="112"/>
      <c r="WXW49" s="112"/>
      <c r="WXX49" s="112"/>
      <c r="WXY49" s="112"/>
      <c r="WXZ49" s="112"/>
      <c r="WYA49" s="112"/>
      <c r="WYB49" s="112"/>
      <c r="WYC49" s="112"/>
      <c r="WYD49" s="112"/>
      <c r="WYE49" s="112"/>
      <c r="WYF49" s="112"/>
      <c r="WYG49" s="112"/>
      <c r="WYH49" s="112"/>
      <c r="WYI49" s="112"/>
      <c r="WYJ49" s="112"/>
      <c r="WYK49" s="112"/>
      <c r="WYL49" s="112"/>
      <c r="WYM49" s="112"/>
      <c r="WYN49" s="112"/>
      <c r="WYO49" s="112"/>
      <c r="WYP49" s="112"/>
      <c r="WYQ49" s="112"/>
      <c r="WYR49" s="112"/>
      <c r="WYS49" s="112"/>
      <c r="WYT49" s="112"/>
      <c r="WYU49" s="112"/>
      <c r="WYV49" s="112"/>
      <c r="WYW49" s="112"/>
      <c r="WYX49" s="112"/>
      <c r="WYY49" s="112"/>
      <c r="WYZ49" s="112"/>
      <c r="WZA49" s="112"/>
      <c r="WZB49" s="112"/>
      <c r="WZC49" s="112"/>
      <c r="WZD49" s="112"/>
      <c r="WZE49" s="112"/>
      <c r="WZF49" s="112"/>
      <c r="WZG49" s="112"/>
      <c r="WZH49" s="112"/>
      <c r="WZI49" s="112"/>
      <c r="WZJ49" s="112"/>
      <c r="WZK49" s="112"/>
      <c r="WZL49" s="112"/>
      <c r="WZM49" s="112"/>
      <c r="WZN49" s="112"/>
      <c r="WZO49" s="112"/>
      <c r="WZP49" s="112"/>
      <c r="WZQ49" s="112"/>
      <c r="WZR49" s="112"/>
      <c r="WZS49" s="112"/>
      <c r="WZT49" s="112"/>
      <c r="WZU49" s="112"/>
      <c r="WZV49" s="112"/>
      <c r="WZW49" s="112"/>
      <c r="WZX49" s="112"/>
      <c r="WZY49" s="112"/>
      <c r="WZZ49" s="112"/>
      <c r="XAA49" s="112"/>
      <c r="XAB49" s="112"/>
      <c r="XAC49" s="112"/>
      <c r="XAD49" s="112"/>
      <c r="XAE49" s="112"/>
      <c r="XAF49" s="112"/>
      <c r="XAG49" s="112"/>
      <c r="XAH49" s="112"/>
      <c r="XAI49" s="112"/>
      <c r="XAJ49" s="112"/>
      <c r="XAK49" s="112"/>
      <c r="XAL49" s="112"/>
      <c r="XAM49" s="112"/>
      <c r="XAN49" s="112"/>
      <c r="XAO49" s="112"/>
      <c r="XAP49" s="112"/>
      <c r="XAQ49" s="112"/>
      <c r="XAR49" s="112"/>
      <c r="XAS49" s="112"/>
      <c r="XAT49" s="112"/>
      <c r="XAU49" s="112"/>
      <c r="XAV49" s="112"/>
      <c r="XAW49" s="112"/>
      <c r="XAX49" s="112"/>
      <c r="XAY49" s="112"/>
      <c r="XAZ49" s="112"/>
      <c r="XBA49" s="112"/>
      <c r="XBB49" s="112"/>
      <c r="XBC49" s="112"/>
      <c r="XBD49" s="112"/>
      <c r="XBE49" s="112"/>
      <c r="XBF49" s="112"/>
      <c r="XBG49" s="112"/>
      <c r="XBH49" s="112"/>
      <c r="XBI49" s="112"/>
      <c r="XBJ49" s="112"/>
      <c r="XBK49" s="112"/>
      <c r="XBL49" s="112"/>
      <c r="XBM49" s="112"/>
      <c r="XBN49" s="112"/>
      <c r="XBO49" s="112"/>
      <c r="XBP49" s="112"/>
      <c r="XBQ49" s="112"/>
      <c r="XBR49" s="112"/>
      <c r="XBS49" s="112"/>
      <c r="XBT49" s="112"/>
      <c r="XBU49" s="112"/>
      <c r="XBV49" s="112"/>
      <c r="XBW49" s="112"/>
      <c r="XBX49" s="112"/>
      <c r="XBY49" s="112"/>
      <c r="XBZ49" s="112"/>
      <c r="XCA49" s="112"/>
      <c r="XCB49" s="112"/>
      <c r="XCC49" s="112"/>
      <c r="XCD49" s="112"/>
      <c r="XCE49" s="112"/>
      <c r="XCF49" s="112"/>
      <c r="XCG49" s="112"/>
      <c r="XCH49" s="112"/>
      <c r="XCI49" s="112"/>
      <c r="XCJ49" s="112"/>
      <c r="XCK49" s="112"/>
      <c r="XCL49" s="112"/>
      <c r="XCM49" s="112"/>
      <c r="XCN49" s="112"/>
      <c r="XCO49" s="112"/>
      <c r="XCP49" s="112"/>
      <c r="XCQ49" s="112"/>
      <c r="XCR49" s="112"/>
      <c r="XCS49" s="112"/>
      <c r="XCT49" s="112"/>
      <c r="XCU49" s="112"/>
      <c r="XCV49" s="112"/>
      <c r="XCW49" s="112"/>
      <c r="XCX49" s="112"/>
      <c r="XCY49" s="112"/>
      <c r="XCZ49" s="112"/>
      <c r="XDA49" s="112"/>
      <c r="XDB49" s="112"/>
      <c r="XDC49" s="112"/>
      <c r="XDD49" s="112"/>
      <c r="XDE49" s="112"/>
      <c r="XDF49" s="112"/>
      <c r="XDG49" s="112"/>
      <c r="XDH49" s="112"/>
      <c r="XDI49" s="112"/>
      <c r="XDJ49" s="112"/>
      <c r="XDK49" s="112"/>
      <c r="XDL49" s="112"/>
      <c r="XDM49" s="112"/>
      <c r="XDN49" s="112"/>
      <c r="XDO49" s="112"/>
      <c r="XDP49" s="112"/>
      <c r="XDQ49" s="112"/>
      <c r="XDR49" s="112"/>
      <c r="XDS49" s="112"/>
      <c r="XDT49" s="112"/>
      <c r="XDU49" s="112"/>
      <c r="XDV49" s="112"/>
      <c r="XDW49" s="112"/>
      <c r="XDX49" s="112"/>
      <c r="XDY49" s="112"/>
      <c r="XDZ49" s="112"/>
      <c r="XEA49" s="112"/>
      <c r="XEB49" s="112"/>
      <c r="XEC49" s="112"/>
      <c r="XED49" s="112"/>
      <c r="XEE49" s="112"/>
      <c r="XEF49" s="112"/>
      <c r="XEG49" s="112"/>
      <c r="XEH49" s="112"/>
      <c r="XEI49" s="112"/>
      <c r="XEJ49" s="112"/>
      <c r="XEK49" s="112"/>
      <c r="XEL49" s="112"/>
      <c r="XEM49" s="112"/>
      <c r="XEN49" s="112"/>
      <c r="XEO49" s="112"/>
      <c r="XEP49" s="112"/>
      <c r="XEQ49" s="112"/>
      <c r="XER49" s="112"/>
      <c r="XES49" s="112"/>
      <c r="XET49" s="112"/>
      <c r="XEU49" s="112"/>
      <c r="XEV49" s="112"/>
      <c r="XEW49" s="112"/>
      <c r="XEX49" s="112"/>
      <c r="XEY49" s="113">
        <f t="shared" ref="XEY49" si="61">IF(OR(XET49-XEI49&lt;0,XEU49-XEJ49&lt;0,XEV49-XEK49&lt;0),-1,1)</f>
        <v>1</v>
      </c>
    </row>
    <row r="50" spans="1:16379" ht="5.0999999999999996" hidden="1" customHeight="1" x14ac:dyDescent="0.25">
      <c r="D50" s="137"/>
      <c r="E50" s="70"/>
      <c r="F50" s="70"/>
      <c r="G50" s="70"/>
      <c r="H50" s="128"/>
      <c r="I50" s="101">
        <f t="shared" si="11"/>
        <v>0</v>
      </c>
      <c r="J50" s="116"/>
      <c r="K50" s="72"/>
      <c r="L50" s="72"/>
      <c r="M50" s="117"/>
      <c r="N50" s="106"/>
      <c r="O50" s="127"/>
      <c r="P50" s="32"/>
      <c r="Q50" s="32"/>
      <c r="R50" s="32"/>
      <c r="S50" s="128"/>
      <c r="T50" s="147"/>
    </row>
    <row r="51" spans="1:16379" ht="20.100000000000001" hidden="1" customHeight="1" x14ac:dyDescent="0.25">
      <c r="A51" s="154" t="s">
        <v>182</v>
      </c>
      <c r="B51" s="160" t="s">
        <v>182</v>
      </c>
      <c r="C51" s="161"/>
      <c r="D51" s="150" t="s">
        <v>322</v>
      </c>
      <c r="E51" s="151"/>
      <c r="F51" s="151"/>
      <c r="G51" s="152"/>
      <c r="H51" s="135">
        <f>SUM(H52:H70)</f>
        <v>0</v>
      </c>
      <c r="I51" s="101">
        <f t="shared" si="11"/>
        <v>0</v>
      </c>
      <c r="J51" s="43">
        <f>SUM(J52:J70)</f>
        <v>0</v>
      </c>
      <c r="K51" s="43">
        <f>SUM(K52:K70)</f>
        <v>0</v>
      </c>
      <c r="L51" s="43">
        <f>SUM(L52:L70)</f>
        <v>0</v>
      </c>
      <c r="M51" s="43">
        <f>SUM(M52:M70)</f>
        <v>0</v>
      </c>
      <c r="N51" s="106"/>
      <c r="O51" s="150" t="s">
        <v>322</v>
      </c>
      <c r="P51" s="151"/>
      <c r="Q51" s="151"/>
      <c r="R51" s="152"/>
      <c r="S51" s="123">
        <f>SUM(S52:S70)</f>
        <v>0</v>
      </c>
      <c r="T51" s="147" t="e">
        <f t="shared" si="4"/>
        <v>#VALUE!</v>
      </c>
    </row>
    <row r="52" spans="1:16379" ht="20.100000000000001" hidden="1" customHeight="1" x14ac:dyDescent="0.25">
      <c r="A52" s="155"/>
      <c r="B52" s="3">
        <v>61</v>
      </c>
      <c r="C52" s="66" t="s">
        <v>183</v>
      </c>
      <c r="D52" s="76"/>
      <c r="E52" s="5"/>
      <c r="F52" s="5"/>
      <c r="G52" s="22">
        <f t="shared" ref="G52" si="62">SUM(D52:F52)</f>
        <v>0</v>
      </c>
      <c r="H52" s="124">
        <f t="shared" ref="H52:H62" si="63">IF(OR(M52="",G52=""),"n/a",ROUND(SUMPRODUCT(J52:L52,D52:F52),2))</f>
        <v>0</v>
      </c>
      <c r="I52" s="101">
        <f t="shared" si="11"/>
        <v>0</v>
      </c>
      <c r="J52" s="21"/>
      <c r="K52" s="7"/>
      <c r="L52" s="7"/>
      <c r="M52" s="115">
        <f t="shared" ref="M52:M62" si="64">SUM(J52:L52)</f>
        <v>0</v>
      </c>
      <c r="N52" s="106"/>
      <c r="O52" s="22">
        <v>110.25</v>
      </c>
      <c r="P52" s="8">
        <v>0</v>
      </c>
      <c r="Q52" s="8">
        <v>0</v>
      </c>
      <c r="R52" s="22">
        <f t="shared" ref="R52:R70" si="65">SUM(O52:Q52)</f>
        <v>110.25</v>
      </c>
      <c r="S52" s="124">
        <f t="shared" ref="S52:S70" si="66">IF(OR(M52="",R52=""),"n/a",ROUND(SUMPRODUCT(J52:L52,O52:Q52),2))</f>
        <v>0</v>
      </c>
      <c r="T52" s="147">
        <f t="shared" si="4"/>
        <v>1</v>
      </c>
    </row>
    <row r="53" spans="1:16379" ht="20.100000000000001" hidden="1" customHeight="1" x14ac:dyDescent="0.25">
      <c r="A53" s="155"/>
      <c r="B53" s="3">
        <v>62</v>
      </c>
      <c r="C53" s="66" t="s">
        <v>184</v>
      </c>
      <c r="D53" s="76"/>
      <c r="E53" s="5"/>
      <c r="F53" s="5"/>
      <c r="G53" s="22">
        <f t="shared" ref="G53:G62" si="67">SUM(D53:F53)</f>
        <v>0</v>
      </c>
      <c r="H53" s="124">
        <f t="shared" si="63"/>
        <v>0</v>
      </c>
      <c r="I53" s="101">
        <f t="shared" si="11"/>
        <v>0</v>
      </c>
      <c r="J53" s="21"/>
      <c r="K53" s="7"/>
      <c r="L53" s="7"/>
      <c r="M53" s="115">
        <f t="shared" si="64"/>
        <v>0</v>
      </c>
      <c r="N53" s="106"/>
      <c r="O53" s="22">
        <v>110.25</v>
      </c>
      <c r="P53" s="8">
        <v>0</v>
      </c>
      <c r="Q53" s="8">
        <v>0</v>
      </c>
      <c r="R53" s="22">
        <f t="shared" si="65"/>
        <v>110.25</v>
      </c>
      <c r="S53" s="124">
        <f t="shared" si="66"/>
        <v>0</v>
      </c>
      <c r="T53" s="147">
        <f t="shared" si="4"/>
        <v>1</v>
      </c>
    </row>
    <row r="54" spans="1:16379" ht="20.100000000000001" hidden="1" customHeight="1" x14ac:dyDescent="0.25">
      <c r="A54" s="155"/>
      <c r="B54" s="3">
        <v>63</v>
      </c>
      <c r="C54" s="66" t="s">
        <v>185</v>
      </c>
      <c r="D54" s="76"/>
      <c r="E54" s="5"/>
      <c r="F54" s="5"/>
      <c r="G54" s="22">
        <f t="shared" si="67"/>
        <v>0</v>
      </c>
      <c r="H54" s="124">
        <f t="shared" si="63"/>
        <v>0</v>
      </c>
      <c r="I54" s="101">
        <f t="shared" si="11"/>
        <v>0</v>
      </c>
      <c r="J54" s="21"/>
      <c r="K54" s="7"/>
      <c r="L54" s="7"/>
      <c r="M54" s="115">
        <f t="shared" si="64"/>
        <v>0</v>
      </c>
      <c r="N54" s="106"/>
      <c r="O54" s="22">
        <v>297.7</v>
      </c>
      <c r="P54" s="8">
        <v>0</v>
      </c>
      <c r="Q54" s="8">
        <v>0</v>
      </c>
      <c r="R54" s="22">
        <f t="shared" si="65"/>
        <v>297.7</v>
      </c>
      <c r="S54" s="124">
        <f t="shared" si="66"/>
        <v>0</v>
      </c>
      <c r="T54" s="147">
        <f t="shared" si="4"/>
        <v>1</v>
      </c>
    </row>
    <row r="55" spans="1:16379" ht="20.100000000000001" hidden="1" customHeight="1" x14ac:dyDescent="0.25">
      <c r="A55" s="155"/>
      <c r="B55" s="3">
        <v>64</v>
      </c>
      <c r="C55" s="66" t="s">
        <v>186</v>
      </c>
      <c r="D55" s="76"/>
      <c r="E55" s="5"/>
      <c r="F55" s="5"/>
      <c r="G55" s="22">
        <f t="shared" si="67"/>
        <v>0</v>
      </c>
      <c r="H55" s="124">
        <f t="shared" si="63"/>
        <v>0</v>
      </c>
      <c r="I55" s="101">
        <f t="shared" si="11"/>
        <v>0</v>
      </c>
      <c r="J55" s="21"/>
      <c r="K55" s="7"/>
      <c r="L55" s="7"/>
      <c r="M55" s="115">
        <f t="shared" si="64"/>
        <v>0</v>
      </c>
      <c r="N55" s="106"/>
      <c r="O55" s="22">
        <v>220.5</v>
      </c>
      <c r="P55" s="8">
        <v>0</v>
      </c>
      <c r="Q55" s="8">
        <v>0</v>
      </c>
      <c r="R55" s="22">
        <f t="shared" si="65"/>
        <v>220.5</v>
      </c>
      <c r="S55" s="124">
        <f t="shared" si="66"/>
        <v>0</v>
      </c>
      <c r="T55" s="147">
        <f t="shared" si="4"/>
        <v>1</v>
      </c>
    </row>
    <row r="56" spans="1:16379" ht="20.100000000000001" hidden="1" customHeight="1" x14ac:dyDescent="0.25">
      <c r="A56" s="155"/>
      <c r="B56" s="3">
        <v>65</v>
      </c>
      <c r="C56" s="66" t="s">
        <v>187</v>
      </c>
      <c r="D56" s="76"/>
      <c r="E56" s="5"/>
      <c r="F56" s="5"/>
      <c r="G56" s="22">
        <f t="shared" si="67"/>
        <v>0</v>
      </c>
      <c r="H56" s="124">
        <f t="shared" si="63"/>
        <v>0</v>
      </c>
      <c r="I56" s="101">
        <f t="shared" si="11"/>
        <v>0</v>
      </c>
      <c r="J56" s="21"/>
      <c r="K56" s="7"/>
      <c r="L56" s="7"/>
      <c r="M56" s="115">
        <f t="shared" si="64"/>
        <v>0</v>
      </c>
      <c r="N56" s="106"/>
      <c r="O56" s="22">
        <v>220.5</v>
      </c>
      <c r="P56" s="8">
        <v>0</v>
      </c>
      <c r="Q56" s="8">
        <v>0</v>
      </c>
      <c r="R56" s="22">
        <f t="shared" si="65"/>
        <v>220.5</v>
      </c>
      <c r="S56" s="124">
        <f t="shared" si="66"/>
        <v>0</v>
      </c>
      <c r="T56" s="147">
        <f t="shared" si="4"/>
        <v>1</v>
      </c>
    </row>
    <row r="57" spans="1:16379" ht="20.100000000000001" hidden="1" customHeight="1" x14ac:dyDescent="0.25">
      <c r="A57" s="155"/>
      <c r="B57" s="3">
        <v>66</v>
      </c>
      <c r="C57" s="66" t="s">
        <v>188</v>
      </c>
      <c r="D57" s="76"/>
      <c r="E57" s="5"/>
      <c r="F57" s="76"/>
      <c r="G57" s="22">
        <f t="shared" si="67"/>
        <v>0</v>
      </c>
      <c r="H57" s="124">
        <f t="shared" si="63"/>
        <v>0</v>
      </c>
      <c r="I57" s="101">
        <f t="shared" si="11"/>
        <v>0</v>
      </c>
      <c r="J57" s="21"/>
      <c r="K57" s="109"/>
      <c r="L57" s="21"/>
      <c r="M57" s="115">
        <f t="shared" si="64"/>
        <v>0</v>
      </c>
      <c r="N57" s="106"/>
      <c r="O57" s="22">
        <v>121.3</v>
      </c>
      <c r="P57" s="8">
        <v>0</v>
      </c>
      <c r="Q57" s="22">
        <v>325.25</v>
      </c>
      <c r="R57" s="22">
        <f t="shared" si="65"/>
        <v>446.55</v>
      </c>
      <c r="S57" s="124">
        <f t="shared" si="66"/>
        <v>0</v>
      </c>
      <c r="T57" s="147">
        <f t="shared" si="4"/>
        <v>1</v>
      </c>
    </row>
    <row r="58" spans="1:16379" ht="26.25" hidden="1" customHeight="1" x14ac:dyDescent="0.25">
      <c r="A58" s="155"/>
      <c r="B58" s="3">
        <v>67</v>
      </c>
      <c r="C58" s="66" t="s">
        <v>189</v>
      </c>
      <c r="D58" s="76"/>
      <c r="E58" s="5"/>
      <c r="F58" s="5"/>
      <c r="G58" s="22">
        <f t="shared" si="67"/>
        <v>0</v>
      </c>
      <c r="H58" s="124">
        <f t="shared" si="63"/>
        <v>0</v>
      </c>
      <c r="I58" s="101">
        <f t="shared" si="11"/>
        <v>0</v>
      </c>
      <c r="J58" s="21"/>
      <c r="K58" s="7"/>
      <c r="L58" s="7"/>
      <c r="M58" s="115">
        <f t="shared" si="64"/>
        <v>0</v>
      </c>
      <c r="N58" s="106"/>
      <c r="O58" s="22">
        <v>22.05</v>
      </c>
      <c r="P58" s="8">
        <v>0</v>
      </c>
      <c r="Q58" s="8">
        <v>0</v>
      </c>
      <c r="R58" s="22">
        <f t="shared" si="65"/>
        <v>22.05</v>
      </c>
      <c r="S58" s="124">
        <f t="shared" si="66"/>
        <v>0</v>
      </c>
      <c r="T58" s="147">
        <f t="shared" si="4"/>
        <v>1</v>
      </c>
    </row>
    <row r="59" spans="1:16379" ht="20.100000000000001" hidden="1" customHeight="1" x14ac:dyDescent="0.25">
      <c r="A59" s="155"/>
      <c r="B59" s="3">
        <v>68</v>
      </c>
      <c r="C59" s="66" t="s">
        <v>190</v>
      </c>
      <c r="D59" s="76"/>
      <c r="E59" s="5"/>
      <c r="F59" s="5"/>
      <c r="G59" s="22">
        <f t="shared" ref="G59:G61" si="68">SUM(D59:F59)</f>
        <v>0</v>
      </c>
      <c r="H59" s="124">
        <f t="shared" si="63"/>
        <v>0</v>
      </c>
      <c r="I59" s="101">
        <f t="shared" si="11"/>
        <v>0</v>
      </c>
      <c r="J59" s="21"/>
      <c r="K59" s="7"/>
      <c r="L59" s="7"/>
      <c r="M59" s="115">
        <f t="shared" si="64"/>
        <v>0</v>
      </c>
      <c r="N59" s="106"/>
      <c r="O59" s="22">
        <v>55.1</v>
      </c>
      <c r="P59" s="8">
        <v>0</v>
      </c>
      <c r="Q59" s="8">
        <v>0</v>
      </c>
      <c r="R59" s="22">
        <f t="shared" si="65"/>
        <v>55.1</v>
      </c>
      <c r="S59" s="124">
        <f t="shared" si="66"/>
        <v>0</v>
      </c>
      <c r="T59" s="147">
        <f t="shared" si="4"/>
        <v>1</v>
      </c>
    </row>
    <row r="60" spans="1:16379" s="97" customFormat="1" ht="20.100000000000001" hidden="1" customHeight="1" x14ac:dyDescent="0.25">
      <c r="A60" s="155"/>
      <c r="B60" s="3">
        <v>69</v>
      </c>
      <c r="C60" s="66" t="s">
        <v>446</v>
      </c>
      <c r="D60" s="76"/>
      <c r="E60" s="95"/>
      <c r="F60" s="95"/>
      <c r="G60" s="22">
        <f t="shared" ref="G60" si="69">SUM(D60:F60)</f>
        <v>0</v>
      </c>
      <c r="H60" s="124">
        <f t="shared" ref="H60" si="70">IF(OR(M60="",G60=""),"n/a",ROUND(SUMPRODUCT(J60:L60,D60:F60),2))</f>
        <v>0</v>
      </c>
      <c r="I60" s="101">
        <f t="shared" si="11"/>
        <v>0</v>
      </c>
      <c r="J60" s="21"/>
      <c r="K60" s="88"/>
      <c r="L60" s="88"/>
      <c r="M60" s="115">
        <f t="shared" si="64"/>
        <v>0</v>
      </c>
      <c r="N60" s="106"/>
      <c r="O60" s="22">
        <v>259.10000000000002</v>
      </c>
      <c r="P60" s="96">
        <v>0</v>
      </c>
      <c r="Q60" s="96">
        <v>0</v>
      </c>
      <c r="R60" s="22">
        <f t="shared" si="65"/>
        <v>259.10000000000002</v>
      </c>
      <c r="S60" s="124">
        <f t="shared" ref="S60" si="71">IF(OR(M60="",R60=""),"n/a",ROUND(SUMPRODUCT(J60:L60,O60:Q60),2))</f>
        <v>0</v>
      </c>
      <c r="T60" s="147">
        <f t="shared" si="4"/>
        <v>1</v>
      </c>
      <c r="U60" s="23"/>
      <c r="V60" s="23"/>
      <c r="W60" s="23"/>
      <c r="X60" s="23"/>
      <c r="Y60" s="23"/>
      <c r="Z60" s="23"/>
    </row>
    <row r="61" spans="1:16379" ht="20.100000000000001" hidden="1" customHeight="1" x14ac:dyDescent="0.25">
      <c r="A61" s="155"/>
      <c r="B61" s="3">
        <v>610</v>
      </c>
      <c r="C61" s="66" t="s">
        <v>312</v>
      </c>
      <c r="D61" s="76"/>
      <c r="E61" s="5"/>
      <c r="F61" s="5"/>
      <c r="G61" s="22">
        <f t="shared" si="68"/>
        <v>0</v>
      </c>
      <c r="H61" s="124">
        <f t="shared" si="63"/>
        <v>0</v>
      </c>
      <c r="I61" s="101">
        <f t="shared" si="11"/>
        <v>0</v>
      </c>
      <c r="J61" s="21"/>
      <c r="K61" s="7"/>
      <c r="L61" s="7"/>
      <c r="M61" s="115">
        <f t="shared" si="64"/>
        <v>0</v>
      </c>
      <c r="N61" s="106"/>
      <c r="O61" s="22">
        <v>66.150000000000006</v>
      </c>
      <c r="P61" s="8">
        <v>0</v>
      </c>
      <c r="Q61" s="8">
        <v>0</v>
      </c>
      <c r="R61" s="22">
        <f t="shared" si="65"/>
        <v>66.150000000000006</v>
      </c>
      <c r="S61" s="124">
        <f t="shared" si="66"/>
        <v>0</v>
      </c>
      <c r="T61" s="147">
        <f t="shared" si="4"/>
        <v>1</v>
      </c>
    </row>
    <row r="62" spans="1:16379" ht="20.100000000000001" hidden="1" customHeight="1" x14ac:dyDescent="0.25">
      <c r="A62" s="155"/>
      <c r="B62" s="3">
        <v>611</v>
      </c>
      <c r="C62" s="66" t="s">
        <v>313</v>
      </c>
      <c r="D62" s="76"/>
      <c r="E62" s="5"/>
      <c r="F62" s="5"/>
      <c r="G62" s="22">
        <f t="shared" si="67"/>
        <v>0</v>
      </c>
      <c r="H62" s="124">
        <f t="shared" si="63"/>
        <v>0</v>
      </c>
      <c r="I62" s="101">
        <f t="shared" si="11"/>
        <v>0</v>
      </c>
      <c r="J62" s="21"/>
      <c r="K62" s="7"/>
      <c r="L62" s="7"/>
      <c r="M62" s="115">
        <f t="shared" si="64"/>
        <v>0</v>
      </c>
      <c r="N62" s="106"/>
      <c r="O62" s="22">
        <v>27.55</v>
      </c>
      <c r="P62" s="8">
        <v>0</v>
      </c>
      <c r="Q62" s="8">
        <v>0</v>
      </c>
      <c r="R62" s="22">
        <f t="shared" si="65"/>
        <v>27.55</v>
      </c>
      <c r="S62" s="124">
        <f t="shared" si="66"/>
        <v>0</v>
      </c>
      <c r="T62" s="147">
        <f t="shared" si="4"/>
        <v>1</v>
      </c>
    </row>
    <row r="63" spans="1:16379" ht="20.100000000000001" hidden="1" customHeight="1" x14ac:dyDescent="0.25">
      <c r="A63" s="155"/>
      <c r="B63" s="3">
        <v>612</v>
      </c>
      <c r="C63" s="66" t="s">
        <v>314</v>
      </c>
      <c r="D63" s="76"/>
      <c r="E63" s="5"/>
      <c r="F63" s="5"/>
      <c r="G63" s="22">
        <f t="shared" ref="G63" si="72">SUM(D63:F63)</f>
        <v>0</v>
      </c>
      <c r="H63" s="124">
        <f t="shared" ref="H63" si="73">IF(OR(M63="",G63=""),"n/a",ROUND(SUMPRODUCT(J63:L63,D63:F63),2))</f>
        <v>0</v>
      </c>
      <c r="I63" s="101">
        <f t="shared" si="11"/>
        <v>0</v>
      </c>
      <c r="J63" s="21"/>
      <c r="K63" s="7"/>
      <c r="L63" s="7"/>
      <c r="M63" s="115">
        <f t="shared" ref="M63" si="74">SUM(J63:L63)</f>
        <v>0</v>
      </c>
      <c r="N63" s="106"/>
      <c r="O63" s="22">
        <v>441</v>
      </c>
      <c r="P63" s="8">
        <v>0</v>
      </c>
      <c r="Q63" s="8">
        <v>0</v>
      </c>
      <c r="R63" s="22">
        <f t="shared" si="65"/>
        <v>441</v>
      </c>
      <c r="S63" s="124">
        <f t="shared" si="66"/>
        <v>0</v>
      </c>
      <c r="T63" s="147">
        <f t="shared" si="4"/>
        <v>1</v>
      </c>
    </row>
    <row r="64" spans="1:16379" ht="20.100000000000001" hidden="1" customHeight="1" x14ac:dyDescent="0.25">
      <c r="A64" s="155"/>
      <c r="B64" s="3">
        <v>613</v>
      </c>
      <c r="C64" s="66" t="s">
        <v>408</v>
      </c>
      <c r="D64" s="76"/>
      <c r="E64" s="5"/>
      <c r="F64" s="76"/>
      <c r="G64" s="22">
        <f t="shared" ref="G64:G69" si="75">SUM(D64:F64)</f>
        <v>0</v>
      </c>
      <c r="H64" s="124">
        <f t="shared" ref="H64:H69" si="76">IF(OR(M64="",G64=""),"n/a",ROUND(SUMPRODUCT(J64:L64,D64:F64),2))</f>
        <v>0</v>
      </c>
      <c r="I64" s="101">
        <f t="shared" si="11"/>
        <v>0</v>
      </c>
      <c r="J64" s="21"/>
      <c r="K64" s="109"/>
      <c r="L64" s="21"/>
      <c r="M64" s="115">
        <f t="shared" ref="M64:M69" si="77">SUM(J64:L64)</f>
        <v>0</v>
      </c>
      <c r="N64" s="106"/>
      <c r="O64" s="22">
        <v>252</v>
      </c>
      <c r="P64" s="8">
        <v>0</v>
      </c>
      <c r="Q64" s="22">
        <v>252</v>
      </c>
      <c r="R64" s="22">
        <f t="shared" si="65"/>
        <v>504</v>
      </c>
      <c r="S64" s="124">
        <f t="shared" si="66"/>
        <v>0</v>
      </c>
      <c r="T64" s="147">
        <f t="shared" si="4"/>
        <v>1</v>
      </c>
    </row>
    <row r="65" spans="1:20" ht="20.100000000000001" hidden="1" customHeight="1" x14ac:dyDescent="0.25">
      <c r="A65" s="155"/>
      <c r="B65" s="3">
        <v>614</v>
      </c>
      <c r="C65" s="66" t="s">
        <v>409</v>
      </c>
      <c r="D65" s="76"/>
      <c r="E65" s="5"/>
      <c r="F65" s="76"/>
      <c r="G65" s="22">
        <f t="shared" si="75"/>
        <v>0</v>
      </c>
      <c r="H65" s="124">
        <f t="shared" si="76"/>
        <v>0</v>
      </c>
      <c r="I65" s="101">
        <f t="shared" si="11"/>
        <v>0</v>
      </c>
      <c r="J65" s="21"/>
      <c r="K65" s="109"/>
      <c r="L65" s="21"/>
      <c r="M65" s="115">
        <f t="shared" si="77"/>
        <v>0</v>
      </c>
      <c r="N65" s="106"/>
      <c r="O65" s="22">
        <v>252</v>
      </c>
      <c r="P65" s="8">
        <v>0</v>
      </c>
      <c r="Q65" s="22">
        <v>262.5</v>
      </c>
      <c r="R65" s="22">
        <f t="shared" si="65"/>
        <v>514.5</v>
      </c>
      <c r="S65" s="124">
        <f t="shared" si="66"/>
        <v>0</v>
      </c>
      <c r="T65" s="147">
        <f t="shared" si="4"/>
        <v>1</v>
      </c>
    </row>
    <row r="66" spans="1:20" ht="20.100000000000001" hidden="1" customHeight="1" x14ac:dyDescent="0.25">
      <c r="A66" s="155"/>
      <c r="B66" s="3">
        <v>615</v>
      </c>
      <c r="C66" s="66" t="s">
        <v>410</v>
      </c>
      <c r="D66" s="76"/>
      <c r="E66" s="5"/>
      <c r="F66" s="76"/>
      <c r="G66" s="22">
        <f t="shared" si="75"/>
        <v>0</v>
      </c>
      <c r="H66" s="124">
        <f t="shared" si="76"/>
        <v>0</v>
      </c>
      <c r="I66" s="101">
        <f t="shared" si="11"/>
        <v>0</v>
      </c>
      <c r="J66" s="21"/>
      <c r="K66" s="109"/>
      <c r="L66" s="21"/>
      <c r="M66" s="115">
        <f t="shared" si="77"/>
        <v>0</v>
      </c>
      <c r="N66" s="106"/>
      <c r="O66" s="22">
        <v>288.75</v>
      </c>
      <c r="P66" s="8">
        <v>0</v>
      </c>
      <c r="Q66" s="22">
        <v>273</v>
      </c>
      <c r="R66" s="22">
        <f t="shared" si="65"/>
        <v>561.75</v>
      </c>
      <c r="S66" s="124">
        <f t="shared" si="66"/>
        <v>0</v>
      </c>
      <c r="T66" s="147">
        <f t="shared" si="4"/>
        <v>1</v>
      </c>
    </row>
    <row r="67" spans="1:20" ht="20.100000000000001" hidden="1" customHeight="1" x14ac:dyDescent="0.25">
      <c r="A67" s="155"/>
      <c r="B67" s="3">
        <v>616</v>
      </c>
      <c r="C67" s="66" t="s">
        <v>411</v>
      </c>
      <c r="D67" s="76"/>
      <c r="E67" s="5"/>
      <c r="F67" s="76"/>
      <c r="G67" s="22">
        <f t="shared" si="75"/>
        <v>0</v>
      </c>
      <c r="H67" s="124">
        <f t="shared" si="76"/>
        <v>0</v>
      </c>
      <c r="I67" s="101">
        <f t="shared" si="11"/>
        <v>0</v>
      </c>
      <c r="J67" s="21"/>
      <c r="K67" s="109"/>
      <c r="L67" s="21"/>
      <c r="M67" s="115">
        <f t="shared" si="77"/>
        <v>0</v>
      </c>
      <c r="N67" s="106"/>
      <c r="O67" s="22">
        <v>341.25</v>
      </c>
      <c r="P67" s="8">
        <v>0</v>
      </c>
      <c r="Q67" s="22">
        <v>283.5</v>
      </c>
      <c r="R67" s="22">
        <f t="shared" si="65"/>
        <v>624.75</v>
      </c>
      <c r="S67" s="124">
        <f t="shared" si="66"/>
        <v>0</v>
      </c>
      <c r="T67" s="147">
        <f t="shared" si="4"/>
        <v>1</v>
      </c>
    </row>
    <row r="68" spans="1:20" ht="20.100000000000001" hidden="1" customHeight="1" x14ac:dyDescent="0.25">
      <c r="A68" s="155"/>
      <c r="B68" s="3">
        <v>617</v>
      </c>
      <c r="C68" s="66" t="s">
        <v>412</v>
      </c>
      <c r="D68" s="76"/>
      <c r="E68" s="5"/>
      <c r="F68" s="76"/>
      <c r="G68" s="22">
        <f t="shared" si="75"/>
        <v>0</v>
      </c>
      <c r="H68" s="124">
        <f t="shared" si="76"/>
        <v>0</v>
      </c>
      <c r="I68" s="101">
        <f t="shared" si="11"/>
        <v>0</v>
      </c>
      <c r="J68" s="21"/>
      <c r="K68" s="109"/>
      <c r="L68" s="21"/>
      <c r="M68" s="115">
        <f t="shared" si="77"/>
        <v>0</v>
      </c>
      <c r="N68" s="106"/>
      <c r="O68" s="22">
        <v>393.75</v>
      </c>
      <c r="P68" s="8">
        <v>0</v>
      </c>
      <c r="Q68" s="22">
        <v>304.5</v>
      </c>
      <c r="R68" s="22">
        <f t="shared" si="65"/>
        <v>698.25</v>
      </c>
      <c r="S68" s="124">
        <f t="shared" si="66"/>
        <v>0</v>
      </c>
      <c r="T68" s="147">
        <f t="shared" si="4"/>
        <v>1</v>
      </c>
    </row>
    <row r="69" spans="1:20" ht="20.100000000000001" hidden="1" customHeight="1" x14ac:dyDescent="0.25">
      <c r="A69" s="155"/>
      <c r="B69" s="3">
        <v>618</v>
      </c>
      <c r="C69" s="66" t="s">
        <v>413</v>
      </c>
      <c r="D69" s="76"/>
      <c r="E69" s="5"/>
      <c r="F69" s="76"/>
      <c r="G69" s="22">
        <f t="shared" si="75"/>
        <v>0</v>
      </c>
      <c r="H69" s="124">
        <f t="shared" si="76"/>
        <v>0</v>
      </c>
      <c r="I69" s="101">
        <f t="shared" si="11"/>
        <v>0</v>
      </c>
      <c r="J69" s="21"/>
      <c r="K69" s="109"/>
      <c r="L69" s="21"/>
      <c r="M69" s="115">
        <f t="shared" si="77"/>
        <v>0</v>
      </c>
      <c r="N69" s="106"/>
      <c r="O69" s="22">
        <v>446.25</v>
      </c>
      <c r="P69" s="8">
        <v>0</v>
      </c>
      <c r="Q69" s="22">
        <v>409.5</v>
      </c>
      <c r="R69" s="22">
        <f t="shared" si="65"/>
        <v>855.75</v>
      </c>
      <c r="S69" s="124">
        <f t="shared" si="66"/>
        <v>0</v>
      </c>
      <c r="T69" s="147">
        <f t="shared" si="4"/>
        <v>1</v>
      </c>
    </row>
    <row r="70" spans="1:20" ht="20.100000000000001" hidden="1" customHeight="1" x14ac:dyDescent="0.25">
      <c r="A70" s="155"/>
      <c r="B70" s="3">
        <v>619</v>
      </c>
      <c r="C70" s="66" t="s">
        <v>433</v>
      </c>
      <c r="D70" s="76"/>
      <c r="E70" s="5"/>
      <c r="F70" s="5"/>
      <c r="G70" s="22">
        <f t="shared" ref="G70" si="78">SUM(D70:F70)</f>
        <v>0</v>
      </c>
      <c r="H70" s="124">
        <f t="shared" ref="H70" si="79">IF(OR(M70="",G70=""),"n/a",ROUND(SUMPRODUCT(J70:L70,D70:F70),2))</f>
        <v>0</v>
      </c>
      <c r="I70" s="101">
        <f t="shared" si="11"/>
        <v>0</v>
      </c>
      <c r="J70" s="21"/>
      <c r="K70" s="7"/>
      <c r="L70" s="7"/>
      <c r="M70" s="115">
        <f t="shared" ref="M70" si="80">SUM(J70:L70)</f>
        <v>0</v>
      </c>
      <c r="N70" s="106"/>
      <c r="O70" s="22">
        <v>22.05</v>
      </c>
      <c r="P70" s="8">
        <v>0</v>
      </c>
      <c r="Q70" s="8">
        <v>0</v>
      </c>
      <c r="R70" s="22">
        <f t="shared" si="65"/>
        <v>22.05</v>
      </c>
      <c r="S70" s="124">
        <f t="shared" si="66"/>
        <v>0</v>
      </c>
      <c r="T70" s="147">
        <f t="shared" si="4"/>
        <v>1</v>
      </c>
    </row>
    <row r="71" spans="1:20" ht="5.0999999999999996" hidden="1" customHeight="1" x14ac:dyDescent="0.25">
      <c r="D71" s="137"/>
      <c r="E71" s="70"/>
      <c r="F71" s="70"/>
      <c r="G71" s="70"/>
      <c r="H71" s="128"/>
      <c r="I71" s="101">
        <f t="shared" si="11"/>
        <v>0</v>
      </c>
      <c r="J71" s="116"/>
      <c r="K71" s="72"/>
      <c r="L71" s="72"/>
      <c r="M71" s="117"/>
      <c r="N71" s="106"/>
      <c r="O71" s="127"/>
      <c r="P71" s="32"/>
      <c r="Q71" s="32"/>
      <c r="R71" s="32"/>
      <c r="S71" s="128"/>
      <c r="T71" s="147"/>
    </row>
    <row r="72" spans="1:20" ht="20.100000000000001" hidden="1" customHeight="1" x14ac:dyDescent="0.25">
      <c r="A72" s="166" t="s">
        <v>44</v>
      </c>
      <c r="B72" s="160" t="s">
        <v>44</v>
      </c>
      <c r="C72" s="161"/>
      <c r="D72" s="150" t="s">
        <v>322</v>
      </c>
      <c r="E72" s="151"/>
      <c r="F72" s="151"/>
      <c r="G72" s="152"/>
      <c r="H72" s="135">
        <f>SUM(H73:H158)</f>
        <v>0</v>
      </c>
      <c r="I72" s="101">
        <f t="shared" si="11"/>
        <v>0</v>
      </c>
      <c r="J72" s="43">
        <f>SUM(J73:J158)</f>
        <v>0</v>
      </c>
      <c r="K72" s="43">
        <f>SUM(K73:K158)</f>
        <v>0</v>
      </c>
      <c r="L72" s="43">
        <f>SUM(L73:L158)</f>
        <v>0</v>
      </c>
      <c r="M72" s="43">
        <f>SUM(M73:M158)</f>
        <v>0</v>
      </c>
      <c r="N72" s="106"/>
      <c r="O72" s="150" t="s">
        <v>322</v>
      </c>
      <c r="P72" s="151"/>
      <c r="Q72" s="151"/>
      <c r="R72" s="152"/>
      <c r="S72" s="123">
        <f>SUM(S73:S158)</f>
        <v>0</v>
      </c>
      <c r="T72" s="147" t="e">
        <f t="shared" si="4"/>
        <v>#VALUE!</v>
      </c>
    </row>
    <row r="73" spans="1:20" ht="20.100000000000001" hidden="1" customHeight="1" x14ac:dyDescent="0.25">
      <c r="A73" s="167"/>
      <c r="B73" s="3">
        <v>201</v>
      </c>
      <c r="C73" s="66" t="s">
        <v>399</v>
      </c>
      <c r="D73" s="76"/>
      <c r="E73" s="5"/>
      <c r="F73" s="5"/>
      <c r="G73" s="22">
        <f t="shared" ref="G73:G134" si="81">SUM(D73:F73)</f>
        <v>0</v>
      </c>
      <c r="H73" s="124">
        <f t="shared" ref="H73:H104" si="82">IF(OR(M73="",G73=""),"n/a",ROUND(SUMPRODUCT(J73:L73,D73:F73),2))</f>
        <v>0</v>
      </c>
      <c r="I73" s="101">
        <f t="shared" si="11"/>
        <v>0</v>
      </c>
      <c r="J73" s="21"/>
      <c r="K73" s="7"/>
      <c r="L73" s="7"/>
      <c r="M73" s="115">
        <f t="shared" ref="M73:M132" si="83">SUM(J73:L73)</f>
        <v>0</v>
      </c>
      <c r="N73" s="106"/>
      <c r="O73" s="22">
        <v>55.1</v>
      </c>
      <c r="P73" s="8">
        <v>0</v>
      </c>
      <c r="Q73" s="8">
        <v>0</v>
      </c>
      <c r="R73" s="22">
        <f t="shared" ref="R73" si="84">SUM(O73:Q73)</f>
        <v>55.1</v>
      </c>
      <c r="S73" s="124">
        <f t="shared" ref="S73:S132" si="85">IF(OR(M73="",R73=""),"n/a",ROUND(SUMPRODUCT(J73:L73,O73:Q73),2))</f>
        <v>0</v>
      </c>
      <c r="T73" s="147">
        <f t="shared" ref="T73:T136" si="86">IF(OR(O73-D73&lt;0,P73-E73&lt;0,Q73-F73&lt;0),-1,1)</f>
        <v>1</v>
      </c>
    </row>
    <row r="74" spans="1:20" ht="20.100000000000001" hidden="1" customHeight="1" x14ac:dyDescent="0.25">
      <c r="A74" s="167"/>
      <c r="B74" s="3">
        <v>202</v>
      </c>
      <c r="C74" s="66" t="s">
        <v>400</v>
      </c>
      <c r="D74" s="76"/>
      <c r="E74" s="5"/>
      <c r="F74" s="5"/>
      <c r="G74" s="22">
        <f t="shared" si="81"/>
        <v>0</v>
      </c>
      <c r="H74" s="124">
        <f t="shared" si="82"/>
        <v>0</v>
      </c>
      <c r="I74" s="101">
        <f t="shared" ref="I74:I135" si="87">IF(C74="",0,IF(COUNT(D74:F74)-COUNT(J74:L74)&lt;0,1,0))</f>
        <v>0</v>
      </c>
      <c r="J74" s="21"/>
      <c r="K74" s="7"/>
      <c r="L74" s="7"/>
      <c r="M74" s="115">
        <f t="shared" si="83"/>
        <v>0</v>
      </c>
      <c r="N74" s="106"/>
      <c r="O74" s="22">
        <v>38.6</v>
      </c>
      <c r="P74" s="8">
        <v>0</v>
      </c>
      <c r="Q74" s="8">
        <v>0</v>
      </c>
      <c r="R74" s="22">
        <f t="shared" ref="R74:R132" si="88">SUM(O74:Q74)</f>
        <v>38.6</v>
      </c>
      <c r="S74" s="124">
        <f t="shared" si="85"/>
        <v>0</v>
      </c>
      <c r="T74" s="147">
        <f t="shared" si="86"/>
        <v>1</v>
      </c>
    </row>
    <row r="75" spans="1:20" ht="20.100000000000001" hidden="1" customHeight="1" x14ac:dyDescent="0.25">
      <c r="A75" s="167"/>
      <c r="B75" s="3">
        <v>203</v>
      </c>
      <c r="C75" s="66" t="s">
        <v>0</v>
      </c>
      <c r="D75" s="76"/>
      <c r="E75" s="5"/>
      <c r="F75" s="5"/>
      <c r="G75" s="22">
        <f t="shared" si="81"/>
        <v>0</v>
      </c>
      <c r="H75" s="124">
        <f t="shared" si="82"/>
        <v>0</v>
      </c>
      <c r="I75" s="101">
        <f t="shared" si="87"/>
        <v>0</v>
      </c>
      <c r="J75" s="21"/>
      <c r="K75" s="7"/>
      <c r="L75" s="7"/>
      <c r="M75" s="115">
        <f t="shared" si="83"/>
        <v>0</v>
      </c>
      <c r="N75" s="106"/>
      <c r="O75" s="22">
        <v>55.1</v>
      </c>
      <c r="P75" s="8">
        <v>0</v>
      </c>
      <c r="Q75" s="8">
        <v>0</v>
      </c>
      <c r="R75" s="22">
        <f t="shared" si="88"/>
        <v>55.1</v>
      </c>
      <c r="S75" s="124">
        <f t="shared" si="85"/>
        <v>0</v>
      </c>
      <c r="T75" s="147">
        <f t="shared" si="86"/>
        <v>1</v>
      </c>
    </row>
    <row r="76" spans="1:20" ht="20.100000000000001" hidden="1" customHeight="1" x14ac:dyDescent="0.25">
      <c r="A76" s="167"/>
      <c r="B76" s="3">
        <v>204</v>
      </c>
      <c r="C76" s="66" t="s">
        <v>47</v>
      </c>
      <c r="D76" s="76"/>
      <c r="E76" s="5"/>
      <c r="F76" s="5"/>
      <c r="G76" s="22">
        <f t="shared" si="81"/>
        <v>0</v>
      </c>
      <c r="H76" s="124">
        <f t="shared" si="82"/>
        <v>0</v>
      </c>
      <c r="I76" s="101">
        <f t="shared" si="87"/>
        <v>0</v>
      </c>
      <c r="J76" s="21"/>
      <c r="K76" s="7"/>
      <c r="L76" s="7"/>
      <c r="M76" s="115">
        <f t="shared" si="83"/>
        <v>0</v>
      </c>
      <c r="N76" s="106"/>
      <c r="O76" s="22">
        <v>38.6</v>
      </c>
      <c r="P76" s="8">
        <v>0</v>
      </c>
      <c r="Q76" s="8">
        <v>0</v>
      </c>
      <c r="R76" s="22">
        <f t="shared" si="88"/>
        <v>38.6</v>
      </c>
      <c r="S76" s="124">
        <f t="shared" si="85"/>
        <v>0</v>
      </c>
      <c r="T76" s="147">
        <f t="shared" si="86"/>
        <v>1</v>
      </c>
    </row>
    <row r="77" spans="1:20" ht="20.100000000000001" hidden="1" customHeight="1" x14ac:dyDescent="0.25">
      <c r="A77" s="167"/>
      <c r="B77" s="89">
        <v>205</v>
      </c>
      <c r="C77" s="66" t="s">
        <v>48</v>
      </c>
      <c r="D77" s="76"/>
      <c r="E77" s="5"/>
      <c r="F77" s="5"/>
      <c r="G77" s="22">
        <f t="shared" si="81"/>
        <v>0</v>
      </c>
      <c r="H77" s="124">
        <f t="shared" si="82"/>
        <v>0</v>
      </c>
      <c r="I77" s="101">
        <f t="shared" si="87"/>
        <v>0</v>
      </c>
      <c r="J77" s="21"/>
      <c r="K77" s="7"/>
      <c r="L77" s="7"/>
      <c r="M77" s="115">
        <f t="shared" si="83"/>
        <v>0</v>
      </c>
      <c r="N77" s="106"/>
      <c r="O77" s="22">
        <v>55.1</v>
      </c>
      <c r="P77" s="8">
        <v>0</v>
      </c>
      <c r="Q77" s="8">
        <v>0</v>
      </c>
      <c r="R77" s="22">
        <f t="shared" si="88"/>
        <v>55.1</v>
      </c>
      <c r="S77" s="124">
        <f t="shared" si="85"/>
        <v>0</v>
      </c>
      <c r="T77" s="147">
        <f t="shared" si="86"/>
        <v>1</v>
      </c>
    </row>
    <row r="78" spans="1:20" ht="20.100000000000001" hidden="1" customHeight="1" x14ac:dyDescent="0.25">
      <c r="A78" s="167"/>
      <c r="B78" s="89">
        <v>206</v>
      </c>
      <c r="C78" s="66" t="s">
        <v>12</v>
      </c>
      <c r="D78" s="76"/>
      <c r="E78" s="5"/>
      <c r="F78" s="5"/>
      <c r="G78" s="22">
        <f t="shared" si="81"/>
        <v>0</v>
      </c>
      <c r="H78" s="124">
        <f t="shared" si="82"/>
        <v>0</v>
      </c>
      <c r="I78" s="101">
        <f t="shared" si="87"/>
        <v>0</v>
      </c>
      <c r="J78" s="21"/>
      <c r="K78" s="7"/>
      <c r="L78" s="7"/>
      <c r="M78" s="115">
        <f t="shared" si="83"/>
        <v>0</v>
      </c>
      <c r="N78" s="106"/>
      <c r="O78" s="22">
        <v>55.1</v>
      </c>
      <c r="P78" s="8">
        <v>0</v>
      </c>
      <c r="Q78" s="8">
        <v>0</v>
      </c>
      <c r="R78" s="22">
        <f t="shared" si="88"/>
        <v>55.1</v>
      </c>
      <c r="S78" s="124">
        <f t="shared" si="85"/>
        <v>0</v>
      </c>
      <c r="T78" s="147">
        <f t="shared" si="86"/>
        <v>1</v>
      </c>
    </row>
    <row r="79" spans="1:20" ht="20.100000000000001" hidden="1" customHeight="1" x14ac:dyDescent="0.25">
      <c r="A79" s="167"/>
      <c r="B79" s="89">
        <v>207</v>
      </c>
      <c r="C79" s="66" t="s">
        <v>49</v>
      </c>
      <c r="D79" s="76"/>
      <c r="E79" s="5"/>
      <c r="F79" s="5"/>
      <c r="G79" s="22">
        <f t="shared" si="81"/>
        <v>0</v>
      </c>
      <c r="H79" s="124">
        <f t="shared" si="82"/>
        <v>0</v>
      </c>
      <c r="I79" s="101">
        <f t="shared" si="87"/>
        <v>0</v>
      </c>
      <c r="J79" s="21"/>
      <c r="K79" s="7"/>
      <c r="L79" s="7"/>
      <c r="M79" s="115">
        <f t="shared" si="83"/>
        <v>0</v>
      </c>
      <c r="N79" s="106"/>
      <c r="O79" s="22">
        <v>38.6</v>
      </c>
      <c r="P79" s="8">
        <v>0</v>
      </c>
      <c r="Q79" s="8">
        <v>0</v>
      </c>
      <c r="R79" s="22">
        <f t="shared" si="88"/>
        <v>38.6</v>
      </c>
      <c r="S79" s="124">
        <f t="shared" si="85"/>
        <v>0</v>
      </c>
      <c r="T79" s="147">
        <f t="shared" si="86"/>
        <v>1</v>
      </c>
    </row>
    <row r="80" spans="1:20" ht="20.100000000000001" hidden="1" customHeight="1" x14ac:dyDescent="0.25">
      <c r="A80" s="167"/>
      <c r="B80" s="89">
        <v>208</v>
      </c>
      <c r="C80" s="66" t="s">
        <v>344</v>
      </c>
      <c r="D80" s="76"/>
      <c r="E80" s="5"/>
      <c r="F80" s="5"/>
      <c r="G80" s="22">
        <f t="shared" si="81"/>
        <v>0</v>
      </c>
      <c r="H80" s="124">
        <f t="shared" si="82"/>
        <v>0</v>
      </c>
      <c r="I80" s="101">
        <f t="shared" si="87"/>
        <v>0</v>
      </c>
      <c r="J80" s="21"/>
      <c r="K80" s="7"/>
      <c r="L80" s="7"/>
      <c r="M80" s="115">
        <f t="shared" si="83"/>
        <v>0</v>
      </c>
      <c r="N80" s="106"/>
      <c r="O80" s="22">
        <v>55.1</v>
      </c>
      <c r="P80" s="8">
        <v>0</v>
      </c>
      <c r="Q80" s="8">
        <v>0</v>
      </c>
      <c r="R80" s="22">
        <f t="shared" si="88"/>
        <v>55.1</v>
      </c>
      <c r="S80" s="124">
        <f t="shared" si="85"/>
        <v>0</v>
      </c>
      <c r="T80" s="147">
        <f t="shared" si="86"/>
        <v>1</v>
      </c>
    </row>
    <row r="81" spans="1:20" ht="20.100000000000001" hidden="1" customHeight="1" x14ac:dyDescent="0.25">
      <c r="A81" s="167"/>
      <c r="B81" s="89">
        <v>209</v>
      </c>
      <c r="C81" s="66" t="s">
        <v>345</v>
      </c>
      <c r="D81" s="76"/>
      <c r="E81" s="5"/>
      <c r="F81" s="5"/>
      <c r="G81" s="22">
        <f t="shared" si="81"/>
        <v>0</v>
      </c>
      <c r="H81" s="124">
        <f t="shared" si="82"/>
        <v>0</v>
      </c>
      <c r="I81" s="101">
        <f t="shared" si="87"/>
        <v>0</v>
      </c>
      <c r="J81" s="21"/>
      <c r="K81" s="7"/>
      <c r="L81" s="7"/>
      <c r="M81" s="115">
        <f t="shared" si="83"/>
        <v>0</v>
      </c>
      <c r="N81" s="106"/>
      <c r="O81" s="22">
        <v>38.6</v>
      </c>
      <c r="P81" s="8">
        <v>0</v>
      </c>
      <c r="Q81" s="8">
        <v>0</v>
      </c>
      <c r="R81" s="22">
        <f t="shared" si="88"/>
        <v>38.6</v>
      </c>
      <c r="S81" s="124">
        <f t="shared" si="85"/>
        <v>0</v>
      </c>
      <c r="T81" s="147">
        <f t="shared" si="86"/>
        <v>1</v>
      </c>
    </row>
    <row r="82" spans="1:20" ht="20.100000000000001" hidden="1" customHeight="1" x14ac:dyDescent="0.25">
      <c r="A82" s="167"/>
      <c r="B82" s="89">
        <v>210</v>
      </c>
      <c r="C82" s="66" t="s">
        <v>50</v>
      </c>
      <c r="D82" s="76"/>
      <c r="E82" s="5"/>
      <c r="F82" s="5"/>
      <c r="G82" s="22">
        <f t="shared" si="81"/>
        <v>0</v>
      </c>
      <c r="H82" s="124">
        <f t="shared" si="82"/>
        <v>0</v>
      </c>
      <c r="I82" s="101">
        <f t="shared" si="87"/>
        <v>0</v>
      </c>
      <c r="J82" s="21"/>
      <c r="K82" s="7"/>
      <c r="L82" s="7"/>
      <c r="M82" s="115">
        <f t="shared" si="83"/>
        <v>0</v>
      </c>
      <c r="N82" s="106"/>
      <c r="O82" s="22">
        <v>55.1</v>
      </c>
      <c r="P82" s="8">
        <v>0</v>
      </c>
      <c r="Q82" s="8">
        <v>0</v>
      </c>
      <c r="R82" s="22">
        <f t="shared" si="88"/>
        <v>55.1</v>
      </c>
      <c r="S82" s="124">
        <f t="shared" si="85"/>
        <v>0</v>
      </c>
      <c r="T82" s="147">
        <f t="shared" si="86"/>
        <v>1</v>
      </c>
    </row>
    <row r="83" spans="1:20" ht="20.100000000000001" hidden="1" customHeight="1" x14ac:dyDescent="0.25">
      <c r="A83" s="167"/>
      <c r="B83" s="89">
        <v>211</v>
      </c>
      <c r="C83" s="66" t="s">
        <v>51</v>
      </c>
      <c r="D83" s="76"/>
      <c r="E83" s="5"/>
      <c r="F83" s="5"/>
      <c r="G83" s="22">
        <f t="shared" si="81"/>
        <v>0</v>
      </c>
      <c r="H83" s="124">
        <f t="shared" si="82"/>
        <v>0</v>
      </c>
      <c r="I83" s="101">
        <f t="shared" si="87"/>
        <v>0</v>
      </c>
      <c r="J83" s="21"/>
      <c r="K83" s="7"/>
      <c r="L83" s="7"/>
      <c r="M83" s="115">
        <f t="shared" si="83"/>
        <v>0</v>
      </c>
      <c r="N83" s="106"/>
      <c r="O83" s="22">
        <v>38.6</v>
      </c>
      <c r="P83" s="8">
        <v>0</v>
      </c>
      <c r="Q83" s="8">
        <v>0</v>
      </c>
      <c r="R83" s="22">
        <f t="shared" si="88"/>
        <v>38.6</v>
      </c>
      <c r="S83" s="124">
        <f t="shared" si="85"/>
        <v>0</v>
      </c>
      <c r="T83" s="147">
        <f t="shared" si="86"/>
        <v>1</v>
      </c>
    </row>
    <row r="84" spans="1:20" ht="20.100000000000001" hidden="1" customHeight="1" x14ac:dyDescent="0.25">
      <c r="A84" s="167"/>
      <c r="B84" s="89">
        <v>212</v>
      </c>
      <c r="C84" s="66" t="s">
        <v>346</v>
      </c>
      <c r="D84" s="76"/>
      <c r="E84" s="5"/>
      <c r="F84" s="5"/>
      <c r="G84" s="22">
        <f t="shared" si="81"/>
        <v>0</v>
      </c>
      <c r="H84" s="124">
        <f t="shared" si="82"/>
        <v>0</v>
      </c>
      <c r="I84" s="101">
        <f t="shared" si="87"/>
        <v>0</v>
      </c>
      <c r="J84" s="21"/>
      <c r="K84" s="7"/>
      <c r="L84" s="7"/>
      <c r="M84" s="115">
        <f t="shared" si="83"/>
        <v>0</v>
      </c>
      <c r="N84" s="106"/>
      <c r="O84" s="22">
        <v>55.1</v>
      </c>
      <c r="P84" s="8">
        <v>0</v>
      </c>
      <c r="Q84" s="8">
        <v>0</v>
      </c>
      <c r="R84" s="22">
        <f t="shared" si="88"/>
        <v>55.1</v>
      </c>
      <c r="S84" s="124">
        <f t="shared" si="85"/>
        <v>0</v>
      </c>
      <c r="T84" s="147">
        <f t="shared" si="86"/>
        <v>1</v>
      </c>
    </row>
    <row r="85" spans="1:20" ht="20.100000000000001" hidden="1" customHeight="1" x14ac:dyDescent="0.25">
      <c r="A85" s="167"/>
      <c r="B85" s="89">
        <v>213</v>
      </c>
      <c r="C85" s="66" t="s">
        <v>347</v>
      </c>
      <c r="D85" s="76"/>
      <c r="E85" s="5"/>
      <c r="F85" s="5"/>
      <c r="G85" s="22">
        <f t="shared" si="81"/>
        <v>0</v>
      </c>
      <c r="H85" s="124">
        <f t="shared" si="82"/>
        <v>0</v>
      </c>
      <c r="I85" s="101">
        <f t="shared" si="87"/>
        <v>0</v>
      </c>
      <c r="J85" s="21"/>
      <c r="K85" s="7"/>
      <c r="L85" s="7"/>
      <c r="M85" s="115">
        <f t="shared" si="83"/>
        <v>0</v>
      </c>
      <c r="N85" s="106"/>
      <c r="O85" s="22">
        <v>38.6</v>
      </c>
      <c r="P85" s="8">
        <v>0</v>
      </c>
      <c r="Q85" s="8">
        <v>0</v>
      </c>
      <c r="R85" s="22">
        <f t="shared" si="88"/>
        <v>38.6</v>
      </c>
      <c r="S85" s="124">
        <f t="shared" si="85"/>
        <v>0</v>
      </c>
      <c r="T85" s="147">
        <f t="shared" si="86"/>
        <v>1</v>
      </c>
    </row>
    <row r="86" spans="1:20" ht="20.100000000000001" hidden="1" customHeight="1" x14ac:dyDescent="0.25">
      <c r="A86" s="167"/>
      <c r="B86" s="89">
        <v>214</v>
      </c>
      <c r="C86" s="66" t="s">
        <v>52</v>
      </c>
      <c r="D86" s="76"/>
      <c r="E86" s="5"/>
      <c r="F86" s="5"/>
      <c r="G86" s="22">
        <f t="shared" si="81"/>
        <v>0</v>
      </c>
      <c r="H86" s="124">
        <f t="shared" si="82"/>
        <v>0</v>
      </c>
      <c r="I86" s="101">
        <f t="shared" si="87"/>
        <v>0</v>
      </c>
      <c r="J86" s="21"/>
      <c r="K86" s="7"/>
      <c r="L86" s="7"/>
      <c r="M86" s="115">
        <f t="shared" si="83"/>
        <v>0</v>
      </c>
      <c r="N86" s="106"/>
      <c r="O86" s="22">
        <v>55.1</v>
      </c>
      <c r="P86" s="8">
        <v>0</v>
      </c>
      <c r="Q86" s="8">
        <v>0</v>
      </c>
      <c r="R86" s="22">
        <f t="shared" si="88"/>
        <v>55.1</v>
      </c>
      <c r="S86" s="124">
        <f t="shared" si="85"/>
        <v>0</v>
      </c>
      <c r="T86" s="147">
        <f t="shared" si="86"/>
        <v>1</v>
      </c>
    </row>
    <row r="87" spans="1:20" ht="20.100000000000001" hidden="1" customHeight="1" x14ac:dyDescent="0.25">
      <c r="A87" s="167"/>
      <c r="B87" s="89">
        <v>215</v>
      </c>
      <c r="C87" s="66" t="s">
        <v>53</v>
      </c>
      <c r="D87" s="76"/>
      <c r="E87" s="5"/>
      <c r="F87" s="5"/>
      <c r="G87" s="22">
        <f t="shared" si="81"/>
        <v>0</v>
      </c>
      <c r="H87" s="124">
        <f t="shared" si="82"/>
        <v>0</v>
      </c>
      <c r="I87" s="101">
        <f t="shared" si="87"/>
        <v>0</v>
      </c>
      <c r="J87" s="21"/>
      <c r="K87" s="7"/>
      <c r="L87" s="7"/>
      <c r="M87" s="115">
        <f t="shared" si="83"/>
        <v>0</v>
      </c>
      <c r="N87" s="106"/>
      <c r="O87" s="22">
        <v>38.6</v>
      </c>
      <c r="P87" s="8">
        <v>0</v>
      </c>
      <c r="Q87" s="8">
        <v>0</v>
      </c>
      <c r="R87" s="22">
        <f t="shared" si="88"/>
        <v>38.6</v>
      </c>
      <c r="S87" s="124">
        <f t="shared" si="85"/>
        <v>0</v>
      </c>
      <c r="T87" s="147">
        <f t="shared" si="86"/>
        <v>1</v>
      </c>
    </row>
    <row r="88" spans="1:20" ht="20.100000000000001" hidden="1" customHeight="1" x14ac:dyDescent="0.25">
      <c r="A88" s="167"/>
      <c r="B88" s="89">
        <v>216</v>
      </c>
      <c r="C88" s="66" t="s">
        <v>348</v>
      </c>
      <c r="D88" s="76"/>
      <c r="E88" s="5"/>
      <c r="F88" s="5"/>
      <c r="G88" s="22">
        <f t="shared" si="81"/>
        <v>0</v>
      </c>
      <c r="H88" s="124">
        <f t="shared" si="82"/>
        <v>0</v>
      </c>
      <c r="I88" s="101">
        <f t="shared" si="87"/>
        <v>0</v>
      </c>
      <c r="J88" s="21"/>
      <c r="K88" s="7"/>
      <c r="L88" s="7"/>
      <c r="M88" s="115">
        <f t="shared" si="83"/>
        <v>0</v>
      </c>
      <c r="N88" s="106"/>
      <c r="O88" s="22">
        <v>55.1</v>
      </c>
      <c r="P88" s="8">
        <v>0</v>
      </c>
      <c r="Q88" s="8">
        <v>0</v>
      </c>
      <c r="R88" s="22">
        <f t="shared" si="88"/>
        <v>55.1</v>
      </c>
      <c r="S88" s="124">
        <f t="shared" si="85"/>
        <v>0</v>
      </c>
      <c r="T88" s="147">
        <f t="shared" si="86"/>
        <v>1</v>
      </c>
    </row>
    <row r="89" spans="1:20" ht="20.100000000000001" hidden="1" customHeight="1" x14ac:dyDescent="0.25">
      <c r="A89" s="167"/>
      <c r="B89" s="89">
        <v>217</v>
      </c>
      <c r="C89" s="66" t="s">
        <v>349</v>
      </c>
      <c r="D89" s="76"/>
      <c r="E89" s="5"/>
      <c r="F89" s="5"/>
      <c r="G89" s="22">
        <f t="shared" si="81"/>
        <v>0</v>
      </c>
      <c r="H89" s="124">
        <f t="shared" si="82"/>
        <v>0</v>
      </c>
      <c r="I89" s="101">
        <f t="shared" si="87"/>
        <v>0</v>
      </c>
      <c r="J89" s="21"/>
      <c r="K89" s="7"/>
      <c r="L89" s="7"/>
      <c r="M89" s="115">
        <f t="shared" si="83"/>
        <v>0</v>
      </c>
      <c r="N89" s="106"/>
      <c r="O89" s="22">
        <v>38.6</v>
      </c>
      <c r="P89" s="8">
        <v>0</v>
      </c>
      <c r="Q89" s="8">
        <v>0</v>
      </c>
      <c r="R89" s="22">
        <f t="shared" si="88"/>
        <v>38.6</v>
      </c>
      <c r="S89" s="124">
        <f t="shared" si="85"/>
        <v>0</v>
      </c>
      <c r="T89" s="147">
        <f t="shared" si="86"/>
        <v>1</v>
      </c>
    </row>
    <row r="90" spans="1:20" ht="20.100000000000001" hidden="1" customHeight="1" x14ac:dyDescent="0.25">
      <c r="A90" s="167"/>
      <c r="B90" s="89">
        <v>218</v>
      </c>
      <c r="C90" s="66" t="s">
        <v>54</v>
      </c>
      <c r="D90" s="76"/>
      <c r="E90" s="5"/>
      <c r="F90" s="5"/>
      <c r="G90" s="22">
        <f t="shared" si="81"/>
        <v>0</v>
      </c>
      <c r="H90" s="124">
        <f t="shared" si="82"/>
        <v>0</v>
      </c>
      <c r="I90" s="101">
        <f t="shared" si="87"/>
        <v>0</v>
      </c>
      <c r="J90" s="21"/>
      <c r="K90" s="7"/>
      <c r="L90" s="7"/>
      <c r="M90" s="115">
        <f t="shared" si="83"/>
        <v>0</v>
      </c>
      <c r="N90" s="106"/>
      <c r="O90" s="22">
        <v>55.1</v>
      </c>
      <c r="P90" s="8">
        <v>0</v>
      </c>
      <c r="Q90" s="8">
        <v>0</v>
      </c>
      <c r="R90" s="22">
        <f t="shared" si="88"/>
        <v>55.1</v>
      </c>
      <c r="S90" s="124">
        <f t="shared" si="85"/>
        <v>0</v>
      </c>
      <c r="T90" s="147">
        <f t="shared" si="86"/>
        <v>1</v>
      </c>
    </row>
    <row r="91" spans="1:20" ht="20.100000000000001" hidden="1" customHeight="1" x14ac:dyDescent="0.25">
      <c r="A91" s="167"/>
      <c r="B91" s="3">
        <v>219</v>
      </c>
      <c r="C91" s="66" t="s">
        <v>55</v>
      </c>
      <c r="D91" s="76"/>
      <c r="E91" s="5"/>
      <c r="F91" s="5"/>
      <c r="G91" s="22">
        <f t="shared" si="81"/>
        <v>0</v>
      </c>
      <c r="H91" s="124">
        <f t="shared" si="82"/>
        <v>0</v>
      </c>
      <c r="I91" s="101">
        <f t="shared" si="87"/>
        <v>0</v>
      </c>
      <c r="J91" s="21"/>
      <c r="K91" s="7"/>
      <c r="L91" s="7"/>
      <c r="M91" s="115">
        <f t="shared" si="83"/>
        <v>0</v>
      </c>
      <c r="N91" s="106"/>
      <c r="O91" s="22">
        <v>38.6</v>
      </c>
      <c r="P91" s="8">
        <v>0</v>
      </c>
      <c r="Q91" s="8">
        <v>0</v>
      </c>
      <c r="R91" s="22">
        <f t="shared" si="88"/>
        <v>38.6</v>
      </c>
      <c r="S91" s="124">
        <f t="shared" si="85"/>
        <v>0</v>
      </c>
      <c r="T91" s="147">
        <f t="shared" si="86"/>
        <v>1</v>
      </c>
    </row>
    <row r="92" spans="1:20" ht="20.100000000000001" hidden="1" customHeight="1" x14ac:dyDescent="0.25">
      <c r="A92" s="167"/>
      <c r="B92" s="3">
        <v>220</v>
      </c>
      <c r="C92" s="66" t="s">
        <v>56</v>
      </c>
      <c r="D92" s="76"/>
      <c r="E92" s="5"/>
      <c r="F92" s="5"/>
      <c r="G92" s="22">
        <f t="shared" si="81"/>
        <v>0</v>
      </c>
      <c r="H92" s="124">
        <f t="shared" si="82"/>
        <v>0</v>
      </c>
      <c r="I92" s="101">
        <f t="shared" si="87"/>
        <v>0</v>
      </c>
      <c r="J92" s="21"/>
      <c r="K92" s="7"/>
      <c r="L92" s="7"/>
      <c r="M92" s="115">
        <f t="shared" si="83"/>
        <v>0</v>
      </c>
      <c r="N92" s="106"/>
      <c r="O92" s="22">
        <v>55.1</v>
      </c>
      <c r="P92" s="8">
        <v>0</v>
      </c>
      <c r="Q92" s="8">
        <v>0</v>
      </c>
      <c r="R92" s="22">
        <f t="shared" si="88"/>
        <v>55.1</v>
      </c>
      <c r="S92" s="124">
        <f t="shared" si="85"/>
        <v>0</v>
      </c>
      <c r="T92" s="147">
        <f t="shared" si="86"/>
        <v>1</v>
      </c>
    </row>
    <row r="93" spans="1:20" ht="20.100000000000001" hidden="1" customHeight="1" x14ac:dyDescent="0.25">
      <c r="A93" s="167"/>
      <c r="B93" s="3">
        <v>221</v>
      </c>
      <c r="C93" s="66" t="s">
        <v>57</v>
      </c>
      <c r="D93" s="76"/>
      <c r="E93" s="5"/>
      <c r="F93" s="5"/>
      <c r="G93" s="22">
        <f t="shared" si="81"/>
        <v>0</v>
      </c>
      <c r="H93" s="124">
        <f t="shared" si="82"/>
        <v>0</v>
      </c>
      <c r="I93" s="101">
        <f t="shared" si="87"/>
        <v>0</v>
      </c>
      <c r="J93" s="21"/>
      <c r="K93" s="7"/>
      <c r="L93" s="7"/>
      <c r="M93" s="115">
        <f t="shared" si="83"/>
        <v>0</v>
      </c>
      <c r="N93" s="106"/>
      <c r="O93" s="22">
        <v>38.6</v>
      </c>
      <c r="P93" s="8">
        <v>0</v>
      </c>
      <c r="Q93" s="8">
        <v>0</v>
      </c>
      <c r="R93" s="22">
        <f t="shared" si="88"/>
        <v>38.6</v>
      </c>
      <c r="S93" s="124">
        <f t="shared" si="85"/>
        <v>0</v>
      </c>
      <c r="T93" s="147">
        <f t="shared" si="86"/>
        <v>1</v>
      </c>
    </row>
    <row r="94" spans="1:20" ht="20.100000000000001" hidden="1" customHeight="1" x14ac:dyDescent="0.25">
      <c r="A94" s="167"/>
      <c r="B94" s="3">
        <v>222</v>
      </c>
      <c r="C94" s="66" t="s">
        <v>58</v>
      </c>
      <c r="D94" s="76"/>
      <c r="E94" s="5"/>
      <c r="F94" s="5"/>
      <c r="G94" s="22">
        <f t="shared" si="81"/>
        <v>0</v>
      </c>
      <c r="H94" s="124">
        <f t="shared" si="82"/>
        <v>0</v>
      </c>
      <c r="I94" s="101">
        <f t="shared" si="87"/>
        <v>0</v>
      </c>
      <c r="J94" s="21"/>
      <c r="K94" s="7"/>
      <c r="L94" s="7"/>
      <c r="M94" s="115">
        <f t="shared" si="83"/>
        <v>0</v>
      </c>
      <c r="N94" s="106"/>
      <c r="O94" s="22">
        <v>55.1</v>
      </c>
      <c r="P94" s="8">
        <v>0</v>
      </c>
      <c r="Q94" s="8">
        <v>0</v>
      </c>
      <c r="R94" s="22">
        <f t="shared" si="88"/>
        <v>55.1</v>
      </c>
      <c r="S94" s="124">
        <f t="shared" si="85"/>
        <v>0</v>
      </c>
      <c r="T94" s="147">
        <f t="shared" si="86"/>
        <v>1</v>
      </c>
    </row>
    <row r="95" spans="1:20" ht="20.100000000000001" hidden="1" customHeight="1" x14ac:dyDescent="0.25">
      <c r="A95" s="167"/>
      <c r="B95" s="3">
        <v>223</v>
      </c>
      <c r="C95" s="66" t="s">
        <v>59</v>
      </c>
      <c r="D95" s="76"/>
      <c r="E95" s="5"/>
      <c r="F95" s="5"/>
      <c r="G95" s="22">
        <f t="shared" si="81"/>
        <v>0</v>
      </c>
      <c r="H95" s="124">
        <f t="shared" si="82"/>
        <v>0</v>
      </c>
      <c r="I95" s="101">
        <f t="shared" si="87"/>
        <v>0</v>
      </c>
      <c r="J95" s="21"/>
      <c r="K95" s="7"/>
      <c r="L95" s="7"/>
      <c r="M95" s="115">
        <f t="shared" si="83"/>
        <v>0</v>
      </c>
      <c r="N95" s="106"/>
      <c r="O95" s="22">
        <v>38.6</v>
      </c>
      <c r="P95" s="8">
        <v>0</v>
      </c>
      <c r="Q95" s="8">
        <v>0</v>
      </c>
      <c r="R95" s="22">
        <f t="shared" si="88"/>
        <v>38.6</v>
      </c>
      <c r="S95" s="124">
        <f t="shared" si="85"/>
        <v>0</v>
      </c>
      <c r="T95" s="147">
        <f t="shared" si="86"/>
        <v>1</v>
      </c>
    </row>
    <row r="96" spans="1:20" ht="20.100000000000001" hidden="1" customHeight="1" x14ac:dyDescent="0.25">
      <c r="A96" s="167"/>
      <c r="B96" s="3">
        <v>224</v>
      </c>
      <c r="C96" s="66" t="s">
        <v>401</v>
      </c>
      <c r="D96" s="76"/>
      <c r="E96" s="5"/>
      <c r="F96" s="5"/>
      <c r="G96" s="22">
        <f t="shared" si="81"/>
        <v>0</v>
      </c>
      <c r="H96" s="124">
        <f t="shared" si="82"/>
        <v>0</v>
      </c>
      <c r="I96" s="101">
        <f t="shared" si="87"/>
        <v>0</v>
      </c>
      <c r="J96" s="21"/>
      <c r="K96" s="7"/>
      <c r="L96" s="7"/>
      <c r="M96" s="115">
        <f t="shared" si="83"/>
        <v>0</v>
      </c>
      <c r="N96" s="106"/>
      <c r="O96" s="22">
        <v>55.1</v>
      </c>
      <c r="P96" s="8">
        <v>0</v>
      </c>
      <c r="Q96" s="8">
        <v>0</v>
      </c>
      <c r="R96" s="22">
        <f t="shared" si="88"/>
        <v>55.1</v>
      </c>
      <c r="S96" s="124">
        <f t="shared" si="85"/>
        <v>0</v>
      </c>
      <c r="T96" s="147">
        <f t="shared" si="86"/>
        <v>1</v>
      </c>
    </row>
    <row r="97" spans="1:20" ht="20.100000000000001" hidden="1" customHeight="1" x14ac:dyDescent="0.25">
      <c r="A97" s="167"/>
      <c r="B97" s="3">
        <v>225</v>
      </c>
      <c r="C97" s="66" t="s">
        <v>402</v>
      </c>
      <c r="D97" s="76"/>
      <c r="E97" s="5"/>
      <c r="F97" s="5"/>
      <c r="G97" s="22">
        <f t="shared" si="81"/>
        <v>0</v>
      </c>
      <c r="H97" s="124">
        <f t="shared" si="82"/>
        <v>0</v>
      </c>
      <c r="I97" s="101">
        <f t="shared" si="87"/>
        <v>0</v>
      </c>
      <c r="J97" s="21"/>
      <c r="K97" s="7"/>
      <c r="L97" s="7"/>
      <c r="M97" s="115">
        <f t="shared" si="83"/>
        <v>0</v>
      </c>
      <c r="N97" s="106"/>
      <c r="O97" s="22">
        <v>38.6</v>
      </c>
      <c r="P97" s="8">
        <v>0</v>
      </c>
      <c r="Q97" s="8">
        <v>0</v>
      </c>
      <c r="R97" s="22">
        <f t="shared" si="88"/>
        <v>38.6</v>
      </c>
      <c r="S97" s="124">
        <f t="shared" si="85"/>
        <v>0</v>
      </c>
      <c r="T97" s="147">
        <f t="shared" si="86"/>
        <v>1</v>
      </c>
    </row>
    <row r="98" spans="1:20" ht="20.100000000000001" hidden="1" customHeight="1" x14ac:dyDescent="0.25">
      <c r="A98" s="167"/>
      <c r="B98" s="3">
        <v>226</v>
      </c>
      <c r="C98" s="66" t="s">
        <v>60</v>
      </c>
      <c r="D98" s="76"/>
      <c r="E98" s="5"/>
      <c r="F98" s="5"/>
      <c r="G98" s="22">
        <f t="shared" si="81"/>
        <v>0</v>
      </c>
      <c r="H98" s="124">
        <f t="shared" si="82"/>
        <v>0</v>
      </c>
      <c r="I98" s="101">
        <f t="shared" si="87"/>
        <v>0</v>
      </c>
      <c r="J98" s="21"/>
      <c r="K98" s="7"/>
      <c r="L98" s="7"/>
      <c r="M98" s="115">
        <f t="shared" si="83"/>
        <v>0</v>
      </c>
      <c r="N98" s="106"/>
      <c r="O98" s="22">
        <v>44.1</v>
      </c>
      <c r="P98" s="8">
        <v>0</v>
      </c>
      <c r="Q98" s="8">
        <v>0</v>
      </c>
      <c r="R98" s="22">
        <f t="shared" si="88"/>
        <v>44.1</v>
      </c>
      <c r="S98" s="124">
        <f t="shared" si="85"/>
        <v>0</v>
      </c>
      <c r="T98" s="147">
        <f t="shared" si="86"/>
        <v>1</v>
      </c>
    </row>
    <row r="99" spans="1:20" ht="20.100000000000001" hidden="1" customHeight="1" x14ac:dyDescent="0.25">
      <c r="A99" s="167"/>
      <c r="B99" s="3">
        <v>227</v>
      </c>
      <c r="C99" s="66" t="s">
        <v>61</v>
      </c>
      <c r="D99" s="76"/>
      <c r="E99" s="5"/>
      <c r="F99" s="5"/>
      <c r="G99" s="22">
        <f t="shared" si="81"/>
        <v>0</v>
      </c>
      <c r="H99" s="124">
        <f t="shared" si="82"/>
        <v>0</v>
      </c>
      <c r="I99" s="101">
        <f t="shared" si="87"/>
        <v>0</v>
      </c>
      <c r="J99" s="21"/>
      <c r="K99" s="7"/>
      <c r="L99" s="7"/>
      <c r="M99" s="115">
        <f t="shared" si="83"/>
        <v>0</v>
      </c>
      <c r="N99" s="106"/>
      <c r="O99" s="22">
        <v>33.1</v>
      </c>
      <c r="P99" s="8">
        <v>0</v>
      </c>
      <c r="Q99" s="8">
        <v>0</v>
      </c>
      <c r="R99" s="22">
        <f t="shared" si="88"/>
        <v>33.1</v>
      </c>
      <c r="S99" s="124">
        <f t="shared" si="85"/>
        <v>0</v>
      </c>
      <c r="T99" s="147">
        <f t="shared" si="86"/>
        <v>1</v>
      </c>
    </row>
    <row r="100" spans="1:20" ht="20.100000000000001" hidden="1" customHeight="1" x14ac:dyDescent="0.25">
      <c r="A100" s="167"/>
      <c r="B100" s="3">
        <v>228</v>
      </c>
      <c r="C100" s="66" t="s">
        <v>441</v>
      </c>
      <c r="D100" s="76"/>
      <c r="E100" s="5"/>
      <c r="F100" s="5"/>
      <c r="G100" s="22">
        <f t="shared" si="81"/>
        <v>0</v>
      </c>
      <c r="H100" s="124">
        <f t="shared" si="82"/>
        <v>0</v>
      </c>
      <c r="I100" s="101">
        <f t="shared" si="87"/>
        <v>0</v>
      </c>
      <c r="J100" s="21"/>
      <c r="K100" s="7"/>
      <c r="L100" s="7"/>
      <c r="M100" s="115">
        <f t="shared" si="83"/>
        <v>0</v>
      </c>
      <c r="N100" s="106"/>
      <c r="O100" s="22">
        <v>55.1</v>
      </c>
      <c r="P100" s="8">
        <v>0</v>
      </c>
      <c r="Q100" s="8">
        <v>0</v>
      </c>
      <c r="R100" s="22">
        <f t="shared" si="88"/>
        <v>55.1</v>
      </c>
      <c r="S100" s="124">
        <f t="shared" si="85"/>
        <v>0</v>
      </c>
      <c r="T100" s="147">
        <f t="shared" si="86"/>
        <v>1</v>
      </c>
    </row>
    <row r="101" spans="1:20" ht="20.100000000000001" hidden="1" customHeight="1" x14ac:dyDescent="0.25">
      <c r="A101" s="167"/>
      <c r="B101" s="3">
        <v>229</v>
      </c>
      <c r="C101" s="66" t="s">
        <v>442</v>
      </c>
      <c r="D101" s="76"/>
      <c r="E101" s="5"/>
      <c r="F101" s="5"/>
      <c r="G101" s="22">
        <f t="shared" si="81"/>
        <v>0</v>
      </c>
      <c r="H101" s="124">
        <f t="shared" si="82"/>
        <v>0</v>
      </c>
      <c r="I101" s="101">
        <f t="shared" si="87"/>
        <v>0</v>
      </c>
      <c r="J101" s="21"/>
      <c r="K101" s="7"/>
      <c r="L101" s="7"/>
      <c r="M101" s="115">
        <f t="shared" si="83"/>
        <v>0</v>
      </c>
      <c r="N101" s="106"/>
      <c r="O101" s="22">
        <v>38.6</v>
      </c>
      <c r="P101" s="8">
        <v>0</v>
      </c>
      <c r="Q101" s="8">
        <v>0</v>
      </c>
      <c r="R101" s="22">
        <f t="shared" si="88"/>
        <v>38.6</v>
      </c>
      <c r="S101" s="124">
        <f t="shared" si="85"/>
        <v>0</v>
      </c>
      <c r="T101" s="147">
        <f t="shared" si="86"/>
        <v>1</v>
      </c>
    </row>
    <row r="102" spans="1:20" ht="20.100000000000001" hidden="1" customHeight="1" x14ac:dyDescent="0.25">
      <c r="A102" s="167"/>
      <c r="B102" s="3">
        <v>230</v>
      </c>
      <c r="C102" s="66" t="s">
        <v>62</v>
      </c>
      <c r="D102" s="76"/>
      <c r="E102" s="5"/>
      <c r="F102" s="5"/>
      <c r="G102" s="22">
        <f t="shared" si="81"/>
        <v>0</v>
      </c>
      <c r="H102" s="124">
        <f t="shared" si="82"/>
        <v>0</v>
      </c>
      <c r="I102" s="101">
        <f t="shared" si="87"/>
        <v>0</v>
      </c>
      <c r="J102" s="21"/>
      <c r="K102" s="7"/>
      <c r="L102" s="7"/>
      <c r="M102" s="115">
        <f t="shared" si="83"/>
        <v>0</v>
      </c>
      <c r="N102" s="106"/>
      <c r="O102" s="22">
        <v>44.1</v>
      </c>
      <c r="P102" s="8">
        <v>0</v>
      </c>
      <c r="Q102" s="8">
        <v>0</v>
      </c>
      <c r="R102" s="22">
        <f t="shared" si="88"/>
        <v>44.1</v>
      </c>
      <c r="S102" s="124">
        <f t="shared" si="85"/>
        <v>0</v>
      </c>
      <c r="T102" s="147">
        <f t="shared" si="86"/>
        <v>1</v>
      </c>
    </row>
    <row r="103" spans="1:20" ht="20.100000000000001" hidden="1" customHeight="1" x14ac:dyDescent="0.25">
      <c r="A103" s="167"/>
      <c r="B103" s="3">
        <v>231</v>
      </c>
      <c r="C103" s="66" t="s">
        <v>63</v>
      </c>
      <c r="D103" s="76"/>
      <c r="E103" s="5"/>
      <c r="F103" s="5"/>
      <c r="G103" s="22">
        <f t="shared" si="81"/>
        <v>0</v>
      </c>
      <c r="H103" s="124">
        <f t="shared" si="82"/>
        <v>0</v>
      </c>
      <c r="I103" s="101">
        <f t="shared" si="87"/>
        <v>0</v>
      </c>
      <c r="J103" s="21"/>
      <c r="K103" s="7"/>
      <c r="L103" s="7"/>
      <c r="M103" s="115">
        <f t="shared" si="83"/>
        <v>0</v>
      </c>
      <c r="N103" s="106"/>
      <c r="O103" s="22">
        <v>33.1</v>
      </c>
      <c r="P103" s="8">
        <v>0</v>
      </c>
      <c r="Q103" s="8">
        <v>0</v>
      </c>
      <c r="R103" s="22">
        <f t="shared" si="88"/>
        <v>33.1</v>
      </c>
      <c r="S103" s="124">
        <f t="shared" si="85"/>
        <v>0</v>
      </c>
      <c r="T103" s="147">
        <f t="shared" si="86"/>
        <v>1</v>
      </c>
    </row>
    <row r="104" spans="1:20" ht="20.100000000000001" hidden="1" customHeight="1" x14ac:dyDescent="0.25">
      <c r="A104" s="167"/>
      <c r="B104" s="3">
        <v>232</v>
      </c>
      <c r="C104" s="66" t="s">
        <v>1</v>
      </c>
      <c r="D104" s="76"/>
      <c r="E104" s="5"/>
      <c r="F104" s="5"/>
      <c r="G104" s="22">
        <f t="shared" si="81"/>
        <v>0</v>
      </c>
      <c r="H104" s="124">
        <f t="shared" si="82"/>
        <v>0</v>
      </c>
      <c r="I104" s="101">
        <f t="shared" si="87"/>
        <v>0</v>
      </c>
      <c r="J104" s="21"/>
      <c r="K104" s="7"/>
      <c r="L104" s="7"/>
      <c r="M104" s="115">
        <f t="shared" si="83"/>
        <v>0</v>
      </c>
      <c r="N104" s="106"/>
      <c r="O104" s="22">
        <v>55.1</v>
      </c>
      <c r="P104" s="8">
        <v>0</v>
      </c>
      <c r="Q104" s="8">
        <v>0</v>
      </c>
      <c r="R104" s="22">
        <f t="shared" si="88"/>
        <v>55.1</v>
      </c>
      <c r="S104" s="124">
        <f t="shared" si="85"/>
        <v>0</v>
      </c>
      <c r="T104" s="147">
        <f t="shared" si="86"/>
        <v>1</v>
      </c>
    </row>
    <row r="105" spans="1:20" ht="20.100000000000001" hidden="1" customHeight="1" x14ac:dyDescent="0.25">
      <c r="A105" s="167"/>
      <c r="B105" s="3">
        <v>233</v>
      </c>
      <c r="C105" s="66" t="s">
        <v>64</v>
      </c>
      <c r="D105" s="76"/>
      <c r="E105" s="5"/>
      <c r="F105" s="5"/>
      <c r="G105" s="22">
        <f t="shared" si="81"/>
        <v>0</v>
      </c>
      <c r="H105" s="124">
        <f t="shared" ref="H105:H132" si="89">IF(OR(M105="",G105=""),"n/a",ROUND(SUMPRODUCT(J105:L105,D105:F105),2))</f>
        <v>0</v>
      </c>
      <c r="I105" s="101">
        <f t="shared" si="87"/>
        <v>0</v>
      </c>
      <c r="J105" s="21"/>
      <c r="K105" s="7"/>
      <c r="L105" s="7"/>
      <c r="M105" s="115">
        <f t="shared" si="83"/>
        <v>0</v>
      </c>
      <c r="N105" s="106"/>
      <c r="O105" s="22">
        <v>38.6</v>
      </c>
      <c r="P105" s="8">
        <v>0</v>
      </c>
      <c r="Q105" s="8">
        <v>0</v>
      </c>
      <c r="R105" s="22">
        <f t="shared" si="88"/>
        <v>38.6</v>
      </c>
      <c r="S105" s="124">
        <f t="shared" si="85"/>
        <v>0</v>
      </c>
      <c r="T105" s="147">
        <f t="shared" si="86"/>
        <v>1</v>
      </c>
    </row>
    <row r="106" spans="1:20" ht="20.100000000000001" hidden="1" customHeight="1" x14ac:dyDescent="0.25">
      <c r="A106" s="167"/>
      <c r="B106" s="3">
        <v>236</v>
      </c>
      <c r="C106" s="66" t="s">
        <v>65</v>
      </c>
      <c r="D106" s="76"/>
      <c r="E106" s="5"/>
      <c r="F106" s="5"/>
      <c r="G106" s="22">
        <f t="shared" si="81"/>
        <v>0</v>
      </c>
      <c r="H106" s="124">
        <f t="shared" si="89"/>
        <v>0</v>
      </c>
      <c r="I106" s="101">
        <f t="shared" si="87"/>
        <v>0</v>
      </c>
      <c r="J106" s="21"/>
      <c r="K106" s="7"/>
      <c r="L106" s="7"/>
      <c r="M106" s="115">
        <f t="shared" si="83"/>
        <v>0</v>
      </c>
      <c r="N106" s="106"/>
      <c r="O106" s="22">
        <v>55.1</v>
      </c>
      <c r="P106" s="8">
        <v>0</v>
      </c>
      <c r="Q106" s="8">
        <v>0</v>
      </c>
      <c r="R106" s="22">
        <f t="shared" si="88"/>
        <v>55.1</v>
      </c>
      <c r="S106" s="124">
        <f t="shared" si="85"/>
        <v>0</v>
      </c>
      <c r="T106" s="147">
        <f t="shared" si="86"/>
        <v>1</v>
      </c>
    </row>
    <row r="107" spans="1:20" ht="20.100000000000001" hidden="1" customHeight="1" x14ac:dyDescent="0.25">
      <c r="A107" s="167"/>
      <c r="B107" s="3">
        <v>237</v>
      </c>
      <c r="C107" s="66" t="s">
        <v>66</v>
      </c>
      <c r="D107" s="76"/>
      <c r="E107" s="5"/>
      <c r="F107" s="5"/>
      <c r="G107" s="22">
        <f t="shared" si="81"/>
        <v>0</v>
      </c>
      <c r="H107" s="124">
        <f t="shared" si="89"/>
        <v>0</v>
      </c>
      <c r="I107" s="101">
        <f t="shared" si="87"/>
        <v>0</v>
      </c>
      <c r="J107" s="21"/>
      <c r="K107" s="7"/>
      <c r="L107" s="7"/>
      <c r="M107" s="115">
        <f t="shared" si="83"/>
        <v>0</v>
      </c>
      <c r="N107" s="106"/>
      <c r="O107" s="22">
        <v>38.6</v>
      </c>
      <c r="P107" s="8">
        <v>0</v>
      </c>
      <c r="Q107" s="8">
        <v>0</v>
      </c>
      <c r="R107" s="22">
        <f t="shared" si="88"/>
        <v>38.6</v>
      </c>
      <c r="S107" s="124">
        <f t="shared" si="85"/>
        <v>0</v>
      </c>
      <c r="T107" s="147">
        <f t="shared" si="86"/>
        <v>1</v>
      </c>
    </row>
    <row r="108" spans="1:20" ht="20.100000000000001" hidden="1" customHeight="1" x14ac:dyDescent="0.25">
      <c r="A108" s="167"/>
      <c r="B108" s="3">
        <v>238</v>
      </c>
      <c r="C108" s="66" t="s">
        <v>2</v>
      </c>
      <c r="D108" s="76"/>
      <c r="E108" s="5"/>
      <c r="F108" s="5"/>
      <c r="G108" s="22">
        <f t="shared" si="81"/>
        <v>0</v>
      </c>
      <c r="H108" s="124">
        <f t="shared" si="89"/>
        <v>0</v>
      </c>
      <c r="I108" s="101">
        <f t="shared" si="87"/>
        <v>0</v>
      </c>
      <c r="J108" s="21"/>
      <c r="K108" s="7"/>
      <c r="L108" s="7"/>
      <c r="M108" s="115">
        <f t="shared" si="83"/>
        <v>0</v>
      </c>
      <c r="N108" s="106"/>
      <c r="O108" s="22">
        <v>55.1</v>
      </c>
      <c r="P108" s="8">
        <v>0</v>
      </c>
      <c r="Q108" s="8">
        <v>0</v>
      </c>
      <c r="R108" s="22">
        <f t="shared" si="88"/>
        <v>55.1</v>
      </c>
      <c r="S108" s="124">
        <f t="shared" si="85"/>
        <v>0</v>
      </c>
      <c r="T108" s="147">
        <f t="shared" si="86"/>
        <v>1</v>
      </c>
    </row>
    <row r="109" spans="1:20" ht="20.100000000000001" hidden="1" customHeight="1" x14ac:dyDescent="0.25">
      <c r="A109" s="167"/>
      <c r="B109" s="3">
        <v>239</v>
      </c>
      <c r="C109" s="66" t="s">
        <v>67</v>
      </c>
      <c r="D109" s="76"/>
      <c r="E109" s="5"/>
      <c r="F109" s="5"/>
      <c r="G109" s="22">
        <f t="shared" si="81"/>
        <v>0</v>
      </c>
      <c r="H109" s="124">
        <f t="shared" si="89"/>
        <v>0</v>
      </c>
      <c r="I109" s="101">
        <f t="shared" si="87"/>
        <v>0</v>
      </c>
      <c r="J109" s="21"/>
      <c r="K109" s="7"/>
      <c r="L109" s="7"/>
      <c r="M109" s="115">
        <f t="shared" si="83"/>
        <v>0</v>
      </c>
      <c r="N109" s="106"/>
      <c r="O109" s="22">
        <v>38.6</v>
      </c>
      <c r="P109" s="8">
        <v>0</v>
      </c>
      <c r="Q109" s="8">
        <v>0</v>
      </c>
      <c r="R109" s="22">
        <f t="shared" si="88"/>
        <v>38.6</v>
      </c>
      <c r="S109" s="124">
        <f t="shared" si="85"/>
        <v>0</v>
      </c>
      <c r="T109" s="147">
        <f t="shared" si="86"/>
        <v>1</v>
      </c>
    </row>
    <row r="110" spans="1:20" ht="20.100000000000001" hidden="1" customHeight="1" x14ac:dyDescent="0.25">
      <c r="A110" s="167"/>
      <c r="B110" s="3">
        <v>240</v>
      </c>
      <c r="C110" s="66" t="s">
        <v>3</v>
      </c>
      <c r="D110" s="76"/>
      <c r="E110" s="5"/>
      <c r="F110" s="5"/>
      <c r="G110" s="22">
        <f t="shared" si="81"/>
        <v>0</v>
      </c>
      <c r="H110" s="124">
        <f t="shared" si="89"/>
        <v>0</v>
      </c>
      <c r="I110" s="101">
        <f t="shared" si="87"/>
        <v>0</v>
      </c>
      <c r="J110" s="21"/>
      <c r="K110" s="7"/>
      <c r="L110" s="7"/>
      <c r="M110" s="115">
        <f t="shared" si="83"/>
        <v>0</v>
      </c>
      <c r="N110" s="106"/>
      <c r="O110" s="22">
        <v>55.1</v>
      </c>
      <c r="P110" s="8">
        <v>0</v>
      </c>
      <c r="Q110" s="8">
        <v>0</v>
      </c>
      <c r="R110" s="22">
        <f t="shared" si="88"/>
        <v>55.1</v>
      </c>
      <c r="S110" s="124">
        <f t="shared" si="85"/>
        <v>0</v>
      </c>
      <c r="T110" s="147">
        <f t="shared" si="86"/>
        <v>1</v>
      </c>
    </row>
    <row r="111" spans="1:20" ht="20.100000000000001" hidden="1" customHeight="1" x14ac:dyDescent="0.25">
      <c r="A111" s="167"/>
      <c r="B111" s="3">
        <v>241</v>
      </c>
      <c r="C111" s="66" t="s">
        <v>68</v>
      </c>
      <c r="D111" s="76"/>
      <c r="E111" s="5"/>
      <c r="F111" s="5"/>
      <c r="G111" s="22">
        <f t="shared" si="81"/>
        <v>0</v>
      </c>
      <c r="H111" s="124">
        <f t="shared" si="89"/>
        <v>0</v>
      </c>
      <c r="I111" s="101">
        <f t="shared" si="87"/>
        <v>0</v>
      </c>
      <c r="J111" s="21"/>
      <c r="K111" s="7"/>
      <c r="L111" s="7"/>
      <c r="M111" s="115">
        <f t="shared" si="83"/>
        <v>0</v>
      </c>
      <c r="N111" s="106"/>
      <c r="O111" s="22">
        <v>38.6</v>
      </c>
      <c r="P111" s="8">
        <v>0</v>
      </c>
      <c r="Q111" s="8">
        <v>0</v>
      </c>
      <c r="R111" s="22">
        <f t="shared" si="88"/>
        <v>38.6</v>
      </c>
      <c r="S111" s="124">
        <f t="shared" si="85"/>
        <v>0</v>
      </c>
      <c r="T111" s="147">
        <f t="shared" si="86"/>
        <v>1</v>
      </c>
    </row>
    <row r="112" spans="1:20" ht="20.100000000000001" hidden="1" customHeight="1" x14ac:dyDescent="0.25">
      <c r="A112" s="167"/>
      <c r="B112" s="3">
        <v>242</v>
      </c>
      <c r="C112" s="66" t="s">
        <v>11</v>
      </c>
      <c r="D112" s="76"/>
      <c r="E112" s="5"/>
      <c r="F112" s="5"/>
      <c r="G112" s="22">
        <f t="shared" si="81"/>
        <v>0</v>
      </c>
      <c r="H112" s="124">
        <f t="shared" si="89"/>
        <v>0</v>
      </c>
      <c r="I112" s="101">
        <f t="shared" si="87"/>
        <v>0</v>
      </c>
      <c r="J112" s="21"/>
      <c r="K112" s="7"/>
      <c r="L112" s="7"/>
      <c r="M112" s="115">
        <f t="shared" si="83"/>
        <v>0</v>
      </c>
      <c r="N112" s="106"/>
      <c r="O112" s="22">
        <v>55.1</v>
      </c>
      <c r="P112" s="8">
        <v>0</v>
      </c>
      <c r="Q112" s="8">
        <v>0</v>
      </c>
      <c r="R112" s="22">
        <f t="shared" si="88"/>
        <v>55.1</v>
      </c>
      <c r="S112" s="124">
        <f t="shared" si="85"/>
        <v>0</v>
      </c>
      <c r="T112" s="147">
        <f t="shared" si="86"/>
        <v>1</v>
      </c>
    </row>
    <row r="113" spans="1:20" ht="20.100000000000001" hidden="1" customHeight="1" x14ac:dyDescent="0.25">
      <c r="A113" s="167"/>
      <c r="B113" s="3">
        <v>243</v>
      </c>
      <c r="C113" s="66" t="s">
        <v>69</v>
      </c>
      <c r="D113" s="76"/>
      <c r="E113" s="5"/>
      <c r="F113" s="5"/>
      <c r="G113" s="22">
        <f t="shared" si="81"/>
        <v>0</v>
      </c>
      <c r="H113" s="124">
        <f t="shared" si="89"/>
        <v>0</v>
      </c>
      <c r="I113" s="101">
        <f t="shared" si="87"/>
        <v>0</v>
      </c>
      <c r="J113" s="21"/>
      <c r="K113" s="7"/>
      <c r="L113" s="7"/>
      <c r="M113" s="115">
        <f t="shared" si="83"/>
        <v>0</v>
      </c>
      <c r="N113" s="106"/>
      <c r="O113" s="22">
        <v>38.6</v>
      </c>
      <c r="P113" s="8">
        <v>0</v>
      </c>
      <c r="Q113" s="8">
        <v>0</v>
      </c>
      <c r="R113" s="22">
        <f t="shared" si="88"/>
        <v>38.6</v>
      </c>
      <c r="S113" s="124">
        <f t="shared" si="85"/>
        <v>0</v>
      </c>
      <c r="T113" s="147">
        <f t="shared" si="86"/>
        <v>1</v>
      </c>
    </row>
    <row r="114" spans="1:20" ht="20.100000000000001" hidden="1" customHeight="1" x14ac:dyDescent="0.25">
      <c r="A114" s="167"/>
      <c r="B114" s="3">
        <v>244</v>
      </c>
      <c r="C114" s="66" t="s">
        <v>70</v>
      </c>
      <c r="D114" s="76"/>
      <c r="E114" s="5"/>
      <c r="F114" s="5"/>
      <c r="G114" s="22">
        <f t="shared" si="81"/>
        <v>0</v>
      </c>
      <c r="H114" s="124">
        <f t="shared" si="89"/>
        <v>0</v>
      </c>
      <c r="I114" s="101">
        <f t="shared" si="87"/>
        <v>0</v>
      </c>
      <c r="J114" s="21"/>
      <c r="K114" s="7"/>
      <c r="L114" s="7"/>
      <c r="M114" s="115">
        <f t="shared" si="83"/>
        <v>0</v>
      </c>
      <c r="N114" s="106"/>
      <c r="O114" s="22">
        <v>55.1</v>
      </c>
      <c r="P114" s="8">
        <v>0</v>
      </c>
      <c r="Q114" s="8">
        <v>0</v>
      </c>
      <c r="R114" s="22">
        <f t="shared" si="88"/>
        <v>55.1</v>
      </c>
      <c r="S114" s="124">
        <f t="shared" si="85"/>
        <v>0</v>
      </c>
      <c r="T114" s="147">
        <f t="shared" si="86"/>
        <v>1</v>
      </c>
    </row>
    <row r="115" spans="1:20" ht="20.100000000000001" hidden="1" customHeight="1" x14ac:dyDescent="0.25">
      <c r="A115" s="167"/>
      <c r="B115" s="3">
        <v>245</v>
      </c>
      <c r="C115" s="66" t="s">
        <v>4</v>
      </c>
      <c r="D115" s="76"/>
      <c r="E115" s="5"/>
      <c r="F115" s="5"/>
      <c r="G115" s="22">
        <f t="shared" si="81"/>
        <v>0</v>
      </c>
      <c r="H115" s="124">
        <f t="shared" si="89"/>
        <v>0</v>
      </c>
      <c r="I115" s="101">
        <f t="shared" si="87"/>
        <v>0</v>
      </c>
      <c r="J115" s="21"/>
      <c r="K115" s="7"/>
      <c r="L115" s="7"/>
      <c r="M115" s="115">
        <f t="shared" si="83"/>
        <v>0</v>
      </c>
      <c r="N115" s="106"/>
      <c r="O115" s="22">
        <v>55.1</v>
      </c>
      <c r="P115" s="8">
        <v>0</v>
      </c>
      <c r="Q115" s="8">
        <v>0</v>
      </c>
      <c r="R115" s="22">
        <f t="shared" si="88"/>
        <v>55.1</v>
      </c>
      <c r="S115" s="124">
        <f t="shared" si="85"/>
        <v>0</v>
      </c>
      <c r="T115" s="147">
        <f t="shared" si="86"/>
        <v>1</v>
      </c>
    </row>
    <row r="116" spans="1:20" ht="20.100000000000001" hidden="1" customHeight="1" x14ac:dyDescent="0.25">
      <c r="A116" s="167"/>
      <c r="B116" s="3">
        <v>246</v>
      </c>
      <c r="C116" s="66" t="s">
        <v>71</v>
      </c>
      <c r="D116" s="76"/>
      <c r="E116" s="5"/>
      <c r="F116" s="5"/>
      <c r="G116" s="22">
        <f t="shared" si="81"/>
        <v>0</v>
      </c>
      <c r="H116" s="124">
        <f t="shared" si="89"/>
        <v>0</v>
      </c>
      <c r="I116" s="101">
        <f t="shared" si="87"/>
        <v>0</v>
      </c>
      <c r="J116" s="21"/>
      <c r="K116" s="7"/>
      <c r="L116" s="7"/>
      <c r="M116" s="115">
        <f t="shared" si="83"/>
        <v>0</v>
      </c>
      <c r="N116" s="106"/>
      <c r="O116" s="22">
        <v>38.6</v>
      </c>
      <c r="P116" s="8">
        <v>0</v>
      </c>
      <c r="Q116" s="8">
        <v>0</v>
      </c>
      <c r="R116" s="22">
        <f t="shared" si="88"/>
        <v>38.6</v>
      </c>
      <c r="S116" s="124">
        <f t="shared" si="85"/>
        <v>0</v>
      </c>
      <c r="T116" s="147">
        <f t="shared" si="86"/>
        <v>1</v>
      </c>
    </row>
    <row r="117" spans="1:20" ht="20.100000000000001" hidden="1" customHeight="1" x14ac:dyDescent="0.25">
      <c r="A117" s="167"/>
      <c r="B117" s="3">
        <v>247</v>
      </c>
      <c r="C117" s="66" t="s">
        <v>72</v>
      </c>
      <c r="D117" s="76"/>
      <c r="E117" s="5"/>
      <c r="F117" s="5"/>
      <c r="G117" s="22">
        <f t="shared" si="81"/>
        <v>0</v>
      </c>
      <c r="H117" s="124">
        <f t="shared" si="89"/>
        <v>0</v>
      </c>
      <c r="I117" s="101">
        <f t="shared" si="87"/>
        <v>0</v>
      </c>
      <c r="J117" s="21"/>
      <c r="K117" s="7"/>
      <c r="L117" s="7"/>
      <c r="M117" s="115">
        <f t="shared" si="83"/>
        <v>0</v>
      </c>
      <c r="N117" s="106"/>
      <c r="O117" s="22">
        <v>55.1</v>
      </c>
      <c r="P117" s="8">
        <v>0</v>
      </c>
      <c r="Q117" s="8">
        <v>0</v>
      </c>
      <c r="R117" s="22">
        <f t="shared" si="88"/>
        <v>55.1</v>
      </c>
      <c r="S117" s="124">
        <f t="shared" si="85"/>
        <v>0</v>
      </c>
      <c r="T117" s="147">
        <f t="shared" si="86"/>
        <v>1</v>
      </c>
    </row>
    <row r="118" spans="1:20" ht="20.100000000000001" hidden="1" customHeight="1" x14ac:dyDescent="0.25">
      <c r="A118" s="167"/>
      <c r="B118" s="3">
        <v>248</v>
      </c>
      <c r="C118" s="66" t="s">
        <v>73</v>
      </c>
      <c r="D118" s="76"/>
      <c r="E118" s="5"/>
      <c r="F118" s="5"/>
      <c r="G118" s="22">
        <f t="shared" si="81"/>
        <v>0</v>
      </c>
      <c r="H118" s="124">
        <f t="shared" si="89"/>
        <v>0</v>
      </c>
      <c r="I118" s="101">
        <f t="shared" si="87"/>
        <v>0</v>
      </c>
      <c r="J118" s="21"/>
      <c r="K118" s="7"/>
      <c r="L118" s="7"/>
      <c r="M118" s="115">
        <f t="shared" si="83"/>
        <v>0</v>
      </c>
      <c r="N118" s="106"/>
      <c r="O118" s="22">
        <v>38.6</v>
      </c>
      <c r="P118" s="8">
        <v>0</v>
      </c>
      <c r="Q118" s="8">
        <v>0</v>
      </c>
      <c r="R118" s="22">
        <f t="shared" si="88"/>
        <v>38.6</v>
      </c>
      <c r="S118" s="124">
        <f t="shared" si="85"/>
        <v>0</v>
      </c>
      <c r="T118" s="147">
        <f t="shared" si="86"/>
        <v>1</v>
      </c>
    </row>
    <row r="119" spans="1:20" ht="20.100000000000001" hidden="1" customHeight="1" x14ac:dyDescent="0.25">
      <c r="A119" s="167"/>
      <c r="B119" s="3">
        <v>249</v>
      </c>
      <c r="C119" s="66" t="s">
        <v>5</v>
      </c>
      <c r="D119" s="76"/>
      <c r="E119" s="5"/>
      <c r="F119" s="5"/>
      <c r="G119" s="22">
        <f t="shared" si="81"/>
        <v>0</v>
      </c>
      <c r="H119" s="124">
        <f t="shared" si="89"/>
        <v>0</v>
      </c>
      <c r="I119" s="101">
        <f t="shared" si="87"/>
        <v>0</v>
      </c>
      <c r="J119" s="21"/>
      <c r="K119" s="7"/>
      <c r="L119" s="7"/>
      <c r="M119" s="115">
        <f t="shared" si="83"/>
        <v>0</v>
      </c>
      <c r="N119" s="106"/>
      <c r="O119" s="22">
        <v>55.1</v>
      </c>
      <c r="P119" s="8">
        <v>0</v>
      </c>
      <c r="Q119" s="8">
        <v>0</v>
      </c>
      <c r="R119" s="22">
        <f t="shared" si="88"/>
        <v>55.1</v>
      </c>
      <c r="S119" s="124">
        <f t="shared" si="85"/>
        <v>0</v>
      </c>
      <c r="T119" s="147">
        <f t="shared" si="86"/>
        <v>1</v>
      </c>
    </row>
    <row r="120" spans="1:20" ht="20.100000000000001" hidden="1" customHeight="1" x14ac:dyDescent="0.25">
      <c r="A120" s="167"/>
      <c r="B120" s="3">
        <v>250</v>
      </c>
      <c r="C120" s="66" t="s">
        <v>74</v>
      </c>
      <c r="D120" s="76"/>
      <c r="E120" s="5"/>
      <c r="F120" s="5"/>
      <c r="G120" s="22">
        <f t="shared" si="81"/>
        <v>0</v>
      </c>
      <c r="H120" s="124">
        <f t="shared" si="89"/>
        <v>0</v>
      </c>
      <c r="I120" s="101">
        <f t="shared" si="87"/>
        <v>0</v>
      </c>
      <c r="J120" s="21"/>
      <c r="K120" s="7"/>
      <c r="L120" s="7"/>
      <c r="M120" s="115">
        <f t="shared" si="83"/>
        <v>0</v>
      </c>
      <c r="N120" s="106"/>
      <c r="O120" s="22">
        <v>38.6</v>
      </c>
      <c r="P120" s="8">
        <v>0</v>
      </c>
      <c r="Q120" s="8">
        <v>0</v>
      </c>
      <c r="R120" s="22">
        <f t="shared" si="88"/>
        <v>38.6</v>
      </c>
      <c r="S120" s="124">
        <f t="shared" si="85"/>
        <v>0</v>
      </c>
      <c r="T120" s="147">
        <f t="shared" si="86"/>
        <v>1</v>
      </c>
    </row>
    <row r="121" spans="1:20" ht="20.100000000000001" hidden="1" customHeight="1" x14ac:dyDescent="0.25">
      <c r="A121" s="167"/>
      <c r="B121" s="3">
        <v>251</v>
      </c>
      <c r="C121" s="66" t="s">
        <v>6</v>
      </c>
      <c r="D121" s="76"/>
      <c r="E121" s="5"/>
      <c r="F121" s="5"/>
      <c r="G121" s="22">
        <f t="shared" si="81"/>
        <v>0</v>
      </c>
      <c r="H121" s="124">
        <f t="shared" si="89"/>
        <v>0</v>
      </c>
      <c r="I121" s="101">
        <f t="shared" si="87"/>
        <v>0</v>
      </c>
      <c r="J121" s="21"/>
      <c r="K121" s="7"/>
      <c r="L121" s="7"/>
      <c r="M121" s="115">
        <f t="shared" si="83"/>
        <v>0</v>
      </c>
      <c r="N121" s="106"/>
      <c r="O121" s="22">
        <v>55.1</v>
      </c>
      <c r="P121" s="8">
        <v>0</v>
      </c>
      <c r="Q121" s="8">
        <v>0</v>
      </c>
      <c r="R121" s="22">
        <f t="shared" si="88"/>
        <v>55.1</v>
      </c>
      <c r="S121" s="124">
        <f t="shared" si="85"/>
        <v>0</v>
      </c>
      <c r="T121" s="147">
        <f t="shared" si="86"/>
        <v>1</v>
      </c>
    </row>
    <row r="122" spans="1:20" ht="20.100000000000001" hidden="1" customHeight="1" x14ac:dyDescent="0.25">
      <c r="A122" s="167"/>
      <c r="B122" s="3">
        <v>252</v>
      </c>
      <c r="C122" s="66" t="s">
        <v>75</v>
      </c>
      <c r="D122" s="76"/>
      <c r="E122" s="5"/>
      <c r="F122" s="5"/>
      <c r="G122" s="22">
        <f t="shared" ref="G122:G128" si="90">SUM(D122:F122)</f>
        <v>0</v>
      </c>
      <c r="H122" s="124">
        <f t="shared" ref="H122:H128" si="91">IF(OR(M122="",G122=""),"n/a",ROUND(SUMPRODUCT(J122:L122,D122:F122),2))</f>
        <v>0</v>
      </c>
      <c r="I122" s="101">
        <f t="shared" si="87"/>
        <v>0</v>
      </c>
      <c r="J122" s="21"/>
      <c r="K122" s="7"/>
      <c r="L122" s="7"/>
      <c r="M122" s="115">
        <f t="shared" si="83"/>
        <v>0</v>
      </c>
      <c r="N122" s="106"/>
      <c r="O122" s="22">
        <v>38.6</v>
      </c>
      <c r="P122" s="8">
        <v>0</v>
      </c>
      <c r="Q122" s="8">
        <v>0</v>
      </c>
      <c r="R122" s="22">
        <f t="shared" si="88"/>
        <v>38.6</v>
      </c>
      <c r="S122" s="124">
        <f t="shared" si="85"/>
        <v>0</v>
      </c>
      <c r="T122" s="147">
        <f t="shared" si="86"/>
        <v>1</v>
      </c>
    </row>
    <row r="123" spans="1:20" ht="20.100000000000001" hidden="1" customHeight="1" x14ac:dyDescent="0.25">
      <c r="A123" s="167"/>
      <c r="B123" s="3">
        <v>253</v>
      </c>
      <c r="C123" s="66" t="s">
        <v>7</v>
      </c>
      <c r="D123" s="76"/>
      <c r="E123" s="5"/>
      <c r="F123" s="5"/>
      <c r="G123" s="22">
        <f t="shared" si="90"/>
        <v>0</v>
      </c>
      <c r="H123" s="124">
        <f t="shared" si="91"/>
        <v>0</v>
      </c>
      <c r="I123" s="101">
        <f t="shared" si="87"/>
        <v>0</v>
      </c>
      <c r="J123" s="21"/>
      <c r="K123" s="7"/>
      <c r="L123" s="7"/>
      <c r="M123" s="115">
        <f t="shared" si="83"/>
        <v>0</v>
      </c>
      <c r="N123" s="106"/>
      <c r="O123" s="22">
        <v>55.1</v>
      </c>
      <c r="P123" s="8">
        <v>0</v>
      </c>
      <c r="Q123" s="8">
        <v>0</v>
      </c>
      <c r="R123" s="22">
        <f t="shared" si="88"/>
        <v>55.1</v>
      </c>
      <c r="S123" s="124">
        <f t="shared" si="85"/>
        <v>0</v>
      </c>
      <c r="T123" s="147">
        <f t="shared" si="86"/>
        <v>1</v>
      </c>
    </row>
    <row r="124" spans="1:20" ht="20.100000000000001" hidden="1" customHeight="1" x14ac:dyDescent="0.25">
      <c r="A124" s="167"/>
      <c r="B124" s="3">
        <v>254</v>
      </c>
      <c r="C124" s="66" t="s">
        <v>76</v>
      </c>
      <c r="D124" s="76"/>
      <c r="E124" s="5"/>
      <c r="F124" s="5"/>
      <c r="G124" s="22">
        <f t="shared" si="90"/>
        <v>0</v>
      </c>
      <c r="H124" s="124">
        <f t="shared" si="91"/>
        <v>0</v>
      </c>
      <c r="I124" s="101">
        <f t="shared" si="87"/>
        <v>0</v>
      </c>
      <c r="J124" s="21"/>
      <c r="K124" s="7"/>
      <c r="L124" s="7"/>
      <c r="M124" s="115">
        <f t="shared" si="83"/>
        <v>0</v>
      </c>
      <c r="N124" s="106"/>
      <c r="O124" s="22">
        <v>38.6</v>
      </c>
      <c r="P124" s="8">
        <v>0</v>
      </c>
      <c r="Q124" s="8">
        <v>0</v>
      </c>
      <c r="R124" s="22">
        <f t="shared" si="88"/>
        <v>38.6</v>
      </c>
      <c r="S124" s="124">
        <f t="shared" si="85"/>
        <v>0</v>
      </c>
      <c r="T124" s="147">
        <f t="shared" si="86"/>
        <v>1</v>
      </c>
    </row>
    <row r="125" spans="1:20" ht="20.100000000000001" hidden="1" customHeight="1" x14ac:dyDescent="0.25">
      <c r="A125" s="167"/>
      <c r="B125" s="3">
        <v>255</v>
      </c>
      <c r="C125" s="66" t="s">
        <v>77</v>
      </c>
      <c r="D125" s="76"/>
      <c r="E125" s="5"/>
      <c r="F125" s="5"/>
      <c r="G125" s="22">
        <f t="shared" si="90"/>
        <v>0</v>
      </c>
      <c r="H125" s="124">
        <f t="shared" si="91"/>
        <v>0</v>
      </c>
      <c r="I125" s="101">
        <f t="shared" si="87"/>
        <v>0</v>
      </c>
      <c r="J125" s="21"/>
      <c r="K125" s="7"/>
      <c r="L125" s="7"/>
      <c r="M125" s="115">
        <f t="shared" si="83"/>
        <v>0</v>
      </c>
      <c r="N125" s="106"/>
      <c r="O125" s="22">
        <v>44.1</v>
      </c>
      <c r="P125" s="8">
        <v>0</v>
      </c>
      <c r="Q125" s="8">
        <v>0</v>
      </c>
      <c r="R125" s="22">
        <f t="shared" si="88"/>
        <v>44.1</v>
      </c>
      <c r="S125" s="124">
        <f t="shared" si="85"/>
        <v>0</v>
      </c>
      <c r="T125" s="147">
        <f t="shared" si="86"/>
        <v>1</v>
      </c>
    </row>
    <row r="126" spans="1:20" ht="20.100000000000001" hidden="1" customHeight="1" x14ac:dyDescent="0.25">
      <c r="A126" s="167"/>
      <c r="B126" s="3">
        <v>256</v>
      </c>
      <c r="C126" s="66" t="s">
        <v>78</v>
      </c>
      <c r="D126" s="76"/>
      <c r="E126" s="5"/>
      <c r="F126" s="5"/>
      <c r="G126" s="22">
        <f t="shared" si="90"/>
        <v>0</v>
      </c>
      <c r="H126" s="124">
        <f t="shared" si="91"/>
        <v>0</v>
      </c>
      <c r="I126" s="101">
        <f t="shared" si="87"/>
        <v>0</v>
      </c>
      <c r="J126" s="21"/>
      <c r="K126" s="7"/>
      <c r="L126" s="7"/>
      <c r="M126" s="115">
        <f t="shared" si="83"/>
        <v>0</v>
      </c>
      <c r="N126" s="106"/>
      <c r="O126" s="22">
        <v>33.1</v>
      </c>
      <c r="P126" s="8">
        <v>0</v>
      </c>
      <c r="Q126" s="8">
        <v>0</v>
      </c>
      <c r="R126" s="22">
        <f t="shared" si="88"/>
        <v>33.1</v>
      </c>
      <c r="S126" s="124">
        <f t="shared" si="85"/>
        <v>0</v>
      </c>
      <c r="T126" s="147">
        <f t="shared" si="86"/>
        <v>1</v>
      </c>
    </row>
    <row r="127" spans="1:20" ht="20.100000000000001" hidden="1" customHeight="1" x14ac:dyDescent="0.25">
      <c r="A127" s="167"/>
      <c r="B127" s="3">
        <v>257</v>
      </c>
      <c r="C127" s="66" t="s">
        <v>79</v>
      </c>
      <c r="D127" s="76"/>
      <c r="E127" s="5"/>
      <c r="F127" s="5"/>
      <c r="G127" s="22">
        <f t="shared" si="90"/>
        <v>0</v>
      </c>
      <c r="H127" s="124">
        <f t="shared" si="91"/>
        <v>0</v>
      </c>
      <c r="I127" s="101">
        <f t="shared" si="87"/>
        <v>0</v>
      </c>
      <c r="J127" s="21"/>
      <c r="K127" s="7"/>
      <c r="L127" s="7"/>
      <c r="M127" s="115">
        <f t="shared" si="83"/>
        <v>0</v>
      </c>
      <c r="N127" s="106"/>
      <c r="O127" s="22">
        <v>66.150000000000006</v>
      </c>
      <c r="P127" s="8">
        <v>0</v>
      </c>
      <c r="Q127" s="8">
        <v>0</v>
      </c>
      <c r="R127" s="22">
        <f t="shared" si="88"/>
        <v>66.150000000000006</v>
      </c>
      <c r="S127" s="124">
        <f t="shared" si="85"/>
        <v>0</v>
      </c>
      <c r="T127" s="147">
        <f t="shared" si="86"/>
        <v>1</v>
      </c>
    </row>
    <row r="128" spans="1:20" ht="20.100000000000001" hidden="1" customHeight="1" x14ac:dyDescent="0.25">
      <c r="A128" s="167"/>
      <c r="B128" s="3">
        <v>259</v>
      </c>
      <c r="C128" s="66" t="s">
        <v>8</v>
      </c>
      <c r="D128" s="76"/>
      <c r="E128" s="5"/>
      <c r="F128" s="5"/>
      <c r="G128" s="22">
        <f t="shared" si="90"/>
        <v>0</v>
      </c>
      <c r="H128" s="124">
        <f t="shared" si="91"/>
        <v>0</v>
      </c>
      <c r="I128" s="101">
        <f t="shared" si="87"/>
        <v>0</v>
      </c>
      <c r="J128" s="21"/>
      <c r="K128" s="88"/>
      <c r="L128" s="88"/>
      <c r="M128" s="115">
        <f t="shared" si="83"/>
        <v>0</v>
      </c>
      <c r="N128" s="106"/>
      <c r="O128" s="22">
        <v>110.25</v>
      </c>
      <c r="P128" s="8">
        <v>0</v>
      </c>
      <c r="Q128" s="8">
        <v>0</v>
      </c>
      <c r="R128" s="22">
        <f t="shared" si="88"/>
        <v>110.25</v>
      </c>
      <c r="S128" s="124">
        <f t="shared" si="85"/>
        <v>0</v>
      </c>
      <c r="T128" s="147">
        <f t="shared" si="86"/>
        <v>1</v>
      </c>
    </row>
    <row r="129" spans="1:20" ht="20.100000000000001" hidden="1" customHeight="1" x14ac:dyDescent="0.25">
      <c r="A129" s="167"/>
      <c r="B129" s="3">
        <v>261</v>
      </c>
      <c r="C129" s="66" t="s">
        <v>403</v>
      </c>
      <c r="D129" s="76"/>
      <c r="E129" s="5"/>
      <c r="F129" s="5"/>
      <c r="G129" s="22">
        <f t="shared" si="81"/>
        <v>0</v>
      </c>
      <c r="H129" s="124">
        <f t="shared" si="89"/>
        <v>0</v>
      </c>
      <c r="I129" s="101">
        <f t="shared" si="87"/>
        <v>0</v>
      </c>
      <c r="J129" s="21"/>
      <c r="K129" s="7"/>
      <c r="L129" s="7"/>
      <c r="M129" s="115">
        <f t="shared" si="83"/>
        <v>0</v>
      </c>
      <c r="N129" s="106"/>
      <c r="O129" s="22">
        <v>55.1</v>
      </c>
      <c r="P129" s="8">
        <v>0</v>
      </c>
      <c r="Q129" s="8">
        <v>0</v>
      </c>
      <c r="R129" s="22">
        <f t="shared" si="88"/>
        <v>55.1</v>
      </c>
      <c r="S129" s="124">
        <f t="shared" si="85"/>
        <v>0</v>
      </c>
      <c r="T129" s="147">
        <f t="shared" si="86"/>
        <v>1</v>
      </c>
    </row>
    <row r="130" spans="1:20" ht="20.100000000000001" hidden="1" customHeight="1" x14ac:dyDescent="0.25">
      <c r="A130" s="167"/>
      <c r="B130" s="3">
        <v>262</v>
      </c>
      <c r="C130" s="66" t="s">
        <v>9</v>
      </c>
      <c r="D130" s="76"/>
      <c r="E130" s="5"/>
      <c r="F130" s="5"/>
      <c r="G130" s="22">
        <f t="shared" si="81"/>
        <v>0</v>
      </c>
      <c r="H130" s="124">
        <f t="shared" si="89"/>
        <v>0</v>
      </c>
      <c r="I130" s="101">
        <f t="shared" si="87"/>
        <v>0</v>
      </c>
      <c r="J130" s="21"/>
      <c r="K130" s="7"/>
      <c r="L130" s="7"/>
      <c r="M130" s="115">
        <f t="shared" si="83"/>
        <v>0</v>
      </c>
      <c r="N130" s="106"/>
      <c r="O130" s="22">
        <v>55.1</v>
      </c>
      <c r="P130" s="8">
        <v>0</v>
      </c>
      <c r="Q130" s="8">
        <v>0</v>
      </c>
      <c r="R130" s="22">
        <f t="shared" si="88"/>
        <v>55.1</v>
      </c>
      <c r="S130" s="124">
        <f t="shared" si="85"/>
        <v>0</v>
      </c>
      <c r="T130" s="147">
        <f t="shared" si="86"/>
        <v>1</v>
      </c>
    </row>
    <row r="131" spans="1:20" ht="20.100000000000001" hidden="1" customHeight="1" x14ac:dyDescent="0.25">
      <c r="A131" s="167"/>
      <c r="B131" s="3">
        <v>263</v>
      </c>
      <c r="C131" s="66" t="s">
        <v>80</v>
      </c>
      <c r="D131" s="76"/>
      <c r="E131" s="5"/>
      <c r="F131" s="5"/>
      <c r="G131" s="22">
        <f t="shared" si="81"/>
        <v>0</v>
      </c>
      <c r="H131" s="124">
        <f t="shared" si="89"/>
        <v>0</v>
      </c>
      <c r="I131" s="101">
        <f t="shared" si="87"/>
        <v>0</v>
      </c>
      <c r="J131" s="21"/>
      <c r="K131" s="7"/>
      <c r="L131" s="7"/>
      <c r="M131" s="115">
        <f t="shared" si="83"/>
        <v>0</v>
      </c>
      <c r="N131" s="106"/>
      <c r="O131" s="22">
        <v>38.6</v>
      </c>
      <c r="P131" s="8">
        <v>0</v>
      </c>
      <c r="Q131" s="8">
        <v>0</v>
      </c>
      <c r="R131" s="22">
        <f t="shared" si="88"/>
        <v>38.6</v>
      </c>
      <c r="S131" s="124">
        <f t="shared" si="85"/>
        <v>0</v>
      </c>
      <c r="T131" s="147">
        <f t="shared" si="86"/>
        <v>1</v>
      </c>
    </row>
    <row r="132" spans="1:20" ht="20.100000000000001" hidden="1" customHeight="1" x14ac:dyDescent="0.25">
      <c r="A132" s="167"/>
      <c r="B132" s="3">
        <v>264</v>
      </c>
      <c r="C132" s="66" t="s">
        <v>404</v>
      </c>
      <c r="D132" s="76"/>
      <c r="E132" s="5"/>
      <c r="F132" s="5"/>
      <c r="G132" s="22">
        <f t="shared" si="81"/>
        <v>0</v>
      </c>
      <c r="H132" s="124">
        <f t="shared" si="89"/>
        <v>0</v>
      </c>
      <c r="I132" s="101">
        <f t="shared" si="87"/>
        <v>0</v>
      </c>
      <c r="J132" s="21"/>
      <c r="K132" s="7"/>
      <c r="L132" s="7"/>
      <c r="M132" s="115">
        <f t="shared" si="83"/>
        <v>0</v>
      </c>
      <c r="N132" s="106"/>
      <c r="O132" s="22">
        <v>55.1</v>
      </c>
      <c r="P132" s="8">
        <v>0</v>
      </c>
      <c r="Q132" s="8">
        <v>0</v>
      </c>
      <c r="R132" s="22">
        <f t="shared" si="88"/>
        <v>55.1</v>
      </c>
      <c r="S132" s="124">
        <f t="shared" si="85"/>
        <v>0</v>
      </c>
      <c r="T132" s="147">
        <f t="shared" si="86"/>
        <v>1</v>
      </c>
    </row>
    <row r="133" spans="1:20" ht="20.100000000000001" hidden="1" customHeight="1" x14ac:dyDescent="0.25">
      <c r="A133" s="167"/>
      <c r="B133" s="3">
        <v>265</v>
      </c>
      <c r="C133" s="66" t="s">
        <v>405</v>
      </c>
      <c r="D133" s="76"/>
      <c r="E133" s="5"/>
      <c r="F133" s="5"/>
      <c r="G133" s="22">
        <f t="shared" si="81"/>
        <v>0</v>
      </c>
      <c r="H133" s="124">
        <f t="shared" ref="H133:H158" si="92">IF(OR(M133="",G133=""),"n/a",ROUND(SUMPRODUCT(J133:L133,D133:F133),2))</f>
        <v>0</v>
      </c>
      <c r="I133" s="101">
        <f t="shared" si="87"/>
        <v>0</v>
      </c>
      <c r="J133" s="21"/>
      <c r="K133" s="7"/>
      <c r="L133" s="7"/>
      <c r="M133" s="115">
        <f t="shared" ref="M133:M146" si="93">SUM(J133:L133)</f>
        <v>0</v>
      </c>
      <c r="N133" s="106"/>
      <c r="O133" s="22">
        <v>38.6</v>
      </c>
      <c r="P133" s="8">
        <v>0</v>
      </c>
      <c r="Q133" s="8">
        <v>0</v>
      </c>
      <c r="R133" s="22">
        <f t="shared" ref="R133:R146" si="94">SUM(O133:Q133)</f>
        <v>38.6</v>
      </c>
      <c r="S133" s="124">
        <f t="shared" ref="S133:S146" si="95">IF(OR(M133="",R133=""),"n/a",ROUND(SUMPRODUCT(J133:L133,O133:Q133),2))</f>
        <v>0</v>
      </c>
      <c r="T133" s="147">
        <f t="shared" si="86"/>
        <v>1</v>
      </c>
    </row>
    <row r="134" spans="1:20" ht="20.100000000000001" hidden="1" customHeight="1" x14ac:dyDescent="0.25">
      <c r="A134" s="167"/>
      <c r="B134" s="3">
        <v>266</v>
      </c>
      <c r="C134" s="66" t="s">
        <v>81</v>
      </c>
      <c r="D134" s="76"/>
      <c r="E134" s="5"/>
      <c r="F134" s="5"/>
      <c r="G134" s="22">
        <f t="shared" si="81"/>
        <v>0</v>
      </c>
      <c r="H134" s="124">
        <f t="shared" si="92"/>
        <v>0</v>
      </c>
      <c r="I134" s="101">
        <f t="shared" si="87"/>
        <v>0</v>
      </c>
      <c r="J134" s="21"/>
      <c r="K134" s="7"/>
      <c r="L134" s="7"/>
      <c r="M134" s="115">
        <f t="shared" si="93"/>
        <v>0</v>
      </c>
      <c r="N134" s="106"/>
      <c r="O134" s="22">
        <v>55.1</v>
      </c>
      <c r="P134" s="8">
        <v>0</v>
      </c>
      <c r="Q134" s="8">
        <v>0</v>
      </c>
      <c r="R134" s="22">
        <f t="shared" si="94"/>
        <v>55.1</v>
      </c>
      <c r="S134" s="124">
        <f t="shared" si="95"/>
        <v>0</v>
      </c>
      <c r="T134" s="147">
        <f t="shared" si="86"/>
        <v>1</v>
      </c>
    </row>
    <row r="135" spans="1:20" ht="20.100000000000001" hidden="1" customHeight="1" x14ac:dyDescent="0.25">
      <c r="A135" s="167"/>
      <c r="B135" s="3">
        <v>267</v>
      </c>
      <c r="C135" s="66" t="s">
        <v>82</v>
      </c>
      <c r="D135" s="76"/>
      <c r="E135" s="5"/>
      <c r="F135" s="5"/>
      <c r="G135" s="22">
        <f t="shared" ref="G135:G146" si="96">SUM(D135:F135)</f>
        <v>0</v>
      </c>
      <c r="H135" s="124">
        <f t="shared" si="92"/>
        <v>0</v>
      </c>
      <c r="I135" s="101">
        <f t="shared" si="87"/>
        <v>0</v>
      </c>
      <c r="J135" s="21"/>
      <c r="K135" s="7"/>
      <c r="L135" s="7"/>
      <c r="M135" s="115">
        <f t="shared" si="93"/>
        <v>0</v>
      </c>
      <c r="N135" s="106"/>
      <c r="O135" s="22">
        <v>38.6</v>
      </c>
      <c r="P135" s="8">
        <v>0</v>
      </c>
      <c r="Q135" s="8">
        <v>0</v>
      </c>
      <c r="R135" s="22">
        <f t="shared" si="94"/>
        <v>38.6</v>
      </c>
      <c r="S135" s="124">
        <f t="shared" si="95"/>
        <v>0</v>
      </c>
      <c r="T135" s="147">
        <f t="shared" si="86"/>
        <v>1</v>
      </c>
    </row>
    <row r="136" spans="1:20" ht="20.100000000000001" hidden="1" customHeight="1" x14ac:dyDescent="0.25">
      <c r="A136" s="167"/>
      <c r="B136" s="3">
        <v>268</v>
      </c>
      <c r="C136" s="66" t="s">
        <v>83</v>
      </c>
      <c r="D136" s="76"/>
      <c r="E136" s="5"/>
      <c r="F136" s="5"/>
      <c r="G136" s="22">
        <f t="shared" si="96"/>
        <v>0</v>
      </c>
      <c r="H136" s="124">
        <f t="shared" si="92"/>
        <v>0</v>
      </c>
      <c r="I136" s="101">
        <f t="shared" ref="I136:I201" si="97">IF(C136="",0,IF(COUNT(D136:F136)-COUNT(J136:L136)&lt;0,1,0))</f>
        <v>0</v>
      </c>
      <c r="J136" s="21"/>
      <c r="K136" s="7"/>
      <c r="L136" s="7"/>
      <c r="M136" s="115">
        <f t="shared" si="93"/>
        <v>0</v>
      </c>
      <c r="N136" s="106"/>
      <c r="O136" s="22">
        <v>55.1</v>
      </c>
      <c r="P136" s="8">
        <v>0</v>
      </c>
      <c r="Q136" s="8">
        <v>0</v>
      </c>
      <c r="R136" s="22">
        <f t="shared" si="94"/>
        <v>55.1</v>
      </c>
      <c r="S136" s="124">
        <f t="shared" si="95"/>
        <v>0</v>
      </c>
      <c r="T136" s="147">
        <f t="shared" si="86"/>
        <v>1</v>
      </c>
    </row>
    <row r="137" spans="1:20" ht="20.100000000000001" hidden="1" customHeight="1" x14ac:dyDescent="0.25">
      <c r="A137" s="167"/>
      <c r="B137" s="3">
        <v>269</v>
      </c>
      <c r="C137" s="66" t="s">
        <v>84</v>
      </c>
      <c r="D137" s="76"/>
      <c r="E137" s="5"/>
      <c r="F137" s="5"/>
      <c r="G137" s="22">
        <f t="shared" si="96"/>
        <v>0</v>
      </c>
      <c r="H137" s="124">
        <f t="shared" si="92"/>
        <v>0</v>
      </c>
      <c r="I137" s="101">
        <f t="shared" si="97"/>
        <v>0</v>
      </c>
      <c r="J137" s="21"/>
      <c r="K137" s="7"/>
      <c r="L137" s="7"/>
      <c r="M137" s="115">
        <f t="shared" si="93"/>
        <v>0</v>
      </c>
      <c r="N137" s="106"/>
      <c r="O137" s="22">
        <v>38.6</v>
      </c>
      <c r="P137" s="8">
        <v>0</v>
      </c>
      <c r="Q137" s="8">
        <v>0</v>
      </c>
      <c r="R137" s="22">
        <f t="shared" si="94"/>
        <v>38.6</v>
      </c>
      <c r="S137" s="124">
        <f t="shared" si="95"/>
        <v>0</v>
      </c>
      <c r="T137" s="147">
        <f t="shared" ref="T137:T158" si="98">IF(OR(O137-D137&lt;0,P137-E137&lt;0,Q137-F137&lt;0),-1,1)</f>
        <v>1</v>
      </c>
    </row>
    <row r="138" spans="1:20" ht="20.100000000000001" hidden="1" customHeight="1" x14ac:dyDescent="0.25">
      <c r="A138" s="167"/>
      <c r="B138" s="3">
        <v>270</v>
      </c>
      <c r="C138" s="66" t="s">
        <v>10</v>
      </c>
      <c r="D138" s="76"/>
      <c r="E138" s="5"/>
      <c r="F138" s="5"/>
      <c r="G138" s="22">
        <f t="shared" si="96"/>
        <v>0</v>
      </c>
      <c r="H138" s="124">
        <f t="shared" si="92"/>
        <v>0</v>
      </c>
      <c r="I138" s="101">
        <f t="shared" si="97"/>
        <v>0</v>
      </c>
      <c r="J138" s="21"/>
      <c r="K138" s="7"/>
      <c r="L138" s="7"/>
      <c r="M138" s="115">
        <f t="shared" si="93"/>
        <v>0</v>
      </c>
      <c r="N138" s="106"/>
      <c r="O138" s="22">
        <v>55.1</v>
      </c>
      <c r="P138" s="8">
        <v>0</v>
      </c>
      <c r="Q138" s="8">
        <v>0</v>
      </c>
      <c r="R138" s="22">
        <f t="shared" si="94"/>
        <v>55.1</v>
      </c>
      <c r="S138" s="124">
        <f t="shared" si="95"/>
        <v>0</v>
      </c>
      <c r="T138" s="147">
        <f t="shared" si="98"/>
        <v>1</v>
      </c>
    </row>
    <row r="139" spans="1:20" ht="20.100000000000001" hidden="1" customHeight="1" x14ac:dyDescent="0.25">
      <c r="A139" s="167"/>
      <c r="B139" s="3">
        <v>271</v>
      </c>
      <c r="C139" s="66" t="s">
        <v>85</v>
      </c>
      <c r="D139" s="76"/>
      <c r="E139" s="5"/>
      <c r="F139" s="5"/>
      <c r="G139" s="22">
        <f t="shared" si="96"/>
        <v>0</v>
      </c>
      <c r="H139" s="124">
        <f t="shared" si="92"/>
        <v>0</v>
      </c>
      <c r="I139" s="101">
        <f t="shared" si="97"/>
        <v>0</v>
      </c>
      <c r="J139" s="21"/>
      <c r="K139" s="7"/>
      <c r="L139" s="7"/>
      <c r="M139" s="115">
        <f t="shared" si="93"/>
        <v>0</v>
      </c>
      <c r="N139" s="106"/>
      <c r="O139" s="22">
        <v>38.6</v>
      </c>
      <c r="P139" s="8">
        <v>0</v>
      </c>
      <c r="Q139" s="8">
        <v>0</v>
      </c>
      <c r="R139" s="22">
        <f t="shared" si="94"/>
        <v>38.6</v>
      </c>
      <c r="S139" s="124">
        <f t="shared" si="95"/>
        <v>0</v>
      </c>
      <c r="T139" s="147">
        <f t="shared" si="98"/>
        <v>1</v>
      </c>
    </row>
    <row r="140" spans="1:20" ht="20.100000000000001" hidden="1" customHeight="1" x14ac:dyDescent="0.25">
      <c r="A140" s="167"/>
      <c r="B140" s="3">
        <v>272</v>
      </c>
      <c r="C140" s="66" t="s">
        <v>86</v>
      </c>
      <c r="D140" s="76"/>
      <c r="E140" s="5"/>
      <c r="F140" s="5"/>
      <c r="G140" s="22">
        <f t="shared" si="96"/>
        <v>0</v>
      </c>
      <c r="H140" s="124">
        <f t="shared" si="92"/>
        <v>0</v>
      </c>
      <c r="I140" s="101">
        <f t="shared" si="97"/>
        <v>0</v>
      </c>
      <c r="J140" s="21"/>
      <c r="K140" s="7"/>
      <c r="L140" s="7"/>
      <c r="M140" s="115">
        <f t="shared" si="93"/>
        <v>0</v>
      </c>
      <c r="N140" s="106"/>
      <c r="O140" s="22">
        <v>55.1</v>
      </c>
      <c r="P140" s="8">
        <v>0</v>
      </c>
      <c r="Q140" s="8">
        <v>0</v>
      </c>
      <c r="R140" s="22">
        <f t="shared" si="94"/>
        <v>55.1</v>
      </c>
      <c r="S140" s="124">
        <f t="shared" si="95"/>
        <v>0</v>
      </c>
      <c r="T140" s="147">
        <f t="shared" si="98"/>
        <v>1</v>
      </c>
    </row>
    <row r="141" spans="1:20" ht="20.100000000000001" hidden="1" customHeight="1" x14ac:dyDescent="0.25">
      <c r="A141" s="167"/>
      <c r="B141" s="3">
        <v>273</v>
      </c>
      <c r="C141" s="66" t="s">
        <v>87</v>
      </c>
      <c r="D141" s="76"/>
      <c r="E141" s="5"/>
      <c r="F141" s="5"/>
      <c r="G141" s="22">
        <f t="shared" si="96"/>
        <v>0</v>
      </c>
      <c r="H141" s="124">
        <f t="shared" si="92"/>
        <v>0</v>
      </c>
      <c r="I141" s="101">
        <f t="shared" si="97"/>
        <v>0</v>
      </c>
      <c r="J141" s="21"/>
      <c r="K141" s="7"/>
      <c r="L141" s="7"/>
      <c r="M141" s="115">
        <f t="shared" si="93"/>
        <v>0</v>
      </c>
      <c r="N141" s="106"/>
      <c r="O141" s="22">
        <v>441</v>
      </c>
      <c r="P141" s="8">
        <v>0</v>
      </c>
      <c r="Q141" s="8">
        <v>0</v>
      </c>
      <c r="R141" s="22">
        <f t="shared" si="94"/>
        <v>441</v>
      </c>
      <c r="S141" s="124">
        <f t="shared" si="95"/>
        <v>0</v>
      </c>
      <c r="T141" s="147">
        <f t="shared" si="98"/>
        <v>1</v>
      </c>
    </row>
    <row r="142" spans="1:20" ht="20.100000000000001" hidden="1" customHeight="1" x14ac:dyDescent="0.25">
      <c r="A142" s="167"/>
      <c r="B142" s="3">
        <v>274</v>
      </c>
      <c r="C142" s="66" t="s">
        <v>310</v>
      </c>
      <c r="D142" s="76"/>
      <c r="E142" s="5"/>
      <c r="F142" s="5"/>
      <c r="G142" s="22">
        <f t="shared" si="96"/>
        <v>0</v>
      </c>
      <c r="H142" s="124">
        <f t="shared" si="92"/>
        <v>0</v>
      </c>
      <c r="I142" s="101">
        <f t="shared" si="97"/>
        <v>0</v>
      </c>
      <c r="J142" s="21"/>
      <c r="K142" s="7"/>
      <c r="L142" s="7"/>
      <c r="M142" s="115">
        <f t="shared" si="93"/>
        <v>0</v>
      </c>
      <c r="N142" s="106"/>
      <c r="O142" s="22">
        <v>55.1</v>
      </c>
      <c r="P142" s="8">
        <v>0</v>
      </c>
      <c r="Q142" s="8">
        <v>0</v>
      </c>
      <c r="R142" s="22">
        <f t="shared" si="94"/>
        <v>55.1</v>
      </c>
      <c r="S142" s="124">
        <f t="shared" si="95"/>
        <v>0</v>
      </c>
      <c r="T142" s="147">
        <f t="shared" si="98"/>
        <v>1</v>
      </c>
    </row>
    <row r="143" spans="1:20" ht="20.100000000000001" hidden="1" customHeight="1" x14ac:dyDescent="0.25">
      <c r="A143" s="167"/>
      <c r="B143" s="3">
        <v>275</v>
      </c>
      <c r="C143" s="66" t="s">
        <v>311</v>
      </c>
      <c r="D143" s="76"/>
      <c r="E143" s="5"/>
      <c r="F143" s="5"/>
      <c r="G143" s="22">
        <f t="shared" si="96"/>
        <v>0</v>
      </c>
      <c r="H143" s="124">
        <f t="shared" ref="H143" si="99">IF(OR(M143="",G143=""),"n/a",ROUND(SUMPRODUCT(J143:L143,D143:F143),2))</f>
        <v>0</v>
      </c>
      <c r="I143" s="101">
        <f t="shared" si="97"/>
        <v>0</v>
      </c>
      <c r="J143" s="21"/>
      <c r="K143" s="7"/>
      <c r="L143" s="7"/>
      <c r="M143" s="115">
        <f t="shared" ref="M143" si="100">SUM(J143:L143)</f>
        <v>0</v>
      </c>
      <c r="N143" s="106"/>
      <c r="O143" s="22">
        <v>38.6</v>
      </c>
      <c r="P143" s="8">
        <v>0</v>
      </c>
      <c r="Q143" s="8">
        <v>0</v>
      </c>
      <c r="R143" s="22">
        <f t="shared" ref="R143" si="101">SUM(O143:Q143)</f>
        <v>38.6</v>
      </c>
      <c r="S143" s="124">
        <f t="shared" ref="S143" si="102">IF(OR(M143="",R143=""),"n/a",ROUND(SUMPRODUCT(J143:L143,O143:Q143),2))</f>
        <v>0</v>
      </c>
      <c r="T143" s="147">
        <f t="shared" si="98"/>
        <v>1</v>
      </c>
    </row>
    <row r="144" spans="1:20" ht="20.100000000000001" hidden="1" customHeight="1" x14ac:dyDescent="0.25">
      <c r="A144" s="167"/>
      <c r="B144" s="89">
        <v>278</v>
      </c>
      <c r="C144" s="66" t="s">
        <v>332</v>
      </c>
      <c r="D144" s="76"/>
      <c r="E144" s="5"/>
      <c r="F144" s="5"/>
      <c r="G144" s="22">
        <f t="shared" si="96"/>
        <v>0</v>
      </c>
      <c r="H144" s="124">
        <f t="shared" ref="H144:H145" si="103">IF(OR(M144="",G144=""),"n/a",ROUND(SUMPRODUCT(J144:L144,D144:F144),2))</f>
        <v>0</v>
      </c>
      <c r="I144" s="101">
        <f t="shared" si="97"/>
        <v>0</v>
      </c>
      <c r="J144" s="21"/>
      <c r="K144" s="7"/>
      <c r="L144" s="7"/>
      <c r="M144" s="115">
        <f t="shared" ref="M144:M145" si="104">SUM(J144:L144)</f>
        <v>0</v>
      </c>
      <c r="N144" s="106"/>
      <c r="O144" s="22">
        <v>55.1</v>
      </c>
      <c r="P144" s="8">
        <v>0</v>
      </c>
      <c r="Q144" s="8">
        <v>0</v>
      </c>
      <c r="R144" s="22">
        <f t="shared" ref="R144" si="105">SUM(O144:Q144)</f>
        <v>55.1</v>
      </c>
      <c r="S144" s="124">
        <f t="shared" ref="S144" si="106">IF(OR(M144="",R144=""),"n/a",ROUND(SUMPRODUCT(J144:L144,O144:Q144),2))</f>
        <v>0</v>
      </c>
      <c r="T144" s="147">
        <f t="shared" si="98"/>
        <v>1</v>
      </c>
    </row>
    <row r="145" spans="1:20" ht="20.100000000000001" hidden="1" customHeight="1" x14ac:dyDescent="0.25">
      <c r="A145" s="167"/>
      <c r="B145" s="89">
        <v>279</v>
      </c>
      <c r="C145" s="66" t="s">
        <v>333</v>
      </c>
      <c r="D145" s="76"/>
      <c r="E145" s="5"/>
      <c r="F145" s="5"/>
      <c r="G145" s="22">
        <f t="shared" si="96"/>
        <v>0</v>
      </c>
      <c r="H145" s="124">
        <f t="shared" si="103"/>
        <v>0</v>
      </c>
      <c r="I145" s="101">
        <f t="shared" si="97"/>
        <v>0</v>
      </c>
      <c r="J145" s="21"/>
      <c r="K145" s="7"/>
      <c r="L145" s="7"/>
      <c r="M145" s="115">
        <f t="shared" si="104"/>
        <v>0</v>
      </c>
      <c r="N145" s="106"/>
      <c r="O145" s="22">
        <v>38.6</v>
      </c>
      <c r="P145" s="8">
        <v>0</v>
      </c>
      <c r="Q145" s="8">
        <v>0</v>
      </c>
      <c r="R145" s="22">
        <f t="shared" ref="R145" si="107">SUM(O145:Q145)</f>
        <v>38.6</v>
      </c>
      <c r="S145" s="124">
        <f t="shared" ref="S145" si="108">IF(OR(M145="",R145=""),"n/a",ROUND(SUMPRODUCT(J145:L145,O145:Q145),2))</f>
        <v>0</v>
      </c>
      <c r="T145" s="147">
        <f t="shared" si="98"/>
        <v>1</v>
      </c>
    </row>
    <row r="146" spans="1:20" ht="20.100000000000001" hidden="1" customHeight="1" x14ac:dyDescent="0.25">
      <c r="A146" s="167"/>
      <c r="B146" s="89">
        <v>281</v>
      </c>
      <c r="C146" s="66" t="s">
        <v>350</v>
      </c>
      <c r="D146" s="76"/>
      <c r="E146" s="5"/>
      <c r="F146" s="5"/>
      <c r="G146" s="22">
        <f t="shared" si="96"/>
        <v>0</v>
      </c>
      <c r="H146" s="124">
        <f t="shared" si="92"/>
        <v>0</v>
      </c>
      <c r="I146" s="101">
        <f t="shared" si="97"/>
        <v>0</v>
      </c>
      <c r="J146" s="21"/>
      <c r="K146" s="7"/>
      <c r="L146" s="7"/>
      <c r="M146" s="115">
        <f t="shared" si="93"/>
        <v>0</v>
      </c>
      <c r="N146" s="106"/>
      <c r="O146" s="22">
        <v>55.1</v>
      </c>
      <c r="P146" s="8">
        <v>0</v>
      </c>
      <c r="Q146" s="8">
        <v>0</v>
      </c>
      <c r="R146" s="22">
        <f t="shared" si="94"/>
        <v>55.1</v>
      </c>
      <c r="S146" s="124">
        <f t="shared" si="95"/>
        <v>0</v>
      </c>
      <c r="T146" s="147">
        <f t="shared" si="98"/>
        <v>1</v>
      </c>
    </row>
    <row r="147" spans="1:20" ht="20.100000000000001" hidden="1" customHeight="1" x14ac:dyDescent="0.25">
      <c r="A147" s="91"/>
      <c r="B147" s="89">
        <v>282</v>
      </c>
      <c r="C147" s="66" t="s">
        <v>351</v>
      </c>
      <c r="D147" s="76"/>
      <c r="E147" s="5"/>
      <c r="F147" s="5"/>
      <c r="G147" s="22">
        <f t="shared" ref="G147:G158" si="109">SUM(D147:F147)</f>
        <v>0</v>
      </c>
      <c r="H147" s="124">
        <f t="shared" si="92"/>
        <v>0</v>
      </c>
      <c r="I147" s="101">
        <f t="shared" si="97"/>
        <v>0</v>
      </c>
      <c r="J147" s="21"/>
      <c r="K147" s="88"/>
      <c r="L147" s="88"/>
      <c r="M147" s="115">
        <f t="shared" ref="M147:M158" si="110">SUM(J147:L147)</f>
        <v>0</v>
      </c>
      <c r="N147" s="106"/>
      <c r="O147" s="22">
        <v>38.6</v>
      </c>
      <c r="P147" s="8">
        <v>0</v>
      </c>
      <c r="Q147" s="8">
        <v>0</v>
      </c>
      <c r="R147" s="22">
        <f t="shared" ref="R147:R158" si="111">SUM(O147:Q147)</f>
        <v>38.6</v>
      </c>
      <c r="S147" s="124">
        <f t="shared" ref="S147:S158" si="112">IF(OR(M147="",R147=""),"n/a",ROUND(SUMPRODUCT(J147:L147,O147:Q147),2))</f>
        <v>0</v>
      </c>
      <c r="T147" s="147">
        <f t="shared" si="98"/>
        <v>1</v>
      </c>
    </row>
    <row r="148" spans="1:20" ht="20.100000000000001" hidden="1" customHeight="1" x14ac:dyDescent="0.25">
      <c r="A148" s="91"/>
      <c r="B148" s="89">
        <v>2441</v>
      </c>
      <c r="C148" s="66" t="s">
        <v>414</v>
      </c>
      <c r="D148" s="76"/>
      <c r="E148" s="5"/>
      <c r="F148" s="5"/>
      <c r="G148" s="22">
        <f t="shared" si="109"/>
        <v>0</v>
      </c>
      <c r="H148" s="124">
        <f t="shared" si="92"/>
        <v>0</v>
      </c>
      <c r="I148" s="101">
        <f t="shared" si="97"/>
        <v>0</v>
      </c>
      <c r="J148" s="21"/>
      <c r="K148" s="88"/>
      <c r="L148" s="88"/>
      <c r="M148" s="115">
        <f t="shared" si="110"/>
        <v>0</v>
      </c>
      <c r="N148" s="106"/>
      <c r="O148" s="22">
        <v>38.6</v>
      </c>
      <c r="P148" s="8">
        <v>0</v>
      </c>
      <c r="Q148" s="8">
        <v>0</v>
      </c>
      <c r="R148" s="22">
        <f t="shared" si="111"/>
        <v>38.6</v>
      </c>
      <c r="S148" s="124">
        <f t="shared" si="112"/>
        <v>0</v>
      </c>
      <c r="T148" s="147">
        <f t="shared" si="98"/>
        <v>1</v>
      </c>
    </row>
    <row r="149" spans="1:20" ht="20.100000000000001" hidden="1" customHeight="1" x14ac:dyDescent="0.25">
      <c r="A149" s="91"/>
      <c r="B149" s="89">
        <v>283</v>
      </c>
      <c r="C149" s="66" t="s">
        <v>415</v>
      </c>
      <c r="D149" s="76"/>
      <c r="E149" s="5"/>
      <c r="F149" s="5"/>
      <c r="G149" s="22">
        <f t="shared" si="109"/>
        <v>0</v>
      </c>
      <c r="H149" s="124">
        <f t="shared" si="92"/>
        <v>0</v>
      </c>
      <c r="I149" s="101">
        <f t="shared" si="97"/>
        <v>0</v>
      </c>
      <c r="J149" s="21"/>
      <c r="K149" s="88"/>
      <c r="L149" s="88"/>
      <c r="M149" s="115">
        <f t="shared" si="110"/>
        <v>0</v>
      </c>
      <c r="N149" s="106"/>
      <c r="O149" s="22">
        <v>55.1</v>
      </c>
      <c r="P149" s="8">
        <v>0</v>
      </c>
      <c r="Q149" s="8">
        <v>0</v>
      </c>
      <c r="R149" s="22">
        <f t="shared" si="111"/>
        <v>55.1</v>
      </c>
      <c r="S149" s="124">
        <f t="shared" si="112"/>
        <v>0</v>
      </c>
      <c r="T149" s="147">
        <f t="shared" si="98"/>
        <v>1</v>
      </c>
    </row>
    <row r="150" spans="1:20" ht="20.100000000000001" hidden="1" customHeight="1" x14ac:dyDescent="0.25">
      <c r="A150" s="91"/>
      <c r="B150" s="89">
        <v>284</v>
      </c>
      <c r="C150" s="66" t="s">
        <v>416</v>
      </c>
      <c r="D150" s="76"/>
      <c r="E150" s="5"/>
      <c r="F150" s="5"/>
      <c r="G150" s="22">
        <f t="shared" si="109"/>
        <v>0</v>
      </c>
      <c r="H150" s="124">
        <f t="shared" si="92"/>
        <v>0</v>
      </c>
      <c r="I150" s="101">
        <f t="shared" si="97"/>
        <v>0</v>
      </c>
      <c r="J150" s="21"/>
      <c r="K150" s="88"/>
      <c r="L150" s="88"/>
      <c r="M150" s="115">
        <f t="shared" si="110"/>
        <v>0</v>
      </c>
      <c r="N150" s="106"/>
      <c r="O150" s="22">
        <v>38.6</v>
      </c>
      <c r="P150" s="8">
        <v>0</v>
      </c>
      <c r="Q150" s="8">
        <v>0</v>
      </c>
      <c r="R150" s="22">
        <f t="shared" si="111"/>
        <v>38.6</v>
      </c>
      <c r="S150" s="124">
        <f t="shared" si="112"/>
        <v>0</v>
      </c>
      <c r="T150" s="147">
        <f t="shared" si="98"/>
        <v>1</v>
      </c>
    </row>
    <row r="151" spans="1:20" ht="20.100000000000001" hidden="1" customHeight="1" x14ac:dyDescent="0.25">
      <c r="A151" s="91"/>
      <c r="B151" s="89">
        <v>285</v>
      </c>
      <c r="C151" s="66" t="s">
        <v>417</v>
      </c>
      <c r="D151" s="76"/>
      <c r="E151" s="5"/>
      <c r="F151" s="5"/>
      <c r="G151" s="22">
        <f t="shared" si="109"/>
        <v>0</v>
      </c>
      <c r="H151" s="124">
        <f t="shared" si="92"/>
        <v>0</v>
      </c>
      <c r="I151" s="101">
        <f t="shared" si="97"/>
        <v>0</v>
      </c>
      <c r="J151" s="21"/>
      <c r="K151" s="88"/>
      <c r="L151" s="88"/>
      <c r="M151" s="115">
        <f t="shared" si="110"/>
        <v>0</v>
      </c>
      <c r="N151" s="106"/>
      <c r="O151" s="22">
        <v>55.1</v>
      </c>
      <c r="P151" s="8">
        <v>0</v>
      </c>
      <c r="Q151" s="8">
        <v>0</v>
      </c>
      <c r="R151" s="22">
        <f t="shared" si="111"/>
        <v>55.1</v>
      </c>
      <c r="S151" s="124">
        <f t="shared" si="112"/>
        <v>0</v>
      </c>
      <c r="T151" s="147">
        <f t="shared" si="98"/>
        <v>1</v>
      </c>
    </row>
    <row r="152" spans="1:20" ht="20.100000000000001" hidden="1" customHeight="1" x14ac:dyDescent="0.25">
      <c r="A152" s="91"/>
      <c r="B152" s="89">
        <v>286</v>
      </c>
      <c r="C152" s="66" t="s">
        <v>418</v>
      </c>
      <c r="D152" s="76"/>
      <c r="E152" s="5"/>
      <c r="F152" s="5"/>
      <c r="G152" s="22">
        <f t="shared" si="109"/>
        <v>0</v>
      </c>
      <c r="H152" s="124">
        <f t="shared" si="92"/>
        <v>0</v>
      </c>
      <c r="I152" s="101">
        <f t="shared" si="97"/>
        <v>0</v>
      </c>
      <c r="J152" s="21"/>
      <c r="K152" s="88"/>
      <c r="L152" s="88"/>
      <c r="M152" s="115">
        <f t="shared" si="110"/>
        <v>0</v>
      </c>
      <c r="N152" s="106"/>
      <c r="O152" s="22">
        <v>38.6</v>
      </c>
      <c r="P152" s="8">
        <v>0</v>
      </c>
      <c r="Q152" s="8">
        <v>0</v>
      </c>
      <c r="R152" s="22">
        <f t="shared" si="111"/>
        <v>38.6</v>
      </c>
      <c r="S152" s="124">
        <f t="shared" si="112"/>
        <v>0</v>
      </c>
      <c r="T152" s="147">
        <f t="shared" si="98"/>
        <v>1</v>
      </c>
    </row>
    <row r="153" spans="1:20" ht="20.100000000000001" hidden="1" customHeight="1" x14ac:dyDescent="0.25">
      <c r="A153" s="91"/>
      <c r="B153" s="89">
        <v>287</v>
      </c>
      <c r="C153" s="66" t="s">
        <v>419</v>
      </c>
      <c r="D153" s="76"/>
      <c r="E153" s="5"/>
      <c r="F153" s="5"/>
      <c r="G153" s="22">
        <f t="shared" si="109"/>
        <v>0</v>
      </c>
      <c r="H153" s="124">
        <f t="shared" si="92"/>
        <v>0</v>
      </c>
      <c r="I153" s="101">
        <f t="shared" si="97"/>
        <v>0</v>
      </c>
      <c r="J153" s="21"/>
      <c r="K153" s="88"/>
      <c r="L153" s="88"/>
      <c r="M153" s="115">
        <f t="shared" si="110"/>
        <v>0</v>
      </c>
      <c r="N153" s="106"/>
      <c r="O153" s="22">
        <v>55.1</v>
      </c>
      <c r="P153" s="8">
        <v>0</v>
      </c>
      <c r="Q153" s="8">
        <v>0</v>
      </c>
      <c r="R153" s="22">
        <f t="shared" si="111"/>
        <v>55.1</v>
      </c>
      <c r="S153" s="124">
        <f t="shared" si="112"/>
        <v>0</v>
      </c>
      <c r="T153" s="147">
        <f t="shared" si="98"/>
        <v>1</v>
      </c>
    </row>
    <row r="154" spans="1:20" ht="20.100000000000001" hidden="1" customHeight="1" x14ac:dyDescent="0.25">
      <c r="A154" s="91"/>
      <c r="B154" s="89">
        <v>288</v>
      </c>
      <c r="C154" s="66" t="s">
        <v>420</v>
      </c>
      <c r="D154" s="76"/>
      <c r="E154" s="5"/>
      <c r="F154" s="5"/>
      <c r="G154" s="22">
        <f t="shared" si="109"/>
        <v>0</v>
      </c>
      <c r="H154" s="124">
        <f t="shared" si="92"/>
        <v>0</v>
      </c>
      <c r="I154" s="101">
        <f t="shared" si="97"/>
        <v>0</v>
      </c>
      <c r="J154" s="21"/>
      <c r="K154" s="88"/>
      <c r="L154" s="88"/>
      <c r="M154" s="115">
        <f t="shared" si="110"/>
        <v>0</v>
      </c>
      <c r="N154" s="106"/>
      <c r="O154" s="22">
        <v>38.6</v>
      </c>
      <c r="P154" s="8">
        <v>0</v>
      </c>
      <c r="Q154" s="8">
        <v>0</v>
      </c>
      <c r="R154" s="22">
        <f t="shared" si="111"/>
        <v>38.6</v>
      </c>
      <c r="S154" s="124">
        <f t="shared" si="112"/>
        <v>0</v>
      </c>
      <c r="T154" s="147">
        <f t="shared" si="98"/>
        <v>1</v>
      </c>
    </row>
    <row r="155" spans="1:20" ht="20.100000000000001" hidden="1" customHeight="1" x14ac:dyDescent="0.25">
      <c r="A155" s="91"/>
      <c r="B155" s="89">
        <v>289</v>
      </c>
      <c r="C155" s="66" t="s">
        <v>421</v>
      </c>
      <c r="D155" s="76"/>
      <c r="E155" s="5"/>
      <c r="F155" s="5"/>
      <c r="G155" s="22">
        <f t="shared" si="109"/>
        <v>0</v>
      </c>
      <c r="H155" s="124">
        <f t="shared" si="92"/>
        <v>0</v>
      </c>
      <c r="I155" s="101">
        <f t="shared" si="97"/>
        <v>0</v>
      </c>
      <c r="J155" s="21"/>
      <c r="K155" s="88"/>
      <c r="L155" s="88"/>
      <c r="M155" s="115">
        <f t="shared" si="110"/>
        <v>0</v>
      </c>
      <c r="N155" s="106"/>
      <c r="O155" s="22">
        <v>55.1</v>
      </c>
      <c r="P155" s="8">
        <v>0</v>
      </c>
      <c r="Q155" s="8">
        <v>0</v>
      </c>
      <c r="R155" s="22">
        <f t="shared" si="111"/>
        <v>55.1</v>
      </c>
      <c r="S155" s="124">
        <f t="shared" si="112"/>
        <v>0</v>
      </c>
      <c r="T155" s="147">
        <f t="shared" si="98"/>
        <v>1</v>
      </c>
    </row>
    <row r="156" spans="1:20" ht="20.100000000000001" hidden="1" customHeight="1" x14ac:dyDescent="0.25">
      <c r="A156" s="91"/>
      <c r="B156" s="89">
        <v>290</v>
      </c>
      <c r="C156" s="66" t="s">
        <v>422</v>
      </c>
      <c r="D156" s="76"/>
      <c r="E156" s="5"/>
      <c r="F156" s="5"/>
      <c r="G156" s="22">
        <f t="shared" si="109"/>
        <v>0</v>
      </c>
      <c r="H156" s="124">
        <f t="shared" si="92"/>
        <v>0</v>
      </c>
      <c r="I156" s="101">
        <f t="shared" si="97"/>
        <v>0</v>
      </c>
      <c r="J156" s="21"/>
      <c r="K156" s="88"/>
      <c r="L156" s="88"/>
      <c r="M156" s="115">
        <f t="shared" si="110"/>
        <v>0</v>
      </c>
      <c r="N156" s="106"/>
      <c r="O156" s="22">
        <v>38.6</v>
      </c>
      <c r="P156" s="8">
        <v>0</v>
      </c>
      <c r="Q156" s="8">
        <v>0</v>
      </c>
      <c r="R156" s="22">
        <f t="shared" si="111"/>
        <v>38.6</v>
      </c>
      <c r="S156" s="124">
        <f t="shared" si="112"/>
        <v>0</v>
      </c>
      <c r="T156" s="147">
        <f t="shared" si="98"/>
        <v>1</v>
      </c>
    </row>
    <row r="157" spans="1:20" ht="20.100000000000001" hidden="1" customHeight="1" x14ac:dyDescent="0.25">
      <c r="A157" s="91"/>
      <c r="B157" s="89">
        <v>291</v>
      </c>
      <c r="C157" s="66" t="s">
        <v>423</v>
      </c>
      <c r="D157" s="76"/>
      <c r="E157" s="5"/>
      <c r="F157" s="5"/>
      <c r="G157" s="22">
        <f t="shared" si="109"/>
        <v>0</v>
      </c>
      <c r="H157" s="124">
        <f t="shared" si="92"/>
        <v>0</v>
      </c>
      <c r="I157" s="101">
        <f t="shared" si="97"/>
        <v>0</v>
      </c>
      <c r="J157" s="21"/>
      <c r="K157" s="88"/>
      <c r="L157" s="88"/>
      <c r="M157" s="115">
        <f t="shared" si="110"/>
        <v>0</v>
      </c>
      <c r="N157" s="106"/>
      <c r="O157" s="22">
        <v>55.1</v>
      </c>
      <c r="P157" s="8">
        <v>0</v>
      </c>
      <c r="Q157" s="8">
        <v>0</v>
      </c>
      <c r="R157" s="22">
        <f t="shared" si="111"/>
        <v>55.1</v>
      </c>
      <c r="S157" s="124">
        <f t="shared" si="112"/>
        <v>0</v>
      </c>
      <c r="T157" s="147">
        <f t="shared" si="98"/>
        <v>1</v>
      </c>
    </row>
    <row r="158" spans="1:20" ht="20.100000000000001" hidden="1" customHeight="1" x14ac:dyDescent="0.25">
      <c r="A158" s="91"/>
      <c r="B158" s="89">
        <v>292</v>
      </c>
      <c r="C158" s="66" t="s">
        <v>424</v>
      </c>
      <c r="D158" s="76"/>
      <c r="E158" s="5"/>
      <c r="F158" s="5"/>
      <c r="G158" s="22">
        <f t="shared" si="109"/>
        <v>0</v>
      </c>
      <c r="H158" s="124">
        <f t="shared" si="92"/>
        <v>0</v>
      </c>
      <c r="I158" s="101">
        <f t="shared" si="97"/>
        <v>0</v>
      </c>
      <c r="J158" s="21"/>
      <c r="K158" s="88"/>
      <c r="L158" s="88"/>
      <c r="M158" s="115">
        <f t="shared" si="110"/>
        <v>0</v>
      </c>
      <c r="N158" s="106"/>
      <c r="O158" s="22">
        <v>38.6</v>
      </c>
      <c r="P158" s="8">
        <v>0</v>
      </c>
      <c r="Q158" s="8">
        <v>0</v>
      </c>
      <c r="R158" s="22">
        <f t="shared" si="111"/>
        <v>38.6</v>
      </c>
      <c r="S158" s="124">
        <f t="shared" si="112"/>
        <v>0</v>
      </c>
      <c r="T158" s="147">
        <f t="shared" si="98"/>
        <v>1</v>
      </c>
    </row>
    <row r="159" spans="1:20" ht="5.0999999999999996" hidden="1" customHeight="1" x14ac:dyDescent="0.25">
      <c r="B159" s="25"/>
      <c r="C159" s="26"/>
      <c r="D159" s="136"/>
      <c r="E159" s="69"/>
      <c r="F159" s="69"/>
      <c r="G159" s="69"/>
      <c r="H159" s="126"/>
      <c r="I159" s="101">
        <f t="shared" si="97"/>
        <v>0</v>
      </c>
      <c r="J159" s="118"/>
      <c r="K159" s="73"/>
      <c r="L159" s="73"/>
      <c r="M159" s="119"/>
      <c r="N159" s="106"/>
      <c r="O159" s="129"/>
      <c r="P159" s="75"/>
      <c r="Q159" s="75"/>
      <c r="R159" s="75"/>
      <c r="S159" s="126"/>
      <c r="T159" s="147"/>
    </row>
    <row r="160" spans="1:20" ht="20.100000000000001" hidden="1" customHeight="1" x14ac:dyDescent="0.25">
      <c r="A160" s="154" t="s">
        <v>88</v>
      </c>
      <c r="B160" s="160" t="s">
        <v>88</v>
      </c>
      <c r="C160" s="161"/>
      <c r="D160" s="150" t="s">
        <v>322</v>
      </c>
      <c r="E160" s="151"/>
      <c r="F160" s="151"/>
      <c r="G160" s="152"/>
      <c r="H160" s="135">
        <f>SUM(H161:H258)</f>
        <v>0</v>
      </c>
      <c r="I160" s="101">
        <f t="shared" si="97"/>
        <v>0</v>
      </c>
      <c r="J160" s="43">
        <f>SUM(J161:J258)</f>
        <v>0</v>
      </c>
      <c r="K160" s="43">
        <f>SUM(K161:K258)</f>
        <v>0</v>
      </c>
      <c r="L160" s="43">
        <f>SUM(L161:L258)</f>
        <v>0</v>
      </c>
      <c r="M160" s="43">
        <f>SUM(M161:M258)</f>
        <v>0</v>
      </c>
      <c r="N160" s="106"/>
      <c r="O160" s="150" t="s">
        <v>322</v>
      </c>
      <c r="P160" s="151"/>
      <c r="Q160" s="151"/>
      <c r="R160" s="152"/>
      <c r="S160" s="123">
        <f>SUM(S161:S258)</f>
        <v>0</v>
      </c>
      <c r="T160" s="147" t="e">
        <f t="shared" ref="T160:T223" si="113">IF(OR(O160-D160&lt;0,P160-E160&lt;0,Q160-F160&lt;0),-1,1)</f>
        <v>#VALUE!</v>
      </c>
    </row>
    <row r="161" spans="1:20" ht="20.100000000000001" hidden="1" customHeight="1" x14ac:dyDescent="0.25">
      <c r="A161" s="155"/>
      <c r="B161" s="3">
        <v>31</v>
      </c>
      <c r="C161" s="66" t="s">
        <v>89</v>
      </c>
      <c r="D161" s="76"/>
      <c r="E161" s="5"/>
      <c r="F161" s="5"/>
      <c r="G161" s="22">
        <f t="shared" ref="G161" si="114">SUM(D161:F161)</f>
        <v>0</v>
      </c>
      <c r="H161" s="124">
        <f t="shared" ref="H161:H194" si="115">IF(OR(M161="",G161=""),"n/a",ROUND(SUMPRODUCT(J161:L161,D161:F161),2))</f>
        <v>0</v>
      </c>
      <c r="I161" s="101">
        <f t="shared" si="97"/>
        <v>0</v>
      </c>
      <c r="J161" s="21"/>
      <c r="K161" s="7"/>
      <c r="L161" s="7"/>
      <c r="M161" s="115">
        <f t="shared" ref="M161:M226" si="116">SUM(J161:L161)</f>
        <v>0</v>
      </c>
      <c r="N161" s="106"/>
      <c r="O161" s="22">
        <v>16.55</v>
      </c>
      <c r="P161" s="8">
        <v>0</v>
      </c>
      <c r="Q161" s="8">
        <v>0</v>
      </c>
      <c r="R161" s="22">
        <f t="shared" ref="R161" si="117">SUM(O161:Q161)</f>
        <v>16.55</v>
      </c>
      <c r="S161" s="124">
        <f t="shared" ref="S161:S226" si="118">IF(OR(M161="",R161=""),"n/a",ROUND(SUMPRODUCT(J161:L161,O161:Q161),2))</f>
        <v>0</v>
      </c>
      <c r="T161" s="147">
        <f t="shared" si="113"/>
        <v>1</v>
      </c>
    </row>
    <row r="162" spans="1:20" ht="20.100000000000001" hidden="1" customHeight="1" x14ac:dyDescent="0.25">
      <c r="A162" s="155"/>
      <c r="B162" s="3">
        <v>32</v>
      </c>
      <c r="C162" s="66" t="s">
        <v>30</v>
      </c>
      <c r="D162" s="76"/>
      <c r="E162" s="5"/>
      <c r="F162" s="5"/>
      <c r="G162" s="22">
        <f t="shared" ref="G162:G194" si="119">SUM(D162:F162)</f>
        <v>0</v>
      </c>
      <c r="H162" s="124">
        <f t="shared" si="115"/>
        <v>0</v>
      </c>
      <c r="I162" s="101">
        <f t="shared" si="97"/>
        <v>0</v>
      </c>
      <c r="J162" s="21"/>
      <c r="K162" s="7"/>
      <c r="L162" s="7"/>
      <c r="M162" s="115">
        <f t="shared" si="116"/>
        <v>0</v>
      </c>
      <c r="N162" s="106"/>
      <c r="O162" s="22">
        <v>16.55</v>
      </c>
      <c r="P162" s="8">
        <v>0</v>
      </c>
      <c r="Q162" s="8">
        <v>0</v>
      </c>
      <c r="R162" s="22">
        <f t="shared" ref="R162:R228" si="120">SUM(O162:Q162)</f>
        <v>16.55</v>
      </c>
      <c r="S162" s="124">
        <f t="shared" si="118"/>
        <v>0</v>
      </c>
      <c r="T162" s="147">
        <f t="shared" si="113"/>
        <v>1</v>
      </c>
    </row>
    <row r="163" spans="1:20" ht="20.100000000000001" hidden="1" customHeight="1" x14ac:dyDescent="0.25">
      <c r="A163" s="155"/>
      <c r="B163" s="3">
        <v>33</v>
      </c>
      <c r="C163" s="66" t="s">
        <v>31</v>
      </c>
      <c r="D163" s="76"/>
      <c r="E163" s="5"/>
      <c r="F163" s="5"/>
      <c r="G163" s="22">
        <f t="shared" si="119"/>
        <v>0</v>
      </c>
      <c r="H163" s="124">
        <f t="shared" si="115"/>
        <v>0</v>
      </c>
      <c r="I163" s="101">
        <f t="shared" si="97"/>
        <v>0</v>
      </c>
      <c r="J163" s="21"/>
      <c r="K163" s="7"/>
      <c r="L163" s="7"/>
      <c r="M163" s="115">
        <f t="shared" si="116"/>
        <v>0</v>
      </c>
      <c r="N163" s="106"/>
      <c r="O163" s="22">
        <v>27.55</v>
      </c>
      <c r="P163" s="8">
        <v>0</v>
      </c>
      <c r="Q163" s="8">
        <v>0</v>
      </c>
      <c r="R163" s="22">
        <f t="shared" si="120"/>
        <v>27.55</v>
      </c>
      <c r="S163" s="124">
        <f t="shared" si="118"/>
        <v>0</v>
      </c>
      <c r="T163" s="147">
        <f t="shared" si="113"/>
        <v>1</v>
      </c>
    </row>
    <row r="164" spans="1:20" ht="20.100000000000001" hidden="1" customHeight="1" x14ac:dyDescent="0.25">
      <c r="A164" s="155"/>
      <c r="B164" s="3">
        <v>34</v>
      </c>
      <c r="C164" s="66" t="s">
        <v>32</v>
      </c>
      <c r="D164" s="76"/>
      <c r="E164" s="5"/>
      <c r="F164" s="5"/>
      <c r="G164" s="22">
        <f t="shared" si="119"/>
        <v>0</v>
      </c>
      <c r="H164" s="124">
        <f t="shared" si="115"/>
        <v>0</v>
      </c>
      <c r="I164" s="101">
        <f t="shared" si="97"/>
        <v>0</v>
      </c>
      <c r="J164" s="21"/>
      <c r="K164" s="7"/>
      <c r="L164" s="7"/>
      <c r="M164" s="115">
        <f t="shared" si="116"/>
        <v>0</v>
      </c>
      <c r="N164" s="106"/>
      <c r="O164" s="22">
        <v>19.850000000000001</v>
      </c>
      <c r="P164" s="8">
        <v>0</v>
      </c>
      <c r="Q164" s="8">
        <v>0</v>
      </c>
      <c r="R164" s="22">
        <f t="shared" si="120"/>
        <v>19.850000000000001</v>
      </c>
      <c r="S164" s="124">
        <f t="shared" si="118"/>
        <v>0</v>
      </c>
      <c r="T164" s="147">
        <f t="shared" si="113"/>
        <v>1</v>
      </c>
    </row>
    <row r="165" spans="1:20" ht="20.100000000000001" hidden="1" customHeight="1" x14ac:dyDescent="0.25">
      <c r="A165" s="155"/>
      <c r="B165" s="3">
        <v>35</v>
      </c>
      <c r="C165" s="66" t="s">
        <v>33</v>
      </c>
      <c r="D165" s="76"/>
      <c r="E165" s="5"/>
      <c r="F165" s="5"/>
      <c r="G165" s="22">
        <f t="shared" si="119"/>
        <v>0</v>
      </c>
      <c r="H165" s="124">
        <f t="shared" si="115"/>
        <v>0</v>
      </c>
      <c r="I165" s="101">
        <f t="shared" si="97"/>
        <v>0</v>
      </c>
      <c r="J165" s="21"/>
      <c r="K165" s="7"/>
      <c r="L165" s="7"/>
      <c r="M165" s="115">
        <f t="shared" si="116"/>
        <v>0</v>
      </c>
      <c r="N165" s="106"/>
      <c r="O165" s="22">
        <v>33.1</v>
      </c>
      <c r="P165" s="8">
        <v>0</v>
      </c>
      <c r="Q165" s="8">
        <v>0</v>
      </c>
      <c r="R165" s="22">
        <f t="shared" si="120"/>
        <v>33.1</v>
      </c>
      <c r="S165" s="124">
        <f t="shared" si="118"/>
        <v>0</v>
      </c>
      <c r="T165" s="147">
        <f t="shared" si="113"/>
        <v>1</v>
      </c>
    </row>
    <row r="166" spans="1:20" ht="20.100000000000001" hidden="1" customHeight="1" x14ac:dyDescent="0.25">
      <c r="A166" s="155"/>
      <c r="B166" s="3">
        <v>36</v>
      </c>
      <c r="C166" s="66" t="s">
        <v>34</v>
      </c>
      <c r="D166" s="76"/>
      <c r="E166" s="5"/>
      <c r="F166" s="5"/>
      <c r="G166" s="22">
        <f t="shared" si="119"/>
        <v>0</v>
      </c>
      <c r="H166" s="124">
        <f t="shared" si="115"/>
        <v>0</v>
      </c>
      <c r="I166" s="101">
        <f t="shared" si="97"/>
        <v>0</v>
      </c>
      <c r="J166" s="21"/>
      <c r="K166" s="7"/>
      <c r="L166" s="7"/>
      <c r="M166" s="115">
        <f t="shared" si="116"/>
        <v>0</v>
      </c>
      <c r="N166" s="106"/>
      <c r="O166" s="22">
        <v>24.25</v>
      </c>
      <c r="P166" s="8">
        <v>0</v>
      </c>
      <c r="Q166" s="8">
        <v>0</v>
      </c>
      <c r="R166" s="22">
        <f t="shared" si="120"/>
        <v>24.25</v>
      </c>
      <c r="S166" s="124">
        <f t="shared" si="118"/>
        <v>0</v>
      </c>
      <c r="T166" s="147">
        <f t="shared" si="113"/>
        <v>1</v>
      </c>
    </row>
    <row r="167" spans="1:20" ht="20.100000000000001" hidden="1" customHeight="1" x14ac:dyDescent="0.25">
      <c r="A167" s="155"/>
      <c r="B167" s="3">
        <v>37</v>
      </c>
      <c r="C167" s="66" t="s">
        <v>35</v>
      </c>
      <c r="D167" s="76"/>
      <c r="E167" s="5"/>
      <c r="F167" s="5"/>
      <c r="G167" s="22">
        <f t="shared" si="119"/>
        <v>0</v>
      </c>
      <c r="H167" s="124">
        <f t="shared" si="115"/>
        <v>0</v>
      </c>
      <c r="I167" s="101">
        <f t="shared" si="97"/>
        <v>0</v>
      </c>
      <c r="J167" s="21"/>
      <c r="K167" s="7"/>
      <c r="L167" s="7"/>
      <c r="M167" s="115">
        <f t="shared" si="116"/>
        <v>0</v>
      </c>
      <c r="N167" s="106"/>
      <c r="O167" s="22">
        <v>44.1</v>
      </c>
      <c r="P167" s="8">
        <v>0</v>
      </c>
      <c r="Q167" s="8">
        <v>0</v>
      </c>
      <c r="R167" s="22">
        <f t="shared" si="120"/>
        <v>44.1</v>
      </c>
      <c r="S167" s="124">
        <f t="shared" si="118"/>
        <v>0</v>
      </c>
      <c r="T167" s="147">
        <f t="shared" si="113"/>
        <v>1</v>
      </c>
    </row>
    <row r="168" spans="1:20" ht="32.25" hidden="1" customHeight="1" x14ac:dyDescent="0.25">
      <c r="A168" s="155"/>
      <c r="B168" s="3">
        <v>38</v>
      </c>
      <c r="C168" s="66" t="s">
        <v>407</v>
      </c>
      <c r="D168" s="76"/>
      <c r="E168" s="5"/>
      <c r="F168" s="5"/>
      <c r="G168" s="22">
        <f t="shared" si="119"/>
        <v>0</v>
      </c>
      <c r="H168" s="124">
        <f t="shared" si="115"/>
        <v>0</v>
      </c>
      <c r="I168" s="101">
        <f t="shared" si="97"/>
        <v>0</v>
      </c>
      <c r="J168" s="21"/>
      <c r="K168" s="7"/>
      <c r="L168" s="7"/>
      <c r="M168" s="115">
        <f t="shared" si="116"/>
        <v>0</v>
      </c>
      <c r="N168" s="106"/>
      <c r="O168" s="22">
        <v>44.1</v>
      </c>
      <c r="P168" s="8">
        <v>0</v>
      </c>
      <c r="Q168" s="8">
        <v>0</v>
      </c>
      <c r="R168" s="22">
        <f t="shared" si="120"/>
        <v>44.1</v>
      </c>
      <c r="S168" s="124">
        <f t="shared" si="118"/>
        <v>0</v>
      </c>
      <c r="T168" s="147">
        <f t="shared" si="113"/>
        <v>1</v>
      </c>
    </row>
    <row r="169" spans="1:20" ht="20.100000000000001" hidden="1" customHeight="1" x14ac:dyDescent="0.25">
      <c r="A169" s="155"/>
      <c r="B169" s="3">
        <v>39</v>
      </c>
      <c r="C169" s="66" t="s">
        <v>90</v>
      </c>
      <c r="D169" s="76"/>
      <c r="E169" s="5"/>
      <c r="F169" s="5"/>
      <c r="G169" s="22">
        <f t="shared" si="119"/>
        <v>0</v>
      </c>
      <c r="H169" s="124">
        <f t="shared" si="115"/>
        <v>0</v>
      </c>
      <c r="I169" s="101">
        <f t="shared" si="97"/>
        <v>0</v>
      </c>
      <c r="J169" s="21"/>
      <c r="K169" s="7"/>
      <c r="L169" s="7"/>
      <c r="M169" s="115">
        <f t="shared" si="116"/>
        <v>0</v>
      </c>
      <c r="N169" s="106"/>
      <c r="O169" s="22">
        <v>165.4</v>
      </c>
      <c r="P169" s="8">
        <v>0</v>
      </c>
      <c r="Q169" s="8">
        <v>0</v>
      </c>
      <c r="R169" s="22">
        <f t="shared" si="120"/>
        <v>165.4</v>
      </c>
      <c r="S169" s="124">
        <f t="shared" si="118"/>
        <v>0</v>
      </c>
      <c r="T169" s="147">
        <f t="shared" si="113"/>
        <v>1</v>
      </c>
    </row>
    <row r="170" spans="1:20" ht="20.100000000000001" hidden="1" customHeight="1" x14ac:dyDescent="0.25">
      <c r="A170" s="155"/>
      <c r="B170" s="3">
        <v>390</v>
      </c>
      <c r="C170" s="66" t="s">
        <v>456</v>
      </c>
      <c r="D170" s="76"/>
      <c r="E170" s="5"/>
      <c r="F170" s="5"/>
      <c r="G170" s="22">
        <f t="shared" si="119"/>
        <v>0</v>
      </c>
      <c r="H170" s="124">
        <f t="shared" si="115"/>
        <v>0</v>
      </c>
      <c r="I170" s="101">
        <f t="shared" si="97"/>
        <v>0</v>
      </c>
      <c r="J170" s="21"/>
      <c r="K170" s="7"/>
      <c r="L170" s="7"/>
      <c r="M170" s="115">
        <f t="shared" si="116"/>
        <v>0</v>
      </c>
      <c r="N170" s="106"/>
      <c r="O170" s="22">
        <v>236.25</v>
      </c>
      <c r="P170" s="8">
        <v>0</v>
      </c>
      <c r="Q170" s="8">
        <v>0</v>
      </c>
      <c r="R170" s="22">
        <f t="shared" si="120"/>
        <v>236.25</v>
      </c>
      <c r="S170" s="124">
        <f t="shared" si="118"/>
        <v>0</v>
      </c>
      <c r="T170" s="147">
        <f t="shared" si="113"/>
        <v>1</v>
      </c>
    </row>
    <row r="171" spans="1:20" ht="20.100000000000001" hidden="1" customHeight="1" x14ac:dyDescent="0.25">
      <c r="A171" s="155"/>
      <c r="B171" s="3">
        <v>391</v>
      </c>
      <c r="C171" s="66" t="s">
        <v>457</v>
      </c>
      <c r="D171" s="76"/>
      <c r="E171" s="5"/>
      <c r="F171" s="5"/>
      <c r="G171" s="22">
        <f t="shared" si="119"/>
        <v>0</v>
      </c>
      <c r="H171" s="124">
        <f t="shared" si="115"/>
        <v>0</v>
      </c>
      <c r="I171" s="101">
        <f t="shared" si="97"/>
        <v>0</v>
      </c>
      <c r="J171" s="21"/>
      <c r="K171" s="7"/>
      <c r="L171" s="7"/>
      <c r="M171" s="115">
        <f t="shared" si="116"/>
        <v>0</v>
      </c>
      <c r="N171" s="106"/>
      <c r="O171" s="22">
        <v>288.75</v>
      </c>
      <c r="P171" s="8">
        <v>0</v>
      </c>
      <c r="Q171" s="8">
        <v>0</v>
      </c>
      <c r="R171" s="22">
        <f t="shared" si="120"/>
        <v>288.75</v>
      </c>
      <c r="S171" s="124">
        <f t="shared" si="118"/>
        <v>0</v>
      </c>
      <c r="T171" s="147">
        <f t="shared" si="113"/>
        <v>1</v>
      </c>
    </row>
    <row r="172" spans="1:20" ht="20.100000000000001" hidden="1" customHeight="1" x14ac:dyDescent="0.25">
      <c r="A172" s="155"/>
      <c r="B172" s="3">
        <v>310</v>
      </c>
      <c r="C172" s="66" t="s">
        <v>91</v>
      </c>
      <c r="D172" s="76"/>
      <c r="E172" s="5"/>
      <c r="F172" s="5"/>
      <c r="G172" s="22">
        <f t="shared" si="119"/>
        <v>0</v>
      </c>
      <c r="H172" s="124">
        <f t="shared" si="115"/>
        <v>0</v>
      </c>
      <c r="I172" s="101">
        <f t="shared" si="97"/>
        <v>0</v>
      </c>
      <c r="J172" s="21"/>
      <c r="K172" s="7"/>
      <c r="L172" s="7"/>
      <c r="M172" s="115">
        <f t="shared" si="116"/>
        <v>0</v>
      </c>
      <c r="N172" s="106"/>
      <c r="O172" s="22">
        <v>275.60000000000002</v>
      </c>
      <c r="P172" s="8">
        <v>0</v>
      </c>
      <c r="Q172" s="8">
        <v>0</v>
      </c>
      <c r="R172" s="22">
        <f t="shared" si="120"/>
        <v>275.60000000000002</v>
      </c>
      <c r="S172" s="124">
        <f t="shared" si="118"/>
        <v>0</v>
      </c>
      <c r="T172" s="147">
        <f t="shared" si="113"/>
        <v>1</v>
      </c>
    </row>
    <row r="173" spans="1:20" ht="20.100000000000001" hidden="1" customHeight="1" x14ac:dyDescent="0.25">
      <c r="A173" s="155"/>
      <c r="B173" s="3">
        <v>311</v>
      </c>
      <c r="C173" s="66" t="s">
        <v>92</v>
      </c>
      <c r="D173" s="76"/>
      <c r="E173" s="5"/>
      <c r="F173" s="5"/>
      <c r="G173" s="22">
        <f t="shared" si="119"/>
        <v>0</v>
      </c>
      <c r="H173" s="124">
        <f t="shared" si="115"/>
        <v>0</v>
      </c>
      <c r="I173" s="101">
        <f t="shared" si="97"/>
        <v>0</v>
      </c>
      <c r="J173" s="21"/>
      <c r="K173" s="7"/>
      <c r="L173" s="7"/>
      <c r="M173" s="115">
        <f t="shared" si="116"/>
        <v>0</v>
      </c>
      <c r="N173" s="106"/>
      <c r="O173" s="22">
        <v>275.60000000000002</v>
      </c>
      <c r="P173" s="8">
        <v>0</v>
      </c>
      <c r="Q173" s="8">
        <v>0</v>
      </c>
      <c r="R173" s="22">
        <f t="shared" si="120"/>
        <v>275.60000000000002</v>
      </c>
      <c r="S173" s="124">
        <f t="shared" si="118"/>
        <v>0</v>
      </c>
      <c r="T173" s="147">
        <f t="shared" si="113"/>
        <v>1</v>
      </c>
    </row>
    <row r="174" spans="1:20" ht="20.100000000000001" hidden="1" customHeight="1" x14ac:dyDescent="0.25">
      <c r="A174" s="155"/>
      <c r="B174" s="3">
        <v>312</v>
      </c>
      <c r="C174" s="66" t="s">
        <v>93</v>
      </c>
      <c r="D174" s="76"/>
      <c r="E174" s="5"/>
      <c r="F174" s="5"/>
      <c r="G174" s="22">
        <f t="shared" si="119"/>
        <v>0</v>
      </c>
      <c r="H174" s="124">
        <f t="shared" si="115"/>
        <v>0</v>
      </c>
      <c r="I174" s="101">
        <f t="shared" si="97"/>
        <v>0</v>
      </c>
      <c r="J174" s="21"/>
      <c r="K174" s="7"/>
      <c r="L174" s="7"/>
      <c r="M174" s="115">
        <f t="shared" si="116"/>
        <v>0</v>
      </c>
      <c r="N174" s="106"/>
      <c r="O174" s="22">
        <v>399.65</v>
      </c>
      <c r="P174" s="8">
        <v>0</v>
      </c>
      <c r="Q174" s="8">
        <v>0</v>
      </c>
      <c r="R174" s="22">
        <f t="shared" si="120"/>
        <v>399.65</v>
      </c>
      <c r="S174" s="124">
        <f t="shared" si="118"/>
        <v>0</v>
      </c>
      <c r="T174" s="147">
        <f t="shared" si="113"/>
        <v>1</v>
      </c>
    </row>
    <row r="175" spans="1:20" ht="20.100000000000001" hidden="1" customHeight="1" x14ac:dyDescent="0.25">
      <c r="A175" s="155"/>
      <c r="B175" s="3">
        <v>313</v>
      </c>
      <c r="C175" s="66" t="s">
        <v>94</v>
      </c>
      <c r="D175" s="76"/>
      <c r="E175" s="5"/>
      <c r="F175" s="5"/>
      <c r="G175" s="22">
        <f t="shared" si="119"/>
        <v>0</v>
      </c>
      <c r="H175" s="124">
        <f t="shared" si="115"/>
        <v>0</v>
      </c>
      <c r="I175" s="101">
        <f t="shared" si="97"/>
        <v>0</v>
      </c>
      <c r="J175" s="21"/>
      <c r="K175" s="7"/>
      <c r="L175" s="7"/>
      <c r="M175" s="115">
        <f t="shared" si="116"/>
        <v>0</v>
      </c>
      <c r="N175" s="106"/>
      <c r="O175" s="22">
        <v>132.30000000000001</v>
      </c>
      <c r="P175" s="8">
        <v>0</v>
      </c>
      <c r="Q175" s="8">
        <v>0</v>
      </c>
      <c r="R175" s="22">
        <f t="shared" si="120"/>
        <v>132.30000000000001</v>
      </c>
      <c r="S175" s="124">
        <f t="shared" si="118"/>
        <v>0</v>
      </c>
      <c r="T175" s="147">
        <f t="shared" si="113"/>
        <v>1</v>
      </c>
    </row>
    <row r="176" spans="1:20" ht="20.100000000000001" hidden="1" customHeight="1" x14ac:dyDescent="0.25">
      <c r="A176" s="155"/>
      <c r="B176" s="3">
        <v>314</v>
      </c>
      <c r="C176" s="66" t="s">
        <v>95</v>
      </c>
      <c r="D176" s="76"/>
      <c r="E176" s="5"/>
      <c r="F176" s="5"/>
      <c r="G176" s="22">
        <f t="shared" si="119"/>
        <v>0</v>
      </c>
      <c r="H176" s="124">
        <f t="shared" si="115"/>
        <v>0</v>
      </c>
      <c r="I176" s="101">
        <f t="shared" si="97"/>
        <v>0</v>
      </c>
      <c r="J176" s="21"/>
      <c r="K176" s="7"/>
      <c r="L176" s="7"/>
      <c r="M176" s="115">
        <f t="shared" si="116"/>
        <v>0</v>
      </c>
      <c r="N176" s="106"/>
      <c r="O176" s="22">
        <v>231.5</v>
      </c>
      <c r="P176" s="8">
        <v>0</v>
      </c>
      <c r="Q176" s="8">
        <v>0</v>
      </c>
      <c r="R176" s="22">
        <f t="shared" si="120"/>
        <v>231.5</v>
      </c>
      <c r="S176" s="124">
        <f t="shared" si="118"/>
        <v>0</v>
      </c>
      <c r="T176" s="147">
        <f t="shared" si="113"/>
        <v>1</v>
      </c>
    </row>
    <row r="177" spans="1:20" ht="20.100000000000001" hidden="1" customHeight="1" x14ac:dyDescent="0.25">
      <c r="A177" s="155"/>
      <c r="B177" s="3">
        <v>315</v>
      </c>
      <c r="C177" s="66" t="s">
        <v>96</v>
      </c>
      <c r="D177" s="76"/>
      <c r="E177" s="5"/>
      <c r="F177" s="5"/>
      <c r="G177" s="22">
        <f t="shared" si="119"/>
        <v>0</v>
      </c>
      <c r="H177" s="124">
        <f t="shared" si="115"/>
        <v>0</v>
      </c>
      <c r="I177" s="101">
        <f t="shared" si="97"/>
        <v>0</v>
      </c>
      <c r="J177" s="21"/>
      <c r="K177" s="7"/>
      <c r="L177" s="7"/>
      <c r="M177" s="115">
        <f t="shared" si="116"/>
        <v>0</v>
      </c>
      <c r="N177" s="106"/>
      <c r="O177" s="22">
        <v>242.55</v>
      </c>
      <c r="P177" s="8">
        <v>0</v>
      </c>
      <c r="Q177" s="8">
        <v>0</v>
      </c>
      <c r="R177" s="22">
        <f t="shared" si="120"/>
        <v>242.55</v>
      </c>
      <c r="S177" s="124">
        <f t="shared" si="118"/>
        <v>0</v>
      </c>
      <c r="T177" s="147">
        <f t="shared" si="113"/>
        <v>1</v>
      </c>
    </row>
    <row r="178" spans="1:20" ht="20.100000000000001" hidden="1" customHeight="1" x14ac:dyDescent="0.25">
      <c r="A178" s="155"/>
      <c r="B178" s="3">
        <v>316</v>
      </c>
      <c r="C178" s="66" t="s">
        <v>97</v>
      </c>
      <c r="D178" s="76"/>
      <c r="E178" s="5"/>
      <c r="F178" s="5"/>
      <c r="G178" s="22">
        <f t="shared" si="119"/>
        <v>0</v>
      </c>
      <c r="H178" s="124">
        <f t="shared" si="115"/>
        <v>0</v>
      </c>
      <c r="I178" s="101">
        <f t="shared" si="97"/>
        <v>0</v>
      </c>
      <c r="J178" s="21"/>
      <c r="K178" s="7"/>
      <c r="L178" s="7"/>
      <c r="M178" s="115">
        <f t="shared" si="116"/>
        <v>0</v>
      </c>
      <c r="N178" s="106"/>
      <c r="O178" s="22">
        <v>341.75</v>
      </c>
      <c r="P178" s="8">
        <v>0</v>
      </c>
      <c r="Q178" s="8">
        <v>0</v>
      </c>
      <c r="R178" s="22">
        <f t="shared" si="120"/>
        <v>341.75</v>
      </c>
      <c r="S178" s="124">
        <f t="shared" si="118"/>
        <v>0</v>
      </c>
      <c r="T178" s="147">
        <f t="shared" si="113"/>
        <v>1</v>
      </c>
    </row>
    <row r="179" spans="1:20" ht="20.100000000000001" hidden="1" customHeight="1" x14ac:dyDescent="0.25">
      <c r="A179" s="155"/>
      <c r="B179" s="3">
        <v>317</v>
      </c>
      <c r="C179" s="66" t="s">
        <v>98</v>
      </c>
      <c r="D179" s="76"/>
      <c r="E179" s="5"/>
      <c r="F179" s="5"/>
      <c r="G179" s="22">
        <f t="shared" si="119"/>
        <v>0</v>
      </c>
      <c r="H179" s="124">
        <f t="shared" si="115"/>
        <v>0</v>
      </c>
      <c r="I179" s="101">
        <f t="shared" si="97"/>
        <v>0</v>
      </c>
      <c r="J179" s="21"/>
      <c r="K179" s="7"/>
      <c r="L179" s="7"/>
      <c r="M179" s="115">
        <f t="shared" si="116"/>
        <v>0</v>
      </c>
      <c r="N179" s="106"/>
      <c r="O179" s="22">
        <v>369.35</v>
      </c>
      <c r="P179" s="8">
        <v>0</v>
      </c>
      <c r="Q179" s="8">
        <v>0</v>
      </c>
      <c r="R179" s="22">
        <f t="shared" si="120"/>
        <v>369.35</v>
      </c>
      <c r="S179" s="124">
        <f t="shared" si="118"/>
        <v>0</v>
      </c>
      <c r="T179" s="147">
        <f t="shared" si="113"/>
        <v>1</v>
      </c>
    </row>
    <row r="180" spans="1:20" ht="20.100000000000001" hidden="1" customHeight="1" x14ac:dyDescent="0.25">
      <c r="A180" s="155"/>
      <c r="B180" s="3">
        <v>318</v>
      </c>
      <c r="C180" s="66" t="s">
        <v>99</v>
      </c>
      <c r="D180" s="76"/>
      <c r="E180" s="5"/>
      <c r="F180" s="5"/>
      <c r="G180" s="22">
        <f t="shared" si="119"/>
        <v>0</v>
      </c>
      <c r="H180" s="124">
        <f t="shared" si="115"/>
        <v>0</v>
      </c>
      <c r="I180" s="101">
        <f t="shared" si="97"/>
        <v>0</v>
      </c>
      <c r="J180" s="21"/>
      <c r="K180" s="7"/>
      <c r="L180" s="7"/>
      <c r="M180" s="115">
        <f t="shared" si="116"/>
        <v>0</v>
      </c>
      <c r="N180" s="106"/>
      <c r="O180" s="22">
        <v>289.39999999999998</v>
      </c>
      <c r="P180" s="8">
        <v>0</v>
      </c>
      <c r="Q180" s="8">
        <v>0</v>
      </c>
      <c r="R180" s="22">
        <f t="shared" si="120"/>
        <v>289.39999999999998</v>
      </c>
      <c r="S180" s="124">
        <f t="shared" si="118"/>
        <v>0</v>
      </c>
      <c r="T180" s="147">
        <f t="shared" si="113"/>
        <v>1</v>
      </c>
    </row>
    <row r="181" spans="1:20" ht="20.100000000000001" hidden="1" customHeight="1" x14ac:dyDescent="0.25">
      <c r="A181" s="155"/>
      <c r="B181" s="3">
        <v>319</v>
      </c>
      <c r="C181" s="66" t="s">
        <v>100</v>
      </c>
      <c r="D181" s="76"/>
      <c r="E181" s="5"/>
      <c r="F181" s="5"/>
      <c r="G181" s="22">
        <f t="shared" si="119"/>
        <v>0</v>
      </c>
      <c r="H181" s="124">
        <f t="shared" si="115"/>
        <v>0</v>
      </c>
      <c r="I181" s="101">
        <f t="shared" si="97"/>
        <v>0</v>
      </c>
      <c r="J181" s="21"/>
      <c r="K181" s="7"/>
      <c r="L181" s="7"/>
      <c r="M181" s="115">
        <f t="shared" si="116"/>
        <v>0</v>
      </c>
      <c r="N181" s="106"/>
      <c r="O181" s="22">
        <v>289.39999999999998</v>
      </c>
      <c r="P181" s="8">
        <v>0</v>
      </c>
      <c r="Q181" s="8">
        <v>0</v>
      </c>
      <c r="R181" s="22">
        <f t="shared" si="120"/>
        <v>289.39999999999998</v>
      </c>
      <c r="S181" s="124">
        <f t="shared" si="118"/>
        <v>0</v>
      </c>
      <c r="T181" s="147">
        <f t="shared" si="113"/>
        <v>1</v>
      </c>
    </row>
    <row r="182" spans="1:20" ht="20.100000000000001" hidden="1" customHeight="1" x14ac:dyDescent="0.25">
      <c r="A182" s="155"/>
      <c r="B182" s="3">
        <v>320</v>
      </c>
      <c r="C182" s="66" t="s">
        <v>101</v>
      </c>
      <c r="D182" s="76"/>
      <c r="E182" s="5"/>
      <c r="F182" s="5"/>
      <c r="G182" s="22">
        <f t="shared" si="119"/>
        <v>0</v>
      </c>
      <c r="H182" s="124">
        <f t="shared" si="115"/>
        <v>0</v>
      </c>
      <c r="I182" s="101">
        <f t="shared" si="97"/>
        <v>0</v>
      </c>
      <c r="J182" s="21"/>
      <c r="K182" s="7"/>
      <c r="L182" s="7"/>
      <c r="M182" s="115">
        <f t="shared" si="116"/>
        <v>0</v>
      </c>
      <c r="N182" s="106"/>
      <c r="O182" s="22">
        <v>99.2</v>
      </c>
      <c r="P182" s="8">
        <v>0</v>
      </c>
      <c r="Q182" s="8">
        <v>0</v>
      </c>
      <c r="R182" s="22">
        <f t="shared" si="120"/>
        <v>99.2</v>
      </c>
      <c r="S182" s="124">
        <f t="shared" si="118"/>
        <v>0</v>
      </c>
      <c r="T182" s="147">
        <f t="shared" si="113"/>
        <v>1</v>
      </c>
    </row>
    <row r="183" spans="1:20" ht="20.100000000000001" hidden="1" customHeight="1" x14ac:dyDescent="0.25">
      <c r="A183" s="155"/>
      <c r="B183" s="3">
        <v>321</v>
      </c>
      <c r="C183" s="66" t="s">
        <v>102</v>
      </c>
      <c r="D183" s="76"/>
      <c r="E183" s="5"/>
      <c r="F183" s="5"/>
      <c r="G183" s="22">
        <f t="shared" si="119"/>
        <v>0</v>
      </c>
      <c r="H183" s="124">
        <f t="shared" si="115"/>
        <v>0</v>
      </c>
      <c r="I183" s="101">
        <f t="shared" si="97"/>
        <v>0</v>
      </c>
      <c r="J183" s="21"/>
      <c r="K183" s="7"/>
      <c r="L183" s="7"/>
      <c r="M183" s="115">
        <f t="shared" si="116"/>
        <v>0</v>
      </c>
      <c r="N183" s="106"/>
      <c r="O183" s="22">
        <v>173.65</v>
      </c>
      <c r="P183" s="8">
        <v>0</v>
      </c>
      <c r="Q183" s="8">
        <v>0</v>
      </c>
      <c r="R183" s="22">
        <f t="shared" si="120"/>
        <v>173.65</v>
      </c>
      <c r="S183" s="124">
        <f t="shared" si="118"/>
        <v>0</v>
      </c>
      <c r="T183" s="147">
        <f t="shared" si="113"/>
        <v>1</v>
      </c>
    </row>
    <row r="184" spans="1:20" ht="20.100000000000001" hidden="1" customHeight="1" x14ac:dyDescent="0.25">
      <c r="A184" s="155"/>
      <c r="B184" s="3">
        <v>322</v>
      </c>
      <c r="C184" s="66" t="s">
        <v>103</v>
      </c>
      <c r="D184" s="76"/>
      <c r="E184" s="5"/>
      <c r="F184" s="5"/>
      <c r="G184" s="22">
        <f t="shared" si="119"/>
        <v>0</v>
      </c>
      <c r="H184" s="124">
        <f t="shared" si="115"/>
        <v>0</v>
      </c>
      <c r="I184" s="101">
        <f t="shared" si="97"/>
        <v>0</v>
      </c>
      <c r="J184" s="21"/>
      <c r="K184" s="7"/>
      <c r="L184" s="7"/>
      <c r="M184" s="115">
        <f t="shared" si="116"/>
        <v>0</v>
      </c>
      <c r="N184" s="106"/>
      <c r="O184" s="22">
        <v>154.35</v>
      </c>
      <c r="P184" s="8">
        <v>0</v>
      </c>
      <c r="Q184" s="8">
        <v>0</v>
      </c>
      <c r="R184" s="22">
        <f t="shared" si="120"/>
        <v>154.35</v>
      </c>
      <c r="S184" s="124">
        <f t="shared" si="118"/>
        <v>0</v>
      </c>
      <c r="T184" s="147">
        <f t="shared" si="113"/>
        <v>1</v>
      </c>
    </row>
    <row r="185" spans="1:20" ht="20.100000000000001" hidden="1" customHeight="1" x14ac:dyDescent="0.25">
      <c r="A185" s="155"/>
      <c r="B185" s="3">
        <v>323</v>
      </c>
      <c r="C185" s="66" t="s">
        <v>104</v>
      </c>
      <c r="D185" s="76"/>
      <c r="E185" s="5"/>
      <c r="F185" s="5"/>
      <c r="G185" s="22">
        <f t="shared" si="119"/>
        <v>0</v>
      </c>
      <c r="H185" s="124">
        <f t="shared" si="115"/>
        <v>0</v>
      </c>
      <c r="I185" s="101">
        <f t="shared" si="97"/>
        <v>0</v>
      </c>
      <c r="J185" s="21"/>
      <c r="K185" s="7"/>
      <c r="L185" s="7"/>
      <c r="M185" s="115">
        <f t="shared" si="116"/>
        <v>0</v>
      </c>
      <c r="N185" s="106"/>
      <c r="O185" s="22">
        <v>228.75</v>
      </c>
      <c r="P185" s="8">
        <v>0</v>
      </c>
      <c r="Q185" s="8">
        <v>0</v>
      </c>
      <c r="R185" s="22">
        <f t="shared" si="120"/>
        <v>228.75</v>
      </c>
      <c r="S185" s="124">
        <f t="shared" si="118"/>
        <v>0</v>
      </c>
      <c r="T185" s="147">
        <f t="shared" si="113"/>
        <v>1</v>
      </c>
    </row>
    <row r="186" spans="1:20" ht="20.100000000000001" hidden="1" customHeight="1" x14ac:dyDescent="0.25">
      <c r="A186" s="155"/>
      <c r="B186" s="3">
        <v>324</v>
      </c>
      <c r="C186" s="66" t="s">
        <v>105</v>
      </c>
      <c r="D186" s="76"/>
      <c r="E186" s="5"/>
      <c r="F186" s="5"/>
      <c r="G186" s="22">
        <f t="shared" si="119"/>
        <v>0</v>
      </c>
      <c r="H186" s="124">
        <f t="shared" si="115"/>
        <v>0</v>
      </c>
      <c r="I186" s="101">
        <f t="shared" si="97"/>
        <v>0</v>
      </c>
      <c r="J186" s="21"/>
      <c r="K186" s="7"/>
      <c r="L186" s="7"/>
      <c r="M186" s="115">
        <f t="shared" si="116"/>
        <v>0</v>
      </c>
      <c r="N186" s="106"/>
      <c r="O186" s="22">
        <v>209.5</v>
      </c>
      <c r="P186" s="8">
        <v>0</v>
      </c>
      <c r="Q186" s="8">
        <v>0</v>
      </c>
      <c r="R186" s="22">
        <f t="shared" si="120"/>
        <v>209.5</v>
      </c>
      <c r="S186" s="124">
        <f t="shared" si="118"/>
        <v>0</v>
      </c>
      <c r="T186" s="147">
        <f t="shared" si="113"/>
        <v>1</v>
      </c>
    </row>
    <row r="187" spans="1:20" ht="20.100000000000001" hidden="1" customHeight="1" x14ac:dyDescent="0.25">
      <c r="A187" s="155"/>
      <c r="B187" s="3">
        <v>325</v>
      </c>
      <c r="C187" s="66" t="s">
        <v>106</v>
      </c>
      <c r="D187" s="76"/>
      <c r="E187" s="5"/>
      <c r="F187" s="5"/>
      <c r="G187" s="22">
        <f t="shared" si="119"/>
        <v>0</v>
      </c>
      <c r="H187" s="124">
        <f t="shared" si="115"/>
        <v>0</v>
      </c>
      <c r="I187" s="101">
        <f t="shared" si="97"/>
        <v>0</v>
      </c>
      <c r="J187" s="21"/>
      <c r="K187" s="7"/>
      <c r="L187" s="7"/>
      <c r="M187" s="115">
        <f t="shared" si="116"/>
        <v>0</v>
      </c>
      <c r="N187" s="106"/>
      <c r="O187" s="22">
        <v>275.60000000000002</v>
      </c>
      <c r="P187" s="8">
        <v>0</v>
      </c>
      <c r="Q187" s="8">
        <v>0</v>
      </c>
      <c r="R187" s="22">
        <f t="shared" si="120"/>
        <v>275.60000000000002</v>
      </c>
      <c r="S187" s="124">
        <f t="shared" si="118"/>
        <v>0</v>
      </c>
      <c r="T187" s="147">
        <f t="shared" si="113"/>
        <v>1</v>
      </c>
    </row>
    <row r="188" spans="1:20" ht="20.100000000000001" hidden="1" customHeight="1" x14ac:dyDescent="0.25">
      <c r="A188" s="155"/>
      <c r="B188" s="3">
        <v>326</v>
      </c>
      <c r="C188" s="66" t="s">
        <v>107</v>
      </c>
      <c r="D188" s="76"/>
      <c r="E188" s="5"/>
      <c r="F188" s="5"/>
      <c r="G188" s="22">
        <f t="shared" si="119"/>
        <v>0</v>
      </c>
      <c r="H188" s="124">
        <f t="shared" si="115"/>
        <v>0</v>
      </c>
      <c r="I188" s="101">
        <f t="shared" si="97"/>
        <v>0</v>
      </c>
      <c r="J188" s="21"/>
      <c r="K188" s="7"/>
      <c r="L188" s="7"/>
      <c r="M188" s="115">
        <f t="shared" si="116"/>
        <v>0</v>
      </c>
      <c r="N188" s="106"/>
      <c r="O188" s="22">
        <v>187.4</v>
      </c>
      <c r="P188" s="8">
        <v>0</v>
      </c>
      <c r="Q188" s="8">
        <v>0</v>
      </c>
      <c r="R188" s="22">
        <f t="shared" si="120"/>
        <v>187.4</v>
      </c>
      <c r="S188" s="124">
        <f t="shared" si="118"/>
        <v>0</v>
      </c>
      <c r="T188" s="147">
        <f t="shared" si="113"/>
        <v>1</v>
      </c>
    </row>
    <row r="189" spans="1:20" ht="20.100000000000001" hidden="1" customHeight="1" x14ac:dyDescent="0.25">
      <c r="A189" s="155"/>
      <c r="B189" s="3">
        <v>327</v>
      </c>
      <c r="C189" s="66" t="s">
        <v>108</v>
      </c>
      <c r="D189" s="76"/>
      <c r="E189" s="5"/>
      <c r="F189" s="5"/>
      <c r="G189" s="22">
        <f t="shared" si="119"/>
        <v>0</v>
      </c>
      <c r="H189" s="124">
        <f t="shared" si="115"/>
        <v>0</v>
      </c>
      <c r="I189" s="101">
        <f t="shared" si="97"/>
        <v>0</v>
      </c>
      <c r="J189" s="21"/>
      <c r="K189" s="7"/>
      <c r="L189" s="7"/>
      <c r="M189" s="115">
        <f t="shared" si="116"/>
        <v>0</v>
      </c>
      <c r="N189" s="106"/>
      <c r="O189" s="22">
        <v>49.6</v>
      </c>
      <c r="P189" s="8">
        <v>0</v>
      </c>
      <c r="Q189" s="8">
        <v>0</v>
      </c>
      <c r="R189" s="22">
        <f t="shared" si="120"/>
        <v>49.6</v>
      </c>
      <c r="S189" s="124">
        <f t="shared" si="118"/>
        <v>0</v>
      </c>
      <c r="T189" s="147">
        <f t="shared" si="113"/>
        <v>1</v>
      </c>
    </row>
    <row r="190" spans="1:20" ht="20.100000000000001" hidden="1" customHeight="1" x14ac:dyDescent="0.25">
      <c r="A190" s="155"/>
      <c r="B190" s="3">
        <v>328</v>
      </c>
      <c r="C190" s="66" t="s">
        <v>109</v>
      </c>
      <c r="D190" s="76"/>
      <c r="E190" s="5"/>
      <c r="F190" s="5"/>
      <c r="G190" s="22">
        <f t="shared" si="119"/>
        <v>0</v>
      </c>
      <c r="H190" s="124">
        <f t="shared" si="115"/>
        <v>0</v>
      </c>
      <c r="I190" s="101">
        <f t="shared" si="97"/>
        <v>0</v>
      </c>
      <c r="J190" s="21"/>
      <c r="K190" s="7"/>
      <c r="L190" s="7"/>
      <c r="M190" s="115">
        <f t="shared" si="116"/>
        <v>0</v>
      </c>
      <c r="N190" s="106"/>
      <c r="O190" s="22">
        <v>49.6</v>
      </c>
      <c r="P190" s="8">
        <v>0</v>
      </c>
      <c r="Q190" s="8">
        <v>0</v>
      </c>
      <c r="R190" s="22">
        <f t="shared" si="120"/>
        <v>49.6</v>
      </c>
      <c r="S190" s="124">
        <f t="shared" si="118"/>
        <v>0</v>
      </c>
      <c r="T190" s="147">
        <f t="shared" si="113"/>
        <v>1</v>
      </c>
    </row>
    <row r="191" spans="1:20" ht="20.100000000000001" hidden="1" customHeight="1" x14ac:dyDescent="0.25">
      <c r="A191" s="155"/>
      <c r="B191" s="3">
        <v>329</v>
      </c>
      <c r="C191" s="66" t="s">
        <v>110</v>
      </c>
      <c r="D191" s="76"/>
      <c r="E191" s="5"/>
      <c r="F191" s="5"/>
      <c r="G191" s="22">
        <f t="shared" si="119"/>
        <v>0</v>
      </c>
      <c r="H191" s="124">
        <f t="shared" si="115"/>
        <v>0</v>
      </c>
      <c r="I191" s="101">
        <f t="shared" si="97"/>
        <v>0</v>
      </c>
      <c r="J191" s="21"/>
      <c r="K191" s="7"/>
      <c r="L191" s="7"/>
      <c r="M191" s="115">
        <f t="shared" si="116"/>
        <v>0</v>
      </c>
      <c r="N191" s="106"/>
      <c r="O191" s="22">
        <v>49.6</v>
      </c>
      <c r="P191" s="8">
        <v>0</v>
      </c>
      <c r="Q191" s="8">
        <v>0</v>
      </c>
      <c r="R191" s="22">
        <f t="shared" si="120"/>
        <v>49.6</v>
      </c>
      <c r="S191" s="124">
        <f t="shared" si="118"/>
        <v>0</v>
      </c>
      <c r="T191" s="147">
        <f t="shared" si="113"/>
        <v>1</v>
      </c>
    </row>
    <row r="192" spans="1:20" ht="20.100000000000001" hidden="1" customHeight="1" x14ac:dyDescent="0.25">
      <c r="A192" s="155"/>
      <c r="B192" s="3">
        <v>330</v>
      </c>
      <c r="C192" s="66" t="s">
        <v>111</v>
      </c>
      <c r="D192" s="76"/>
      <c r="E192" s="5"/>
      <c r="F192" s="5"/>
      <c r="G192" s="22">
        <f t="shared" si="119"/>
        <v>0</v>
      </c>
      <c r="H192" s="124">
        <f t="shared" si="115"/>
        <v>0</v>
      </c>
      <c r="I192" s="101">
        <f t="shared" si="97"/>
        <v>0</v>
      </c>
      <c r="J192" s="21"/>
      <c r="K192" s="7"/>
      <c r="L192" s="7"/>
      <c r="M192" s="115">
        <f t="shared" si="116"/>
        <v>0</v>
      </c>
      <c r="N192" s="106"/>
      <c r="O192" s="22">
        <v>77.2</v>
      </c>
      <c r="P192" s="8">
        <v>0</v>
      </c>
      <c r="Q192" s="8">
        <v>0</v>
      </c>
      <c r="R192" s="22">
        <f t="shared" si="120"/>
        <v>77.2</v>
      </c>
      <c r="S192" s="124">
        <f t="shared" si="118"/>
        <v>0</v>
      </c>
      <c r="T192" s="147">
        <f t="shared" si="113"/>
        <v>1</v>
      </c>
    </row>
    <row r="193" spans="1:20" ht="20.100000000000001" hidden="1" customHeight="1" x14ac:dyDescent="0.25">
      <c r="A193" s="155"/>
      <c r="B193" s="3">
        <v>331</v>
      </c>
      <c r="C193" s="66" t="s">
        <v>112</v>
      </c>
      <c r="D193" s="76"/>
      <c r="E193" s="5"/>
      <c r="F193" s="5"/>
      <c r="G193" s="22">
        <f t="shared" si="119"/>
        <v>0</v>
      </c>
      <c r="H193" s="124">
        <f t="shared" si="115"/>
        <v>0</v>
      </c>
      <c r="I193" s="101">
        <f t="shared" si="97"/>
        <v>0</v>
      </c>
      <c r="J193" s="21"/>
      <c r="K193" s="7"/>
      <c r="L193" s="7"/>
      <c r="M193" s="115">
        <f t="shared" si="116"/>
        <v>0</v>
      </c>
      <c r="N193" s="106"/>
      <c r="O193" s="22">
        <v>66.150000000000006</v>
      </c>
      <c r="P193" s="8">
        <v>0</v>
      </c>
      <c r="Q193" s="8">
        <v>0</v>
      </c>
      <c r="R193" s="22">
        <f t="shared" si="120"/>
        <v>66.150000000000006</v>
      </c>
      <c r="S193" s="124">
        <f t="shared" si="118"/>
        <v>0</v>
      </c>
      <c r="T193" s="147">
        <f t="shared" si="113"/>
        <v>1</v>
      </c>
    </row>
    <row r="194" spans="1:20" ht="20.100000000000001" hidden="1" customHeight="1" x14ac:dyDescent="0.25">
      <c r="A194" s="155"/>
      <c r="B194" s="3">
        <v>332</v>
      </c>
      <c r="C194" s="66" t="s">
        <v>113</v>
      </c>
      <c r="D194" s="76"/>
      <c r="E194" s="5"/>
      <c r="F194" s="5"/>
      <c r="G194" s="22">
        <f t="shared" si="119"/>
        <v>0</v>
      </c>
      <c r="H194" s="124">
        <f t="shared" si="115"/>
        <v>0</v>
      </c>
      <c r="I194" s="101">
        <f t="shared" si="97"/>
        <v>0</v>
      </c>
      <c r="J194" s="21"/>
      <c r="K194" s="7"/>
      <c r="L194" s="7"/>
      <c r="M194" s="115">
        <f t="shared" si="116"/>
        <v>0</v>
      </c>
      <c r="N194" s="106"/>
      <c r="O194" s="22">
        <v>93.7</v>
      </c>
      <c r="P194" s="8">
        <v>0</v>
      </c>
      <c r="Q194" s="8">
        <v>0</v>
      </c>
      <c r="R194" s="22">
        <f t="shared" si="120"/>
        <v>93.7</v>
      </c>
      <c r="S194" s="124">
        <f t="shared" si="118"/>
        <v>0</v>
      </c>
      <c r="T194" s="147">
        <f t="shared" si="113"/>
        <v>1</v>
      </c>
    </row>
    <row r="195" spans="1:20" ht="20.100000000000001" hidden="1" customHeight="1" x14ac:dyDescent="0.25">
      <c r="A195" s="155"/>
      <c r="B195" s="3">
        <v>333</v>
      </c>
      <c r="C195" s="66" t="s">
        <v>114</v>
      </c>
      <c r="D195" s="76"/>
      <c r="E195" s="5"/>
      <c r="F195" s="5"/>
      <c r="G195" s="22">
        <f t="shared" ref="G195:G227" si="121">SUM(D195:F195)</f>
        <v>0</v>
      </c>
      <c r="H195" s="124">
        <f t="shared" ref="H195:H226" si="122">IF(OR(M195="",G195=""),"n/a",ROUND(SUMPRODUCT(J195:L195,D195:F195),2))</f>
        <v>0</v>
      </c>
      <c r="I195" s="101">
        <f t="shared" si="97"/>
        <v>0</v>
      </c>
      <c r="J195" s="21"/>
      <c r="K195" s="7"/>
      <c r="L195" s="7"/>
      <c r="M195" s="115">
        <f t="shared" si="116"/>
        <v>0</v>
      </c>
      <c r="N195" s="106"/>
      <c r="O195" s="22">
        <v>93.7</v>
      </c>
      <c r="P195" s="8">
        <v>0</v>
      </c>
      <c r="Q195" s="8">
        <v>0</v>
      </c>
      <c r="R195" s="22">
        <f t="shared" si="120"/>
        <v>93.7</v>
      </c>
      <c r="S195" s="124">
        <f t="shared" si="118"/>
        <v>0</v>
      </c>
      <c r="T195" s="147">
        <f t="shared" si="113"/>
        <v>1</v>
      </c>
    </row>
    <row r="196" spans="1:20" ht="20.100000000000001" hidden="1" customHeight="1" x14ac:dyDescent="0.25">
      <c r="A196" s="155"/>
      <c r="B196" s="3">
        <v>334</v>
      </c>
      <c r="C196" s="66" t="s">
        <v>115</v>
      </c>
      <c r="D196" s="76"/>
      <c r="E196" s="5"/>
      <c r="F196" s="5"/>
      <c r="G196" s="22">
        <f t="shared" si="121"/>
        <v>0</v>
      </c>
      <c r="H196" s="124">
        <f t="shared" si="122"/>
        <v>0</v>
      </c>
      <c r="I196" s="101">
        <f t="shared" si="97"/>
        <v>0</v>
      </c>
      <c r="J196" s="21"/>
      <c r="K196" s="7"/>
      <c r="L196" s="7"/>
      <c r="M196" s="115">
        <f t="shared" si="116"/>
        <v>0</v>
      </c>
      <c r="N196" s="106"/>
      <c r="O196" s="22">
        <v>33.1</v>
      </c>
      <c r="P196" s="8">
        <v>0</v>
      </c>
      <c r="Q196" s="8">
        <v>0</v>
      </c>
      <c r="R196" s="22">
        <f t="shared" si="120"/>
        <v>33.1</v>
      </c>
      <c r="S196" s="124">
        <f t="shared" si="118"/>
        <v>0</v>
      </c>
      <c r="T196" s="147">
        <f t="shared" si="113"/>
        <v>1</v>
      </c>
    </row>
    <row r="197" spans="1:20" ht="20.100000000000001" hidden="1" customHeight="1" x14ac:dyDescent="0.25">
      <c r="A197" s="155"/>
      <c r="B197" s="3">
        <v>335</v>
      </c>
      <c r="C197" s="66" t="s">
        <v>116</v>
      </c>
      <c r="D197" s="76"/>
      <c r="E197" s="5"/>
      <c r="F197" s="5"/>
      <c r="G197" s="22">
        <f t="shared" si="121"/>
        <v>0</v>
      </c>
      <c r="H197" s="124">
        <f t="shared" si="122"/>
        <v>0</v>
      </c>
      <c r="I197" s="101">
        <f t="shared" si="97"/>
        <v>0</v>
      </c>
      <c r="J197" s="21"/>
      <c r="K197" s="7"/>
      <c r="L197" s="7"/>
      <c r="M197" s="115">
        <f t="shared" si="116"/>
        <v>0</v>
      </c>
      <c r="N197" s="106"/>
      <c r="O197" s="22">
        <v>33.1</v>
      </c>
      <c r="P197" s="8">
        <v>0</v>
      </c>
      <c r="Q197" s="8">
        <v>0</v>
      </c>
      <c r="R197" s="22">
        <f t="shared" si="120"/>
        <v>33.1</v>
      </c>
      <c r="S197" s="124">
        <f t="shared" si="118"/>
        <v>0</v>
      </c>
      <c r="T197" s="147">
        <f t="shared" si="113"/>
        <v>1</v>
      </c>
    </row>
    <row r="198" spans="1:20" ht="20.100000000000001" hidden="1" customHeight="1" x14ac:dyDescent="0.25">
      <c r="A198" s="155"/>
      <c r="B198" s="3">
        <v>336</v>
      </c>
      <c r="C198" s="66" t="s">
        <v>117</v>
      </c>
      <c r="D198" s="76"/>
      <c r="E198" s="5"/>
      <c r="F198" s="5"/>
      <c r="G198" s="22">
        <f t="shared" si="121"/>
        <v>0</v>
      </c>
      <c r="H198" s="124">
        <f t="shared" si="122"/>
        <v>0</v>
      </c>
      <c r="I198" s="101">
        <f t="shared" si="97"/>
        <v>0</v>
      </c>
      <c r="J198" s="21"/>
      <c r="K198" s="7"/>
      <c r="L198" s="7"/>
      <c r="M198" s="115">
        <f t="shared" si="116"/>
        <v>0</v>
      </c>
      <c r="N198" s="106"/>
      <c r="O198" s="22">
        <v>110.25</v>
      </c>
      <c r="P198" s="8">
        <v>0</v>
      </c>
      <c r="Q198" s="8">
        <v>0</v>
      </c>
      <c r="R198" s="22">
        <f t="shared" si="120"/>
        <v>110.25</v>
      </c>
      <c r="S198" s="124">
        <f t="shared" si="118"/>
        <v>0</v>
      </c>
      <c r="T198" s="147">
        <f t="shared" si="113"/>
        <v>1</v>
      </c>
    </row>
    <row r="199" spans="1:20" ht="20.100000000000001" hidden="1" customHeight="1" x14ac:dyDescent="0.25">
      <c r="A199" s="155"/>
      <c r="B199" s="3">
        <v>337</v>
      </c>
      <c r="C199" s="66" t="s">
        <v>118</v>
      </c>
      <c r="D199" s="76"/>
      <c r="E199" s="5"/>
      <c r="F199" s="5"/>
      <c r="G199" s="22">
        <f t="shared" si="121"/>
        <v>0</v>
      </c>
      <c r="H199" s="124">
        <f t="shared" si="122"/>
        <v>0</v>
      </c>
      <c r="I199" s="101">
        <f t="shared" si="97"/>
        <v>0</v>
      </c>
      <c r="J199" s="21"/>
      <c r="K199" s="7"/>
      <c r="L199" s="7"/>
      <c r="M199" s="115">
        <f t="shared" si="116"/>
        <v>0</v>
      </c>
      <c r="N199" s="106"/>
      <c r="O199" s="22">
        <v>165.4</v>
      </c>
      <c r="P199" s="8">
        <v>0</v>
      </c>
      <c r="Q199" s="8">
        <v>0</v>
      </c>
      <c r="R199" s="22">
        <f t="shared" si="120"/>
        <v>165.4</v>
      </c>
      <c r="S199" s="124">
        <f t="shared" si="118"/>
        <v>0</v>
      </c>
      <c r="T199" s="147">
        <f t="shared" si="113"/>
        <v>1</v>
      </c>
    </row>
    <row r="200" spans="1:20" ht="20.100000000000001" hidden="1" customHeight="1" x14ac:dyDescent="0.25">
      <c r="A200" s="155"/>
      <c r="B200" s="3">
        <v>338</v>
      </c>
      <c r="C200" s="66" t="s">
        <v>119</v>
      </c>
      <c r="D200" s="76"/>
      <c r="E200" s="5"/>
      <c r="F200" s="5"/>
      <c r="G200" s="22">
        <f t="shared" si="121"/>
        <v>0</v>
      </c>
      <c r="H200" s="124">
        <f t="shared" si="122"/>
        <v>0</v>
      </c>
      <c r="I200" s="101">
        <f t="shared" si="97"/>
        <v>0</v>
      </c>
      <c r="J200" s="21"/>
      <c r="K200" s="7"/>
      <c r="L200" s="7"/>
      <c r="M200" s="115">
        <f t="shared" si="116"/>
        <v>0</v>
      </c>
      <c r="N200" s="106"/>
      <c r="O200" s="22">
        <v>165.4</v>
      </c>
      <c r="P200" s="8">
        <v>0</v>
      </c>
      <c r="Q200" s="8">
        <v>0</v>
      </c>
      <c r="R200" s="22">
        <f t="shared" si="120"/>
        <v>165.4</v>
      </c>
      <c r="S200" s="124">
        <f t="shared" si="118"/>
        <v>0</v>
      </c>
      <c r="T200" s="147">
        <f t="shared" si="113"/>
        <v>1</v>
      </c>
    </row>
    <row r="201" spans="1:20" ht="20.100000000000001" hidden="1" customHeight="1" x14ac:dyDescent="0.25">
      <c r="A201" s="155"/>
      <c r="B201" s="3">
        <v>339</v>
      </c>
      <c r="C201" s="66" t="s">
        <v>120</v>
      </c>
      <c r="D201" s="76"/>
      <c r="E201" s="5"/>
      <c r="F201" s="5"/>
      <c r="G201" s="22">
        <f t="shared" si="121"/>
        <v>0</v>
      </c>
      <c r="H201" s="124">
        <f t="shared" si="122"/>
        <v>0</v>
      </c>
      <c r="I201" s="101">
        <f t="shared" si="97"/>
        <v>0</v>
      </c>
      <c r="J201" s="21"/>
      <c r="K201" s="7"/>
      <c r="L201" s="7"/>
      <c r="M201" s="115">
        <f t="shared" si="116"/>
        <v>0</v>
      </c>
      <c r="N201" s="106"/>
      <c r="O201" s="22">
        <v>330.75</v>
      </c>
      <c r="P201" s="8">
        <v>0</v>
      </c>
      <c r="Q201" s="8">
        <v>0</v>
      </c>
      <c r="R201" s="22">
        <f t="shared" si="120"/>
        <v>330.75</v>
      </c>
      <c r="S201" s="124">
        <f t="shared" si="118"/>
        <v>0</v>
      </c>
      <c r="T201" s="147">
        <f t="shared" si="113"/>
        <v>1</v>
      </c>
    </row>
    <row r="202" spans="1:20" ht="20.100000000000001" hidden="1" customHeight="1" x14ac:dyDescent="0.25">
      <c r="A202" s="155"/>
      <c r="B202" s="3">
        <v>340</v>
      </c>
      <c r="C202" s="66" t="s">
        <v>121</v>
      </c>
      <c r="D202" s="76"/>
      <c r="E202" s="5"/>
      <c r="F202" s="5"/>
      <c r="G202" s="22">
        <f t="shared" si="121"/>
        <v>0</v>
      </c>
      <c r="H202" s="124">
        <f t="shared" si="122"/>
        <v>0</v>
      </c>
      <c r="I202" s="101">
        <f t="shared" ref="I202:I258" si="123">IF(C202="",0,IF(COUNT(D202:F202)-COUNT(J202:L202)&lt;0,1,0))</f>
        <v>0</v>
      </c>
      <c r="J202" s="21"/>
      <c r="K202" s="7"/>
      <c r="L202" s="7"/>
      <c r="M202" s="115">
        <f t="shared" si="116"/>
        <v>0</v>
      </c>
      <c r="N202" s="106"/>
      <c r="O202" s="22">
        <v>330.75</v>
      </c>
      <c r="P202" s="8">
        <v>0</v>
      </c>
      <c r="Q202" s="8">
        <v>0</v>
      </c>
      <c r="R202" s="22">
        <f t="shared" si="120"/>
        <v>330.75</v>
      </c>
      <c r="S202" s="124">
        <f t="shared" si="118"/>
        <v>0</v>
      </c>
      <c r="T202" s="147">
        <f t="shared" si="113"/>
        <v>1</v>
      </c>
    </row>
    <row r="203" spans="1:20" ht="20.100000000000001" hidden="1" customHeight="1" x14ac:dyDescent="0.25">
      <c r="A203" s="155"/>
      <c r="B203" s="3">
        <v>341</v>
      </c>
      <c r="C203" s="66" t="s">
        <v>122</v>
      </c>
      <c r="D203" s="76"/>
      <c r="E203" s="5"/>
      <c r="F203" s="5"/>
      <c r="G203" s="22">
        <f t="shared" si="121"/>
        <v>0</v>
      </c>
      <c r="H203" s="124">
        <f t="shared" si="122"/>
        <v>0</v>
      </c>
      <c r="I203" s="101">
        <f t="shared" si="123"/>
        <v>0</v>
      </c>
      <c r="J203" s="21"/>
      <c r="K203" s="7"/>
      <c r="L203" s="7"/>
      <c r="M203" s="115">
        <f t="shared" si="116"/>
        <v>0</v>
      </c>
      <c r="N203" s="106"/>
      <c r="O203" s="22">
        <v>330.75</v>
      </c>
      <c r="P203" s="8">
        <v>0</v>
      </c>
      <c r="Q203" s="8">
        <v>0</v>
      </c>
      <c r="R203" s="22">
        <f t="shared" si="120"/>
        <v>330.75</v>
      </c>
      <c r="S203" s="124">
        <f t="shared" si="118"/>
        <v>0</v>
      </c>
      <c r="T203" s="147">
        <f t="shared" si="113"/>
        <v>1</v>
      </c>
    </row>
    <row r="204" spans="1:20" ht="20.100000000000001" hidden="1" customHeight="1" x14ac:dyDescent="0.25">
      <c r="A204" s="155"/>
      <c r="B204" s="3">
        <v>342</v>
      </c>
      <c r="C204" s="66" t="s">
        <v>123</v>
      </c>
      <c r="D204" s="76"/>
      <c r="E204" s="5"/>
      <c r="F204" s="5"/>
      <c r="G204" s="22">
        <f t="shared" si="121"/>
        <v>0</v>
      </c>
      <c r="H204" s="124">
        <f t="shared" si="122"/>
        <v>0</v>
      </c>
      <c r="I204" s="101">
        <f t="shared" si="123"/>
        <v>0</v>
      </c>
      <c r="J204" s="21"/>
      <c r="K204" s="7"/>
      <c r="L204" s="7"/>
      <c r="M204" s="115">
        <f t="shared" si="116"/>
        <v>0</v>
      </c>
      <c r="N204" s="106"/>
      <c r="O204" s="22">
        <v>330.75</v>
      </c>
      <c r="P204" s="8">
        <v>0</v>
      </c>
      <c r="Q204" s="8">
        <v>0</v>
      </c>
      <c r="R204" s="22">
        <f t="shared" si="120"/>
        <v>330.75</v>
      </c>
      <c r="S204" s="124">
        <f t="shared" si="118"/>
        <v>0</v>
      </c>
      <c r="T204" s="147">
        <f t="shared" si="113"/>
        <v>1</v>
      </c>
    </row>
    <row r="205" spans="1:20" ht="20.100000000000001" hidden="1" customHeight="1" x14ac:dyDescent="0.25">
      <c r="A205" s="155"/>
      <c r="B205" s="3">
        <v>343</v>
      </c>
      <c r="C205" s="66" t="s">
        <v>124</v>
      </c>
      <c r="D205" s="76"/>
      <c r="E205" s="5"/>
      <c r="F205" s="5"/>
      <c r="G205" s="22">
        <f t="shared" si="121"/>
        <v>0</v>
      </c>
      <c r="H205" s="124">
        <f t="shared" si="122"/>
        <v>0</v>
      </c>
      <c r="I205" s="101">
        <f t="shared" si="123"/>
        <v>0</v>
      </c>
      <c r="J205" s="21"/>
      <c r="K205" s="7"/>
      <c r="L205" s="7"/>
      <c r="M205" s="115">
        <f t="shared" si="116"/>
        <v>0</v>
      </c>
      <c r="N205" s="106"/>
      <c r="O205" s="22">
        <v>66.150000000000006</v>
      </c>
      <c r="P205" s="8">
        <v>0</v>
      </c>
      <c r="Q205" s="8">
        <v>0</v>
      </c>
      <c r="R205" s="22">
        <f t="shared" si="120"/>
        <v>66.150000000000006</v>
      </c>
      <c r="S205" s="124">
        <f t="shared" si="118"/>
        <v>0</v>
      </c>
      <c r="T205" s="147">
        <f t="shared" si="113"/>
        <v>1</v>
      </c>
    </row>
    <row r="206" spans="1:20" ht="20.100000000000001" hidden="1" customHeight="1" x14ac:dyDescent="0.25">
      <c r="A206" s="155"/>
      <c r="B206" s="3">
        <v>344</v>
      </c>
      <c r="C206" s="66" t="s">
        <v>125</v>
      </c>
      <c r="D206" s="76"/>
      <c r="E206" s="5"/>
      <c r="F206" s="5"/>
      <c r="G206" s="22">
        <f t="shared" si="121"/>
        <v>0</v>
      </c>
      <c r="H206" s="124">
        <f t="shared" si="122"/>
        <v>0</v>
      </c>
      <c r="I206" s="101">
        <f t="shared" si="123"/>
        <v>0</v>
      </c>
      <c r="J206" s="21"/>
      <c r="K206" s="7"/>
      <c r="L206" s="7"/>
      <c r="M206" s="115">
        <f t="shared" si="116"/>
        <v>0</v>
      </c>
      <c r="N206" s="106"/>
      <c r="O206" s="22">
        <v>77.150000000000006</v>
      </c>
      <c r="P206" s="8">
        <v>0</v>
      </c>
      <c r="Q206" s="8">
        <v>0</v>
      </c>
      <c r="R206" s="22">
        <f t="shared" si="120"/>
        <v>77.150000000000006</v>
      </c>
      <c r="S206" s="124">
        <f t="shared" si="118"/>
        <v>0</v>
      </c>
      <c r="T206" s="147">
        <f t="shared" si="113"/>
        <v>1</v>
      </c>
    </row>
    <row r="207" spans="1:20" ht="20.100000000000001" hidden="1" customHeight="1" x14ac:dyDescent="0.25">
      <c r="A207" s="155"/>
      <c r="B207" s="3">
        <v>345</v>
      </c>
      <c r="C207" s="66" t="s">
        <v>126</v>
      </c>
      <c r="D207" s="76"/>
      <c r="E207" s="5"/>
      <c r="F207" s="5"/>
      <c r="G207" s="22">
        <f t="shared" si="121"/>
        <v>0</v>
      </c>
      <c r="H207" s="124">
        <f t="shared" si="122"/>
        <v>0</v>
      </c>
      <c r="I207" s="101">
        <f t="shared" si="123"/>
        <v>0</v>
      </c>
      <c r="J207" s="21"/>
      <c r="K207" s="7"/>
      <c r="L207" s="7"/>
      <c r="M207" s="115">
        <f t="shared" si="116"/>
        <v>0</v>
      </c>
      <c r="N207" s="106"/>
      <c r="O207" s="22">
        <v>55.1</v>
      </c>
      <c r="P207" s="8">
        <v>0</v>
      </c>
      <c r="Q207" s="8">
        <v>0</v>
      </c>
      <c r="R207" s="22">
        <f t="shared" si="120"/>
        <v>55.1</v>
      </c>
      <c r="S207" s="124">
        <f t="shared" si="118"/>
        <v>0</v>
      </c>
      <c r="T207" s="147">
        <f t="shared" si="113"/>
        <v>1</v>
      </c>
    </row>
    <row r="208" spans="1:20" ht="20.100000000000001" hidden="1" customHeight="1" x14ac:dyDescent="0.25">
      <c r="A208" s="155"/>
      <c r="B208" s="3">
        <v>346</v>
      </c>
      <c r="C208" s="66" t="s">
        <v>127</v>
      </c>
      <c r="D208" s="76"/>
      <c r="E208" s="5"/>
      <c r="F208" s="5"/>
      <c r="G208" s="22">
        <f t="shared" si="121"/>
        <v>0</v>
      </c>
      <c r="H208" s="124">
        <f t="shared" si="122"/>
        <v>0</v>
      </c>
      <c r="I208" s="101">
        <f t="shared" si="123"/>
        <v>0</v>
      </c>
      <c r="J208" s="21"/>
      <c r="K208" s="7"/>
      <c r="L208" s="7"/>
      <c r="M208" s="115">
        <f t="shared" si="116"/>
        <v>0</v>
      </c>
      <c r="N208" s="106"/>
      <c r="O208" s="22">
        <v>44.1</v>
      </c>
      <c r="P208" s="8">
        <v>0</v>
      </c>
      <c r="Q208" s="8">
        <v>0</v>
      </c>
      <c r="R208" s="22">
        <f t="shared" si="120"/>
        <v>44.1</v>
      </c>
      <c r="S208" s="124">
        <f t="shared" si="118"/>
        <v>0</v>
      </c>
      <c r="T208" s="147">
        <f t="shared" si="113"/>
        <v>1</v>
      </c>
    </row>
    <row r="209" spans="1:20" ht="20.100000000000001" hidden="1" customHeight="1" x14ac:dyDescent="0.25">
      <c r="A209" s="155"/>
      <c r="B209" s="3">
        <v>347</v>
      </c>
      <c r="C209" s="66" t="s">
        <v>128</v>
      </c>
      <c r="D209" s="76"/>
      <c r="E209" s="5"/>
      <c r="F209" s="5"/>
      <c r="G209" s="22">
        <f t="shared" si="121"/>
        <v>0</v>
      </c>
      <c r="H209" s="124">
        <f t="shared" si="122"/>
        <v>0</v>
      </c>
      <c r="I209" s="101">
        <f t="shared" si="123"/>
        <v>0</v>
      </c>
      <c r="J209" s="21"/>
      <c r="K209" s="7"/>
      <c r="L209" s="7"/>
      <c r="M209" s="115">
        <f t="shared" si="116"/>
        <v>0</v>
      </c>
      <c r="N209" s="106"/>
      <c r="O209" s="22">
        <v>44.1</v>
      </c>
      <c r="P209" s="8">
        <v>0</v>
      </c>
      <c r="Q209" s="8">
        <v>0</v>
      </c>
      <c r="R209" s="22">
        <f t="shared" si="120"/>
        <v>44.1</v>
      </c>
      <c r="S209" s="124">
        <f t="shared" si="118"/>
        <v>0</v>
      </c>
      <c r="T209" s="147">
        <f t="shared" si="113"/>
        <v>1</v>
      </c>
    </row>
    <row r="210" spans="1:20" ht="20.100000000000001" hidden="1" customHeight="1" x14ac:dyDescent="0.25">
      <c r="A210" s="155"/>
      <c r="B210" s="3">
        <v>348</v>
      </c>
      <c r="C210" s="66" t="s">
        <v>129</v>
      </c>
      <c r="D210" s="76"/>
      <c r="E210" s="5"/>
      <c r="F210" s="5"/>
      <c r="G210" s="22">
        <f t="shared" si="121"/>
        <v>0</v>
      </c>
      <c r="H210" s="124">
        <f t="shared" si="122"/>
        <v>0</v>
      </c>
      <c r="I210" s="101">
        <f t="shared" si="123"/>
        <v>0</v>
      </c>
      <c r="J210" s="21"/>
      <c r="K210" s="7"/>
      <c r="L210" s="7"/>
      <c r="M210" s="115">
        <f t="shared" si="116"/>
        <v>0</v>
      </c>
      <c r="N210" s="106"/>
      <c r="O210" s="22">
        <v>22.05</v>
      </c>
      <c r="P210" s="8">
        <v>0</v>
      </c>
      <c r="Q210" s="8">
        <v>0</v>
      </c>
      <c r="R210" s="22">
        <f t="shared" si="120"/>
        <v>22.05</v>
      </c>
      <c r="S210" s="124">
        <f t="shared" si="118"/>
        <v>0</v>
      </c>
      <c r="T210" s="147">
        <f t="shared" si="113"/>
        <v>1</v>
      </c>
    </row>
    <row r="211" spans="1:20" ht="20.100000000000001" hidden="1" customHeight="1" x14ac:dyDescent="0.25">
      <c r="A211" s="155"/>
      <c r="B211" s="3">
        <v>349</v>
      </c>
      <c r="C211" s="66" t="s">
        <v>130</v>
      </c>
      <c r="D211" s="76"/>
      <c r="E211" s="5"/>
      <c r="F211" s="5"/>
      <c r="G211" s="22">
        <f t="shared" si="121"/>
        <v>0</v>
      </c>
      <c r="H211" s="124">
        <f t="shared" si="122"/>
        <v>0</v>
      </c>
      <c r="I211" s="101">
        <f t="shared" si="123"/>
        <v>0</v>
      </c>
      <c r="J211" s="21"/>
      <c r="K211" s="7"/>
      <c r="L211" s="7"/>
      <c r="M211" s="115">
        <f t="shared" si="116"/>
        <v>0</v>
      </c>
      <c r="N211" s="106"/>
      <c r="O211" s="22">
        <v>93.7</v>
      </c>
      <c r="P211" s="8">
        <v>0</v>
      </c>
      <c r="Q211" s="8">
        <v>0</v>
      </c>
      <c r="R211" s="22">
        <f t="shared" si="120"/>
        <v>93.7</v>
      </c>
      <c r="S211" s="124">
        <f t="shared" si="118"/>
        <v>0</v>
      </c>
      <c r="T211" s="147">
        <f t="shared" si="113"/>
        <v>1</v>
      </c>
    </row>
    <row r="212" spans="1:20" ht="20.100000000000001" hidden="1" customHeight="1" x14ac:dyDescent="0.25">
      <c r="A212" s="155"/>
      <c r="B212" s="3">
        <v>351</v>
      </c>
      <c r="C212" s="66" t="s">
        <v>131</v>
      </c>
      <c r="D212" s="76"/>
      <c r="E212" s="5"/>
      <c r="F212" s="5"/>
      <c r="G212" s="22">
        <f t="shared" si="121"/>
        <v>0</v>
      </c>
      <c r="H212" s="124">
        <f t="shared" si="122"/>
        <v>0</v>
      </c>
      <c r="I212" s="101">
        <f t="shared" si="123"/>
        <v>0</v>
      </c>
      <c r="J212" s="21"/>
      <c r="K212" s="7"/>
      <c r="L212" s="7"/>
      <c r="M212" s="115">
        <f t="shared" si="116"/>
        <v>0</v>
      </c>
      <c r="N212" s="106"/>
      <c r="O212" s="22">
        <v>661.5</v>
      </c>
      <c r="P212" s="8">
        <v>0</v>
      </c>
      <c r="Q212" s="8">
        <v>0</v>
      </c>
      <c r="R212" s="22">
        <f t="shared" si="120"/>
        <v>661.5</v>
      </c>
      <c r="S212" s="124">
        <f t="shared" si="118"/>
        <v>0</v>
      </c>
      <c r="T212" s="147">
        <f t="shared" si="113"/>
        <v>1</v>
      </c>
    </row>
    <row r="213" spans="1:20" ht="20.100000000000001" hidden="1" customHeight="1" x14ac:dyDescent="0.25">
      <c r="A213" s="155"/>
      <c r="B213" s="3">
        <v>352</v>
      </c>
      <c r="C213" s="66" t="s">
        <v>132</v>
      </c>
      <c r="D213" s="76"/>
      <c r="E213" s="5"/>
      <c r="F213" s="5"/>
      <c r="G213" s="22">
        <f t="shared" si="121"/>
        <v>0</v>
      </c>
      <c r="H213" s="124">
        <f t="shared" si="122"/>
        <v>0</v>
      </c>
      <c r="I213" s="101">
        <f t="shared" si="123"/>
        <v>0</v>
      </c>
      <c r="J213" s="21"/>
      <c r="K213" s="7"/>
      <c r="L213" s="7"/>
      <c r="M213" s="115">
        <f t="shared" si="116"/>
        <v>0</v>
      </c>
      <c r="N213" s="106"/>
      <c r="O213" s="22">
        <v>55.1</v>
      </c>
      <c r="P213" s="8">
        <v>0</v>
      </c>
      <c r="Q213" s="8">
        <v>0</v>
      </c>
      <c r="R213" s="22">
        <f t="shared" si="120"/>
        <v>55.1</v>
      </c>
      <c r="S213" s="124">
        <f t="shared" si="118"/>
        <v>0</v>
      </c>
      <c r="T213" s="147">
        <f t="shared" si="113"/>
        <v>1</v>
      </c>
    </row>
    <row r="214" spans="1:20" ht="20.100000000000001" hidden="1" customHeight="1" x14ac:dyDescent="0.25">
      <c r="A214" s="155"/>
      <c r="B214" s="3">
        <v>353</v>
      </c>
      <c r="C214" s="66" t="s">
        <v>133</v>
      </c>
      <c r="D214" s="76"/>
      <c r="E214" s="5"/>
      <c r="F214" s="5"/>
      <c r="G214" s="22">
        <f t="shared" si="121"/>
        <v>0</v>
      </c>
      <c r="H214" s="124">
        <f t="shared" si="122"/>
        <v>0</v>
      </c>
      <c r="I214" s="101">
        <f t="shared" si="123"/>
        <v>0</v>
      </c>
      <c r="J214" s="21"/>
      <c r="K214" s="7"/>
      <c r="L214" s="7"/>
      <c r="M214" s="115">
        <f t="shared" si="116"/>
        <v>0</v>
      </c>
      <c r="N214" s="106"/>
      <c r="O214" s="22">
        <v>358.3</v>
      </c>
      <c r="P214" s="8">
        <v>0</v>
      </c>
      <c r="Q214" s="8">
        <v>0</v>
      </c>
      <c r="R214" s="22">
        <f t="shared" si="120"/>
        <v>358.3</v>
      </c>
      <c r="S214" s="124">
        <f t="shared" si="118"/>
        <v>0</v>
      </c>
      <c r="T214" s="147">
        <f t="shared" si="113"/>
        <v>1</v>
      </c>
    </row>
    <row r="215" spans="1:20" ht="20.100000000000001" hidden="1" customHeight="1" x14ac:dyDescent="0.25">
      <c r="A215" s="155"/>
      <c r="B215" s="3">
        <v>354</v>
      </c>
      <c r="C215" s="66" t="s">
        <v>134</v>
      </c>
      <c r="D215" s="76"/>
      <c r="E215" s="5"/>
      <c r="F215" s="5"/>
      <c r="G215" s="22">
        <f t="shared" si="121"/>
        <v>0</v>
      </c>
      <c r="H215" s="124">
        <f t="shared" si="122"/>
        <v>0</v>
      </c>
      <c r="I215" s="101">
        <f t="shared" si="123"/>
        <v>0</v>
      </c>
      <c r="J215" s="21"/>
      <c r="K215" s="7"/>
      <c r="L215" s="7"/>
      <c r="M215" s="115">
        <f t="shared" si="116"/>
        <v>0</v>
      </c>
      <c r="N215" s="106"/>
      <c r="O215" s="22">
        <v>22.05</v>
      </c>
      <c r="P215" s="8">
        <v>0</v>
      </c>
      <c r="Q215" s="8">
        <v>0</v>
      </c>
      <c r="R215" s="22">
        <f t="shared" si="120"/>
        <v>22.05</v>
      </c>
      <c r="S215" s="124">
        <f t="shared" si="118"/>
        <v>0</v>
      </c>
      <c r="T215" s="147">
        <f t="shared" si="113"/>
        <v>1</v>
      </c>
    </row>
    <row r="216" spans="1:20" ht="20.100000000000001" hidden="1" customHeight="1" x14ac:dyDescent="0.25">
      <c r="A216" s="155"/>
      <c r="B216" s="3">
        <v>355</v>
      </c>
      <c r="C216" s="66" t="s">
        <v>135</v>
      </c>
      <c r="D216" s="76"/>
      <c r="E216" s="5"/>
      <c r="F216" s="5"/>
      <c r="G216" s="22">
        <f t="shared" si="121"/>
        <v>0</v>
      </c>
      <c r="H216" s="124">
        <f t="shared" si="122"/>
        <v>0</v>
      </c>
      <c r="I216" s="101">
        <f t="shared" si="123"/>
        <v>0</v>
      </c>
      <c r="J216" s="21"/>
      <c r="K216" s="7"/>
      <c r="L216" s="7"/>
      <c r="M216" s="115">
        <f t="shared" si="116"/>
        <v>0</v>
      </c>
      <c r="N216" s="106"/>
      <c r="O216" s="22">
        <v>93.7</v>
      </c>
      <c r="P216" s="8">
        <v>0</v>
      </c>
      <c r="Q216" s="8">
        <v>0</v>
      </c>
      <c r="R216" s="22">
        <f t="shared" si="120"/>
        <v>93.7</v>
      </c>
      <c r="S216" s="124">
        <f t="shared" si="118"/>
        <v>0</v>
      </c>
      <c r="T216" s="147">
        <f t="shared" si="113"/>
        <v>1</v>
      </c>
    </row>
    <row r="217" spans="1:20" ht="20.100000000000001" hidden="1" customHeight="1" x14ac:dyDescent="0.25">
      <c r="A217" s="155"/>
      <c r="B217" s="3">
        <v>356</v>
      </c>
      <c r="C217" s="66" t="s">
        <v>425</v>
      </c>
      <c r="D217" s="76"/>
      <c r="E217" s="5"/>
      <c r="F217" s="5"/>
      <c r="G217" s="22">
        <f t="shared" ref="G217:G218" si="124">SUM(D217:F217)</f>
        <v>0</v>
      </c>
      <c r="H217" s="124">
        <f t="shared" ref="H217" si="125">IF(OR(M217="",G217=""),"n/a",ROUND(SUMPRODUCT(J217:L217,D217:F217),2))</f>
        <v>0</v>
      </c>
      <c r="I217" s="101">
        <f t="shared" si="123"/>
        <v>0</v>
      </c>
      <c r="J217" s="21"/>
      <c r="K217" s="7"/>
      <c r="L217" s="7"/>
      <c r="M217" s="115">
        <f t="shared" ref="M217" si="126">SUM(J217:L217)</f>
        <v>0</v>
      </c>
      <c r="N217" s="106"/>
      <c r="O217" s="22">
        <v>105</v>
      </c>
      <c r="P217" s="8">
        <v>0</v>
      </c>
      <c r="Q217" s="8">
        <v>0</v>
      </c>
      <c r="R217" s="22">
        <f t="shared" ref="R217" si="127">SUM(O217:Q217)</f>
        <v>105</v>
      </c>
      <c r="S217" s="124">
        <f t="shared" ref="S217" si="128">IF(OR(M217="",R217=""),"n/a",ROUND(SUMPRODUCT(J217:L217,O217:Q217),2))</f>
        <v>0</v>
      </c>
      <c r="T217" s="147">
        <f t="shared" si="113"/>
        <v>1</v>
      </c>
    </row>
    <row r="218" spans="1:20" ht="20.100000000000001" hidden="1" customHeight="1" x14ac:dyDescent="0.25">
      <c r="A218" s="155"/>
      <c r="B218" s="3">
        <v>32061</v>
      </c>
      <c r="C218" s="66" t="s">
        <v>152</v>
      </c>
      <c r="D218" s="76"/>
      <c r="E218" s="5"/>
      <c r="F218" s="5"/>
      <c r="G218" s="22">
        <f t="shared" si="124"/>
        <v>0</v>
      </c>
      <c r="H218" s="124">
        <f t="shared" si="122"/>
        <v>0</v>
      </c>
      <c r="I218" s="101">
        <f t="shared" si="123"/>
        <v>0</v>
      </c>
      <c r="J218" s="21"/>
      <c r="K218" s="7"/>
      <c r="L218" s="7"/>
      <c r="M218" s="115">
        <f t="shared" si="116"/>
        <v>0</v>
      </c>
      <c r="N218" s="106"/>
      <c r="O218" s="22">
        <v>66.150000000000006</v>
      </c>
      <c r="P218" s="8">
        <v>0</v>
      </c>
      <c r="Q218" s="8">
        <v>0</v>
      </c>
      <c r="R218" s="22">
        <f t="shared" ref="R218" si="129">SUM(O218:Q218)</f>
        <v>66.150000000000006</v>
      </c>
      <c r="S218" s="124">
        <f t="shared" si="118"/>
        <v>0</v>
      </c>
      <c r="T218" s="147">
        <f t="shared" si="113"/>
        <v>1</v>
      </c>
    </row>
    <row r="219" spans="1:20" ht="20.100000000000001" hidden="1" customHeight="1" x14ac:dyDescent="0.25">
      <c r="A219" s="155"/>
      <c r="B219" s="3">
        <v>32062</v>
      </c>
      <c r="C219" s="66" t="s">
        <v>153</v>
      </c>
      <c r="D219" s="76"/>
      <c r="E219" s="5"/>
      <c r="F219" s="5"/>
      <c r="G219" s="22">
        <f t="shared" si="121"/>
        <v>0</v>
      </c>
      <c r="H219" s="124">
        <f t="shared" si="122"/>
        <v>0</v>
      </c>
      <c r="I219" s="101">
        <f t="shared" si="123"/>
        <v>0</v>
      </c>
      <c r="J219" s="21"/>
      <c r="K219" s="7"/>
      <c r="L219" s="7"/>
      <c r="M219" s="115">
        <f t="shared" si="116"/>
        <v>0</v>
      </c>
      <c r="N219" s="106"/>
      <c r="O219" s="22">
        <v>22.05</v>
      </c>
      <c r="P219" s="8">
        <v>0</v>
      </c>
      <c r="Q219" s="8">
        <v>0</v>
      </c>
      <c r="R219" s="22">
        <f t="shared" si="120"/>
        <v>22.05</v>
      </c>
      <c r="S219" s="124">
        <f t="shared" si="118"/>
        <v>0</v>
      </c>
      <c r="T219" s="147">
        <f t="shared" si="113"/>
        <v>1</v>
      </c>
    </row>
    <row r="220" spans="1:20" ht="20.100000000000001" hidden="1" customHeight="1" x14ac:dyDescent="0.25">
      <c r="A220" s="155"/>
      <c r="B220" s="3">
        <v>32063</v>
      </c>
      <c r="C220" s="66" t="s">
        <v>154</v>
      </c>
      <c r="D220" s="76"/>
      <c r="E220" s="5"/>
      <c r="F220" s="5"/>
      <c r="G220" s="22">
        <f t="shared" si="121"/>
        <v>0</v>
      </c>
      <c r="H220" s="124">
        <f t="shared" si="122"/>
        <v>0</v>
      </c>
      <c r="I220" s="101">
        <f t="shared" si="123"/>
        <v>0</v>
      </c>
      <c r="J220" s="21"/>
      <c r="K220" s="7"/>
      <c r="L220" s="7"/>
      <c r="M220" s="115">
        <f t="shared" si="116"/>
        <v>0</v>
      </c>
      <c r="N220" s="106"/>
      <c r="O220" s="22">
        <v>99.2</v>
      </c>
      <c r="P220" s="8">
        <v>0</v>
      </c>
      <c r="Q220" s="8">
        <v>0</v>
      </c>
      <c r="R220" s="22">
        <f t="shared" si="120"/>
        <v>99.2</v>
      </c>
      <c r="S220" s="124">
        <f t="shared" si="118"/>
        <v>0</v>
      </c>
      <c r="T220" s="147">
        <f t="shared" si="113"/>
        <v>1</v>
      </c>
    </row>
    <row r="221" spans="1:20" ht="20.100000000000001" hidden="1" customHeight="1" x14ac:dyDescent="0.25">
      <c r="A221" s="155"/>
      <c r="B221" s="3">
        <v>32064</v>
      </c>
      <c r="C221" s="66" t="s">
        <v>155</v>
      </c>
      <c r="D221" s="76"/>
      <c r="E221" s="5"/>
      <c r="F221" s="5"/>
      <c r="G221" s="22">
        <f t="shared" si="121"/>
        <v>0</v>
      </c>
      <c r="H221" s="124">
        <f t="shared" si="122"/>
        <v>0</v>
      </c>
      <c r="I221" s="101">
        <f t="shared" si="123"/>
        <v>0</v>
      </c>
      <c r="J221" s="21"/>
      <c r="K221" s="7"/>
      <c r="L221" s="7"/>
      <c r="M221" s="115">
        <f t="shared" si="116"/>
        <v>0</v>
      </c>
      <c r="N221" s="106"/>
      <c r="O221" s="22">
        <v>99.2</v>
      </c>
      <c r="P221" s="8">
        <v>0</v>
      </c>
      <c r="Q221" s="8">
        <v>0</v>
      </c>
      <c r="R221" s="22">
        <f t="shared" si="120"/>
        <v>99.2</v>
      </c>
      <c r="S221" s="124">
        <f t="shared" si="118"/>
        <v>0</v>
      </c>
      <c r="T221" s="147">
        <f t="shared" si="113"/>
        <v>1</v>
      </c>
    </row>
    <row r="222" spans="1:20" ht="20.100000000000001" hidden="1" customHeight="1" x14ac:dyDescent="0.25">
      <c r="A222" s="155"/>
      <c r="B222" s="3">
        <v>32065</v>
      </c>
      <c r="C222" s="66" t="s">
        <v>156</v>
      </c>
      <c r="D222" s="76"/>
      <c r="E222" s="5"/>
      <c r="F222" s="5"/>
      <c r="G222" s="22">
        <f t="shared" si="121"/>
        <v>0</v>
      </c>
      <c r="H222" s="124">
        <f t="shared" si="122"/>
        <v>0</v>
      </c>
      <c r="I222" s="101">
        <f t="shared" si="123"/>
        <v>0</v>
      </c>
      <c r="J222" s="21"/>
      <c r="K222" s="7"/>
      <c r="L222" s="7"/>
      <c r="M222" s="115">
        <f t="shared" si="116"/>
        <v>0</v>
      </c>
      <c r="N222" s="106"/>
      <c r="O222" s="22">
        <v>165.35</v>
      </c>
      <c r="P222" s="8">
        <v>0</v>
      </c>
      <c r="Q222" s="8">
        <v>0</v>
      </c>
      <c r="R222" s="22">
        <f t="shared" si="120"/>
        <v>165.35</v>
      </c>
      <c r="S222" s="124">
        <f t="shared" si="118"/>
        <v>0</v>
      </c>
      <c r="T222" s="147">
        <f t="shared" si="113"/>
        <v>1</v>
      </c>
    </row>
    <row r="223" spans="1:20" ht="20.100000000000001" hidden="1" customHeight="1" x14ac:dyDescent="0.25">
      <c r="A223" s="155"/>
      <c r="B223" s="3">
        <v>32066</v>
      </c>
      <c r="C223" s="66" t="s">
        <v>315</v>
      </c>
      <c r="D223" s="76"/>
      <c r="E223" s="5"/>
      <c r="F223" s="5"/>
      <c r="G223" s="22">
        <f t="shared" si="121"/>
        <v>0</v>
      </c>
      <c r="H223" s="124">
        <f t="shared" si="122"/>
        <v>0</v>
      </c>
      <c r="I223" s="101">
        <f t="shared" si="123"/>
        <v>0</v>
      </c>
      <c r="J223" s="21"/>
      <c r="K223" s="7"/>
      <c r="L223" s="7"/>
      <c r="M223" s="115">
        <f t="shared" si="116"/>
        <v>0</v>
      </c>
      <c r="N223" s="106"/>
      <c r="O223" s="22">
        <v>132.30000000000001</v>
      </c>
      <c r="P223" s="8">
        <v>0</v>
      </c>
      <c r="Q223" s="8">
        <v>0</v>
      </c>
      <c r="R223" s="22">
        <f t="shared" si="120"/>
        <v>132.30000000000001</v>
      </c>
      <c r="S223" s="124">
        <f t="shared" si="118"/>
        <v>0</v>
      </c>
      <c r="T223" s="147">
        <f t="shared" si="113"/>
        <v>1</v>
      </c>
    </row>
    <row r="224" spans="1:20" ht="20.100000000000001" hidden="1" customHeight="1" x14ac:dyDescent="0.25">
      <c r="A224" s="155"/>
      <c r="B224" s="3">
        <v>32201</v>
      </c>
      <c r="C224" s="66" t="s">
        <v>137</v>
      </c>
      <c r="D224" s="76"/>
      <c r="E224" s="5"/>
      <c r="F224" s="5"/>
      <c r="G224" s="22">
        <f t="shared" si="121"/>
        <v>0</v>
      </c>
      <c r="H224" s="124">
        <f t="shared" si="122"/>
        <v>0</v>
      </c>
      <c r="I224" s="101">
        <f t="shared" si="123"/>
        <v>0</v>
      </c>
      <c r="J224" s="21"/>
      <c r="K224" s="7"/>
      <c r="L224" s="7"/>
      <c r="M224" s="115">
        <f t="shared" si="116"/>
        <v>0</v>
      </c>
      <c r="N224" s="106"/>
      <c r="O224" s="22">
        <v>66.150000000000006</v>
      </c>
      <c r="P224" s="8">
        <v>0</v>
      </c>
      <c r="Q224" s="8">
        <v>0</v>
      </c>
      <c r="R224" s="22">
        <f t="shared" si="120"/>
        <v>66.150000000000006</v>
      </c>
      <c r="S224" s="124">
        <f t="shared" si="118"/>
        <v>0</v>
      </c>
      <c r="T224" s="147">
        <f t="shared" ref="T224:T258" si="130">IF(OR(O224-D224&lt;0,P224-E224&lt;0,Q224-F224&lt;0),-1,1)</f>
        <v>1</v>
      </c>
    </row>
    <row r="225" spans="1:20" ht="20.100000000000001" hidden="1" customHeight="1" x14ac:dyDescent="0.25">
      <c r="A225" s="155"/>
      <c r="B225" s="3">
        <v>32221</v>
      </c>
      <c r="C225" s="66" t="s">
        <v>144</v>
      </c>
      <c r="D225" s="76"/>
      <c r="E225" s="76"/>
      <c r="F225" s="5"/>
      <c r="G225" s="22">
        <f t="shared" si="121"/>
        <v>0</v>
      </c>
      <c r="H225" s="124">
        <f t="shared" si="122"/>
        <v>0</v>
      </c>
      <c r="I225" s="101">
        <f t="shared" si="123"/>
        <v>0</v>
      </c>
      <c r="J225" s="21"/>
      <c r="K225" s="21"/>
      <c r="L225" s="7"/>
      <c r="M225" s="115">
        <f t="shared" si="116"/>
        <v>0</v>
      </c>
      <c r="N225" s="106"/>
      <c r="O225" s="22">
        <v>110.25</v>
      </c>
      <c r="P225" s="22">
        <v>110.25</v>
      </c>
      <c r="Q225" s="8">
        <v>0</v>
      </c>
      <c r="R225" s="22">
        <f t="shared" si="120"/>
        <v>220.5</v>
      </c>
      <c r="S225" s="124">
        <f t="shared" si="118"/>
        <v>0</v>
      </c>
      <c r="T225" s="147">
        <f t="shared" si="130"/>
        <v>1</v>
      </c>
    </row>
    <row r="226" spans="1:20" ht="20.100000000000001" hidden="1" customHeight="1" x14ac:dyDescent="0.25">
      <c r="A226" s="155"/>
      <c r="B226" s="3">
        <v>32222</v>
      </c>
      <c r="C226" s="66" t="s">
        <v>145</v>
      </c>
      <c r="D226" s="76"/>
      <c r="E226" s="76"/>
      <c r="F226" s="5"/>
      <c r="G226" s="22">
        <f t="shared" si="121"/>
        <v>0</v>
      </c>
      <c r="H226" s="124">
        <f t="shared" si="122"/>
        <v>0</v>
      </c>
      <c r="I226" s="101">
        <f t="shared" si="123"/>
        <v>0</v>
      </c>
      <c r="J226" s="21"/>
      <c r="K226" s="21"/>
      <c r="L226" s="7"/>
      <c r="M226" s="115">
        <f t="shared" si="116"/>
        <v>0</v>
      </c>
      <c r="N226" s="106"/>
      <c r="O226" s="22">
        <v>110.25</v>
      </c>
      <c r="P226" s="22">
        <v>110.25</v>
      </c>
      <c r="Q226" s="8">
        <v>0</v>
      </c>
      <c r="R226" s="22">
        <f t="shared" si="120"/>
        <v>220.5</v>
      </c>
      <c r="S226" s="124">
        <f t="shared" si="118"/>
        <v>0</v>
      </c>
      <c r="T226" s="147">
        <f t="shared" si="130"/>
        <v>1</v>
      </c>
    </row>
    <row r="227" spans="1:20" ht="20.100000000000001" hidden="1" customHeight="1" x14ac:dyDescent="0.25">
      <c r="A227" s="155"/>
      <c r="B227" s="3">
        <v>32223</v>
      </c>
      <c r="C227" s="66" t="s">
        <v>146</v>
      </c>
      <c r="D227" s="76"/>
      <c r="E227" s="5"/>
      <c r="F227" s="5"/>
      <c r="G227" s="22">
        <f t="shared" si="121"/>
        <v>0</v>
      </c>
      <c r="H227" s="124">
        <f t="shared" ref="H227:H258" si="131">IF(OR(M227="",G227=""),"n/a",ROUND(SUMPRODUCT(J227:L227,D227:F227),2))</f>
        <v>0</v>
      </c>
      <c r="I227" s="101">
        <f t="shared" si="123"/>
        <v>0</v>
      </c>
      <c r="J227" s="21"/>
      <c r="K227" s="7"/>
      <c r="L227" s="7"/>
      <c r="M227" s="115">
        <f t="shared" ref="M227:M258" si="132">SUM(J227:L227)</f>
        <v>0</v>
      </c>
      <c r="N227" s="106"/>
      <c r="O227" s="22">
        <v>55.1</v>
      </c>
      <c r="P227" s="8">
        <v>0</v>
      </c>
      <c r="Q227" s="8">
        <v>0</v>
      </c>
      <c r="R227" s="22">
        <f t="shared" si="120"/>
        <v>55.1</v>
      </c>
      <c r="S227" s="124">
        <f t="shared" ref="S227:S258" si="133">IF(OR(M227="",R227=""),"n/a",ROUND(SUMPRODUCT(J227:L227,O227:Q227),2))</f>
        <v>0</v>
      </c>
      <c r="T227" s="147">
        <f t="shared" si="130"/>
        <v>1</v>
      </c>
    </row>
    <row r="228" spans="1:20" ht="20.100000000000001" hidden="1" customHeight="1" x14ac:dyDescent="0.25">
      <c r="A228" s="155"/>
      <c r="B228" s="3">
        <v>32401</v>
      </c>
      <c r="C228" s="66" t="s">
        <v>141</v>
      </c>
      <c r="D228" s="76"/>
      <c r="E228" s="5"/>
      <c r="F228" s="5"/>
      <c r="G228" s="22">
        <f t="shared" ref="G228:G258" si="134">SUM(D228:F228)</f>
        <v>0</v>
      </c>
      <c r="H228" s="124">
        <f t="shared" si="131"/>
        <v>0</v>
      </c>
      <c r="I228" s="101">
        <f t="shared" si="123"/>
        <v>0</v>
      </c>
      <c r="J228" s="21"/>
      <c r="K228" s="7"/>
      <c r="L228" s="7"/>
      <c r="M228" s="115">
        <f t="shared" si="132"/>
        <v>0</v>
      </c>
      <c r="N228" s="106"/>
      <c r="O228" s="22">
        <v>220.5</v>
      </c>
      <c r="P228" s="8">
        <v>0</v>
      </c>
      <c r="Q228" s="8">
        <v>0</v>
      </c>
      <c r="R228" s="22">
        <f t="shared" si="120"/>
        <v>220.5</v>
      </c>
      <c r="S228" s="124">
        <f t="shared" si="133"/>
        <v>0</v>
      </c>
      <c r="T228" s="147">
        <f t="shared" si="130"/>
        <v>1</v>
      </c>
    </row>
    <row r="229" spans="1:20" ht="20.100000000000001" hidden="1" customHeight="1" x14ac:dyDescent="0.25">
      <c r="A229" s="155"/>
      <c r="B229" s="3">
        <v>32402</v>
      </c>
      <c r="C229" s="66" t="s">
        <v>142</v>
      </c>
      <c r="D229" s="76"/>
      <c r="E229" s="5"/>
      <c r="F229" s="5"/>
      <c r="G229" s="22">
        <f t="shared" si="134"/>
        <v>0</v>
      </c>
      <c r="H229" s="124">
        <f t="shared" si="131"/>
        <v>0</v>
      </c>
      <c r="I229" s="101">
        <f t="shared" si="123"/>
        <v>0</v>
      </c>
      <c r="J229" s="21"/>
      <c r="K229" s="7"/>
      <c r="L229" s="7"/>
      <c r="M229" s="115">
        <f t="shared" si="132"/>
        <v>0</v>
      </c>
      <c r="N229" s="106"/>
      <c r="O229" s="22">
        <v>16.5</v>
      </c>
      <c r="P229" s="8">
        <v>0</v>
      </c>
      <c r="Q229" s="8">
        <v>0</v>
      </c>
      <c r="R229" s="22">
        <f t="shared" ref="R229:R258" si="135">SUM(O229:Q229)</f>
        <v>16.5</v>
      </c>
      <c r="S229" s="124">
        <f t="shared" si="133"/>
        <v>0</v>
      </c>
      <c r="T229" s="147">
        <f t="shared" si="130"/>
        <v>1</v>
      </c>
    </row>
    <row r="230" spans="1:20" ht="20.100000000000001" hidden="1" customHeight="1" x14ac:dyDescent="0.25">
      <c r="A230" s="155"/>
      <c r="B230" s="3">
        <v>32403</v>
      </c>
      <c r="C230" s="66" t="s">
        <v>143</v>
      </c>
      <c r="D230" s="76"/>
      <c r="E230" s="5"/>
      <c r="F230" s="5"/>
      <c r="G230" s="22">
        <f t="shared" si="134"/>
        <v>0</v>
      </c>
      <c r="H230" s="124">
        <f t="shared" si="131"/>
        <v>0</v>
      </c>
      <c r="I230" s="101">
        <f t="shared" si="123"/>
        <v>0</v>
      </c>
      <c r="J230" s="21"/>
      <c r="K230" s="7"/>
      <c r="L230" s="7"/>
      <c r="M230" s="115">
        <f t="shared" si="132"/>
        <v>0</v>
      </c>
      <c r="N230" s="106"/>
      <c r="O230" s="22">
        <v>27.5</v>
      </c>
      <c r="P230" s="8">
        <v>0</v>
      </c>
      <c r="Q230" s="8">
        <v>0</v>
      </c>
      <c r="R230" s="22">
        <f t="shared" si="135"/>
        <v>27.5</v>
      </c>
      <c r="S230" s="124">
        <f t="shared" si="133"/>
        <v>0</v>
      </c>
      <c r="T230" s="147">
        <f t="shared" si="130"/>
        <v>1</v>
      </c>
    </row>
    <row r="231" spans="1:20" ht="20.100000000000001" hidden="1" customHeight="1" x14ac:dyDescent="0.25">
      <c r="A231" s="155"/>
      <c r="B231" s="3">
        <v>32441</v>
      </c>
      <c r="C231" s="66" t="s">
        <v>149</v>
      </c>
      <c r="D231" s="76"/>
      <c r="E231" s="5"/>
      <c r="F231" s="5"/>
      <c r="G231" s="22">
        <f t="shared" si="134"/>
        <v>0</v>
      </c>
      <c r="H231" s="124">
        <f t="shared" si="131"/>
        <v>0</v>
      </c>
      <c r="I231" s="101">
        <f t="shared" si="123"/>
        <v>0</v>
      </c>
      <c r="J231" s="21"/>
      <c r="K231" s="7"/>
      <c r="L231" s="7"/>
      <c r="M231" s="115">
        <f t="shared" si="132"/>
        <v>0</v>
      </c>
      <c r="N231" s="106"/>
      <c r="O231" s="22">
        <v>99.2</v>
      </c>
      <c r="P231" s="8">
        <v>0</v>
      </c>
      <c r="Q231" s="8">
        <v>0</v>
      </c>
      <c r="R231" s="22">
        <f t="shared" si="135"/>
        <v>99.2</v>
      </c>
      <c r="S231" s="124">
        <f t="shared" si="133"/>
        <v>0</v>
      </c>
      <c r="T231" s="147">
        <f t="shared" si="130"/>
        <v>1</v>
      </c>
    </row>
    <row r="232" spans="1:20" ht="20.100000000000001" hidden="1" customHeight="1" x14ac:dyDescent="0.25">
      <c r="A232" s="155"/>
      <c r="B232" s="3">
        <v>32442</v>
      </c>
      <c r="C232" s="66" t="s">
        <v>150</v>
      </c>
      <c r="D232" s="76"/>
      <c r="E232" s="5"/>
      <c r="F232" s="5"/>
      <c r="G232" s="22">
        <f t="shared" si="134"/>
        <v>0</v>
      </c>
      <c r="H232" s="124">
        <f t="shared" si="131"/>
        <v>0</v>
      </c>
      <c r="I232" s="101">
        <f t="shared" si="123"/>
        <v>0</v>
      </c>
      <c r="J232" s="21"/>
      <c r="K232" s="7"/>
      <c r="L232" s="7"/>
      <c r="M232" s="115">
        <f t="shared" si="132"/>
        <v>0</v>
      </c>
      <c r="N232" s="106"/>
      <c r="O232" s="22">
        <v>173.65</v>
      </c>
      <c r="P232" s="8">
        <v>0</v>
      </c>
      <c r="Q232" s="8">
        <v>0</v>
      </c>
      <c r="R232" s="22">
        <f t="shared" si="135"/>
        <v>173.65</v>
      </c>
      <c r="S232" s="124">
        <f t="shared" si="133"/>
        <v>0</v>
      </c>
      <c r="T232" s="147">
        <f t="shared" si="130"/>
        <v>1</v>
      </c>
    </row>
    <row r="233" spans="1:20" ht="20.100000000000001" hidden="1" customHeight="1" x14ac:dyDescent="0.25">
      <c r="A233" s="155"/>
      <c r="B233" s="3">
        <v>32443</v>
      </c>
      <c r="C233" s="66" t="s">
        <v>151</v>
      </c>
      <c r="D233" s="76"/>
      <c r="E233" s="5"/>
      <c r="F233" s="5"/>
      <c r="G233" s="22">
        <f t="shared" si="134"/>
        <v>0</v>
      </c>
      <c r="H233" s="124">
        <f t="shared" si="131"/>
        <v>0</v>
      </c>
      <c r="I233" s="101">
        <f t="shared" si="123"/>
        <v>0</v>
      </c>
      <c r="J233" s="21"/>
      <c r="K233" s="7"/>
      <c r="L233" s="7"/>
      <c r="M233" s="115">
        <f t="shared" si="132"/>
        <v>0</v>
      </c>
      <c r="N233" s="106"/>
      <c r="O233" s="22">
        <v>115.75</v>
      </c>
      <c r="P233" s="8">
        <v>0</v>
      </c>
      <c r="Q233" s="8">
        <v>0</v>
      </c>
      <c r="R233" s="22">
        <f t="shared" si="135"/>
        <v>115.75</v>
      </c>
      <c r="S233" s="124">
        <f t="shared" si="133"/>
        <v>0</v>
      </c>
      <c r="T233" s="147">
        <f t="shared" si="130"/>
        <v>1</v>
      </c>
    </row>
    <row r="234" spans="1:20" ht="20.100000000000001" hidden="1" customHeight="1" x14ac:dyDescent="0.25">
      <c r="A234" s="155"/>
      <c r="B234" s="3">
        <v>32451</v>
      </c>
      <c r="C234" s="66" t="s">
        <v>136</v>
      </c>
      <c r="D234" s="76"/>
      <c r="E234" s="5"/>
      <c r="F234" s="5"/>
      <c r="G234" s="22">
        <f t="shared" si="134"/>
        <v>0</v>
      </c>
      <c r="H234" s="124">
        <f t="shared" si="131"/>
        <v>0</v>
      </c>
      <c r="I234" s="101">
        <f t="shared" si="123"/>
        <v>0</v>
      </c>
      <c r="J234" s="21"/>
      <c r="K234" s="7"/>
      <c r="L234" s="7"/>
      <c r="M234" s="115">
        <f t="shared" si="132"/>
        <v>0</v>
      </c>
      <c r="N234" s="106"/>
      <c r="O234" s="22">
        <v>88.2</v>
      </c>
      <c r="P234" s="8">
        <v>0</v>
      </c>
      <c r="Q234" s="8">
        <v>0</v>
      </c>
      <c r="R234" s="22">
        <f t="shared" si="135"/>
        <v>88.2</v>
      </c>
      <c r="S234" s="124">
        <f t="shared" si="133"/>
        <v>0</v>
      </c>
      <c r="T234" s="147">
        <f t="shared" si="130"/>
        <v>1</v>
      </c>
    </row>
    <row r="235" spans="1:20" ht="20.100000000000001" hidden="1" customHeight="1" x14ac:dyDescent="0.25">
      <c r="A235" s="155"/>
      <c r="B235" s="3">
        <v>32491</v>
      </c>
      <c r="C235" s="66" t="s">
        <v>147</v>
      </c>
      <c r="D235" s="76"/>
      <c r="E235" s="5"/>
      <c r="F235" s="5"/>
      <c r="G235" s="22">
        <f t="shared" si="134"/>
        <v>0</v>
      </c>
      <c r="H235" s="124">
        <f t="shared" si="131"/>
        <v>0</v>
      </c>
      <c r="I235" s="101">
        <f t="shared" si="123"/>
        <v>0</v>
      </c>
      <c r="J235" s="21"/>
      <c r="K235" s="7"/>
      <c r="L235" s="7"/>
      <c r="M235" s="115">
        <f t="shared" si="132"/>
        <v>0</v>
      </c>
      <c r="N235" s="106"/>
      <c r="O235" s="22">
        <v>187.4</v>
      </c>
      <c r="P235" s="8">
        <v>0</v>
      </c>
      <c r="Q235" s="8">
        <v>0</v>
      </c>
      <c r="R235" s="22">
        <f t="shared" si="135"/>
        <v>187.4</v>
      </c>
      <c r="S235" s="124">
        <f t="shared" si="133"/>
        <v>0</v>
      </c>
      <c r="T235" s="147">
        <f t="shared" si="130"/>
        <v>1</v>
      </c>
    </row>
    <row r="236" spans="1:20" ht="20.100000000000001" hidden="1" customHeight="1" x14ac:dyDescent="0.25">
      <c r="A236" s="155"/>
      <c r="B236" s="3">
        <v>32492</v>
      </c>
      <c r="C236" s="66" t="s">
        <v>148</v>
      </c>
      <c r="D236" s="76"/>
      <c r="E236" s="5"/>
      <c r="F236" s="5"/>
      <c r="G236" s="22">
        <f t="shared" si="134"/>
        <v>0</v>
      </c>
      <c r="H236" s="124">
        <f t="shared" si="131"/>
        <v>0</v>
      </c>
      <c r="I236" s="101">
        <f t="shared" si="123"/>
        <v>0</v>
      </c>
      <c r="J236" s="21"/>
      <c r="K236" s="7"/>
      <c r="L236" s="7"/>
      <c r="M236" s="115">
        <f t="shared" si="132"/>
        <v>0</v>
      </c>
      <c r="N236" s="106"/>
      <c r="O236" s="22">
        <v>22.05</v>
      </c>
      <c r="P236" s="8">
        <v>0</v>
      </c>
      <c r="Q236" s="8">
        <v>0</v>
      </c>
      <c r="R236" s="22">
        <f t="shared" si="135"/>
        <v>22.05</v>
      </c>
      <c r="S236" s="124">
        <f t="shared" si="133"/>
        <v>0</v>
      </c>
      <c r="T236" s="147">
        <f t="shared" si="130"/>
        <v>1</v>
      </c>
    </row>
    <row r="237" spans="1:20" ht="20.100000000000001" hidden="1" customHeight="1" x14ac:dyDescent="0.25">
      <c r="A237" s="155"/>
      <c r="B237" s="3">
        <v>32511</v>
      </c>
      <c r="C237" s="66" t="s">
        <v>157</v>
      </c>
      <c r="D237" s="76"/>
      <c r="E237" s="5"/>
      <c r="F237" s="5"/>
      <c r="G237" s="22">
        <f t="shared" si="134"/>
        <v>0</v>
      </c>
      <c r="H237" s="124">
        <f t="shared" si="131"/>
        <v>0</v>
      </c>
      <c r="I237" s="101">
        <f t="shared" si="123"/>
        <v>0</v>
      </c>
      <c r="J237" s="21"/>
      <c r="K237" s="7"/>
      <c r="L237" s="7"/>
      <c r="M237" s="115">
        <f t="shared" si="132"/>
        <v>0</v>
      </c>
      <c r="N237" s="106"/>
      <c r="O237" s="22">
        <v>121.25</v>
      </c>
      <c r="P237" s="8">
        <v>0</v>
      </c>
      <c r="Q237" s="8">
        <v>0</v>
      </c>
      <c r="R237" s="22">
        <f t="shared" si="135"/>
        <v>121.25</v>
      </c>
      <c r="S237" s="124">
        <f t="shared" si="133"/>
        <v>0</v>
      </c>
      <c r="T237" s="147">
        <f t="shared" si="130"/>
        <v>1</v>
      </c>
    </row>
    <row r="238" spans="1:20" ht="20.100000000000001" hidden="1" customHeight="1" x14ac:dyDescent="0.25">
      <c r="A238" s="155"/>
      <c r="B238" s="3">
        <v>32512</v>
      </c>
      <c r="C238" s="66" t="s">
        <v>159</v>
      </c>
      <c r="D238" s="76"/>
      <c r="E238" s="5"/>
      <c r="F238" s="5"/>
      <c r="G238" s="22">
        <f t="shared" si="134"/>
        <v>0</v>
      </c>
      <c r="H238" s="124">
        <f t="shared" si="131"/>
        <v>0</v>
      </c>
      <c r="I238" s="101">
        <f t="shared" si="123"/>
        <v>0</v>
      </c>
      <c r="J238" s="21"/>
      <c r="K238" s="7"/>
      <c r="L238" s="7"/>
      <c r="M238" s="115">
        <f t="shared" si="132"/>
        <v>0</v>
      </c>
      <c r="N238" s="106"/>
      <c r="O238" s="22">
        <v>44.1</v>
      </c>
      <c r="P238" s="8">
        <v>0</v>
      </c>
      <c r="Q238" s="8">
        <v>0</v>
      </c>
      <c r="R238" s="22">
        <f t="shared" si="135"/>
        <v>44.1</v>
      </c>
      <c r="S238" s="124">
        <f t="shared" si="133"/>
        <v>0</v>
      </c>
      <c r="T238" s="147">
        <f t="shared" si="130"/>
        <v>1</v>
      </c>
    </row>
    <row r="239" spans="1:20" ht="20.100000000000001" hidden="1" customHeight="1" x14ac:dyDescent="0.25">
      <c r="A239" s="155"/>
      <c r="B239" s="3">
        <v>32513</v>
      </c>
      <c r="C239" s="66" t="s">
        <v>160</v>
      </c>
      <c r="D239" s="76"/>
      <c r="E239" s="5"/>
      <c r="F239" s="5"/>
      <c r="G239" s="22">
        <f t="shared" si="134"/>
        <v>0</v>
      </c>
      <c r="H239" s="124">
        <f t="shared" si="131"/>
        <v>0</v>
      </c>
      <c r="I239" s="101">
        <f t="shared" si="123"/>
        <v>0</v>
      </c>
      <c r="J239" s="21"/>
      <c r="K239" s="7"/>
      <c r="L239" s="7"/>
      <c r="M239" s="115">
        <f t="shared" si="132"/>
        <v>0</v>
      </c>
      <c r="N239" s="106"/>
      <c r="O239" s="22">
        <v>38.6</v>
      </c>
      <c r="P239" s="8">
        <v>0</v>
      </c>
      <c r="Q239" s="8">
        <v>0</v>
      </c>
      <c r="R239" s="22">
        <f t="shared" si="135"/>
        <v>38.6</v>
      </c>
      <c r="S239" s="124">
        <f t="shared" si="133"/>
        <v>0</v>
      </c>
      <c r="T239" s="147">
        <f t="shared" si="130"/>
        <v>1</v>
      </c>
    </row>
    <row r="240" spans="1:20" ht="20.100000000000001" hidden="1" customHeight="1" x14ac:dyDescent="0.25">
      <c r="A240" s="155"/>
      <c r="B240" s="3">
        <v>32514</v>
      </c>
      <c r="C240" s="66" t="s">
        <v>161</v>
      </c>
      <c r="D240" s="76"/>
      <c r="E240" s="5"/>
      <c r="F240" s="5"/>
      <c r="G240" s="22">
        <f t="shared" si="134"/>
        <v>0</v>
      </c>
      <c r="H240" s="124">
        <f t="shared" si="131"/>
        <v>0</v>
      </c>
      <c r="I240" s="101">
        <f t="shared" si="123"/>
        <v>0</v>
      </c>
      <c r="J240" s="21"/>
      <c r="K240" s="7"/>
      <c r="L240" s="7"/>
      <c r="M240" s="115">
        <f t="shared" si="132"/>
        <v>0</v>
      </c>
      <c r="N240" s="106"/>
      <c r="O240" s="22">
        <v>22.05</v>
      </c>
      <c r="P240" s="8">
        <v>0</v>
      </c>
      <c r="Q240" s="8">
        <v>0</v>
      </c>
      <c r="R240" s="22">
        <f t="shared" si="135"/>
        <v>22.05</v>
      </c>
      <c r="S240" s="124">
        <f t="shared" si="133"/>
        <v>0</v>
      </c>
      <c r="T240" s="147">
        <f t="shared" si="130"/>
        <v>1</v>
      </c>
    </row>
    <row r="241" spans="1:20" ht="20.100000000000001" hidden="1" customHeight="1" x14ac:dyDescent="0.25">
      <c r="A241" s="155"/>
      <c r="B241" s="3">
        <v>32515</v>
      </c>
      <c r="C241" s="66" t="s">
        <v>162</v>
      </c>
      <c r="D241" s="76"/>
      <c r="E241" s="5"/>
      <c r="F241" s="5"/>
      <c r="G241" s="22">
        <f t="shared" si="134"/>
        <v>0</v>
      </c>
      <c r="H241" s="124">
        <f t="shared" si="131"/>
        <v>0</v>
      </c>
      <c r="I241" s="101">
        <f t="shared" si="123"/>
        <v>0</v>
      </c>
      <c r="J241" s="21"/>
      <c r="K241" s="7"/>
      <c r="L241" s="7"/>
      <c r="M241" s="115">
        <f t="shared" si="132"/>
        <v>0</v>
      </c>
      <c r="N241" s="106"/>
      <c r="O241" s="22">
        <v>55.1</v>
      </c>
      <c r="P241" s="8">
        <v>0</v>
      </c>
      <c r="Q241" s="8">
        <v>0</v>
      </c>
      <c r="R241" s="22">
        <f t="shared" si="135"/>
        <v>55.1</v>
      </c>
      <c r="S241" s="124">
        <f t="shared" si="133"/>
        <v>0</v>
      </c>
      <c r="T241" s="147">
        <f t="shared" si="130"/>
        <v>1</v>
      </c>
    </row>
    <row r="242" spans="1:20" ht="20.100000000000001" hidden="1" customHeight="1" x14ac:dyDescent="0.25">
      <c r="A242" s="155"/>
      <c r="B242" s="3">
        <v>32516</v>
      </c>
      <c r="C242" s="66" t="s">
        <v>163</v>
      </c>
      <c r="D242" s="76"/>
      <c r="E242" s="5"/>
      <c r="F242" s="5"/>
      <c r="G242" s="22">
        <f t="shared" si="134"/>
        <v>0</v>
      </c>
      <c r="H242" s="124">
        <f t="shared" si="131"/>
        <v>0</v>
      </c>
      <c r="I242" s="101">
        <f t="shared" si="123"/>
        <v>0</v>
      </c>
      <c r="J242" s="21"/>
      <c r="K242" s="7"/>
      <c r="L242" s="7"/>
      <c r="M242" s="115">
        <f t="shared" si="132"/>
        <v>0</v>
      </c>
      <c r="N242" s="106"/>
      <c r="O242" s="22">
        <v>38.6</v>
      </c>
      <c r="P242" s="8">
        <v>0</v>
      </c>
      <c r="Q242" s="8">
        <v>0</v>
      </c>
      <c r="R242" s="22">
        <f t="shared" si="135"/>
        <v>38.6</v>
      </c>
      <c r="S242" s="124">
        <f t="shared" si="133"/>
        <v>0</v>
      </c>
      <c r="T242" s="147">
        <f t="shared" si="130"/>
        <v>1</v>
      </c>
    </row>
    <row r="243" spans="1:20" ht="20.100000000000001" hidden="1" customHeight="1" x14ac:dyDescent="0.25">
      <c r="A243" s="155"/>
      <c r="B243" s="3">
        <v>32517</v>
      </c>
      <c r="C243" s="66" t="s">
        <v>164</v>
      </c>
      <c r="D243" s="76"/>
      <c r="E243" s="5"/>
      <c r="F243" s="5"/>
      <c r="G243" s="22">
        <f t="shared" si="134"/>
        <v>0</v>
      </c>
      <c r="H243" s="124">
        <f t="shared" si="131"/>
        <v>0</v>
      </c>
      <c r="I243" s="101">
        <f t="shared" si="123"/>
        <v>0</v>
      </c>
      <c r="J243" s="21"/>
      <c r="K243" s="7"/>
      <c r="L243" s="7"/>
      <c r="M243" s="115">
        <f t="shared" si="132"/>
        <v>0</v>
      </c>
      <c r="N243" s="106"/>
      <c r="O243" s="22">
        <v>38.6</v>
      </c>
      <c r="P243" s="8">
        <v>0</v>
      </c>
      <c r="Q243" s="8">
        <v>0</v>
      </c>
      <c r="R243" s="22">
        <f t="shared" si="135"/>
        <v>38.6</v>
      </c>
      <c r="S243" s="124">
        <f t="shared" si="133"/>
        <v>0</v>
      </c>
      <c r="T243" s="147">
        <f t="shared" si="130"/>
        <v>1</v>
      </c>
    </row>
    <row r="244" spans="1:20" ht="20.100000000000001" hidden="1" customHeight="1" x14ac:dyDescent="0.25">
      <c r="A244" s="155"/>
      <c r="B244" s="3">
        <v>32518</v>
      </c>
      <c r="C244" s="66" t="s">
        <v>165</v>
      </c>
      <c r="D244" s="76"/>
      <c r="E244" s="5"/>
      <c r="F244" s="5"/>
      <c r="G244" s="22">
        <f t="shared" si="134"/>
        <v>0</v>
      </c>
      <c r="H244" s="124">
        <f t="shared" si="131"/>
        <v>0</v>
      </c>
      <c r="I244" s="101">
        <f t="shared" si="123"/>
        <v>0</v>
      </c>
      <c r="J244" s="21"/>
      <c r="K244" s="7"/>
      <c r="L244" s="7"/>
      <c r="M244" s="115">
        <f t="shared" si="132"/>
        <v>0</v>
      </c>
      <c r="N244" s="106"/>
      <c r="O244" s="22">
        <v>38.6</v>
      </c>
      <c r="P244" s="8">
        <v>0</v>
      </c>
      <c r="Q244" s="8">
        <v>0</v>
      </c>
      <c r="R244" s="22">
        <f t="shared" si="135"/>
        <v>38.6</v>
      </c>
      <c r="S244" s="124">
        <f t="shared" si="133"/>
        <v>0</v>
      </c>
      <c r="T244" s="147">
        <f t="shared" si="130"/>
        <v>1</v>
      </c>
    </row>
    <row r="245" spans="1:20" ht="20.100000000000001" hidden="1" customHeight="1" x14ac:dyDescent="0.25">
      <c r="A245" s="155"/>
      <c r="B245" s="3">
        <v>32519</v>
      </c>
      <c r="C245" s="66" t="s">
        <v>166</v>
      </c>
      <c r="D245" s="76"/>
      <c r="E245" s="5"/>
      <c r="F245" s="5"/>
      <c r="G245" s="22">
        <f t="shared" si="134"/>
        <v>0</v>
      </c>
      <c r="H245" s="124">
        <f t="shared" si="131"/>
        <v>0</v>
      </c>
      <c r="I245" s="101">
        <f t="shared" si="123"/>
        <v>0</v>
      </c>
      <c r="J245" s="21"/>
      <c r="K245" s="7"/>
      <c r="L245" s="7"/>
      <c r="M245" s="115">
        <f t="shared" si="132"/>
        <v>0</v>
      </c>
      <c r="N245" s="106"/>
      <c r="O245" s="22">
        <v>66.150000000000006</v>
      </c>
      <c r="P245" s="8">
        <v>0</v>
      </c>
      <c r="Q245" s="8">
        <v>0</v>
      </c>
      <c r="R245" s="22">
        <f t="shared" si="135"/>
        <v>66.150000000000006</v>
      </c>
      <c r="S245" s="124">
        <f t="shared" si="133"/>
        <v>0</v>
      </c>
      <c r="T245" s="147">
        <f t="shared" si="130"/>
        <v>1</v>
      </c>
    </row>
    <row r="246" spans="1:20" ht="20.100000000000001" hidden="1" customHeight="1" x14ac:dyDescent="0.25">
      <c r="A246" s="155"/>
      <c r="B246" s="3">
        <v>325111</v>
      </c>
      <c r="C246" s="66" t="s">
        <v>398</v>
      </c>
      <c r="D246" s="76"/>
      <c r="E246" s="5"/>
      <c r="F246" s="5"/>
      <c r="G246" s="22">
        <f t="shared" si="134"/>
        <v>0</v>
      </c>
      <c r="H246" s="124">
        <f t="shared" si="131"/>
        <v>0</v>
      </c>
      <c r="I246" s="101">
        <f t="shared" si="123"/>
        <v>0</v>
      </c>
      <c r="J246" s="21"/>
      <c r="K246" s="7"/>
      <c r="L246" s="7"/>
      <c r="M246" s="115">
        <f t="shared" si="132"/>
        <v>0</v>
      </c>
      <c r="N246" s="106"/>
      <c r="O246" s="22">
        <v>165.4</v>
      </c>
      <c r="P246" s="8">
        <v>0</v>
      </c>
      <c r="Q246" s="8">
        <v>0</v>
      </c>
      <c r="R246" s="22">
        <f t="shared" si="135"/>
        <v>165.4</v>
      </c>
      <c r="S246" s="124">
        <f t="shared" si="133"/>
        <v>0</v>
      </c>
      <c r="T246" s="147">
        <f t="shared" si="130"/>
        <v>1</v>
      </c>
    </row>
    <row r="247" spans="1:20" ht="20.100000000000001" hidden="1" customHeight="1" x14ac:dyDescent="0.25">
      <c r="A247" s="155"/>
      <c r="B247" s="3">
        <v>32531</v>
      </c>
      <c r="C247" s="66" t="s">
        <v>168</v>
      </c>
      <c r="D247" s="76"/>
      <c r="E247" s="5"/>
      <c r="F247" s="5"/>
      <c r="G247" s="22">
        <f t="shared" si="134"/>
        <v>0</v>
      </c>
      <c r="H247" s="124">
        <f t="shared" si="131"/>
        <v>0</v>
      </c>
      <c r="I247" s="101">
        <f t="shared" si="123"/>
        <v>0</v>
      </c>
      <c r="J247" s="21"/>
      <c r="K247" s="7"/>
      <c r="L247" s="7"/>
      <c r="M247" s="115">
        <f t="shared" si="132"/>
        <v>0</v>
      </c>
      <c r="N247" s="106"/>
      <c r="O247" s="22">
        <v>19.850000000000001</v>
      </c>
      <c r="P247" s="8">
        <v>0</v>
      </c>
      <c r="Q247" s="8">
        <v>0</v>
      </c>
      <c r="R247" s="22">
        <f t="shared" si="135"/>
        <v>19.850000000000001</v>
      </c>
      <c r="S247" s="124">
        <f t="shared" si="133"/>
        <v>0</v>
      </c>
      <c r="T247" s="147">
        <f t="shared" si="130"/>
        <v>1</v>
      </c>
    </row>
    <row r="248" spans="1:20" ht="20.100000000000001" hidden="1" customHeight="1" x14ac:dyDescent="0.25">
      <c r="A248" s="155"/>
      <c r="B248" s="3">
        <v>32532</v>
      </c>
      <c r="C248" s="66" t="s">
        <v>169</v>
      </c>
      <c r="D248" s="76"/>
      <c r="E248" s="5"/>
      <c r="F248" s="5"/>
      <c r="G248" s="22">
        <f t="shared" si="134"/>
        <v>0</v>
      </c>
      <c r="H248" s="124">
        <f t="shared" si="131"/>
        <v>0</v>
      </c>
      <c r="I248" s="101">
        <f t="shared" si="123"/>
        <v>0</v>
      </c>
      <c r="J248" s="21"/>
      <c r="K248" s="7"/>
      <c r="L248" s="7"/>
      <c r="M248" s="115">
        <f t="shared" si="132"/>
        <v>0</v>
      </c>
      <c r="N248" s="106"/>
      <c r="O248" s="22">
        <v>35.299999999999997</v>
      </c>
      <c r="P248" s="8">
        <v>0</v>
      </c>
      <c r="Q248" s="8">
        <v>0</v>
      </c>
      <c r="R248" s="22">
        <f t="shared" si="135"/>
        <v>35.299999999999997</v>
      </c>
      <c r="S248" s="124">
        <f t="shared" si="133"/>
        <v>0</v>
      </c>
      <c r="T248" s="147">
        <f t="shared" si="130"/>
        <v>1</v>
      </c>
    </row>
    <row r="249" spans="1:20" ht="20.100000000000001" hidden="1" customHeight="1" x14ac:dyDescent="0.25">
      <c r="A249" s="155"/>
      <c r="B249" s="3">
        <v>32533</v>
      </c>
      <c r="C249" s="66" t="s">
        <v>170</v>
      </c>
      <c r="D249" s="76"/>
      <c r="E249" s="5"/>
      <c r="F249" s="5"/>
      <c r="G249" s="22">
        <f t="shared" si="134"/>
        <v>0</v>
      </c>
      <c r="H249" s="124">
        <f t="shared" si="131"/>
        <v>0</v>
      </c>
      <c r="I249" s="101">
        <f t="shared" si="123"/>
        <v>0</v>
      </c>
      <c r="J249" s="21"/>
      <c r="K249" s="7"/>
      <c r="L249" s="7"/>
      <c r="M249" s="115">
        <f t="shared" si="132"/>
        <v>0</v>
      </c>
      <c r="N249" s="106"/>
      <c r="O249" s="22">
        <v>88.2</v>
      </c>
      <c r="P249" s="8">
        <v>0</v>
      </c>
      <c r="Q249" s="8">
        <v>0</v>
      </c>
      <c r="R249" s="22">
        <f t="shared" si="135"/>
        <v>88.2</v>
      </c>
      <c r="S249" s="124">
        <f t="shared" si="133"/>
        <v>0</v>
      </c>
      <c r="T249" s="147">
        <f t="shared" si="130"/>
        <v>1</v>
      </c>
    </row>
    <row r="250" spans="1:20" ht="20.100000000000001" hidden="1" customHeight="1" x14ac:dyDescent="0.25">
      <c r="A250" s="155"/>
      <c r="B250" s="3">
        <v>32534</v>
      </c>
      <c r="C250" s="66" t="s">
        <v>171</v>
      </c>
      <c r="D250" s="76"/>
      <c r="E250" s="5"/>
      <c r="F250" s="5"/>
      <c r="G250" s="22">
        <f t="shared" si="134"/>
        <v>0</v>
      </c>
      <c r="H250" s="124">
        <f t="shared" si="131"/>
        <v>0</v>
      </c>
      <c r="I250" s="101">
        <f t="shared" si="123"/>
        <v>0</v>
      </c>
      <c r="J250" s="21"/>
      <c r="K250" s="7"/>
      <c r="L250" s="7"/>
      <c r="M250" s="115">
        <f t="shared" si="132"/>
        <v>0</v>
      </c>
      <c r="N250" s="106"/>
      <c r="O250" s="22">
        <v>16.5</v>
      </c>
      <c r="P250" s="8">
        <v>0</v>
      </c>
      <c r="Q250" s="8">
        <v>0</v>
      </c>
      <c r="R250" s="22">
        <f t="shared" si="135"/>
        <v>16.5</v>
      </c>
      <c r="S250" s="124">
        <f t="shared" si="133"/>
        <v>0</v>
      </c>
      <c r="T250" s="147">
        <f t="shared" si="130"/>
        <v>1</v>
      </c>
    </row>
    <row r="251" spans="1:20" ht="20.100000000000001" hidden="1" customHeight="1" x14ac:dyDescent="0.25">
      <c r="A251" s="155"/>
      <c r="B251" s="3">
        <v>32535</v>
      </c>
      <c r="C251" s="66" t="s">
        <v>172</v>
      </c>
      <c r="D251" s="76"/>
      <c r="E251" s="5"/>
      <c r="F251" s="5"/>
      <c r="G251" s="22">
        <f t="shared" ref="G251" si="136">SUM(D251:F251)</f>
        <v>0</v>
      </c>
      <c r="H251" s="124">
        <f t="shared" si="131"/>
        <v>0</v>
      </c>
      <c r="I251" s="101">
        <f t="shared" si="123"/>
        <v>0</v>
      </c>
      <c r="J251" s="21"/>
      <c r="K251" s="7"/>
      <c r="L251" s="7"/>
      <c r="M251" s="115">
        <f t="shared" si="132"/>
        <v>0</v>
      </c>
      <c r="N251" s="106"/>
      <c r="O251" s="22">
        <v>121.3</v>
      </c>
      <c r="P251" s="8">
        <v>0</v>
      </c>
      <c r="Q251" s="8">
        <v>0</v>
      </c>
      <c r="R251" s="22">
        <f t="shared" ref="R251" si="137">SUM(O251:Q251)</f>
        <v>121.3</v>
      </c>
      <c r="S251" s="124">
        <f t="shared" si="133"/>
        <v>0</v>
      </c>
      <c r="T251" s="147">
        <f t="shared" si="130"/>
        <v>1</v>
      </c>
    </row>
    <row r="252" spans="1:20" ht="20.100000000000001" hidden="1" customHeight="1" x14ac:dyDescent="0.25">
      <c r="A252" s="155"/>
      <c r="B252" s="3">
        <v>32536</v>
      </c>
      <c r="C252" s="66" t="s">
        <v>158</v>
      </c>
      <c r="D252" s="76"/>
      <c r="E252" s="5"/>
      <c r="F252" s="5"/>
      <c r="G252" s="22">
        <f t="shared" si="134"/>
        <v>0</v>
      </c>
      <c r="H252" s="124">
        <f t="shared" si="131"/>
        <v>0</v>
      </c>
      <c r="I252" s="101">
        <f t="shared" si="123"/>
        <v>0</v>
      </c>
      <c r="J252" s="21"/>
      <c r="K252" s="7"/>
      <c r="L252" s="7"/>
      <c r="M252" s="115">
        <f t="shared" si="132"/>
        <v>0</v>
      </c>
      <c r="N252" s="106"/>
      <c r="O252" s="22">
        <v>132.30000000000001</v>
      </c>
      <c r="P252" s="8">
        <v>0</v>
      </c>
      <c r="Q252" s="8">
        <v>0</v>
      </c>
      <c r="R252" s="22">
        <f t="shared" si="135"/>
        <v>132.30000000000001</v>
      </c>
      <c r="S252" s="124">
        <f t="shared" si="133"/>
        <v>0</v>
      </c>
      <c r="T252" s="147">
        <f t="shared" si="130"/>
        <v>1</v>
      </c>
    </row>
    <row r="253" spans="1:20" ht="20.100000000000001" hidden="1" customHeight="1" x14ac:dyDescent="0.25">
      <c r="A253" s="155"/>
      <c r="B253" s="3">
        <v>32537</v>
      </c>
      <c r="C253" s="66" t="s">
        <v>316</v>
      </c>
      <c r="D253" s="76"/>
      <c r="E253" s="5"/>
      <c r="F253" s="5"/>
      <c r="G253" s="22">
        <f t="shared" si="134"/>
        <v>0</v>
      </c>
      <c r="H253" s="124">
        <f t="shared" si="131"/>
        <v>0</v>
      </c>
      <c r="I253" s="101">
        <f t="shared" si="123"/>
        <v>0</v>
      </c>
      <c r="J253" s="21"/>
      <c r="K253" s="7"/>
      <c r="L253" s="7"/>
      <c r="M253" s="115">
        <f t="shared" si="132"/>
        <v>0</v>
      </c>
      <c r="N253" s="106"/>
      <c r="O253" s="22">
        <v>132.30000000000001</v>
      </c>
      <c r="P253" s="8">
        <v>0</v>
      </c>
      <c r="Q253" s="8">
        <v>0</v>
      </c>
      <c r="R253" s="22">
        <f t="shared" si="135"/>
        <v>132.30000000000001</v>
      </c>
      <c r="S253" s="124">
        <f t="shared" si="133"/>
        <v>0</v>
      </c>
      <c r="T253" s="147">
        <f t="shared" si="130"/>
        <v>1</v>
      </c>
    </row>
    <row r="254" spans="1:20" ht="20.100000000000001" hidden="1" customHeight="1" x14ac:dyDescent="0.25">
      <c r="A254" s="155"/>
      <c r="B254" s="3">
        <v>32701</v>
      </c>
      <c r="C254" s="66" t="s">
        <v>138</v>
      </c>
      <c r="D254" s="76"/>
      <c r="E254" s="5"/>
      <c r="F254" s="5"/>
      <c r="G254" s="22">
        <f t="shared" si="134"/>
        <v>0</v>
      </c>
      <c r="H254" s="124">
        <f t="shared" si="131"/>
        <v>0</v>
      </c>
      <c r="I254" s="101">
        <f t="shared" si="123"/>
        <v>0</v>
      </c>
      <c r="J254" s="21"/>
      <c r="K254" s="7"/>
      <c r="L254" s="7"/>
      <c r="M254" s="115">
        <f t="shared" si="132"/>
        <v>0</v>
      </c>
      <c r="N254" s="106"/>
      <c r="O254" s="22">
        <v>60.65</v>
      </c>
      <c r="P254" s="8">
        <v>0</v>
      </c>
      <c r="Q254" s="8">
        <v>0</v>
      </c>
      <c r="R254" s="22">
        <f t="shared" si="135"/>
        <v>60.65</v>
      </c>
      <c r="S254" s="124">
        <f t="shared" si="133"/>
        <v>0</v>
      </c>
      <c r="T254" s="147">
        <f t="shared" si="130"/>
        <v>1</v>
      </c>
    </row>
    <row r="255" spans="1:20" ht="20.100000000000001" hidden="1" customHeight="1" x14ac:dyDescent="0.25">
      <c r="A255" s="155"/>
      <c r="B255" s="3">
        <v>32702</v>
      </c>
      <c r="C255" s="66" t="s">
        <v>139</v>
      </c>
      <c r="D255" s="76"/>
      <c r="E255" s="5"/>
      <c r="F255" s="5"/>
      <c r="G255" s="22">
        <f t="shared" si="134"/>
        <v>0</v>
      </c>
      <c r="H255" s="124">
        <f t="shared" si="131"/>
        <v>0</v>
      </c>
      <c r="I255" s="101">
        <f t="shared" si="123"/>
        <v>0</v>
      </c>
      <c r="J255" s="21"/>
      <c r="K255" s="7"/>
      <c r="L255" s="7"/>
      <c r="M255" s="115">
        <f t="shared" si="132"/>
        <v>0</v>
      </c>
      <c r="N255" s="106"/>
      <c r="O255" s="22">
        <v>198.45000000000002</v>
      </c>
      <c r="P255" s="8">
        <v>0</v>
      </c>
      <c r="Q255" s="8">
        <v>0</v>
      </c>
      <c r="R255" s="22">
        <f t="shared" si="135"/>
        <v>198.45000000000002</v>
      </c>
      <c r="S255" s="124">
        <f t="shared" si="133"/>
        <v>0</v>
      </c>
      <c r="T255" s="147">
        <f t="shared" si="130"/>
        <v>1</v>
      </c>
    </row>
    <row r="256" spans="1:20" ht="20.100000000000001" hidden="1" customHeight="1" x14ac:dyDescent="0.25">
      <c r="A256" s="155"/>
      <c r="B256" s="3">
        <v>32703</v>
      </c>
      <c r="C256" s="66" t="s">
        <v>140</v>
      </c>
      <c r="D256" s="76"/>
      <c r="E256" s="5"/>
      <c r="F256" s="5"/>
      <c r="G256" s="22">
        <f t="shared" ref="G256" si="138">SUM(D256:F256)</f>
        <v>0</v>
      </c>
      <c r="H256" s="124">
        <f t="shared" ref="H256" si="139">IF(OR(M256="",G256=""),"n/a",ROUND(SUMPRODUCT(J256:L256,D256:F256),2))</f>
        <v>0</v>
      </c>
      <c r="I256" s="101">
        <f t="shared" si="123"/>
        <v>0</v>
      </c>
      <c r="J256" s="21"/>
      <c r="K256" s="7"/>
      <c r="L256" s="7"/>
      <c r="M256" s="115">
        <f t="shared" si="132"/>
        <v>0</v>
      </c>
      <c r="N256" s="106"/>
      <c r="O256" s="22">
        <v>60.65</v>
      </c>
      <c r="P256" s="8">
        <v>0</v>
      </c>
      <c r="Q256" s="8">
        <v>0</v>
      </c>
      <c r="R256" s="22">
        <f t="shared" ref="R256" si="140">SUM(O256:Q256)</f>
        <v>60.65</v>
      </c>
      <c r="S256" s="124">
        <f t="shared" ref="S256" si="141">IF(OR(M256="",R256=""),"n/a",ROUND(SUMPRODUCT(J256:L256,O256:Q256),2))</f>
        <v>0</v>
      </c>
      <c r="T256" s="147">
        <f t="shared" si="130"/>
        <v>1</v>
      </c>
    </row>
    <row r="257" spans="1:26" ht="20.100000000000001" hidden="1" customHeight="1" x14ac:dyDescent="0.25">
      <c r="A257" s="155"/>
      <c r="B257" s="3">
        <v>32781</v>
      </c>
      <c r="C257" s="66" t="s">
        <v>334</v>
      </c>
      <c r="D257" s="76"/>
      <c r="E257" s="5"/>
      <c r="F257" s="5"/>
      <c r="G257" s="22">
        <f t="shared" si="134"/>
        <v>0</v>
      </c>
      <c r="H257" s="124">
        <f t="shared" si="131"/>
        <v>0</v>
      </c>
      <c r="I257" s="101">
        <f t="shared" si="123"/>
        <v>0</v>
      </c>
      <c r="J257" s="21"/>
      <c r="K257" s="7"/>
      <c r="L257" s="7"/>
      <c r="M257" s="115">
        <f t="shared" si="132"/>
        <v>0</v>
      </c>
      <c r="N257" s="106"/>
      <c r="O257" s="22">
        <v>110.25</v>
      </c>
      <c r="P257" s="8">
        <v>0</v>
      </c>
      <c r="Q257" s="8">
        <v>0</v>
      </c>
      <c r="R257" s="22">
        <f t="shared" si="135"/>
        <v>110.25</v>
      </c>
      <c r="S257" s="124">
        <f t="shared" si="133"/>
        <v>0</v>
      </c>
      <c r="T257" s="147">
        <f t="shared" si="130"/>
        <v>1</v>
      </c>
    </row>
    <row r="258" spans="1:26" ht="20.100000000000001" hidden="1" customHeight="1" x14ac:dyDescent="0.25">
      <c r="A258" s="156"/>
      <c r="B258" s="3">
        <v>325110</v>
      </c>
      <c r="C258" s="66" t="s">
        <v>167</v>
      </c>
      <c r="D258" s="76"/>
      <c r="E258" s="5"/>
      <c r="F258" s="5"/>
      <c r="G258" s="22">
        <f t="shared" si="134"/>
        <v>0</v>
      </c>
      <c r="H258" s="124">
        <f t="shared" si="131"/>
        <v>0</v>
      </c>
      <c r="I258" s="101">
        <f t="shared" si="123"/>
        <v>0</v>
      </c>
      <c r="J258" s="21"/>
      <c r="K258" s="7"/>
      <c r="L258" s="7"/>
      <c r="M258" s="115">
        <f t="shared" si="132"/>
        <v>0</v>
      </c>
      <c r="N258" s="106"/>
      <c r="O258" s="22">
        <v>27.55</v>
      </c>
      <c r="P258" s="8">
        <v>0</v>
      </c>
      <c r="Q258" s="8">
        <v>0</v>
      </c>
      <c r="R258" s="22">
        <f t="shared" si="135"/>
        <v>27.55</v>
      </c>
      <c r="S258" s="124">
        <f t="shared" si="133"/>
        <v>0</v>
      </c>
      <c r="T258" s="147">
        <f t="shared" si="130"/>
        <v>1</v>
      </c>
    </row>
    <row r="259" spans="1:26" ht="5.0999999999999996" hidden="1" customHeight="1" x14ac:dyDescent="0.25">
      <c r="B259" s="25"/>
      <c r="C259" s="26"/>
      <c r="D259" s="136"/>
      <c r="E259" s="69"/>
      <c r="F259" s="69"/>
      <c r="G259" s="69"/>
      <c r="H259" s="126"/>
      <c r="I259" s="101"/>
      <c r="J259" s="116"/>
      <c r="K259" s="72"/>
      <c r="L259" s="72"/>
      <c r="M259" s="117"/>
      <c r="N259" s="106"/>
      <c r="O259" s="125">
        <v>0</v>
      </c>
      <c r="P259" s="69">
        <v>0</v>
      </c>
      <c r="Q259" s="69">
        <v>0</v>
      </c>
      <c r="R259" s="69"/>
      <c r="S259" s="126"/>
      <c r="T259" s="147"/>
    </row>
    <row r="260" spans="1:26" ht="20.100000000000001" hidden="1" customHeight="1" x14ac:dyDescent="0.25">
      <c r="A260" s="176" t="s">
        <v>406</v>
      </c>
      <c r="B260" s="160" t="s">
        <v>406</v>
      </c>
      <c r="C260" s="161"/>
      <c r="D260" s="150" t="s">
        <v>322</v>
      </c>
      <c r="E260" s="151"/>
      <c r="F260" s="151"/>
      <c r="G260" s="152"/>
      <c r="H260" s="135">
        <f>SUM(H261:H396)</f>
        <v>0</v>
      </c>
      <c r="I260" s="101"/>
      <c r="J260" s="43">
        <f>SUM(J261:J396)</f>
        <v>0</v>
      </c>
      <c r="K260" s="43">
        <f>SUM(K261:K396)</f>
        <v>0</v>
      </c>
      <c r="L260" s="43">
        <f>SUM(L261:L396)</f>
        <v>0</v>
      </c>
      <c r="M260" s="43">
        <f>SUM(M261:M396)</f>
        <v>0</v>
      </c>
      <c r="N260" s="106"/>
      <c r="O260" s="150" t="s">
        <v>322</v>
      </c>
      <c r="P260" s="151"/>
      <c r="Q260" s="151"/>
      <c r="R260" s="152"/>
      <c r="S260" s="123">
        <f>SUM(S261:S396)</f>
        <v>0</v>
      </c>
      <c r="T260" s="147" t="e">
        <f t="shared" ref="T260:T261" si="142">IF(OR(O260-D260&lt;0,P260-E260&lt;0,Q260-F260&lt;0),-1,1)</f>
        <v>#VALUE!</v>
      </c>
    </row>
    <row r="261" spans="1:26" ht="20.100000000000001" hidden="1" customHeight="1" x14ac:dyDescent="0.25">
      <c r="A261" s="176"/>
      <c r="B261" s="3">
        <v>41</v>
      </c>
      <c r="C261" s="66" t="s">
        <v>174</v>
      </c>
      <c r="D261" s="5">
        <f>SUM(D262:D279)</f>
        <v>0</v>
      </c>
      <c r="E261" s="8"/>
      <c r="F261" s="8"/>
      <c r="G261" s="22">
        <f>SUM(D261:F261)</f>
        <v>0</v>
      </c>
      <c r="H261" s="124">
        <f>IF(OR(M261="",G261=""),"n/a",ROUND(SUMPRODUCT(J261:L261,D261:F261),2))</f>
        <v>0</v>
      </c>
      <c r="I261" s="101">
        <f>IF($J$261="",0,IF(AND($J$261&lt;&gt;"",D261&lt;&gt;""),0,1))</f>
        <v>0</v>
      </c>
      <c r="J261" s="21"/>
      <c r="K261" s="7"/>
      <c r="L261" s="7"/>
      <c r="M261" s="115">
        <f t="shared" ref="M261" si="143">SUM(J261:L261)</f>
        <v>0</v>
      </c>
      <c r="N261" s="106" t="str">
        <f>IF(J261="","NO SE LICITA",IF(J261=0,"MAL","SUBTOTAL OK"))</f>
        <v>NO SE LICITA</v>
      </c>
      <c r="O261" s="22">
        <v>23.15</v>
      </c>
      <c r="P261" s="8">
        <v>0</v>
      </c>
      <c r="Q261" s="8">
        <v>0</v>
      </c>
      <c r="R261" s="22">
        <f t="shared" ref="R261" si="144">SUM(O261:Q261)</f>
        <v>23.15</v>
      </c>
      <c r="S261" s="124">
        <f>IF(OR(M261="",R261=""),"n/a",ROUND(SUMPRODUCT(J261:L261,O261:Q261),2))</f>
        <v>0</v>
      </c>
      <c r="T261" s="147">
        <f t="shared" si="142"/>
        <v>1</v>
      </c>
    </row>
    <row r="262" spans="1:26" s="29" customFormat="1" ht="15" hidden="1" customHeight="1" x14ac:dyDescent="0.25">
      <c r="A262" s="176"/>
      <c r="B262" s="6"/>
      <c r="C262" s="67" t="s">
        <v>240</v>
      </c>
      <c r="D262" s="138"/>
      <c r="E262" s="8"/>
      <c r="F262" s="8"/>
      <c r="G262" s="8"/>
      <c r="H262" s="8"/>
      <c r="I262" s="103">
        <f>IF($J$261="",0,IF(AND($J$261&lt;&gt;"",OR(D262&lt;&gt;"",D262=0)),0,1))</f>
        <v>0</v>
      </c>
      <c r="J262" s="7"/>
      <c r="K262" s="7"/>
      <c r="L262" s="7"/>
      <c r="M262" s="120" t="str">
        <f>IF($M$261&gt;0,"Si","")</f>
        <v/>
      </c>
      <c r="N262" s="106"/>
      <c r="O262" s="8">
        <v>0</v>
      </c>
      <c r="P262" s="8">
        <v>0</v>
      </c>
      <c r="Q262" s="8">
        <v>0</v>
      </c>
      <c r="R262" s="8"/>
      <c r="S262" s="8"/>
      <c r="T262" s="149"/>
      <c r="U262" s="23"/>
      <c r="V262" s="23"/>
      <c r="W262" s="23"/>
      <c r="X262" s="23"/>
      <c r="Y262" s="23"/>
      <c r="Z262" s="23"/>
    </row>
    <row r="263" spans="1:26" s="29" customFormat="1" ht="15" hidden="1" customHeight="1" x14ac:dyDescent="0.25">
      <c r="A263" s="176"/>
      <c r="B263" s="6"/>
      <c r="C263" s="67" t="s">
        <v>241</v>
      </c>
      <c r="D263" s="138"/>
      <c r="E263" s="8"/>
      <c r="F263" s="8"/>
      <c r="G263" s="8"/>
      <c r="H263" s="8"/>
      <c r="I263" s="103">
        <f t="shared" ref="I263:I279" si="145">IF($J$261="",0,IF(AND($J$261&lt;&gt;"",OR(D263&lt;&gt;"",D263=0)),0,1))</f>
        <v>0</v>
      </c>
      <c r="J263" s="7"/>
      <c r="K263" s="7"/>
      <c r="L263" s="7"/>
      <c r="M263" s="120" t="str">
        <f t="shared" ref="M263:M279" si="146">IF($M$261&gt;0,"Si","")</f>
        <v/>
      </c>
      <c r="N263" s="106"/>
      <c r="O263" s="8">
        <v>0</v>
      </c>
      <c r="P263" s="8">
        <v>0</v>
      </c>
      <c r="Q263" s="8">
        <v>0</v>
      </c>
      <c r="R263" s="8"/>
      <c r="S263" s="8"/>
      <c r="T263" s="149"/>
      <c r="U263" s="23"/>
      <c r="V263" s="23"/>
      <c r="W263" s="23"/>
      <c r="X263" s="23"/>
      <c r="Y263" s="23"/>
      <c r="Z263" s="23"/>
    </row>
    <row r="264" spans="1:26" s="29" customFormat="1" ht="15" hidden="1" customHeight="1" x14ac:dyDescent="0.25">
      <c r="A264" s="176"/>
      <c r="B264" s="6"/>
      <c r="C264" s="67" t="s">
        <v>242</v>
      </c>
      <c r="D264" s="138"/>
      <c r="E264" s="8"/>
      <c r="F264" s="8"/>
      <c r="G264" s="8"/>
      <c r="H264" s="8"/>
      <c r="I264" s="103">
        <f t="shared" si="145"/>
        <v>0</v>
      </c>
      <c r="J264" s="7"/>
      <c r="K264" s="7"/>
      <c r="L264" s="7"/>
      <c r="M264" s="120" t="str">
        <f t="shared" si="146"/>
        <v/>
      </c>
      <c r="N264" s="106"/>
      <c r="O264" s="8">
        <v>0</v>
      </c>
      <c r="P264" s="8">
        <v>0</v>
      </c>
      <c r="Q264" s="8">
        <v>0</v>
      </c>
      <c r="R264" s="8"/>
      <c r="S264" s="8"/>
      <c r="T264" s="149"/>
      <c r="U264" s="23"/>
      <c r="V264" s="23"/>
      <c r="W264" s="23"/>
      <c r="X264" s="23"/>
      <c r="Y264" s="23"/>
      <c r="Z264" s="23"/>
    </row>
    <row r="265" spans="1:26" s="29" customFormat="1" ht="15" hidden="1" customHeight="1" x14ac:dyDescent="0.25">
      <c r="A265" s="176"/>
      <c r="B265" s="6"/>
      <c r="C265" s="67" t="s">
        <v>243</v>
      </c>
      <c r="D265" s="138"/>
      <c r="E265" s="8"/>
      <c r="F265" s="8"/>
      <c r="G265" s="8"/>
      <c r="H265" s="8"/>
      <c r="I265" s="103">
        <f t="shared" si="145"/>
        <v>0</v>
      </c>
      <c r="J265" s="7"/>
      <c r="K265" s="7"/>
      <c r="L265" s="7"/>
      <c r="M265" s="120" t="str">
        <f t="shared" si="146"/>
        <v/>
      </c>
      <c r="N265" s="106"/>
      <c r="O265" s="8">
        <v>0</v>
      </c>
      <c r="P265" s="8">
        <v>0</v>
      </c>
      <c r="Q265" s="8">
        <v>0</v>
      </c>
      <c r="R265" s="8"/>
      <c r="S265" s="8"/>
      <c r="T265" s="149"/>
      <c r="U265" s="23"/>
      <c r="V265" s="23"/>
      <c r="W265" s="23"/>
      <c r="X265" s="23"/>
      <c r="Y265" s="23"/>
      <c r="Z265" s="23"/>
    </row>
    <row r="266" spans="1:26" s="29" customFormat="1" ht="15" hidden="1" customHeight="1" x14ac:dyDescent="0.25">
      <c r="A266" s="176"/>
      <c r="B266" s="6"/>
      <c r="C266" s="67" t="s">
        <v>244</v>
      </c>
      <c r="D266" s="138"/>
      <c r="E266" s="8"/>
      <c r="F266" s="8"/>
      <c r="G266" s="8"/>
      <c r="H266" s="8"/>
      <c r="I266" s="103">
        <f t="shared" si="145"/>
        <v>0</v>
      </c>
      <c r="J266" s="7"/>
      <c r="K266" s="7"/>
      <c r="L266" s="7"/>
      <c r="M266" s="120" t="str">
        <f t="shared" si="146"/>
        <v/>
      </c>
      <c r="N266" s="106"/>
      <c r="O266" s="8">
        <v>0</v>
      </c>
      <c r="P266" s="8">
        <v>0</v>
      </c>
      <c r="Q266" s="8">
        <v>0</v>
      </c>
      <c r="R266" s="8"/>
      <c r="S266" s="8"/>
      <c r="T266" s="149"/>
      <c r="U266" s="23"/>
      <c r="V266" s="23"/>
      <c r="W266" s="23"/>
      <c r="X266" s="23"/>
      <c r="Y266" s="23"/>
      <c r="Z266" s="23"/>
    </row>
    <row r="267" spans="1:26" s="29" customFormat="1" ht="15" hidden="1" customHeight="1" x14ac:dyDescent="0.25">
      <c r="A267" s="176"/>
      <c r="B267" s="6"/>
      <c r="C267" s="67" t="s">
        <v>245</v>
      </c>
      <c r="D267" s="138"/>
      <c r="E267" s="8"/>
      <c r="F267" s="8"/>
      <c r="G267" s="8"/>
      <c r="H267" s="8"/>
      <c r="I267" s="103">
        <f t="shared" si="145"/>
        <v>0</v>
      </c>
      <c r="J267" s="7"/>
      <c r="K267" s="7"/>
      <c r="L267" s="7"/>
      <c r="M267" s="120" t="str">
        <f t="shared" si="146"/>
        <v/>
      </c>
      <c r="N267" s="106"/>
      <c r="O267" s="8">
        <v>0</v>
      </c>
      <c r="P267" s="8">
        <v>0</v>
      </c>
      <c r="Q267" s="8">
        <v>0</v>
      </c>
      <c r="R267" s="8"/>
      <c r="S267" s="8"/>
      <c r="T267" s="149"/>
      <c r="U267" s="23"/>
      <c r="V267" s="23"/>
      <c r="W267" s="23"/>
      <c r="X267" s="23"/>
      <c r="Y267" s="23"/>
      <c r="Z267" s="23"/>
    </row>
    <row r="268" spans="1:26" s="29" customFormat="1" ht="15" hidden="1" customHeight="1" x14ac:dyDescent="0.25">
      <c r="A268" s="176"/>
      <c r="B268" s="6"/>
      <c r="C268" s="67" t="s">
        <v>246</v>
      </c>
      <c r="D268" s="138"/>
      <c r="E268" s="8"/>
      <c r="F268" s="8"/>
      <c r="G268" s="8"/>
      <c r="H268" s="8"/>
      <c r="I268" s="103">
        <f t="shared" si="145"/>
        <v>0</v>
      </c>
      <c r="J268" s="7"/>
      <c r="K268" s="7"/>
      <c r="L268" s="7"/>
      <c r="M268" s="120" t="str">
        <f t="shared" si="146"/>
        <v/>
      </c>
      <c r="N268" s="106"/>
      <c r="O268" s="8">
        <v>0</v>
      </c>
      <c r="P268" s="8">
        <v>0</v>
      </c>
      <c r="Q268" s="8">
        <v>0</v>
      </c>
      <c r="R268" s="8"/>
      <c r="S268" s="8"/>
      <c r="T268" s="149"/>
      <c r="U268" s="23"/>
      <c r="V268" s="23"/>
      <c r="W268" s="23"/>
      <c r="X268" s="23"/>
      <c r="Y268" s="23"/>
      <c r="Z268" s="23"/>
    </row>
    <row r="269" spans="1:26" s="29" customFormat="1" ht="15" hidden="1" customHeight="1" x14ac:dyDescent="0.25">
      <c r="A269" s="176"/>
      <c r="B269" s="6"/>
      <c r="C269" s="67" t="s">
        <v>247</v>
      </c>
      <c r="D269" s="138"/>
      <c r="E269" s="8"/>
      <c r="F269" s="8"/>
      <c r="G269" s="8"/>
      <c r="H269" s="8"/>
      <c r="I269" s="103">
        <f t="shared" si="145"/>
        <v>0</v>
      </c>
      <c r="J269" s="7"/>
      <c r="K269" s="7"/>
      <c r="L269" s="7"/>
      <c r="M269" s="120" t="str">
        <f t="shared" si="146"/>
        <v/>
      </c>
      <c r="N269" s="106"/>
      <c r="O269" s="8">
        <v>0</v>
      </c>
      <c r="P269" s="8">
        <v>0</v>
      </c>
      <c r="Q269" s="8">
        <v>0</v>
      </c>
      <c r="R269" s="8"/>
      <c r="S269" s="8"/>
      <c r="T269" s="149"/>
      <c r="U269" s="23"/>
      <c r="V269" s="23"/>
      <c r="W269" s="23"/>
      <c r="X269" s="23"/>
      <c r="Y269" s="23"/>
      <c r="Z269" s="23"/>
    </row>
    <row r="270" spans="1:26" s="29" customFormat="1" ht="15" hidden="1" customHeight="1" x14ac:dyDescent="0.25">
      <c r="A270" s="176"/>
      <c r="B270" s="6"/>
      <c r="C270" s="67" t="s">
        <v>248</v>
      </c>
      <c r="D270" s="138"/>
      <c r="E270" s="8"/>
      <c r="F270" s="8"/>
      <c r="G270" s="8"/>
      <c r="H270" s="8"/>
      <c r="I270" s="103">
        <f t="shared" si="145"/>
        <v>0</v>
      </c>
      <c r="J270" s="7"/>
      <c r="K270" s="7"/>
      <c r="L270" s="7"/>
      <c r="M270" s="120" t="str">
        <f t="shared" si="146"/>
        <v/>
      </c>
      <c r="N270" s="106"/>
      <c r="O270" s="8">
        <v>0</v>
      </c>
      <c r="P270" s="8">
        <v>0</v>
      </c>
      <c r="Q270" s="8">
        <v>0</v>
      </c>
      <c r="R270" s="8"/>
      <c r="S270" s="8"/>
      <c r="T270" s="149"/>
      <c r="U270" s="23"/>
      <c r="V270" s="23"/>
      <c r="W270" s="23"/>
      <c r="X270" s="23"/>
      <c r="Y270" s="23"/>
      <c r="Z270" s="23"/>
    </row>
    <row r="271" spans="1:26" s="29" customFormat="1" ht="15" hidden="1" customHeight="1" x14ac:dyDescent="0.25">
      <c r="A271" s="176"/>
      <c r="B271" s="6"/>
      <c r="C271" s="67" t="s">
        <v>249</v>
      </c>
      <c r="D271" s="138"/>
      <c r="E271" s="8"/>
      <c r="F271" s="8"/>
      <c r="G271" s="8"/>
      <c r="H271" s="8"/>
      <c r="I271" s="103">
        <f t="shared" si="145"/>
        <v>0</v>
      </c>
      <c r="J271" s="7"/>
      <c r="K271" s="7"/>
      <c r="L271" s="7"/>
      <c r="M271" s="120" t="str">
        <f t="shared" si="146"/>
        <v/>
      </c>
      <c r="N271" s="106"/>
      <c r="O271" s="8">
        <v>0</v>
      </c>
      <c r="P271" s="8">
        <v>0</v>
      </c>
      <c r="Q271" s="8">
        <v>0</v>
      </c>
      <c r="R271" s="8"/>
      <c r="S271" s="8"/>
      <c r="T271" s="149"/>
      <c r="U271" s="23"/>
      <c r="V271" s="23"/>
      <c r="W271" s="23"/>
      <c r="X271" s="23"/>
      <c r="Y271" s="23"/>
      <c r="Z271" s="23"/>
    </row>
    <row r="272" spans="1:26" s="29" customFormat="1" ht="15" hidden="1" customHeight="1" x14ac:dyDescent="0.25">
      <c r="A272" s="176"/>
      <c r="B272" s="6"/>
      <c r="C272" s="67" t="s">
        <v>250</v>
      </c>
      <c r="D272" s="138"/>
      <c r="E272" s="8"/>
      <c r="F272" s="8"/>
      <c r="G272" s="8"/>
      <c r="H272" s="8"/>
      <c r="I272" s="103">
        <f t="shared" si="145"/>
        <v>0</v>
      </c>
      <c r="J272" s="7"/>
      <c r="K272" s="7"/>
      <c r="L272" s="7"/>
      <c r="M272" s="120" t="str">
        <f t="shared" si="146"/>
        <v/>
      </c>
      <c r="N272" s="106"/>
      <c r="O272" s="8">
        <v>0</v>
      </c>
      <c r="P272" s="8">
        <v>0</v>
      </c>
      <c r="Q272" s="8">
        <v>0</v>
      </c>
      <c r="R272" s="8"/>
      <c r="S272" s="8"/>
      <c r="T272" s="149"/>
      <c r="U272" s="23"/>
      <c r="V272" s="23"/>
      <c r="W272" s="23"/>
      <c r="X272" s="23"/>
      <c r="Y272" s="23"/>
      <c r="Z272" s="23"/>
    </row>
    <row r="273" spans="1:26" s="29" customFormat="1" ht="15" hidden="1" customHeight="1" x14ac:dyDescent="0.25">
      <c r="A273" s="176"/>
      <c r="B273" s="6"/>
      <c r="C273" s="67" t="s">
        <v>251</v>
      </c>
      <c r="D273" s="138"/>
      <c r="E273" s="8"/>
      <c r="F273" s="8"/>
      <c r="G273" s="8"/>
      <c r="H273" s="8"/>
      <c r="I273" s="103">
        <f t="shared" si="145"/>
        <v>0</v>
      </c>
      <c r="J273" s="7"/>
      <c r="K273" s="7"/>
      <c r="L273" s="7"/>
      <c r="M273" s="120" t="str">
        <f t="shared" si="146"/>
        <v/>
      </c>
      <c r="N273" s="106"/>
      <c r="O273" s="8">
        <v>0</v>
      </c>
      <c r="P273" s="8">
        <v>0</v>
      </c>
      <c r="Q273" s="8">
        <v>0</v>
      </c>
      <c r="R273" s="8"/>
      <c r="S273" s="8"/>
      <c r="T273" s="149"/>
      <c r="U273" s="23"/>
      <c r="V273" s="23"/>
      <c r="W273" s="23"/>
      <c r="X273" s="23"/>
      <c r="Y273" s="23"/>
      <c r="Z273" s="23"/>
    </row>
    <row r="274" spans="1:26" s="29" customFormat="1" ht="15" hidden="1" customHeight="1" x14ac:dyDescent="0.25">
      <c r="A274" s="176"/>
      <c r="B274" s="6"/>
      <c r="C274" s="67" t="s">
        <v>252</v>
      </c>
      <c r="D274" s="138"/>
      <c r="E274" s="8"/>
      <c r="F274" s="8"/>
      <c r="G274" s="8"/>
      <c r="H274" s="8"/>
      <c r="I274" s="103">
        <f t="shared" si="145"/>
        <v>0</v>
      </c>
      <c r="J274" s="7"/>
      <c r="K274" s="7"/>
      <c r="L274" s="7"/>
      <c r="M274" s="120" t="str">
        <f t="shared" si="146"/>
        <v/>
      </c>
      <c r="N274" s="106"/>
      <c r="O274" s="8">
        <v>0</v>
      </c>
      <c r="P274" s="8">
        <v>0</v>
      </c>
      <c r="Q274" s="8">
        <v>0</v>
      </c>
      <c r="R274" s="8"/>
      <c r="S274" s="8"/>
      <c r="T274" s="149"/>
      <c r="U274" s="23"/>
      <c r="V274" s="23"/>
      <c r="W274" s="23"/>
      <c r="X274" s="23"/>
      <c r="Y274" s="23"/>
      <c r="Z274" s="23"/>
    </row>
    <row r="275" spans="1:26" s="29" customFormat="1" ht="15" hidden="1" customHeight="1" x14ac:dyDescent="0.25">
      <c r="A275" s="176"/>
      <c r="B275" s="6"/>
      <c r="C275" s="67" t="s">
        <v>253</v>
      </c>
      <c r="D275" s="138"/>
      <c r="E275" s="8"/>
      <c r="F275" s="8"/>
      <c r="G275" s="8"/>
      <c r="H275" s="8"/>
      <c r="I275" s="103">
        <f t="shared" si="145"/>
        <v>0</v>
      </c>
      <c r="J275" s="7"/>
      <c r="K275" s="7"/>
      <c r="L275" s="7"/>
      <c r="M275" s="120" t="str">
        <f t="shared" si="146"/>
        <v/>
      </c>
      <c r="N275" s="106"/>
      <c r="O275" s="8">
        <v>0</v>
      </c>
      <c r="P275" s="8">
        <v>0</v>
      </c>
      <c r="Q275" s="8">
        <v>0</v>
      </c>
      <c r="R275" s="8"/>
      <c r="S275" s="8"/>
      <c r="T275" s="149"/>
      <c r="U275" s="23"/>
      <c r="V275" s="23"/>
      <c r="W275" s="23"/>
      <c r="X275" s="23"/>
      <c r="Y275" s="23"/>
      <c r="Z275" s="23"/>
    </row>
    <row r="276" spans="1:26" s="29" customFormat="1" ht="15" hidden="1" customHeight="1" x14ac:dyDescent="0.25">
      <c r="A276" s="176"/>
      <c r="B276" s="6"/>
      <c r="C276" s="67" t="s">
        <v>254</v>
      </c>
      <c r="D276" s="138"/>
      <c r="E276" s="8"/>
      <c r="F276" s="8"/>
      <c r="G276" s="8"/>
      <c r="H276" s="8"/>
      <c r="I276" s="103">
        <f t="shared" si="145"/>
        <v>0</v>
      </c>
      <c r="J276" s="7"/>
      <c r="K276" s="7"/>
      <c r="L276" s="7"/>
      <c r="M276" s="120" t="str">
        <f t="shared" si="146"/>
        <v/>
      </c>
      <c r="N276" s="106"/>
      <c r="O276" s="8">
        <v>0</v>
      </c>
      <c r="P276" s="8">
        <v>0</v>
      </c>
      <c r="Q276" s="8">
        <v>0</v>
      </c>
      <c r="R276" s="8"/>
      <c r="S276" s="8"/>
      <c r="T276" s="149"/>
      <c r="U276" s="23"/>
      <c r="V276" s="23"/>
      <c r="W276" s="23"/>
      <c r="X276" s="23"/>
      <c r="Y276" s="23"/>
      <c r="Z276" s="23"/>
    </row>
    <row r="277" spans="1:26" s="29" customFormat="1" ht="15" hidden="1" customHeight="1" x14ac:dyDescent="0.25">
      <c r="A277" s="176"/>
      <c r="B277" s="6"/>
      <c r="C277" s="67" t="s">
        <v>255</v>
      </c>
      <c r="D277" s="138"/>
      <c r="E277" s="8"/>
      <c r="F277" s="8"/>
      <c r="G277" s="8"/>
      <c r="H277" s="8"/>
      <c r="I277" s="103">
        <f t="shared" si="145"/>
        <v>0</v>
      </c>
      <c r="J277" s="7"/>
      <c r="K277" s="7"/>
      <c r="L277" s="7"/>
      <c r="M277" s="120" t="str">
        <f t="shared" si="146"/>
        <v/>
      </c>
      <c r="N277" s="106"/>
      <c r="O277" s="8">
        <v>0</v>
      </c>
      <c r="P277" s="8">
        <v>0</v>
      </c>
      <c r="Q277" s="8">
        <v>0</v>
      </c>
      <c r="R277" s="8"/>
      <c r="S277" s="8"/>
      <c r="T277" s="149"/>
      <c r="U277" s="23"/>
      <c r="V277" s="23"/>
      <c r="W277" s="23"/>
      <c r="X277" s="23"/>
      <c r="Y277" s="23"/>
      <c r="Z277" s="23"/>
    </row>
    <row r="278" spans="1:26" s="29" customFormat="1" ht="15" hidden="1" customHeight="1" x14ac:dyDescent="0.25">
      <c r="A278" s="176"/>
      <c r="B278" s="6"/>
      <c r="C278" s="67" t="s">
        <v>256</v>
      </c>
      <c r="D278" s="138"/>
      <c r="E278" s="8"/>
      <c r="F278" s="8"/>
      <c r="G278" s="8"/>
      <c r="H278" s="8"/>
      <c r="I278" s="103">
        <f t="shared" si="145"/>
        <v>0</v>
      </c>
      <c r="J278" s="7"/>
      <c r="K278" s="7"/>
      <c r="L278" s="7"/>
      <c r="M278" s="120" t="str">
        <f t="shared" si="146"/>
        <v/>
      </c>
      <c r="N278" s="106"/>
      <c r="O278" s="8">
        <v>0</v>
      </c>
      <c r="P278" s="8">
        <v>0</v>
      </c>
      <c r="Q278" s="8">
        <v>0</v>
      </c>
      <c r="R278" s="8"/>
      <c r="S278" s="8"/>
      <c r="T278" s="149"/>
      <c r="U278" s="23"/>
      <c r="V278" s="23"/>
      <c r="W278" s="23"/>
      <c r="X278" s="23"/>
      <c r="Y278" s="23"/>
      <c r="Z278" s="23"/>
    </row>
    <row r="279" spans="1:26" s="29" customFormat="1" ht="15" hidden="1" customHeight="1" x14ac:dyDescent="0.25">
      <c r="A279" s="176"/>
      <c r="B279" s="6"/>
      <c r="C279" s="67" t="s">
        <v>257</v>
      </c>
      <c r="D279" s="138"/>
      <c r="E279" s="8"/>
      <c r="F279" s="8"/>
      <c r="G279" s="8"/>
      <c r="H279" s="8"/>
      <c r="I279" s="103">
        <f t="shared" si="145"/>
        <v>0</v>
      </c>
      <c r="J279" s="7"/>
      <c r="K279" s="7"/>
      <c r="L279" s="7"/>
      <c r="M279" s="120" t="str">
        <f t="shared" si="146"/>
        <v/>
      </c>
      <c r="N279" s="106"/>
      <c r="O279" s="8">
        <v>0</v>
      </c>
      <c r="P279" s="8">
        <v>0</v>
      </c>
      <c r="Q279" s="8">
        <v>0</v>
      </c>
      <c r="R279" s="8"/>
      <c r="S279" s="8"/>
      <c r="T279" s="149"/>
      <c r="U279" s="23"/>
      <c r="V279" s="23"/>
      <c r="W279" s="23"/>
      <c r="X279" s="23"/>
      <c r="Y279" s="23"/>
      <c r="Z279" s="23"/>
    </row>
    <row r="280" spans="1:26" ht="20.100000000000001" hidden="1" customHeight="1" x14ac:dyDescent="0.25">
      <c r="A280" s="176"/>
      <c r="B280" s="3">
        <v>42</v>
      </c>
      <c r="C280" s="66" t="s">
        <v>175</v>
      </c>
      <c r="D280" s="5">
        <f>SUM(D281:D284)</f>
        <v>0</v>
      </c>
      <c r="E280" s="8"/>
      <c r="F280" s="8"/>
      <c r="G280" s="22">
        <f>SUM(D280:F280)</f>
        <v>0</v>
      </c>
      <c r="H280" s="124">
        <f>IF(OR(M280="",G280=""),"n/a",ROUND(SUMPRODUCT(J280:L280,D280:F280),2))</f>
        <v>0</v>
      </c>
      <c r="I280" s="101">
        <f t="shared" ref="I280:I310" si="147">IF($J$261="",0,IF(AND($J$261&lt;&gt;"",D280&lt;&gt;""),0,1))</f>
        <v>0</v>
      </c>
      <c r="J280" s="21"/>
      <c r="K280" s="7"/>
      <c r="L280" s="7"/>
      <c r="M280" s="115">
        <f t="shared" ref="M280" si="148">SUM(J280:L280)</f>
        <v>0</v>
      </c>
      <c r="N280" s="106" t="str">
        <f>IF(J280="","NO SE LICITA",IF(J280=0,"MAL","SUBTOTAL OK"))</f>
        <v>NO SE LICITA</v>
      </c>
      <c r="O280" s="22">
        <v>20.95</v>
      </c>
      <c r="P280" s="8">
        <v>0</v>
      </c>
      <c r="Q280" s="8">
        <v>0</v>
      </c>
      <c r="R280" s="22">
        <f t="shared" ref="R280" si="149">SUM(O280:Q280)</f>
        <v>20.95</v>
      </c>
      <c r="S280" s="124">
        <f>IF(OR(M280="",R280=""),"n/a",ROUND(SUMPRODUCT(J280:L280,O280:Q280),2))</f>
        <v>0</v>
      </c>
      <c r="T280" s="147">
        <f t="shared" ref="T280" si="150">IF(OR(O280-D280&lt;0,P280-E280&lt;0,Q280-F280&lt;0),-1,1)</f>
        <v>1</v>
      </c>
    </row>
    <row r="281" spans="1:26" ht="15" hidden="1" customHeight="1" x14ac:dyDescent="0.25">
      <c r="A281" s="176"/>
      <c r="B281" s="3"/>
      <c r="C281" s="67" t="s">
        <v>240</v>
      </c>
      <c r="D281" s="138"/>
      <c r="E281" s="8"/>
      <c r="F281" s="8"/>
      <c r="G281" s="8"/>
      <c r="H281" s="5"/>
      <c r="I281" s="103">
        <f>IF($J$280="",0,IF(AND($J$280&lt;&gt;"",OR(D281&lt;&gt;"",D281=0)),0,1))</f>
        <v>0</v>
      </c>
      <c r="J281" s="10"/>
      <c r="K281" s="10"/>
      <c r="L281" s="10"/>
      <c r="M281" s="120" t="str">
        <f>IF($M$280&gt;0,"Si","")</f>
        <v/>
      </c>
      <c r="N281" s="106"/>
      <c r="O281" s="5">
        <v>0</v>
      </c>
      <c r="P281" s="5">
        <v>0</v>
      </c>
      <c r="Q281" s="5">
        <v>0</v>
      </c>
      <c r="R281" s="5"/>
      <c r="S281" s="5"/>
      <c r="T281" s="147"/>
    </row>
    <row r="282" spans="1:26" ht="23.25" hidden="1" customHeight="1" x14ac:dyDescent="0.25">
      <c r="A282" s="176"/>
      <c r="B282" s="3"/>
      <c r="C282" s="67" t="s">
        <v>258</v>
      </c>
      <c r="D282" s="138"/>
      <c r="E282" s="8"/>
      <c r="F282" s="8"/>
      <c r="G282" s="8"/>
      <c r="H282" s="5"/>
      <c r="I282" s="103">
        <f t="shared" ref="I282:I284" si="151">IF($J$280="",0,IF(AND($J$280&lt;&gt;"",OR(D282&lt;&gt;"",D282=0)),0,1))</f>
        <v>0</v>
      </c>
      <c r="J282" s="10"/>
      <c r="K282" s="10"/>
      <c r="L282" s="10"/>
      <c r="M282" s="120" t="str">
        <f t="shared" ref="M282:M284" si="152">IF($M$280&gt;0,"Si","")</f>
        <v/>
      </c>
      <c r="N282" s="106"/>
      <c r="O282" s="5">
        <v>0</v>
      </c>
      <c r="P282" s="5">
        <v>0</v>
      </c>
      <c r="Q282" s="5">
        <v>0</v>
      </c>
      <c r="R282" s="5"/>
      <c r="S282" s="5"/>
      <c r="T282" s="147"/>
    </row>
    <row r="283" spans="1:26" ht="15" hidden="1" customHeight="1" x14ac:dyDescent="0.25">
      <c r="A283" s="176"/>
      <c r="B283" s="3"/>
      <c r="C283" s="67" t="s">
        <v>259</v>
      </c>
      <c r="D283" s="138"/>
      <c r="E283" s="8"/>
      <c r="F283" s="8"/>
      <c r="G283" s="8"/>
      <c r="H283" s="5"/>
      <c r="I283" s="103">
        <f t="shared" si="151"/>
        <v>0</v>
      </c>
      <c r="J283" s="10"/>
      <c r="K283" s="10"/>
      <c r="L283" s="10"/>
      <c r="M283" s="120" t="str">
        <f t="shared" si="152"/>
        <v/>
      </c>
      <c r="N283" s="106"/>
      <c r="O283" s="5">
        <v>0</v>
      </c>
      <c r="P283" s="5">
        <v>0</v>
      </c>
      <c r="Q283" s="5">
        <v>0</v>
      </c>
      <c r="R283" s="5"/>
      <c r="S283" s="5"/>
      <c r="T283" s="147"/>
    </row>
    <row r="284" spans="1:26" ht="15" hidden="1" customHeight="1" x14ac:dyDescent="0.25">
      <c r="A284" s="176"/>
      <c r="B284" s="3"/>
      <c r="C284" s="67" t="s">
        <v>260</v>
      </c>
      <c r="D284" s="138"/>
      <c r="E284" s="8"/>
      <c r="F284" s="8"/>
      <c r="G284" s="8"/>
      <c r="H284" s="5"/>
      <c r="I284" s="103">
        <f t="shared" si="151"/>
        <v>0</v>
      </c>
      <c r="J284" s="10"/>
      <c r="K284" s="10"/>
      <c r="L284" s="10"/>
      <c r="M284" s="120" t="str">
        <f t="shared" si="152"/>
        <v/>
      </c>
      <c r="N284" s="106"/>
      <c r="O284" s="5">
        <v>0</v>
      </c>
      <c r="P284" s="5">
        <v>0</v>
      </c>
      <c r="Q284" s="5">
        <v>0</v>
      </c>
      <c r="R284" s="5"/>
      <c r="S284" s="5"/>
      <c r="T284" s="147"/>
    </row>
    <row r="285" spans="1:26" ht="20.100000000000001" hidden="1" customHeight="1" x14ac:dyDescent="0.25">
      <c r="A285" s="176"/>
      <c r="B285" s="3">
        <v>43</v>
      </c>
      <c r="C285" s="66" t="s">
        <v>176</v>
      </c>
      <c r="D285" s="5">
        <f>SUM(D286:D309)</f>
        <v>0</v>
      </c>
      <c r="E285" s="8"/>
      <c r="F285" s="8"/>
      <c r="G285" s="22">
        <f>SUM(D285:F285)</f>
        <v>0</v>
      </c>
      <c r="H285" s="124">
        <f>IF(OR(M285="",G285=""),"n/a",ROUND(SUMPRODUCT(J285:L285,D285:F285),2))</f>
        <v>0</v>
      </c>
      <c r="I285" s="101">
        <f t="shared" si="147"/>
        <v>0</v>
      </c>
      <c r="J285" s="21"/>
      <c r="K285" s="7"/>
      <c r="L285" s="7"/>
      <c r="M285" s="115">
        <f t="shared" ref="M285" si="153">SUM(J285:L285)</f>
        <v>0</v>
      </c>
      <c r="N285" s="106" t="str">
        <f>IF(J285="","NO SE LICITA",IF(J285=0,"MAL","SUBTOTAL OK"))</f>
        <v>NO SE LICITA</v>
      </c>
      <c r="O285" s="22">
        <v>40.799999999999997</v>
      </c>
      <c r="P285" s="8">
        <v>0</v>
      </c>
      <c r="Q285" s="8">
        <v>0</v>
      </c>
      <c r="R285" s="22">
        <f t="shared" ref="R285" si="154">SUM(O285:Q285)</f>
        <v>40.799999999999997</v>
      </c>
      <c r="S285" s="124">
        <f>IF(OR(M285="",R285=""),"n/a",ROUND(SUMPRODUCT(J285:L285,O285:Q285),2))</f>
        <v>0</v>
      </c>
      <c r="T285" s="147">
        <f t="shared" ref="T285" si="155">IF(OR(O285-D285&lt;0,P285-E285&lt;0,Q285-F285&lt;0),-1,1)</f>
        <v>1</v>
      </c>
    </row>
    <row r="286" spans="1:26" ht="15" hidden="1" customHeight="1" x14ac:dyDescent="0.25">
      <c r="A286" s="176"/>
      <c r="B286" s="3"/>
      <c r="C286" s="67" t="s">
        <v>240</v>
      </c>
      <c r="D286" s="138"/>
      <c r="E286" s="8"/>
      <c r="F286" s="8"/>
      <c r="G286" s="8"/>
      <c r="H286" s="5"/>
      <c r="I286" s="103">
        <f>IF($J$285="",0,IF(AND($J$285&lt;&gt;"",OR(D286&lt;&gt;"",D286=0)),0,1))</f>
        <v>0</v>
      </c>
      <c r="J286" s="10"/>
      <c r="K286" s="10"/>
      <c r="L286" s="10"/>
      <c r="M286" s="120" t="str">
        <f>IF($M$285&gt;0,"Si","")</f>
        <v/>
      </c>
      <c r="N286" s="106" t="str">
        <f>IF($J$285="","",IF(D286="","NO HA PUESTO VALOR",IF(D286=0,"VALOR PUESTO ES 0","0")))</f>
        <v/>
      </c>
      <c r="O286" s="5">
        <v>0</v>
      </c>
      <c r="P286" s="5">
        <v>0</v>
      </c>
      <c r="Q286" s="5">
        <v>0</v>
      </c>
      <c r="R286" s="5"/>
      <c r="S286" s="5"/>
      <c r="T286" s="147"/>
    </row>
    <row r="287" spans="1:26" ht="15" hidden="1" customHeight="1" x14ac:dyDescent="0.25">
      <c r="A287" s="176"/>
      <c r="B287" s="3"/>
      <c r="C287" s="67" t="s">
        <v>241</v>
      </c>
      <c r="D287" s="138"/>
      <c r="E287" s="8"/>
      <c r="F287" s="8"/>
      <c r="G287" s="8"/>
      <c r="H287" s="5"/>
      <c r="I287" s="103">
        <f t="shared" ref="I287:I309" si="156">IF($J$285="",0,IF(AND($J$285&lt;&gt;"",OR(D287&lt;&gt;"",D287=0)),0,1))</f>
        <v>0</v>
      </c>
      <c r="J287" s="10"/>
      <c r="K287" s="10"/>
      <c r="L287" s="10"/>
      <c r="M287" s="120" t="str">
        <f t="shared" ref="M287:M309" si="157">IF($M$285&gt;0,"Si","")</f>
        <v/>
      </c>
      <c r="N287" s="106" t="str">
        <f t="shared" ref="N287:N309" si="158">IF($J$285="","",IF(D287="","NO HA PUESTO VALOR",IF(D287=0,"VALOR PUESTO ES 0","0")))</f>
        <v/>
      </c>
      <c r="O287" s="5">
        <v>0</v>
      </c>
      <c r="P287" s="5">
        <v>0</v>
      </c>
      <c r="Q287" s="5">
        <v>0</v>
      </c>
      <c r="R287" s="5"/>
      <c r="S287" s="5"/>
      <c r="T287" s="147"/>
    </row>
    <row r="288" spans="1:26" ht="15" hidden="1" customHeight="1" x14ac:dyDescent="0.25">
      <c r="A288" s="176"/>
      <c r="B288" s="3"/>
      <c r="C288" s="67" t="s">
        <v>242</v>
      </c>
      <c r="D288" s="138"/>
      <c r="E288" s="8"/>
      <c r="F288" s="8"/>
      <c r="G288" s="8"/>
      <c r="H288" s="5"/>
      <c r="I288" s="103">
        <f t="shared" si="156"/>
        <v>0</v>
      </c>
      <c r="J288" s="10"/>
      <c r="K288" s="10"/>
      <c r="L288" s="10"/>
      <c r="M288" s="120" t="str">
        <f t="shared" si="157"/>
        <v/>
      </c>
      <c r="N288" s="106" t="str">
        <f t="shared" si="158"/>
        <v/>
      </c>
      <c r="O288" s="5">
        <v>0</v>
      </c>
      <c r="P288" s="5">
        <v>0</v>
      </c>
      <c r="Q288" s="5">
        <v>0</v>
      </c>
      <c r="R288" s="5"/>
      <c r="S288" s="5"/>
      <c r="T288" s="147"/>
    </row>
    <row r="289" spans="1:20" ht="15" hidden="1" customHeight="1" x14ac:dyDescent="0.25">
      <c r="A289" s="176"/>
      <c r="B289" s="3"/>
      <c r="C289" s="67" t="s">
        <v>243</v>
      </c>
      <c r="D289" s="138"/>
      <c r="E289" s="8"/>
      <c r="F289" s="8"/>
      <c r="G289" s="8"/>
      <c r="H289" s="5"/>
      <c r="I289" s="103">
        <f t="shared" si="156"/>
        <v>0</v>
      </c>
      <c r="J289" s="10"/>
      <c r="K289" s="10"/>
      <c r="L289" s="10"/>
      <c r="M289" s="120" t="str">
        <f t="shared" si="157"/>
        <v/>
      </c>
      <c r="N289" s="106" t="str">
        <f t="shared" si="158"/>
        <v/>
      </c>
      <c r="O289" s="5">
        <v>0</v>
      </c>
      <c r="P289" s="5">
        <v>0</v>
      </c>
      <c r="Q289" s="5">
        <v>0</v>
      </c>
      <c r="R289" s="5"/>
      <c r="S289" s="5"/>
      <c r="T289" s="147"/>
    </row>
    <row r="290" spans="1:20" ht="15" hidden="1" customHeight="1" x14ac:dyDescent="0.25">
      <c r="A290" s="176"/>
      <c r="B290" s="3"/>
      <c r="C290" s="67" t="s">
        <v>244</v>
      </c>
      <c r="D290" s="138"/>
      <c r="E290" s="8"/>
      <c r="F290" s="8"/>
      <c r="G290" s="8"/>
      <c r="H290" s="5"/>
      <c r="I290" s="103">
        <f t="shared" si="156"/>
        <v>0</v>
      </c>
      <c r="J290" s="10"/>
      <c r="K290" s="10"/>
      <c r="L290" s="10"/>
      <c r="M290" s="120" t="str">
        <f t="shared" si="157"/>
        <v/>
      </c>
      <c r="N290" s="106" t="str">
        <f t="shared" si="158"/>
        <v/>
      </c>
      <c r="O290" s="5">
        <v>0</v>
      </c>
      <c r="P290" s="5">
        <v>0</v>
      </c>
      <c r="Q290" s="5">
        <v>0</v>
      </c>
      <c r="R290" s="5"/>
      <c r="S290" s="5"/>
      <c r="T290" s="147"/>
    </row>
    <row r="291" spans="1:20" ht="15" hidden="1" customHeight="1" x14ac:dyDescent="0.25">
      <c r="A291" s="176"/>
      <c r="B291" s="3"/>
      <c r="C291" s="67" t="s">
        <v>245</v>
      </c>
      <c r="D291" s="138"/>
      <c r="E291" s="8"/>
      <c r="F291" s="8"/>
      <c r="G291" s="8"/>
      <c r="H291" s="5"/>
      <c r="I291" s="103">
        <f t="shared" si="156"/>
        <v>0</v>
      </c>
      <c r="J291" s="10"/>
      <c r="K291" s="10"/>
      <c r="L291" s="10"/>
      <c r="M291" s="120" t="str">
        <f t="shared" si="157"/>
        <v/>
      </c>
      <c r="N291" s="106" t="str">
        <f t="shared" si="158"/>
        <v/>
      </c>
      <c r="O291" s="5">
        <v>0</v>
      </c>
      <c r="P291" s="5">
        <v>0</v>
      </c>
      <c r="Q291" s="5">
        <v>0</v>
      </c>
      <c r="R291" s="5"/>
      <c r="S291" s="5"/>
      <c r="T291" s="147"/>
    </row>
    <row r="292" spans="1:20" ht="15" hidden="1" customHeight="1" x14ac:dyDescent="0.25">
      <c r="A292" s="176"/>
      <c r="B292" s="3"/>
      <c r="C292" s="67" t="s">
        <v>246</v>
      </c>
      <c r="D292" s="138"/>
      <c r="E292" s="8"/>
      <c r="F292" s="8"/>
      <c r="G292" s="8"/>
      <c r="H292" s="5"/>
      <c r="I292" s="103">
        <f t="shared" si="156"/>
        <v>0</v>
      </c>
      <c r="J292" s="10"/>
      <c r="K292" s="10"/>
      <c r="L292" s="10"/>
      <c r="M292" s="120" t="str">
        <f t="shared" si="157"/>
        <v/>
      </c>
      <c r="N292" s="106" t="str">
        <f t="shared" si="158"/>
        <v/>
      </c>
      <c r="O292" s="5">
        <v>0</v>
      </c>
      <c r="P292" s="5">
        <v>0</v>
      </c>
      <c r="Q292" s="5">
        <v>0</v>
      </c>
      <c r="R292" s="5"/>
      <c r="S292" s="5"/>
      <c r="T292" s="147"/>
    </row>
    <row r="293" spans="1:20" ht="15" hidden="1" customHeight="1" x14ac:dyDescent="0.25">
      <c r="A293" s="176"/>
      <c r="B293" s="3"/>
      <c r="C293" s="67" t="s">
        <v>247</v>
      </c>
      <c r="D293" s="138"/>
      <c r="E293" s="8"/>
      <c r="F293" s="8"/>
      <c r="G293" s="8"/>
      <c r="H293" s="5"/>
      <c r="I293" s="103">
        <f t="shared" si="156"/>
        <v>0</v>
      </c>
      <c r="J293" s="10"/>
      <c r="K293" s="10"/>
      <c r="L293" s="10"/>
      <c r="M293" s="120" t="str">
        <f t="shared" si="157"/>
        <v/>
      </c>
      <c r="N293" s="106" t="str">
        <f t="shared" si="158"/>
        <v/>
      </c>
      <c r="O293" s="5">
        <v>0</v>
      </c>
      <c r="P293" s="5">
        <v>0</v>
      </c>
      <c r="Q293" s="5">
        <v>0</v>
      </c>
      <c r="R293" s="5"/>
      <c r="S293" s="5"/>
      <c r="T293" s="147"/>
    </row>
    <row r="294" spans="1:20" ht="15" hidden="1" customHeight="1" x14ac:dyDescent="0.25">
      <c r="A294" s="176"/>
      <c r="B294" s="3"/>
      <c r="C294" s="67" t="s">
        <v>248</v>
      </c>
      <c r="D294" s="138"/>
      <c r="E294" s="8"/>
      <c r="F294" s="8"/>
      <c r="G294" s="8"/>
      <c r="H294" s="5"/>
      <c r="I294" s="103">
        <f t="shared" si="156"/>
        <v>0</v>
      </c>
      <c r="J294" s="10"/>
      <c r="K294" s="10"/>
      <c r="L294" s="10"/>
      <c r="M294" s="120" t="str">
        <f t="shared" si="157"/>
        <v/>
      </c>
      <c r="N294" s="106" t="str">
        <f t="shared" si="158"/>
        <v/>
      </c>
      <c r="O294" s="5">
        <v>0</v>
      </c>
      <c r="P294" s="5">
        <v>0</v>
      </c>
      <c r="Q294" s="5">
        <v>0</v>
      </c>
      <c r="R294" s="5"/>
      <c r="S294" s="5"/>
      <c r="T294" s="147"/>
    </row>
    <row r="295" spans="1:20" ht="15" hidden="1" customHeight="1" x14ac:dyDescent="0.25">
      <c r="A295" s="176"/>
      <c r="B295" s="3"/>
      <c r="C295" s="67" t="s">
        <v>249</v>
      </c>
      <c r="D295" s="138"/>
      <c r="E295" s="8"/>
      <c r="F295" s="8"/>
      <c r="G295" s="8"/>
      <c r="H295" s="5"/>
      <c r="I295" s="103">
        <f t="shared" si="156"/>
        <v>0</v>
      </c>
      <c r="J295" s="10"/>
      <c r="K295" s="10"/>
      <c r="L295" s="10"/>
      <c r="M295" s="120" t="str">
        <f t="shared" si="157"/>
        <v/>
      </c>
      <c r="N295" s="106" t="str">
        <f t="shared" si="158"/>
        <v/>
      </c>
      <c r="O295" s="5">
        <v>0</v>
      </c>
      <c r="P295" s="5">
        <v>0</v>
      </c>
      <c r="Q295" s="5">
        <v>0</v>
      </c>
      <c r="R295" s="5"/>
      <c r="S295" s="5"/>
      <c r="T295" s="147"/>
    </row>
    <row r="296" spans="1:20" ht="15" hidden="1" customHeight="1" x14ac:dyDescent="0.25">
      <c r="A296" s="176"/>
      <c r="B296" s="3"/>
      <c r="C296" s="67" t="s">
        <v>250</v>
      </c>
      <c r="D296" s="138"/>
      <c r="E296" s="8"/>
      <c r="F296" s="8"/>
      <c r="G296" s="8"/>
      <c r="H296" s="5"/>
      <c r="I296" s="103">
        <f t="shared" si="156"/>
        <v>0</v>
      </c>
      <c r="J296" s="10"/>
      <c r="K296" s="10"/>
      <c r="L296" s="10"/>
      <c r="M296" s="120" t="str">
        <f t="shared" si="157"/>
        <v/>
      </c>
      <c r="N296" s="106" t="str">
        <f t="shared" si="158"/>
        <v/>
      </c>
      <c r="O296" s="5">
        <v>0</v>
      </c>
      <c r="P296" s="5">
        <v>0</v>
      </c>
      <c r="Q296" s="5">
        <v>0</v>
      </c>
      <c r="R296" s="5"/>
      <c r="S296" s="5"/>
      <c r="T296" s="147"/>
    </row>
    <row r="297" spans="1:20" ht="15" hidden="1" customHeight="1" x14ac:dyDescent="0.25">
      <c r="A297" s="176"/>
      <c r="B297" s="3"/>
      <c r="C297" s="67" t="s">
        <v>251</v>
      </c>
      <c r="D297" s="138"/>
      <c r="E297" s="8"/>
      <c r="F297" s="8"/>
      <c r="G297" s="8"/>
      <c r="H297" s="5"/>
      <c r="I297" s="103">
        <f t="shared" si="156"/>
        <v>0</v>
      </c>
      <c r="J297" s="10"/>
      <c r="K297" s="10"/>
      <c r="L297" s="10"/>
      <c r="M297" s="120" t="str">
        <f t="shared" si="157"/>
        <v/>
      </c>
      <c r="N297" s="106" t="str">
        <f t="shared" si="158"/>
        <v/>
      </c>
      <c r="O297" s="5">
        <v>0</v>
      </c>
      <c r="P297" s="5">
        <v>0</v>
      </c>
      <c r="Q297" s="5">
        <v>0</v>
      </c>
      <c r="R297" s="5"/>
      <c r="S297" s="5"/>
      <c r="T297" s="147"/>
    </row>
    <row r="298" spans="1:20" ht="15" hidden="1" customHeight="1" x14ac:dyDescent="0.25">
      <c r="A298" s="176"/>
      <c r="B298" s="3"/>
      <c r="C298" s="67" t="s">
        <v>252</v>
      </c>
      <c r="D298" s="138"/>
      <c r="E298" s="8"/>
      <c r="F298" s="8"/>
      <c r="G298" s="8"/>
      <c r="H298" s="5"/>
      <c r="I298" s="103">
        <f t="shared" si="156"/>
        <v>0</v>
      </c>
      <c r="J298" s="10"/>
      <c r="K298" s="10"/>
      <c r="L298" s="10"/>
      <c r="M298" s="120" t="str">
        <f t="shared" si="157"/>
        <v/>
      </c>
      <c r="N298" s="106" t="str">
        <f t="shared" si="158"/>
        <v/>
      </c>
      <c r="O298" s="5">
        <v>0</v>
      </c>
      <c r="P298" s="5">
        <v>0</v>
      </c>
      <c r="Q298" s="5">
        <v>0</v>
      </c>
      <c r="R298" s="5"/>
      <c r="S298" s="5"/>
      <c r="T298" s="147"/>
    </row>
    <row r="299" spans="1:20" ht="15" hidden="1" customHeight="1" x14ac:dyDescent="0.25">
      <c r="A299" s="176"/>
      <c r="B299" s="3"/>
      <c r="C299" s="67" t="s">
        <v>253</v>
      </c>
      <c r="D299" s="138"/>
      <c r="E299" s="8"/>
      <c r="F299" s="8"/>
      <c r="G299" s="8"/>
      <c r="H299" s="5"/>
      <c r="I299" s="103">
        <f t="shared" si="156"/>
        <v>0</v>
      </c>
      <c r="J299" s="10"/>
      <c r="K299" s="10"/>
      <c r="L299" s="10"/>
      <c r="M299" s="120" t="str">
        <f t="shared" si="157"/>
        <v/>
      </c>
      <c r="N299" s="106" t="str">
        <f t="shared" si="158"/>
        <v/>
      </c>
      <c r="O299" s="5">
        <v>0</v>
      </c>
      <c r="P299" s="5">
        <v>0</v>
      </c>
      <c r="Q299" s="5">
        <v>0</v>
      </c>
      <c r="R299" s="5"/>
      <c r="S299" s="5"/>
      <c r="T299" s="147"/>
    </row>
    <row r="300" spans="1:20" ht="15" hidden="1" customHeight="1" x14ac:dyDescent="0.25">
      <c r="A300" s="176"/>
      <c r="B300" s="3"/>
      <c r="C300" s="67" t="s">
        <v>254</v>
      </c>
      <c r="D300" s="138"/>
      <c r="E300" s="8"/>
      <c r="F300" s="8"/>
      <c r="G300" s="8"/>
      <c r="H300" s="5"/>
      <c r="I300" s="103">
        <f t="shared" si="156"/>
        <v>0</v>
      </c>
      <c r="J300" s="10"/>
      <c r="K300" s="10"/>
      <c r="L300" s="10"/>
      <c r="M300" s="120" t="str">
        <f t="shared" si="157"/>
        <v/>
      </c>
      <c r="N300" s="106" t="str">
        <f t="shared" si="158"/>
        <v/>
      </c>
      <c r="O300" s="5">
        <v>0</v>
      </c>
      <c r="P300" s="5">
        <v>0</v>
      </c>
      <c r="Q300" s="5">
        <v>0</v>
      </c>
      <c r="R300" s="5"/>
      <c r="S300" s="5"/>
      <c r="T300" s="147"/>
    </row>
    <row r="301" spans="1:20" ht="15" hidden="1" customHeight="1" x14ac:dyDescent="0.25">
      <c r="A301" s="176"/>
      <c r="B301" s="3"/>
      <c r="C301" s="67" t="s">
        <v>255</v>
      </c>
      <c r="D301" s="138"/>
      <c r="E301" s="8"/>
      <c r="F301" s="8"/>
      <c r="G301" s="8"/>
      <c r="H301" s="5"/>
      <c r="I301" s="103">
        <f t="shared" si="156"/>
        <v>0</v>
      </c>
      <c r="J301" s="10"/>
      <c r="K301" s="10"/>
      <c r="L301" s="10"/>
      <c r="M301" s="120" t="str">
        <f t="shared" si="157"/>
        <v/>
      </c>
      <c r="N301" s="106" t="str">
        <f t="shared" si="158"/>
        <v/>
      </c>
      <c r="O301" s="5">
        <v>0</v>
      </c>
      <c r="P301" s="5">
        <v>0</v>
      </c>
      <c r="Q301" s="5">
        <v>0</v>
      </c>
      <c r="R301" s="5"/>
      <c r="S301" s="5"/>
      <c r="T301" s="147"/>
    </row>
    <row r="302" spans="1:20" ht="15" hidden="1" customHeight="1" x14ac:dyDescent="0.25">
      <c r="A302" s="176"/>
      <c r="B302" s="3"/>
      <c r="C302" s="67" t="s">
        <v>256</v>
      </c>
      <c r="D302" s="138"/>
      <c r="E302" s="8"/>
      <c r="F302" s="8"/>
      <c r="G302" s="8"/>
      <c r="H302" s="5"/>
      <c r="I302" s="103">
        <f t="shared" si="156"/>
        <v>0</v>
      </c>
      <c r="J302" s="10"/>
      <c r="K302" s="10"/>
      <c r="L302" s="10"/>
      <c r="M302" s="120" t="str">
        <f t="shared" si="157"/>
        <v/>
      </c>
      <c r="N302" s="106" t="str">
        <f t="shared" si="158"/>
        <v/>
      </c>
      <c r="O302" s="5">
        <v>0</v>
      </c>
      <c r="P302" s="5">
        <v>0</v>
      </c>
      <c r="Q302" s="5">
        <v>0</v>
      </c>
      <c r="R302" s="5"/>
      <c r="S302" s="5"/>
      <c r="T302" s="147"/>
    </row>
    <row r="303" spans="1:20" ht="15" hidden="1" customHeight="1" x14ac:dyDescent="0.25">
      <c r="A303" s="176"/>
      <c r="B303" s="3"/>
      <c r="C303" s="67" t="s">
        <v>257</v>
      </c>
      <c r="D303" s="138"/>
      <c r="E303" s="8"/>
      <c r="F303" s="8"/>
      <c r="G303" s="8"/>
      <c r="H303" s="5"/>
      <c r="I303" s="103">
        <f t="shared" si="156"/>
        <v>0</v>
      </c>
      <c r="J303" s="10"/>
      <c r="K303" s="10"/>
      <c r="L303" s="10"/>
      <c r="M303" s="120" t="str">
        <f t="shared" si="157"/>
        <v/>
      </c>
      <c r="N303" s="106" t="str">
        <f t="shared" si="158"/>
        <v/>
      </c>
      <c r="O303" s="5">
        <v>0</v>
      </c>
      <c r="P303" s="5">
        <v>0</v>
      </c>
      <c r="Q303" s="5">
        <v>0</v>
      </c>
      <c r="R303" s="5"/>
      <c r="S303" s="5"/>
      <c r="T303" s="147"/>
    </row>
    <row r="304" spans="1:20" ht="15" hidden="1" customHeight="1" x14ac:dyDescent="0.25">
      <c r="A304" s="176"/>
      <c r="B304" s="3"/>
      <c r="C304" s="67" t="s">
        <v>261</v>
      </c>
      <c r="D304" s="138"/>
      <c r="E304" s="8"/>
      <c r="F304" s="8"/>
      <c r="G304" s="8"/>
      <c r="H304" s="5"/>
      <c r="I304" s="103">
        <f t="shared" si="156"/>
        <v>0</v>
      </c>
      <c r="J304" s="10"/>
      <c r="K304" s="10"/>
      <c r="L304" s="10"/>
      <c r="M304" s="120" t="str">
        <f t="shared" si="157"/>
        <v/>
      </c>
      <c r="N304" s="106" t="str">
        <f t="shared" si="158"/>
        <v/>
      </c>
      <c r="O304" s="5">
        <v>0</v>
      </c>
      <c r="P304" s="5">
        <v>0</v>
      </c>
      <c r="Q304" s="5">
        <v>0</v>
      </c>
      <c r="R304" s="5"/>
      <c r="S304" s="5"/>
      <c r="T304" s="147"/>
    </row>
    <row r="305" spans="1:20" ht="15" hidden="1" customHeight="1" x14ac:dyDescent="0.25">
      <c r="A305" s="176"/>
      <c r="B305" s="3"/>
      <c r="C305" s="67" t="s">
        <v>262</v>
      </c>
      <c r="D305" s="138"/>
      <c r="E305" s="8"/>
      <c r="F305" s="8"/>
      <c r="G305" s="8"/>
      <c r="H305" s="5"/>
      <c r="I305" s="103">
        <f t="shared" si="156"/>
        <v>0</v>
      </c>
      <c r="J305" s="10"/>
      <c r="K305" s="10"/>
      <c r="L305" s="10"/>
      <c r="M305" s="120" t="str">
        <f t="shared" si="157"/>
        <v/>
      </c>
      <c r="N305" s="106" t="str">
        <f t="shared" si="158"/>
        <v/>
      </c>
      <c r="O305" s="5">
        <v>0</v>
      </c>
      <c r="P305" s="5">
        <v>0</v>
      </c>
      <c r="Q305" s="5">
        <v>0</v>
      </c>
      <c r="R305" s="5"/>
      <c r="S305" s="5"/>
      <c r="T305" s="147"/>
    </row>
    <row r="306" spans="1:20" ht="15" hidden="1" customHeight="1" x14ac:dyDescent="0.25">
      <c r="A306" s="176"/>
      <c r="B306" s="3"/>
      <c r="C306" s="67" t="s">
        <v>263</v>
      </c>
      <c r="D306" s="138"/>
      <c r="E306" s="8"/>
      <c r="F306" s="8"/>
      <c r="G306" s="8"/>
      <c r="H306" s="5"/>
      <c r="I306" s="103">
        <f t="shared" si="156"/>
        <v>0</v>
      </c>
      <c r="J306" s="10"/>
      <c r="K306" s="10"/>
      <c r="L306" s="10"/>
      <c r="M306" s="120" t="str">
        <f t="shared" si="157"/>
        <v/>
      </c>
      <c r="N306" s="106" t="str">
        <f t="shared" si="158"/>
        <v/>
      </c>
      <c r="O306" s="5">
        <v>0</v>
      </c>
      <c r="P306" s="5">
        <v>0</v>
      </c>
      <c r="Q306" s="5">
        <v>0</v>
      </c>
      <c r="R306" s="5"/>
      <c r="S306" s="5"/>
      <c r="T306" s="147"/>
    </row>
    <row r="307" spans="1:20" ht="15" hidden="1" customHeight="1" x14ac:dyDescent="0.25">
      <c r="A307" s="176"/>
      <c r="B307" s="3"/>
      <c r="C307" s="67" t="s">
        <v>264</v>
      </c>
      <c r="D307" s="138"/>
      <c r="E307" s="8"/>
      <c r="F307" s="8"/>
      <c r="G307" s="8"/>
      <c r="H307" s="5"/>
      <c r="I307" s="103">
        <f t="shared" si="156"/>
        <v>0</v>
      </c>
      <c r="J307" s="10"/>
      <c r="K307" s="10"/>
      <c r="L307" s="10"/>
      <c r="M307" s="120" t="str">
        <f t="shared" si="157"/>
        <v/>
      </c>
      <c r="N307" s="106" t="str">
        <f t="shared" si="158"/>
        <v/>
      </c>
      <c r="O307" s="5">
        <v>0</v>
      </c>
      <c r="P307" s="5">
        <v>0</v>
      </c>
      <c r="Q307" s="5">
        <v>0</v>
      </c>
      <c r="R307" s="5"/>
      <c r="S307" s="5"/>
      <c r="T307" s="147"/>
    </row>
    <row r="308" spans="1:20" ht="15" hidden="1" customHeight="1" x14ac:dyDescent="0.25">
      <c r="A308" s="176"/>
      <c r="B308" s="3"/>
      <c r="C308" s="67" t="s">
        <v>265</v>
      </c>
      <c r="D308" s="138"/>
      <c r="E308" s="8"/>
      <c r="F308" s="8"/>
      <c r="G308" s="8"/>
      <c r="H308" s="5"/>
      <c r="I308" s="103">
        <f t="shared" si="156"/>
        <v>0</v>
      </c>
      <c r="J308" s="10"/>
      <c r="K308" s="10"/>
      <c r="L308" s="10"/>
      <c r="M308" s="120" t="str">
        <f t="shared" si="157"/>
        <v/>
      </c>
      <c r="N308" s="106" t="str">
        <f t="shared" si="158"/>
        <v/>
      </c>
      <c r="O308" s="5">
        <v>0</v>
      </c>
      <c r="P308" s="5">
        <v>0</v>
      </c>
      <c r="Q308" s="5">
        <v>0</v>
      </c>
      <c r="R308" s="5"/>
      <c r="S308" s="5"/>
      <c r="T308" s="147"/>
    </row>
    <row r="309" spans="1:20" ht="15" hidden="1" customHeight="1" x14ac:dyDescent="0.25">
      <c r="A309" s="176"/>
      <c r="B309" s="3"/>
      <c r="C309" s="67" t="s">
        <v>266</v>
      </c>
      <c r="D309" s="138"/>
      <c r="E309" s="8"/>
      <c r="F309" s="8"/>
      <c r="G309" s="8"/>
      <c r="H309" s="5"/>
      <c r="I309" s="103">
        <f t="shared" si="156"/>
        <v>0</v>
      </c>
      <c r="J309" s="10"/>
      <c r="K309" s="10"/>
      <c r="L309" s="10"/>
      <c r="M309" s="120" t="str">
        <f t="shared" si="157"/>
        <v/>
      </c>
      <c r="N309" s="106" t="str">
        <f t="shared" si="158"/>
        <v/>
      </c>
      <c r="O309" s="5">
        <v>0</v>
      </c>
      <c r="P309" s="5">
        <v>0</v>
      </c>
      <c r="Q309" s="5">
        <v>0</v>
      </c>
      <c r="R309" s="5"/>
      <c r="S309" s="5"/>
      <c r="T309" s="147"/>
    </row>
    <row r="310" spans="1:20" ht="20.100000000000001" hidden="1" customHeight="1" x14ac:dyDescent="0.25">
      <c r="A310" s="176"/>
      <c r="B310" s="3">
        <v>44</v>
      </c>
      <c r="C310" s="66" t="s">
        <v>177</v>
      </c>
      <c r="D310" s="5">
        <f>SUM(D311:D327)</f>
        <v>0</v>
      </c>
      <c r="E310" s="8"/>
      <c r="F310" s="8"/>
      <c r="G310" s="22">
        <f>SUM(D310:F310)</f>
        <v>0</v>
      </c>
      <c r="H310" s="124">
        <f>IF(OR(M310="",G310=""),"n/a",ROUND(SUMPRODUCT(J310:L310,D310:F310),2))</f>
        <v>0</v>
      </c>
      <c r="I310" s="101">
        <f t="shared" si="147"/>
        <v>0</v>
      </c>
      <c r="J310" s="21"/>
      <c r="K310" s="7"/>
      <c r="L310" s="7"/>
      <c r="M310" s="115">
        <f t="shared" ref="M310" si="159">SUM(J310:L310)</f>
        <v>0</v>
      </c>
      <c r="N310" s="106" t="str">
        <f>IF(J310="","NO SE LICITA",IF(J310=0,"MAL","SUBTOTAL OK"))</f>
        <v>NO SE LICITA</v>
      </c>
      <c r="O310" s="22">
        <v>29.8</v>
      </c>
      <c r="P310" s="8">
        <v>0</v>
      </c>
      <c r="Q310" s="8">
        <v>0</v>
      </c>
      <c r="R310" s="22">
        <f t="shared" ref="R310" si="160">SUM(O310:Q310)</f>
        <v>29.8</v>
      </c>
      <c r="S310" s="124">
        <f>IF(OR(M310="",R310=""),"n/a",ROUND(SUMPRODUCT(J310:L310,O310:Q310),2))</f>
        <v>0</v>
      </c>
      <c r="T310" s="147">
        <f t="shared" ref="T310" si="161">IF(OR(O310-D310&lt;0,P310-E310&lt;0,Q310-F310&lt;0),-1,1)</f>
        <v>1</v>
      </c>
    </row>
    <row r="311" spans="1:20" ht="15" hidden="1" customHeight="1" x14ac:dyDescent="0.25">
      <c r="A311" s="176"/>
      <c r="B311" s="3"/>
      <c r="C311" s="67" t="s">
        <v>240</v>
      </c>
      <c r="D311" s="138"/>
      <c r="E311" s="8"/>
      <c r="F311" s="8"/>
      <c r="G311" s="8"/>
      <c r="H311" s="5"/>
      <c r="I311" s="103">
        <f>IF($J$310="",0,IF(AND($J$310&lt;&gt;"",OR(D311&lt;&gt;"",D311=0)),0,1))</f>
        <v>0</v>
      </c>
      <c r="J311" s="10"/>
      <c r="K311" s="10"/>
      <c r="L311" s="10"/>
      <c r="M311" s="120" t="str">
        <f>IF($M$310&gt;0,"Si","")</f>
        <v/>
      </c>
      <c r="N311" s="106" t="str">
        <f>IF($J$310="","",IF(D311="","NO HA PUESTO VALOR",IF(D311=0,"VALOR PUESTO ES 0","0")))</f>
        <v/>
      </c>
      <c r="O311" s="5">
        <v>0</v>
      </c>
      <c r="P311" s="5">
        <v>0</v>
      </c>
      <c r="Q311" s="5">
        <v>0</v>
      </c>
      <c r="R311" s="5"/>
      <c r="S311" s="5"/>
      <c r="T311" s="147"/>
    </row>
    <row r="312" spans="1:20" ht="15" hidden="1" customHeight="1" x14ac:dyDescent="0.25">
      <c r="A312" s="176"/>
      <c r="B312" s="3"/>
      <c r="C312" s="67" t="s">
        <v>254</v>
      </c>
      <c r="D312" s="138"/>
      <c r="E312" s="8"/>
      <c r="F312" s="8"/>
      <c r="G312" s="8"/>
      <c r="H312" s="5"/>
      <c r="I312" s="103">
        <f t="shared" ref="I312:I327" si="162">IF($J$310="",0,IF(AND($J$310&lt;&gt;"",OR(D312&lt;&gt;"",D312=0)),0,1))</f>
        <v>0</v>
      </c>
      <c r="J312" s="10"/>
      <c r="K312" s="10"/>
      <c r="L312" s="10"/>
      <c r="M312" s="120" t="str">
        <f t="shared" ref="M312:M327" si="163">IF($M$310&gt;0,"Si","")</f>
        <v/>
      </c>
      <c r="N312" s="106" t="str">
        <f t="shared" ref="N312:N327" si="164">IF($J$310="","",IF(D312="","NO HA PUESTO VALOR",IF(D312=0,"VALOR PUESTO ES 0","0")))</f>
        <v/>
      </c>
      <c r="O312" s="5">
        <v>0</v>
      </c>
      <c r="P312" s="5">
        <v>0</v>
      </c>
      <c r="Q312" s="5">
        <v>0</v>
      </c>
      <c r="R312" s="5"/>
      <c r="S312" s="5"/>
      <c r="T312" s="147"/>
    </row>
    <row r="313" spans="1:20" ht="15" hidden="1" customHeight="1" x14ac:dyDescent="0.25">
      <c r="A313" s="176"/>
      <c r="B313" s="3"/>
      <c r="C313" s="67" t="s">
        <v>253</v>
      </c>
      <c r="D313" s="138"/>
      <c r="E313" s="8"/>
      <c r="F313" s="8"/>
      <c r="G313" s="8"/>
      <c r="H313" s="5"/>
      <c r="I313" s="103">
        <f t="shared" si="162"/>
        <v>0</v>
      </c>
      <c r="J313" s="10"/>
      <c r="K313" s="10"/>
      <c r="L313" s="10"/>
      <c r="M313" s="120" t="str">
        <f t="shared" si="163"/>
        <v/>
      </c>
      <c r="N313" s="106" t="str">
        <f t="shared" si="164"/>
        <v/>
      </c>
      <c r="O313" s="5">
        <v>0</v>
      </c>
      <c r="P313" s="5">
        <v>0</v>
      </c>
      <c r="Q313" s="5">
        <v>0</v>
      </c>
      <c r="R313" s="5"/>
      <c r="S313" s="5"/>
      <c r="T313" s="147"/>
    </row>
    <row r="314" spans="1:20" ht="15" hidden="1" customHeight="1" x14ac:dyDescent="0.25">
      <c r="A314" s="176"/>
      <c r="B314" s="3"/>
      <c r="C314" s="67" t="s">
        <v>251</v>
      </c>
      <c r="D314" s="138"/>
      <c r="E314" s="8"/>
      <c r="F314" s="8"/>
      <c r="G314" s="8"/>
      <c r="H314" s="5"/>
      <c r="I314" s="103">
        <f t="shared" si="162"/>
        <v>0</v>
      </c>
      <c r="J314" s="10"/>
      <c r="K314" s="10"/>
      <c r="L314" s="10"/>
      <c r="M314" s="120" t="str">
        <f t="shared" si="163"/>
        <v/>
      </c>
      <c r="N314" s="106" t="str">
        <f t="shared" si="164"/>
        <v/>
      </c>
      <c r="O314" s="5">
        <v>0</v>
      </c>
      <c r="P314" s="5">
        <v>0</v>
      </c>
      <c r="Q314" s="5">
        <v>0</v>
      </c>
      <c r="R314" s="5"/>
      <c r="S314" s="5"/>
      <c r="T314" s="147"/>
    </row>
    <row r="315" spans="1:20" ht="15" hidden="1" customHeight="1" x14ac:dyDescent="0.25">
      <c r="A315" s="176"/>
      <c r="B315" s="3"/>
      <c r="C315" s="67" t="s">
        <v>248</v>
      </c>
      <c r="D315" s="138"/>
      <c r="E315" s="8"/>
      <c r="F315" s="8"/>
      <c r="G315" s="8"/>
      <c r="H315" s="5"/>
      <c r="I315" s="103">
        <f t="shared" si="162"/>
        <v>0</v>
      </c>
      <c r="J315" s="10"/>
      <c r="K315" s="10"/>
      <c r="L315" s="10"/>
      <c r="M315" s="120" t="str">
        <f t="shared" si="163"/>
        <v/>
      </c>
      <c r="N315" s="106" t="str">
        <f t="shared" si="164"/>
        <v/>
      </c>
      <c r="O315" s="5">
        <v>0</v>
      </c>
      <c r="P315" s="5">
        <v>0</v>
      </c>
      <c r="Q315" s="5">
        <v>0</v>
      </c>
      <c r="R315" s="5"/>
      <c r="S315" s="5"/>
      <c r="T315" s="147"/>
    </row>
    <row r="316" spans="1:20" ht="15" hidden="1" customHeight="1" x14ac:dyDescent="0.25">
      <c r="A316" s="176"/>
      <c r="B316" s="3"/>
      <c r="C316" s="67" t="s">
        <v>249</v>
      </c>
      <c r="D316" s="138"/>
      <c r="E316" s="8"/>
      <c r="F316" s="8"/>
      <c r="G316" s="8"/>
      <c r="H316" s="5"/>
      <c r="I316" s="103">
        <f t="shared" si="162"/>
        <v>0</v>
      </c>
      <c r="J316" s="10"/>
      <c r="K316" s="10"/>
      <c r="L316" s="10"/>
      <c r="M316" s="120" t="str">
        <f t="shared" si="163"/>
        <v/>
      </c>
      <c r="N316" s="106" t="str">
        <f t="shared" si="164"/>
        <v/>
      </c>
      <c r="O316" s="5">
        <v>0</v>
      </c>
      <c r="P316" s="5">
        <v>0</v>
      </c>
      <c r="Q316" s="5">
        <v>0</v>
      </c>
      <c r="R316" s="5"/>
      <c r="S316" s="5"/>
      <c r="T316" s="147"/>
    </row>
    <row r="317" spans="1:20" ht="15" hidden="1" customHeight="1" x14ac:dyDescent="0.25">
      <c r="A317" s="176"/>
      <c r="B317" s="3"/>
      <c r="C317" s="67" t="s">
        <v>250</v>
      </c>
      <c r="D317" s="138"/>
      <c r="E317" s="8"/>
      <c r="F317" s="8"/>
      <c r="G317" s="8"/>
      <c r="H317" s="5"/>
      <c r="I317" s="103">
        <f t="shared" si="162"/>
        <v>0</v>
      </c>
      <c r="J317" s="10"/>
      <c r="K317" s="10"/>
      <c r="L317" s="10"/>
      <c r="M317" s="120" t="str">
        <f t="shared" si="163"/>
        <v/>
      </c>
      <c r="N317" s="106" t="str">
        <f t="shared" si="164"/>
        <v/>
      </c>
      <c r="O317" s="5">
        <v>0</v>
      </c>
      <c r="P317" s="5">
        <v>0</v>
      </c>
      <c r="Q317" s="5">
        <v>0</v>
      </c>
      <c r="R317" s="5"/>
      <c r="S317" s="5"/>
      <c r="T317" s="147"/>
    </row>
    <row r="318" spans="1:20" ht="15" hidden="1" customHeight="1" x14ac:dyDescent="0.25">
      <c r="A318" s="176"/>
      <c r="B318" s="3"/>
      <c r="C318" s="67" t="s">
        <v>267</v>
      </c>
      <c r="D318" s="138"/>
      <c r="E318" s="8"/>
      <c r="F318" s="8"/>
      <c r="G318" s="8"/>
      <c r="H318" s="5"/>
      <c r="I318" s="103">
        <f t="shared" si="162"/>
        <v>0</v>
      </c>
      <c r="J318" s="10"/>
      <c r="K318" s="10"/>
      <c r="L318" s="10"/>
      <c r="M318" s="120" t="str">
        <f t="shared" si="163"/>
        <v/>
      </c>
      <c r="N318" s="106" t="str">
        <f t="shared" si="164"/>
        <v/>
      </c>
      <c r="O318" s="5">
        <v>0</v>
      </c>
      <c r="P318" s="5">
        <v>0</v>
      </c>
      <c r="Q318" s="5">
        <v>0</v>
      </c>
      <c r="R318" s="5"/>
      <c r="S318" s="5"/>
      <c r="T318" s="147"/>
    </row>
    <row r="319" spans="1:20" ht="15" hidden="1" customHeight="1" x14ac:dyDescent="0.25">
      <c r="A319" s="176"/>
      <c r="B319" s="3"/>
      <c r="C319" s="67" t="s">
        <v>331</v>
      </c>
      <c r="D319" s="138"/>
      <c r="E319" s="8"/>
      <c r="F319" s="8"/>
      <c r="G319" s="8"/>
      <c r="H319" s="5"/>
      <c r="I319" s="103">
        <f t="shared" si="162"/>
        <v>0</v>
      </c>
      <c r="J319" s="10"/>
      <c r="K319" s="10"/>
      <c r="L319" s="10"/>
      <c r="M319" s="120" t="str">
        <f t="shared" si="163"/>
        <v/>
      </c>
      <c r="N319" s="106" t="str">
        <f t="shared" si="164"/>
        <v/>
      </c>
      <c r="O319" s="5">
        <v>0</v>
      </c>
      <c r="P319" s="5">
        <v>0</v>
      </c>
      <c r="Q319" s="5">
        <v>0</v>
      </c>
      <c r="R319" s="5"/>
      <c r="S319" s="5"/>
      <c r="T319" s="147"/>
    </row>
    <row r="320" spans="1:20" ht="15" hidden="1" customHeight="1" x14ac:dyDescent="0.25">
      <c r="A320" s="176"/>
      <c r="B320" s="3"/>
      <c r="C320" s="67" t="s">
        <v>268</v>
      </c>
      <c r="D320" s="138"/>
      <c r="E320" s="8"/>
      <c r="F320" s="8"/>
      <c r="G320" s="8"/>
      <c r="H320" s="5"/>
      <c r="I320" s="103">
        <f t="shared" si="162"/>
        <v>0</v>
      </c>
      <c r="J320" s="10"/>
      <c r="K320" s="10"/>
      <c r="L320" s="10"/>
      <c r="M320" s="120" t="str">
        <f t="shared" si="163"/>
        <v/>
      </c>
      <c r="N320" s="106" t="str">
        <f t="shared" si="164"/>
        <v/>
      </c>
      <c r="O320" s="5">
        <v>0</v>
      </c>
      <c r="P320" s="5">
        <v>0</v>
      </c>
      <c r="Q320" s="5">
        <v>0</v>
      </c>
      <c r="R320" s="5"/>
      <c r="S320" s="5"/>
      <c r="T320" s="147"/>
    </row>
    <row r="321" spans="1:20" ht="15" hidden="1" customHeight="1" x14ac:dyDescent="0.25">
      <c r="A321" s="176"/>
      <c r="B321" s="3"/>
      <c r="C321" s="67" t="s">
        <v>269</v>
      </c>
      <c r="D321" s="138"/>
      <c r="E321" s="8"/>
      <c r="F321" s="8"/>
      <c r="G321" s="8"/>
      <c r="H321" s="5"/>
      <c r="I321" s="103">
        <f t="shared" si="162"/>
        <v>0</v>
      </c>
      <c r="J321" s="10"/>
      <c r="K321" s="10"/>
      <c r="L321" s="10"/>
      <c r="M321" s="120" t="str">
        <f t="shared" si="163"/>
        <v/>
      </c>
      <c r="N321" s="106" t="str">
        <f t="shared" si="164"/>
        <v/>
      </c>
      <c r="O321" s="5">
        <v>0</v>
      </c>
      <c r="P321" s="5">
        <v>0</v>
      </c>
      <c r="Q321" s="5">
        <v>0</v>
      </c>
      <c r="R321" s="5"/>
      <c r="S321" s="5"/>
      <c r="T321" s="147"/>
    </row>
    <row r="322" spans="1:20" ht="15" hidden="1" customHeight="1" x14ac:dyDescent="0.25">
      <c r="A322" s="176"/>
      <c r="B322" s="3"/>
      <c r="C322" s="67" t="s">
        <v>270</v>
      </c>
      <c r="D322" s="138"/>
      <c r="E322" s="8"/>
      <c r="F322" s="8"/>
      <c r="G322" s="8"/>
      <c r="H322" s="5"/>
      <c r="I322" s="103">
        <f t="shared" si="162"/>
        <v>0</v>
      </c>
      <c r="J322" s="10"/>
      <c r="K322" s="10"/>
      <c r="L322" s="10"/>
      <c r="M322" s="120" t="str">
        <f t="shared" si="163"/>
        <v/>
      </c>
      <c r="N322" s="106" t="str">
        <f t="shared" si="164"/>
        <v/>
      </c>
      <c r="O322" s="5">
        <v>0</v>
      </c>
      <c r="P322" s="5">
        <v>0</v>
      </c>
      <c r="Q322" s="5">
        <v>0</v>
      </c>
      <c r="R322" s="5"/>
      <c r="S322" s="5"/>
      <c r="T322" s="147"/>
    </row>
    <row r="323" spans="1:20" ht="15" hidden="1" customHeight="1" x14ac:dyDescent="0.25">
      <c r="A323" s="176"/>
      <c r="B323" s="3"/>
      <c r="C323" s="67" t="s">
        <v>271</v>
      </c>
      <c r="D323" s="138"/>
      <c r="E323" s="8"/>
      <c r="F323" s="8"/>
      <c r="G323" s="8"/>
      <c r="H323" s="5"/>
      <c r="I323" s="103">
        <f t="shared" si="162"/>
        <v>0</v>
      </c>
      <c r="J323" s="10"/>
      <c r="K323" s="10"/>
      <c r="L323" s="10"/>
      <c r="M323" s="120" t="str">
        <f t="shared" si="163"/>
        <v/>
      </c>
      <c r="N323" s="106" t="str">
        <f t="shared" si="164"/>
        <v/>
      </c>
      <c r="O323" s="5">
        <v>0</v>
      </c>
      <c r="P323" s="5">
        <v>0</v>
      </c>
      <c r="Q323" s="5">
        <v>0</v>
      </c>
      <c r="R323" s="5"/>
      <c r="S323" s="5"/>
      <c r="T323" s="147"/>
    </row>
    <row r="324" spans="1:20" ht="15" hidden="1" customHeight="1" x14ac:dyDescent="0.25">
      <c r="A324" s="176"/>
      <c r="B324" s="3"/>
      <c r="C324" s="67" t="s">
        <v>272</v>
      </c>
      <c r="D324" s="138"/>
      <c r="E324" s="8"/>
      <c r="F324" s="8"/>
      <c r="G324" s="8"/>
      <c r="H324" s="5"/>
      <c r="I324" s="103">
        <f t="shared" si="162"/>
        <v>0</v>
      </c>
      <c r="J324" s="10"/>
      <c r="K324" s="10"/>
      <c r="L324" s="10"/>
      <c r="M324" s="120" t="str">
        <f t="shared" si="163"/>
        <v/>
      </c>
      <c r="N324" s="106" t="str">
        <f t="shared" si="164"/>
        <v/>
      </c>
      <c r="O324" s="5">
        <v>0</v>
      </c>
      <c r="P324" s="5">
        <v>0</v>
      </c>
      <c r="Q324" s="5">
        <v>0</v>
      </c>
      <c r="R324" s="5"/>
      <c r="S324" s="5"/>
      <c r="T324" s="147"/>
    </row>
    <row r="325" spans="1:20" ht="15" hidden="1" customHeight="1" x14ac:dyDescent="0.25">
      <c r="A325" s="176"/>
      <c r="B325" s="3"/>
      <c r="C325" s="67" t="s">
        <v>273</v>
      </c>
      <c r="D325" s="138"/>
      <c r="E325" s="8"/>
      <c r="F325" s="8"/>
      <c r="G325" s="8"/>
      <c r="H325" s="5"/>
      <c r="I325" s="103">
        <f t="shared" si="162"/>
        <v>0</v>
      </c>
      <c r="J325" s="10"/>
      <c r="K325" s="10"/>
      <c r="L325" s="10"/>
      <c r="M325" s="120" t="str">
        <f t="shared" si="163"/>
        <v/>
      </c>
      <c r="N325" s="106" t="str">
        <f t="shared" si="164"/>
        <v/>
      </c>
      <c r="O325" s="5">
        <v>0</v>
      </c>
      <c r="P325" s="5">
        <v>0</v>
      </c>
      <c r="Q325" s="5">
        <v>0</v>
      </c>
      <c r="R325" s="5"/>
      <c r="S325" s="5"/>
      <c r="T325" s="147"/>
    </row>
    <row r="326" spans="1:20" ht="15" hidden="1" customHeight="1" x14ac:dyDescent="0.25">
      <c r="A326" s="176"/>
      <c r="B326" s="3"/>
      <c r="C326" s="67" t="s">
        <v>274</v>
      </c>
      <c r="D326" s="138"/>
      <c r="E326" s="8"/>
      <c r="F326" s="8"/>
      <c r="G326" s="8"/>
      <c r="H326" s="5"/>
      <c r="I326" s="103">
        <f t="shared" si="162"/>
        <v>0</v>
      </c>
      <c r="J326" s="10"/>
      <c r="K326" s="10"/>
      <c r="L326" s="10"/>
      <c r="M326" s="120" t="str">
        <f t="shared" si="163"/>
        <v/>
      </c>
      <c r="N326" s="106" t="str">
        <f t="shared" si="164"/>
        <v/>
      </c>
      <c r="O326" s="5">
        <v>0</v>
      </c>
      <c r="P326" s="5">
        <v>0</v>
      </c>
      <c r="Q326" s="5">
        <v>0</v>
      </c>
      <c r="R326" s="5"/>
      <c r="S326" s="5"/>
      <c r="T326" s="147"/>
    </row>
    <row r="327" spans="1:20" ht="15" hidden="1" customHeight="1" x14ac:dyDescent="0.25">
      <c r="A327" s="176"/>
      <c r="B327" s="3"/>
      <c r="C327" s="67" t="s">
        <v>275</v>
      </c>
      <c r="D327" s="138"/>
      <c r="E327" s="8"/>
      <c r="F327" s="8"/>
      <c r="G327" s="8"/>
      <c r="H327" s="5"/>
      <c r="I327" s="103">
        <f t="shared" si="162"/>
        <v>0</v>
      </c>
      <c r="J327" s="10"/>
      <c r="K327" s="10"/>
      <c r="L327" s="10"/>
      <c r="M327" s="120" t="str">
        <f t="shared" si="163"/>
        <v/>
      </c>
      <c r="N327" s="106" t="str">
        <f t="shared" si="164"/>
        <v/>
      </c>
      <c r="O327" s="5">
        <v>0</v>
      </c>
      <c r="P327" s="5">
        <v>0</v>
      </c>
      <c r="Q327" s="5">
        <v>0</v>
      </c>
      <c r="R327" s="5"/>
      <c r="S327" s="5"/>
      <c r="T327" s="147"/>
    </row>
    <row r="328" spans="1:20" ht="20.100000000000001" hidden="1" customHeight="1" x14ac:dyDescent="0.25">
      <c r="A328" s="176"/>
      <c r="B328" s="3">
        <v>45</v>
      </c>
      <c r="C328" s="66" t="s">
        <v>178</v>
      </c>
      <c r="D328" s="5">
        <f>SUM(D329:D353)</f>
        <v>0</v>
      </c>
      <c r="E328" s="8"/>
      <c r="F328" s="8"/>
      <c r="G328" s="22">
        <f>SUM(D328:F328)</f>
        <v>0</v>
      </c>
      <c r="H328" s="124">
        <f>IF(OR(M328="",G328=""),"n/a",ROUND(SUMPRODUCT(J328:L328,D328:F328),2))</f>
        <v>0</v>
      </c>
      <c r="I328" s="101">
        <f t="shared" ref="I328:I383" si="165">IF($J$261="",0,IF(AND($J$261&lt;&gt;"",D328&lt;&gt;""),0,1))</f>
        <v>0</v>
      </c>
      <c r="J328" s="21"/>
      <c r="K328" s="7"/>
      <c r="L328" s="7"/>
      <c r="M328" s="115">
        <f t="shared" ref="M328" si="166">SUM(J328:L328)</f>
        <v>0</v>
      </c>
      <c r="N328" s="106" t="str">
        <f>IF(J328="","NO SE LICITA",IF(J328=0,"MAL","SUBTOTAL OK"))</f>
        <v>NO SE LICITA</v>
      </c>
      <c r="O328" s="22">
        <v>58.4</v>
      </c>
      <c r="P328" s="8">
        <v>0</v>
      </c>
      <c r="Q328" s="8">
        <v>0</v>
      </c>
      <c r="R328" s="22">
        <f t="shared" ref="R328" si="167">SUM(O328:Q328)</f>
        <v>58.4</v>
      </c>
      <c r="S328" s="124">
        <f>IF(OR(M328="",R328=""),"n/a",ROUND(SUMPRODUCT(J328:L328,O328:Q328),2))</f>
        <v>0</v>
      </c>
      <c r="T328" s="147">
        <f t="shared" ref="T328" si="168">IF(OR(O328-D328&lt;0,P328-E328&lt;0,Q328-F328&lt;0),-1,1)</f>
        <v>1</v>
      </c>
    </row>
    <row r="329" spans="1:20" ht="15" hidden="1" customHeight="1" x14ac:dyDescent="0.25">
      <c r="A329" s="176"/>
      <c r="B329" s="3"/>
      <c r="C329" s="67" t="s">
        <v>240</v>
      </c>
      <c r="D329" s="138"/>
      <c r="E329" s="8"/>
      <c r="F329" s="8"/>
      <c r="G329" s="8"/>
      <c r="H329" s="5"/>
      <c r="I329" s="103">
        <f>IF($J$328="",0,IF(AND($J$328&lt;&gt;"",OR(D329&lt;&gt;"",D329=0)),0,1))</f>
        <v>0</v>
      </c>
      <c r="J329" s="10"/>
      <c r="K329" s="10"/>
      <c r="L329" s="10"/>
      <c r="M329" s="120" t="str">
        <f>IF($M$328&gt;0,"Si","")</f>
        <v/>
      </c>
      <c r="N329" s="106" t="str">
        <f>IF($J$328="","",IF(D329="","NO HA PUESTO VALOR",IF(D329=0,"VALOR PUESTO ES 0","0")))</f>
        <v/>
      </c>
      <c r="O329" s="5">
        <v>0</v>
      </c>
      <c r="P329" s="5">
        <v>0</v>
      </c>
      <c r="Q329" s="5">
        <v>0</v>
      </c>
      <c r="R329" s="5"/>
      <c r="S329" s="5"/>
      <c r="T329" s="147"/>
    </row>
    <row r="330" spans="1:20" ht="15" hidden="1" customHeight="1" x14ac:dyDescent="0.25">
      <c r="A330" s="176"/>
      <c r="B330" s="3"/>
      <c r="C330" s="67" t="s">
        <v>253</v>
      </c>
      <c r="D330" s="138"/>
      <c r="E330" s="8"/>
      <c r="F330" s="8"/>
      <c r="G330" s="8"/>
      <c r="H330" s="5"/>
      <c r="I330" s="103">
        <f t="shared" ref="I330:I353" si="169">IF($J$328="",0,IF(AND($J$328&lt;&gt;"",OR(D330&lt;&gt;"",D330=0)),0,1))</f>
        <v>0</v>
      </c>
      <c r="J330" s="10"/>
      <c r="K330" s="10"/>
      <c r="L330" s="10"/>
      <c r="M330" s="120" t="str">
        <f t="shared" ref="M330:M353" si="170">IF($M$328&gt;0,"Si","")</f>
        <v/>
      </c>
      <c r="N330" s="106" t="str">
        <f t="shared" ref="N330:N353" si="171">IF($J$328="","",IF(D330="","NO HA PUESTO VALOR",IF(D330=0,"VALOR PUESTO ES 0","0")))</f>
        <v/>
      </c>
      <c r="O330" s="5">
        <v>0</v>
      </c>
      <c r="P330" s="5">
        <v>0</v>
      </c>
      <c r="Q330" s="5">
        <v>0</v>
      </c>
      <c r="R330" s="5"/>
      <c r="S330" s="5"/>
      <c r="T330" s="147"/>
    </row>
    <row r="331" spans="1:20" ht="15" hidden="1" customHeight="1" x14ac:dyDescent="0.25">
      <c r="A331" s="176"/>
      <c r="B331" s="3"/>
      <c r="C331" s="67" t="s">
        <v>251</v>
      </c>
      <c r="D331" s="138"/>
      <c r="E331" s="8"/>
      <c r="F331" s="8"/>
      <c r="G331" s="8"/>
      <c r="H331" s="5"/>
      <c r="I331" s="103">
        <f t="shared" si="169"/>
        <v>0</v>
      </c>
      <c r="J331" s="10"/>
      <c r="K331" s="10"/>
      <c r="L331" s="10"/>
      <c r="M331" s="120" t="str">
        <f t="shared" si="170"/>
        <v/>
      </c>
      <c r="N331" s="106" t="str">
        <f t="shared" si="171"/>
        <v/>
      </c>
      <c r="O331" s="5">
        <v>0</v>
      </c>
      <c r="P331" s="5">
        <v>0</v>
      </c>
      <c r="Q331" s="5">
        <v>0</v>
      </c>
      <c r="R331" s="5"/>
      <c r="S331" s="5"/>
      <c r="T331" s="147"/>
    </row>
    <row r="332" spans="1:20" ht="15" hidden="1" customHeight="1" x14ac:dyDescent="0.25">
      <c r="A332" s="176"/>
      <c r="B332" s="3"/>
      <c r="C332" s="67" t="s">
        <v>248</v>
      </c>
      <c r="D332" s="138"/>
      <c r="E332" s="8"/>
      <c r="F332" s="8"/>
      <c r="G332" s="8"/>
      <c r="H332" s="5"/>
      <c r="I332" s="103">
        <f t="shared" si="169"/>
        <v>0</v>
      </c>
      <c r="J332" s="10"/>
      <c r="K332" s="10"/>
      <c r="L332" s="10"/>
      <c r="M332" s="120" t="str">
        <f t="shared" si="170"/>
        <v/>
      </c>
      <c r="N332" s="106" t="str">
        <f t="shared" si="171"/>
        <v/>
      </c>
      <c r="O332" s="5">
        <v>0</v>
      </c>
      <c r="P332" s="5">
        <v>0</v>
      </c>
      <c r="Q332" s="5">
        <v>0</v>
      </c>
      <c r="R332" s="5"/>
      <c r="S332" s="5"/>
      <c r="T332" s="147"/>
    </row>
    <row r="333" spans="1:20" ht="15" hidden="1" customHeight="1" x14ac:dyDescent="0.25">
      <c r="A333" s="176"/>
      <c r="B333" s="3"/>
      <c r="C333" s="67" t="s">
        <v>249</v>
      </c>
      <c r="D333" s="138"/>
      <c r="E333" s="8"/>
      <c r="F333" s="8"/>
      <c r="G333" s="8"/>
      <c r="H333" s="5"/>
      <c r="I333" s="103">
        <f t="shared" si="169"/>
        <v>0</v>
      </c>
      <c r="J333" s="10"/>
      <c r="K333" s="10"/>
      <c r="L333" s="10"/>
      <c r="M333" s="120" t="str">
        <f t="shared" si="170"/>
        <v/>
      </c>
      <c r="N333" s="106" t="str">
        <f t="shared" si="171"/>
        <v/>
      </c>
      <c r="O333" s="5">
        <v>0</v>
      </c>
      <c r="P333" s="5">
        <v>0</v>
      </c>
      <c r="Q333" s="5">
        <v>0</v>
      </c>
      <c r="R333" s="5"/>
      <c r="S333" s="5"/>
      <c r="T333" s="147"/>
    </row>
    <row r="334" spans="1:20" ht="15" hidden="1" customHeight="1" x14ac:dyDescent="0.25">
      <c r="A334" s="176"/>
      <c r="B334" s="3"/>
      <c r="C334" s="67" t="s">
        <v>250</v>
      </c>
      <c r="D334" s="138"/>
      <c r="E334" s="8"/>
      <c r="F334" s="8"/>
      <c r="G334" s="8"/>
      <c r="H334" s="5"/>
      <c r="I334" s="103">
        <f t="shared" si="169"/>
        <v>0</v>
      </c>
      <c r="J334" s="10"/>
      <c r="K334" s="10"/>
      <c r="L334" s="10"/>
      <c r="M334" s="120" t="str">
        <f t="shared" si="170"/>
        <v/>
      </c>
      <c r="N334" s="106" t="str">
        <f t="shared" si="171"/>
        <v/>
      </c>
      <c r="O334" s="5">
        <v>0</v>
      </c>
      <c r="P334" s="5">
        <v>0</v>
      </c>
      <c r="Q334" s="5">
        <v>0</v>
      </c>
      <c r="R334" s="5"/>
      <c r="S334" s="5"/>
      <c r="T334" s="147"/>
    </row>
    <row r="335" spans="1:20" ht="15" hidden="1" customHeight="1" x14ac:dyDescent="0.25">
      <c r="A335" s="176"/>
      <c r="B335" s="3"/>
      <c r="C335" s="67" t="s">
        <v>243</v>
      </c>
      <c r="D335" s="138"/>
      <c r="E335" s="8"/>
      <c r="F335" s="8"/>
      <c r="G335" s="8"/>
      <c r="H335" s="5"/>
      <c r="I335" s="103">
        <f t="shared" si="169"/>
        <v>0</v>
      </c>
      <c r="J335" s="10"/>
      <c r="K335" s="10"/>
      <c r="L335" s="10"/>
      <c r="M335" s="120" t="str">
        <f t="shared" si="170"/>
        <v/>
      </c>
      <c r="N335" s="106" t="str">
        <f t="shared" si="171"/>
        <v/>
      </c>
      <c r="O335" s="5">
        <v>0</v>
      </c>
      <c r="P335" s="5">
        <v>0</v>
      </c>
      <c r="Q335" s="5">
        <v>0</v>
      </c>
      <c r="R335" s="5"/>
      <c r="S335" s="5"/>
      <c r="T335" s="147"/>
    </row>
    <row r="336" spans="1:20" ht="15" hidden="1" customHeight="1" x14ac:dyDescent="0.25">
      <c r="A336" s="176"/>
      <c r="B336" s="3"/>
      <c r="C336" s="67" t="s">
        <v>244</v>
      </c>
      <c r="D336" s="138"/>
      <c r="E336" s="8"/>
      <c r="F336" s="8"/>
      <c r="G336" s="8"/>
      <c r="H336" s="5"/>
      <c r="I336" s="103">
        <f t="shared" si="169"/>
        <v>0</v>
      </c>
      <c r="J336" s="10"/>
      <c r="K336" s="10"/>
      <c r="L336" s="10"/>
      <c r="M336" s="120" t="str">
        <f t="shared" si="170"/>
        <v/>
      </c>
      <c r="N336" s="106" t="str">
        <f t="shared" si="171"/>
        <v/>
      </c>
      <c r="O336" s="5">
        <v>0</v>
      </c>
      <c r="P336" s="5">
        <v>0</v>
      </c>
      <c r="Q336" s="5">
        <v>0</v>
      </c>
      <c r="R336" s="5"/>
      <c r="S336" s="5"/>
      <c r="T336" s="147"/>
    </row>
    <row r="337" spans="1:20" ht="15" hidden="1" customHeight="1" x14ac:dyDescent="0.25">
      <c r="A337" s="176"/>
      <c r="B337" s="3"/>
      <c r="C337" s="67" t="s">
        <v>276</v>
      </c>
      <c r="D337" s="138"/>
      <c r="E337" s="8"/>
      <c r="F337" s="8"/>
      <c r="G337" s="8"/>
      <c r="H337" s="5"/>
      <c r="I337" s="103">
        <f t="shared" si="169"/>
        <v>0</v>
      </c>
      <c r="J337" s="10"/>
      <c r="K337" s="10"/>
      <c r="L337" s="10"/>
      <c r="M337" s="120" t="str">
        <f t="shared" si="170"/>
        <v/>
      </c>
      <c r="N337" s="106" t="str">
        <f t="shared" si="171"/>
        <v/>
      </c>
      <c r="O337" s="5">
        <v>0</v>
      </c>
      <c r="P337" s="5">
        <v>0</v>
      </c>
      <c r="Q337" s="5">
        <v>0</v>
      </c>
      <c r="R337" s="5"/>
      <c r="S337" s="5"/>
      <c r="T337" s="147"/>
    </row>
    <row r="338" spans="1:20" ht="15" hidden="1" customHeight="1" x14ac:dyDescent="0.25">
      <c r="A338" s="176"/>
      <c r="B338" s="3"/>
      <c r="C338" s="67" t="s">
        <v>246</v>
      </c>
      <c r="D338" s="138"/>
      <c r="E338" s="8"/>
      <c r="F338" s="8"/>
      <c r="G338" s="8"/>
      <c r="H338" s="5"/>
      <c r="I338" s="103">
        <f t="shared" si="169"/>
        <v>0</v>
      </c>
      <c r="J338" s="10"/>
      <c r="K338" s="10"/>
      <c r="L338" s="10"/>
      <c r="M338" s="120" t="str">
        <f t="shared" si="170"/>
        <v/>
      </c>
      <c r="N338" s="106" t="str">
        <f t="shared" si="171"/>
        <v/>
      </c>
      <c r="O338" s="5">
        <v>0</v>
      </c>
      <c r="P338" s="5">
        <v>0</v>
      </c>
      <c r="Q338" s="5">
        <v>0</v>
      </c>
      <c r="R338" s="5"/>
      <c r="S338" s="5"/>
      <c r="T338" s="147"/>
    </row>
    <row r="339" spans="1:20" ht="15" hidden="1" customHeight="1" x14ac:dyDescent="0.25">
      <c r="A339" s="176"/>
      <c r="B339" s="3"/>
      <c r="C339" s="67" t="s">
        <v>331</v>
      </c>
      <c r="D339" s="138"/>
      <c r="E339" s="8"/>
      <c r="F339" s="8"/>
      <c r="G339" s="8"/>
      <c r="H339" s="5"/>
      <c r="I339" s="103">
        <f t="shared" si="169"/>
        <v>0</v>
      </c>
      <c r="J339" s="10"/>
      <c r="K339" s="10"/>
      <c r="L339" s="10"/>
      <c r="M339" s="120" t="str">
        <f t="shared" si="170"/>
        <v/>
      </c>
      <c r="N339" s="106" t="str">
        <f t="shared" si="171"/>
        <v/>
      </c>
      <c r="O339" s="5">
        <v>0</v>
      </c>
      <c r="P339" s="5">
        <v>0</v>
      </c>
      <c r="Q339" s="5">
        <v>0</v>
      </c>
      <c r="R339" s="5"/>
      <c r="S339" s="5"/>
      <c r="T339" s="147"/>
    </row>
    <row r="340" spans="1:20" ht="15" hidden="1" customHeight="1" x14ac:dyDescent="0.25">
      <c r="A340" s="176"/>
      <c r="B340" s="3"/>
      <c r="C340" s="67" t="s">
        <v>268</v>
      </c>
      <c r="D340" s="138"/>
      <c r="E340" s="8"/>
      <c r="F340" s="8"/>
      <c r="G340" s="8"/>
      <c r="H340" s="5"/>
      <c r="I340" s="103">
        <f t="shared" si="169"/>
        <v>0</v>
      </c>
      <c r="J340" s="10"/>
      <c r="K340" s="10"/>
      <c r="L340" s="10"/>
      <c r="M340" s="120" t="str">
        <f t="shared" si="170"/>
        <v/>
      </c>
      <c r="N340" s="106" t="str">
        <f t="shared" si="171"/>
        <v/>
      </c>
      <c r="O340" s="5">
        <v>0</v>
      </c>
      <c r="P340" s="5">
        <v>0</v>
      </c>
      <c r="Q340" s="5">
        <v>0</v>
      </c>
      <c r="R340" s="5"/>
      <c r="S340" s="5"/>
      <c r="T340" s="147"/>
    </row>
    <row r="341" spans="1:20" ht="15" hidden="1" customHeight="1" x14ac:dyDescent="0.25">
      <c r="A341" s="176"/>
      <c r="B341" s="3"/>
      <c r="C341" s="67" t="s">
        <v>254</v>
      </c>
      <c r="D341" s="138"/>
      <c r="E341" s="8"/>
      <c r="F341" s="8"/>
      <c r="G341" s="8"/>
      <c r="H341" s="5"/>
      <c r="I341" s="103">
        <f t="shared" si="169"/>
        <v>0</v>
      </c>
      <c r="J341" s="10"/>
      <c r="K341" s="10"/>
      <c r="L341" s="10"/>
      <c r="M341" s="120" t="str">
        <f t="shared" si="170"/>
        <v/>
      </c>
      <c r="N341" s="106" t="str">
        <f t="shared" si="171"/>
        <v/>
      </c>
      <c r="O341" s="5">
        <v>0</v>
      </c>
      <c r="P341" s="5">
        <v>0</v>
      </c>
      <c r="Q341" s="5">
        <v>0</v>
      </c>
      <c r="R341" s="5"/>
      <c r="S341" s="5"/>
      <c r="T341" s="147"/>
    </row>
    <row r="342" spans="1:20" ht="15" hidden="1" customHeight="1" x14ac:dyDescent="0.25">
      <c r="A342" s="176"/>
      <c r="B342" s="3"/>
      <c r="C342" s="67" t="s">
        <v>269</v>
      </c>
      <c r="D342" s="138"/>
      <c r="E342" s="8"/>
      <c r="F342" s="8"/>
      <c r="G342" s="8"/>
      <c r="H342" s="5"/>
      <c r="I342" s="103">
        <f t="shared" si="169"/>
        <v>0</v>
      </c>
      <c r="J342" s="10"/>
      <c r="K342" s="10"/>
      <c r="L342" s="10"/>
      <c r="M342" s="120" t="str">
        <f t="shared" si="170"/>
        <v/>
      </c>
      <c r="N342" s="106" t="str">
        <f t="shared" si="171"/>
        <v/>
      </c>
      <c r="O342" s="5">
        <v>0</v>
      </c>
      <c r="P342" s="5">
        <v>0</v>
      </c>
      <c r="Q342" s="5">
        <v>0</v>
      </c>
      <c r="R342" s="5"/>
      <c r="S342" s="5"/>
      <c r="T342" s="147"/>
    </row>
    <row r="343" spans="1:20" ht="15" hidden="1" customHeight="1" x14ac:dyDescent="0.25">
      <c r="A343" s="176"/>
      <c r="B343" s="3"/>
      <c r="C343" s="67" t="s">
        <v>277</v>
      </c>
      <c r="D343" s="138"/>
      <c r="E343" s="8"/>
      <c r="F343" s="8"/>
      <c r="G343" s="8"/>
      <c r="H343" s="5"/>
      <c r="I343" s="103">
        <f t="shared" si="169"/>
        <v>0</v>
      </c>
      <c r="J343" s="10"/>
      <c r="K343" s="10"/>
      <c r="L343" s="10"/>
      <c r="M343" s="120" t="str">
        <f t="shared" si="170"/>
        <v/>
      </c>
      <c r="N343" s="106" t="str">
        <f t="shared" si="171"/>
        <v/>
      </c>
      <c r="O343" s="5">
        <v>0</v>
      </c>
      <c r="P343" s="5">
        <v>0</v>
      </c>
      <c r="Q343" s="5">
        <v>0</v>
      </c>
      <c r="R343" s="5"/>
      <c r="S343" s="5"/>
      <c r="T343" s="147"/>
    </row>
    <row r="344" spans="1:20" ht="15" hidden="1" customHeight="1" x14ac:dyDescent="0.25">
      <c r="A344" s="176"/>
      <c r="B344" s="3"/>
      <c r="C344" s="67" t="s">
        <v>271</v>
      </c>
      <c r="D344" s="138"/>
      <c r="E344" s="8"/>
      <c r="F344" s="8"/>
      <c r="G344" s="8"/>
      <c r="H344" s="5"/>
      <c r="I344" s="103">
        <f t="shared" si="169"/>
        <v>0</v>
      </c>
      <c r="J344" s="10"/>
      <c r="K344" s="10"/>
      <c r="L344" s="10"/>
      <c r="M344" s="120" t="str">
        <f t="shared" si="170"/>
        <v/>
      </c>
      <c r="N344" s="106" t="str">
        <f t="shared" si="171"/>
        <v/>
      </c>
      <c r="O344" s="5">
        <v>0</v>
      </c>
      <c r="P344" s="5">
        <v>0</v>
      </c>
      <c r="Q344" s="5">
        <v>0</v>
      </c>
      <c r="R344" s="5"/>
      <c r="S344" s="5"/>
      <c r="T344" s="147"/>
    </row>
    <row r="345" spans="1:20" ht="15" hidden="1" customHeight="1" x14ac:dyDescent="0.25">
      <c r="A345" s="176"/>
      <c r="B345" s="3"/>
      <c r="C345" s="67" t="s">
        <v>272</v>
      </c>
      <c r="D345" s="138"/>
      <c r="E345" s="8"/>
      <c r="F345" s="8"/>
      <c r="G345" s="8"/>
      <c r="H345" s="5"/>
      <c r="I345" s="103">
        <f t="shared" si="169"/>
        <v>0</v>
      </c>
      <c r="J345" s="10"/>
      <c r="K345" s="10"/>
      <c r="L345" s="10"/>
      <c r="M345" s="120" t="str">
        <f t="shared" si="170"/>
        <v/>
      </c>
      <c r="N345" s="106" t="str">
        <f t="shared" si="171"/>
        <v/>
      </c>
      <c r="O345" s="5">
        <v>0</v>
      </c>
      <c r="P345" s="5">
        <v>0</v>
      </c>
      <c r="Q345" s="5">
        <v>0</v>
      </c>
      <c r="R345" s="5"/>
      <c r="S345" s="5"/>
      <c r="T345" s="147"/>
    </row>
    <row r="346" spans="1:20" ht="15" hidden="1" customHeight="1" x14ac:dyDescent="0.25">
      <c r="A346" s="176"/>
      <c r="B346" s="3"/>
      <c r="C346" s="67" t="s">
        <v>273</v>
      </c>
      <c r="D346" s="138"/>
      <c r="E346" s="8"/>
      <c r="F346" s="8"/>
      <c r="G346" s="8"/>
      <c r="H346" s="5"/>
      <c r="I346" s="103">
        <f t="shared" si="169"/>
        <v>0</v>
      </c>
      <c r="J346" s="10"/>
      <c r="K346" s="10"/>
      <c r="L346" s="10"/>
      <c r="M346" s="120" t="str">
        <f t="shared" si="170"/>
        <v/>
      </c>
      <c r="N346" s="106" t="str">
        <f t="shared" si="171"/>
        <v/>
      </c>
      <c r="O346" s="5">
        <v>0</v>
      </c>
      <c r="P346" s="5">
        <v>0</v>
      </c>
      <c r="Q346" s="5">
        <v>0</v>
      </c>
      <c r="R346" s="5"/>
      <c r="S346" s="5"/>
      <c r="T346" s="147"/>
    </row>
    <row r="347" spans="1:20" ht="15" hidden="1" customHeight="1" x14ac:dyDescent="0.25">
      <c r="A347" s="176"/>
      <c r="B347" s="3"/>
      <c r="C347" s="67" t="s">
        <v>274</v>
      </c>
      <c r="D347" s="138"/>
      <c r="E347" s="8"/>
      <c r="F347" s="8"/>
      <c r="G347" s="8"/>
      <c r="H347" s="5"/>
      <c r="I347" s="103">
        <f t="shared" si="169"/>
        <v>0</v>
      </c>
      <c r="J347" s="10"/>
      <c r="K347" s="10"/>
      <c r="L347" s="10"/>
      <c r="M347" s="120" t="str">
        <f t="shared" si="170"/>
        <v/>
      </c>
      <c r="N347" s="106" t="str">
        <f t="shared" si="171"/>
        <v/>
      </c>
      <c r="O347" s="5">
        <v>0</v>
      </c>
      <c r="P347" s="5">
        <v>0</v>
      </c>
      <c r="Q347" s="5">
        <v>0</v>
      </c>
      <c r="R347" s="5"/>
      <c r="S347" s="5"/>
      <c r="T347" s="147"/>
    </row>
    <row r="348" spans="1:20" ht="15" hidden="1" customHeight="1" x14ac:dyDescent="0.25">
      <c r="A348" s="176"/>
      <c r="B348" s="3"/>
      <c r="C348" s="67" t="s">
        <v>278</v>
      </c>
      <c r="D348" s="138"/>
      <c r="E348" s="8"/>
      <c r="F348" s="8"/>
      <c r="G348" s="8"/>
      <c r="H348" s="5"/>
      <c r="I348" s="103">
        <f t="shared" si="169"/>
        <v>0</v>
      </c>
      <c r="J348" s="10"/>
      <c r="K348" s="10"/>
      <c r="L348" s="10"/>
      <c r="M348" s="120" t="str">
        <f t="shared" si="170"/>
        <v/>
      </c>
      <c r="N348" s="106" t="str">
        <f t="shared" si="171"/>
        <v/>
      </c>
      <c r="O348" s="5">
        <v>0</v>
      </c>
      <c r="P348" s="5">
        <v>0</v>
      </c>
      <c r="Q348" s="5">
        <v>0</v>
      </c>
      <c r="R348" s="5"/>
      <c r="S348" s="5"/>
      <c r="T348" s="147"/>
    </row>
    <row r="349" spans="1:20" ht="15" hidden="1" customHeight="1" x14ac:dyDescent="0.25">
      <c r="A349" s="176"/>
      <c r="B349" s="3"/>
      <c r="C349" s="67" t="s">
        <v>279</v>
      </c>
      <c r="D349" s="138"/>
      <c r="E349" s="8"/>
      <c r="F349" s="8"/>
      <c r="G349" s="8"/>
      <c r="H349" s="5"/>
      <c r="I349" s="103">
        <f t="shared" si="169"/>
        <v>0</v>
      </c>
      <c r="J349" s="10"/>
      <c r="K349" s="10"/>
      <c r="L349" s="10"/>
      <c r="M349" s="120" t="str">
        <f t="shared" si="170"/>
        <v/>
      </c>
      <c r="N349" s="106" t="str">
        <f t="shared" si="171"/>
        <v/>
      </c>
      <c r="O349" s="5">
        <v>0</v>
      </c>
      <c r="P349" s="5">
        <v>0</v>
      </c>
      <c r="Q349" s="5">
        <v>0</v>
      </c>
      <c r="R349" s="5"/>
      <c r="S349" s="5"/>
      <c r="T349" s="147"/>
    </row>
    <row r="350" spans="1:20" ht="15" hidden="1" customHeight="1" x14ac:dyDescent="0.25">
      <c r="A350" s="176"/>
      <c r="B350" s="3"/>
      <c r="C350" s="67" t="s">
        <v>280</v>
      </c>
      <c r="D350" s="138"/>
      <c r="E350" s="8"/>
      <c r="F350" s="8"/>
      <c r="G350" s="8"/>
      <c r="H350" s="5"/>
      <c r="I350" s="103">
        <f t="shared" si="169"/>
        <v>0</v>
      </c>
      <c r="J350" s="10"/>
      <c r="K350" s="10"/>
      <c r="L350" s="10"/>
      <c r="M350" s="120" t="str">
        <f t="shared" si="170"/>
        <v/>
      </c>
      <c r="N350" s="106" t="str">
        <f t="shared" si="171"/>
        <v/>
      </c>
      <c r="O350" s="5">
        <v>0</v>
      </c>
      <c r="P350" s="5">
        <v>0</v>
      </c>
      <c r="Q350" s="5">
        <v>0</v>
      </c>
      <c r="R350" s="5"/>
      <c r="S350" s="5"/>
      <c r="T350" s="147"/>
    </row>
    <row r="351" spans="1:20" ht="15" hidden="1" customHeight="1" x14ac:dyDescent="0.25">
      <c r="A351" s="176"/>
      <c r="B351" s="3"/>
      <c r="C351" s="67" t="s">
        <v>281</v>
      </c>
      <c r="D351" s="138"/>
      <c r="E351" s="8"/>
      <c r="F351" s="8"/>
      <c r="G351" s="8"/>
      <c r="H351" s="5"/>
      <c r="I351" s="103">
        <f t="shared" si="169"/>
        <v>0</v>
      </c>
      <c r="J351" s="10"/>
      <c r="K351" s="10"/>
      <c r="L351" s="10"/>
      <c r="M351" s="120" t="str">
        <f t="shared" si="170"/>
        <v/>
      </c>
      <c r="N351" s="106" t="str">
        <f t="shared" si="171"/>
        <v/>
      </c>
      <c r="O351" s="5">
        <v>0</v>
      </c>
      <c r="P351" s="5">
        <v>0</v>
      </c>
      <c r="Q351" s="5">
        <v>0</v>
      </c>
      <c r="R351" s="5"/>
      <c r="S351" s="5"/>
      <c r="T351" s="147"/>
    </row>
    <row r="352" spans="1:20" ht="15" hidden="1" customHeight="1" x14ac:dyDescent="0.25">
      <c r="A352" s="176"/>
      <c r="B352" s="3"/>
      <c r="C352" s="67" t="s">
        <v>282</v>
      </c>
      <c r="D352" s="138"/>
      <c r="E352" s="8"/>
      <c r="F352" s="8"/>
      <c r="G352" s="8"/>
      <c r="H352" s="5"/>
      <c r="I352" s="103">
        <f t="shared" si="169"/>
        <v>0</v>
      </c>
      <c r="J352" s="10"/>
      <c r="K352" s="10"/>
      <c r="L352" s="10"/>
      <c r="M352" s="120" t="str">
        <f t="shared" si="170"/>
        <v/>
      </c>
      <c r="N352" s="106" t="str">
        <f t="shared" si="171"/>
        <v/>
      </c>
      <c r="O352" s="5">
        <v>0</v>
      </c>
      <c r="P352" s="5">
        <v>0</v>
      </c>
      <c r="Q352" s="5">
        <v>0</v>
      </c>
      <c r="R352" s="5"/>
      <c r="S352" s="5"/>
      <c r="T352" s="147"/>
    </row>
    <row r="353" spans="1:20" ht="15" hidden="1" customHeight="1" x14ac:dyDescent="0.25">
      <c r="A353" s="176"/>
      <c r="B353" s="3"/>
      <c r="C353" s="67" t="s">
        <v>257</v>
      </c>
      <c r="D353" s="138"/>
      <c r="E353" s="8"/>
      <c r="F353" s="8"/>
      <c r="G353" s="8"/>
      <c r="H353" s="5"/>
      <c r="I353" s="103">
        <f t="shared" si="169"/>
        <v>0</v>
      </c>
      <c r="J353" s="10"/>
      <c r="K353" s="10"/>
      <c r="L353" s="10"/>
      <c r="M353" s="120" t="str">
        <f t="shared" si="170"/>
        <v/>
      </c>
      <c r="N353" s="106" t="str">
        <f t="shared" si="171"/>
        <v/>
      </c>
      <c r="O353" s="5">
        <v>0</v>
      </c>
      <c r="P353" s="5">
        <v>0</v>
      </c>
      <c r="Q353" s="5">
        <v>0</v>
      </c>
      <c r="R353" s="5"/>
      <c r="S353" s="5"/>
      <c r="T353" s="147"/>
    </row>
    <row r="354" spans="1:20" ht="20.100000000000001" hidden="1" customHeight="1" x14ac:dyDescent="0.25">
      <c r="A354" s="176"/>
      <c r="B354" s="3">
        <v>46</v>
      </c>
      <c r="C354" s="66" t="s">
        <v>179</v>
      </c>
      <c r="D354" s="5">
        <f>SUM(D355:D367)</f>
        <v>0</v>
      </c>
      <c r="E354" s="8"/>
      <c r="F354" s="8"/>
      <c r="G354" s="22">
        <f>SUM(D354:F354)</f>
        <v>0</v>
      </c>
      <c r="H354" s="124">
        <f>IF(OR(M354="",G354=""),"n/a",ROUND(SUMPRODUCT(J354:L354,D354:F354),2))</f>
        <v>0</v>
      </c>
      <c r="I354" s="101">
        <f t="shared" si="165"/>
        <v>0</v>
      </c>
      <c r="J354" s="21"/>
      <c r="K354" s="7"/>
      <c r="L354" s="7"/>
      <c r="M354" s="115">
        <f t="shared" ref="M354" si="172">SUM(J354:L354)</f>
        <v>0</v>
      </c>
      <c r="N354" s="106" t="str">
        <f>IF(J354="","NO SE LICITA",IF(J354=0,"MAL","SUBTOTAL OK"))</f>
        <v>NO SE LICITA</v>
      </c>
      <c r="O354" s="22">
        <v>60.65</v>
      </c>
      <c r="P354" s="8">
        <v>0</v>
      </c>
      <c r="Q354" s="8">
        <v>0</v>
      </c>
      <c r="R354" s="22">
        <f t="shared" ref="R354" si="173">SUM(O354:Q354)</f>
        <v>60.65</v>
      </c>
      <c r="S354" s="124">
        <f>IF(OR(M354="",R354=""),"n/a",ROUND(SUMPRODUCT(J354:L354,O354:Q354),2))</f>
        <v>0</v>
      </c>
      <c r="T354" s="147">
        <f t="shared" ref="T354" si="174">IF(OR(O354-D354&lt;0,P354-E354&lt;0,Q354-F354&lt;0),-1,1)</f>
        <v>1</v>
      </c>
    </row>
    <row r="355" spans="1:20" ht="15" hidden="1" customHeight="1" x14ac:dyDescent="0.25">
      <c r="A355" s="176"/>
      <c r="B355" s="3"/>
      <c r="C355" s="67" t="s">
        <v>240</v>
      </c>
      <c r="D355" s="138"/>
      <c r="E355" s="8"/>
      <c r="F355" s="8"/>
      <c r="G355" s="8"/>
      <c r="H355" s="5"/>
      <c r="I355" s="103">
        <f>IF($J$354="",0,IF(AND($J$354&lt;&gt;"",OR(D355&lt;&gt;"",D355=0)),0,1))</f>
        <v>0</v>
      </c>
      <c r="J355" s="10"/>
      <c r="K355" s="10"/>
      <c r="L355" s="10"/>
      <c r="M355" s="120" t="str">
        <f>IF($M$354&gt;0,"Si","")</f>
        <v/>
      </c>
      <c r="N355" s="106" t="str">
        <f>IF($J$354="","",IF(D355="","NO HA PUESTO VALOR",IF(D355=0,"VALOR PUESTO ES 0","0")))</f>
        <v/>
      </c>
      <c r="O355" s="5">
        <v>0</v>
      </c>
      <c r="P355" s="5">
        <v>0</v>
      </c>
      <c r="Q355" s="5">
        <v>0</v>
      </c>
      <c r="R355" s="5"/>
      <c r="S355" s="5"/>
      <c r="T355" s="147"/>
    </row>
    <row r="356" spans="1:20" ht="15" hidden="1" customHeight="1" x14ac:dyDescent="0.25">
      <c r="A356" s="176"/>
      <c r="B356" s="3"/>
      <c r="C356" s="67" t="s">
        <v>283</v>
      </c>
      <c r="D356" s="138"/>
      <c r="E356" s="8"/>
      <c r="F356" s="8"/>
      <c r="G356" s="8"/>
      <c r="H356" s="5"/>
      <c r="I356" s="103">
        <f t="shared" ref="I356:I367" si="175">IF($J$354="",0,IF(AND($J$354&lt;&gt;"",OR(D356&lt;&gt;"",D356=0)),0,1))</f>
        <v>0</v>
      </c>
      <c r="J356" s="10"/>
      <c r="K356" s="10"/>
      <c r="L356" s="10"/>
      <c r="M356" s="120" t="str">
        <f t="shared" ref="M356:M367" si="176">IF($M$354&gt;0,"Si","")</f>
        <v/>
      </c>
      <c r="N356" s="106" t="str">
        <f t="shared" ref="N356:N367" si="177">IF($J$354="","",IF(D356="","NO HA PUESTO VALOR",IF(D356=0,"VALOR PUESTO ES 0","0")))</f>
        <v/>
      </c>
      <c r="O356" s="5">
        <v>0</v>
      </c>
      <c r="P356" s="5">
        <v>0</v>
      </c>
      <c r="Q356" s="5">
        <v>0</v>
      </c>
      <c r="R356" s="5"/>
      <c r="S356" s="5"/>
      <c r="T356" s="147"/>
    </row>
    <row r="357" spans="1:20" ht="15" hidden="1" customHeight="1" x14ac:dyDescent="0.25">
      <c r="A357" s="176"/>
      <c r="B357" s="3"/>
      <c r="C357" s="67" t="s">
        <v>284</v>
      </c>
      <c r="D357" s="138"/>
      <c r="E357" s="8"/>
      <c r="F357" s="8"/>
      <c r="G357" s="8"/>
      <c r="H357" s="5"/>
      <c r="I357" s="103">
        <f t="shared" si="175"/>
        <v>0</v>
      </c>
      <c r="J357" s="10"/>
      <c r="K357" s="10"/>
      <c r="L357" s="10"/>
      <c r="M357" s="120" t="str">
        <f t="shared" si="176"/>
        <v/>
      </c>
      <c r="N357" s="106" t="str">
        <f t="shared" si="177"/>
        <v/>
      </c>
      <c r="O357" s="5">
        <v>0</v>
      </c>
      <c r="P357" s="5">
        <v>0</v>
      </c>
      <c r="Q357" s="5">
        <v>0</v>
      </c>
      <c r="R357" s="5"/>
      <c r="S357" s="5"/>
      <c r="T357" s="147"/>
    </row>
    <row r="358" spans="1:20" ht="15" hidden="1" customHeight="1" x14ac:dyDescent="0.25">
      <c r="A358" s="176"/>
      <c r="B358" s="3"/>
      <c r="C358" s="67" t="s">
        <v>251</v>
      </c>
      <c r="D358" s="138"/>
      <c r="E358" s="8"/>
      <c r="F358" s="8"/>
      <c r="G358" s="8"/>
      <c r="H358" s="5"/>
      <c r="I358" s="103">
        <f t="shared" si="175"/>
        <v>0</v>
      </c>
      <c r="J358" s="10"/>
      <c r="K358" s="10"/>
      <c r="L358" s="10"/>
      <c r="M358" s="120" t="str">
        <f t="shared" si="176"/>
        <v/>
      </c>
      <c r="N358" s="106" t="str">
        <f t="shared" si="177"/>
        <v/>
      </c>
      <c r="O358" s="5">
        <v>0</v>
      </c>
      <c r="P358" s="5">
        <v>0</v>
      </c>
      <c r="Q358" s="5">
        <v>0</v>
      </c>
      <c r="R358" s="5"/>
      <c r="S358" s="5"/>
      <c r="T358" s="147"/>
    </row>
    <row r="359" spans="1:20" ht="15" hidden="1" customHeight="1" x14ac:dyDescent="0.25">
      <c r="A359" s="176"/>
      <c r="B359" s="3"/>
      <c r="C359" s="67" t="s">
        <v>285</v>
      </c>
      <c r="D359" s="138"/>
      <c r="E359" s="8"/>
      <c r="F359" s="8"/>
      <c r="G359" s="8"/>
      <c r="H359" s="5"/>
      <c r="I359" s="103">
        <f t="shared" si="175"/>
        <v>0</v>
      </c>
      <c r="J359" s="10"/>
      <c r="K359" s="10"/>
      <c r="L359" s="10"/>
      <c r="M359" s="120" t="str">
        <f t="shared" si="176"/>
        <v/>
      </c>
      <c r="N359" s="106" t="str">
        <f t="shared" si="177"/>
        <v/>
      </c>
      <c r="O359" s="5">
        <v>0</v>
      </c>
      <c r="P359" s="5">
        <v>0</v>
      </c>
      <c r="Q359" s="5">
        <v>0</v>
      </c>
      <c r="R359" s="5"/>
      <c r="S359" s="5"/>
      <c r="T359" s="147"/>
    </row>
    <row r="360" spans="1:20" ht="15" hidden="1" customHeight="1" x14ac:dyDescent="0.25">
      <c r="A360" s="176"/>
      <c r="B360" s="3"/>
      <c r="C360" s="67" t="s">
        <v>253</v>
      </c>
      <c r="D360" s="138"/>
      <c r="E360" s="8"/>
      <c r="F360" s="8"/>
      <c r="G360" s="8"/>
      <c r="H360" s="5"/>
      <c r="I360" s="103">
        <f t="shared" si="175"/>
        <v>0</v>
      </c>
      <c r="J360" s="10"/>
      <c r="K360" s="10"/>
      <c r="L360" s="10"/>
      <c r="M360" s="120" t="str">
        <f t="shared" si="176"/>
        <v/>
      </c>
      <c r="N360" s="106" t="str">
        <f t="shared" si="177"/>
        <v/>
      </c>
      <c r="O360" s="5">
        <v>0</v>
      </c>
      <c r="P360" s="5">
        <v>0</v>
      </c>
      <c r="Q360" s="5">
        <v>0</v>
      </c>
      <c r="R360" s="5"/>
      <c r="S360" s="5"/>
      <c r="T360" s="147"/>
    </row>
    <row r="361" spans="1:20" ht="15" hidden="1" customHeight="1" x14ac:dyDescent="0.25">
      <c r="A361" s="176"/>
      <c r="B361" s="3"/>
      <c r="C361" s="67" t="s">
        <v>248</v>
      </c>
      <c r="D361" s="138"/>
      <c r="E361" s="8"/>
      <c r="F361" s="8"/>
      <c r="G361" s="8"/>
      <c r="H361" s="5"/>
      <c r="I361" s="103">
        <f t="shared" si="175"/>
        <v>0</v>
      </c>
      <c r="J361" s="10"/>
      <c r="K361" s="10"/>
      <c r="L361" s="10"/>
      <c r="M361" s="120" t="str">
        <f t="shared" si="176"/>
        <v/>
      </c>
      <c r="N361" s="106" t="str">
        <f t="shared" si="177"/>
        <v/>
      </c>
      <c r="O361" s="5">
        <v>0</v>
      </c>
      <c r="P361" s="5">
        <v>0</v>
      </c>
      <c r="Q361" s="5">
        <v>0</v>
      </c>
      <c r="R361" s="5"/>
      <c r="S361" s="5"/>
      <c r="T361" s="147"/>
    </row>
    <row r="362" spans="1:20" ht="15" hidden="1" customHeight="1" x14ac:dyDescent="0.25">
      <c r="A362" s="176"/>
      <c r="B362" s="3"/>
      <c r="C362" s="67" t="s">
        <v>286</v>
      </c>
      <c r="D362" s="138"/>
      <c r="E362" s="8"/>
      <c r="F362" s="8"/>
      <c r="G362" s="8"/>
      <c r="H362" s="5"/>
      <c r="I362" s="103">
        <f t="shared" si="175"/>
        <v>0</v>
      </c>
      <c r="J362" s="10"/>
      <c r="K362" s="10"/>
      <c r="L362" s="10"/>
      <c r="M362" s="120" t="str">
        <f t="shared" si="176"/>
        <v/>
      </c>
      <c r="N362" s="106" t="str">
        <f t="shared" si="177"/>
        <v/>
      </c>
      <c r="O362" s="5">
        <v>0</v>
      </c>
      <c r="P362" s="5">
        <v>0</v>
      </c>
      <c r="Q362" s="5">
        <v>0</v>
      </c>
      <c r="R362" s="5"/>
      <c r="S362" s="5"/>
      <c r="T362" s="147"/>
    </row>
    <row r="363" spans="1:20" ht="15" hidden="1" customHeight="1" x14ac:dyDescent="0.25">
      <c r="A363" s="176"/>
      <c r="B363" s="3"/>
      <c r="C363" s="67" t="s">
        <v>287</v>
      </c>
      <c r="D363" s="138"/>
      <c r="E363" s="8"/>
      <c r="F363" s="8"/>
      <c r="G363" s="8"/>
      <c r="H363" s="5"/>
      <c r="I363" s="103">
        <f t="shared" si="175"/>
        <v>0</v>
      </c>
      <c r="J363" s="10"/>
      <c r="K363" s="10"/>
      <c r="L363" s="10"/>
      <c r="M363" s="120" t="str">
        <f t="shared" si="176"/>
        <v/>
      </c>
      <c r="N363" s="106" t="str">
        <f t="shared" si="177"/>
        <v/>
      </c>
      <c r="O363" s="5">
        <v>0</v>
      </c>
      <c r="P363" s="5">
        <v>0</v>
      </c>
      <c r="Q363" s="5">
        <v>0</v>
      </c>
      <c r="R363" s="5"/>
      <c r="S363" s="5"/>
      <c r="T363" s="147"/>
    </row>
    <row r="364" spans="1:20" ht="15" hidden="1" customHeight="1" x14ac:dyDescent="0.25">
      <c r="A364" s="176"/>
      <c r="B364" s="3"/>
      <c r="C364" s="67" t="s">
        <v>288</v>
      </c>
      <c r="D364" s="138"/>
      <c r="E364" s="8"/>
      <c r="F364" s="8"/>
      <c r="G364" s="8"/>
      <c r="H364" s="5"/>
      <c r="I364" s="103">
        <f t="shared" si="175"/>
        <v>0</v>
      </c>
      <c r="J364" s="10"/>
      <c r="K364" s="10"/>
      <c r="L364" s="10"/>
      <c r="M364" s="120" t="str">
        <f t="shared" si="176"/>
        <v/>
      </c>
      <c r="N364" s="106" t="str">
        <f t="shared" si="177"/>
        <v/>
      </c>
      <c r="O364" s="5">
        <v>0</v>
      </c>
      <c r="P364" s="5">
        <v>0</v>
      </c>
      <c r="Q364" s="5">
        <v>0</v>
      </c>
      <c r="R364" s="5"/>
      <c r="S364" s="5"/>
      <c r="T364" s="147"/>
    </row>
    <row r="365" spans="1:20" ht="15" hidden="1" customHeight="1" x14ac:dyDescent="0.25">
      <c r="A365" s="176"/>
      <c r="B365" s="3"/>
      <c r="C365" s="67" t="s">
        <v>280</v>
      </c>
      <c r="D365" s="138"/>
      <c r="E365" s="8"/>
      <c r="F365" s="8"/>
      <c r="G365" s="8"/>
      <c r="H365" s="5"/>
      <c r="I365" s="103">
        <f t="shared" si="175"/>
        <v>0</v>
      </c>
      <c r="J365" s="10"/>
      <c r="K365" s="10"/>
      <c r="L365" s="10"/>
      <c r="M365" s="120" t="str">
        <f t="shared" si="176"/>
        <v/>
      </c>
      <c r="N365" s="106" t="str">
        <f t="shared" si="177"/>
        <v/>
      </c>
      <c r="O365" s="5">
        <v>0</v>
      </c>
      <c r="P365" s="5">
        <v>0</v>
      </c>
      <c r="Q365" s="5">
        <v>0</v>
      </c>
      <c r="R365" s="5"/>
      <c r="S365" s="5"/>
      <c r="T365" s="147"/>
    </row>
    <row r="366" spans="1:20" ht="15" hidden="1" customHeight="1" x14ac:dyDescent="0.25">
      <c r="A366" s="176"/>
      <c r="B366" s="3"/>
      <c r="C366" s="67" t="s">
        <v>281</v>
      </c>
      <c r="D366" s="138"/>
      <c r="E366" s="8"/>
      <c r="F366" s="8"/>
      <c r="G366" s="8"/>
      <c r="H366" s="5"/>
      <c r="I366" s="103">
        <f t="shared" si="175"/>
        <v>0</v>
      </c>
      <c r="J366" s="10"/>
      <c r="K366" s="10"/>
      <c r="L366" s="10"/>
      <c r="M366" s="120" t="str">
        <f t="shared" si="176"/>
        <v/>
      </c>
      <c r="N366" s="106" t="str">
        <f t="shared" si="177"/>
        <v/>
      </c>
      <c r="O366" s="5">
        <v>0</v>
      </c>
      <c r="P366" s="5">
        <v>0</v>
      </c>
      <c r="Q366" s="5">
        <v>0</v>
      </c>
      <c r="R366" s="5"/>
      <c r="S366" s="5"/>
      <c r="T366" s="147"/>
    </row>
    <row r="367" spans="1:20" ht="15" hidden="1" customHeight="1" x14ac:dyDescent="0.25">
      <c r="A367" s="176"/>
      <c r="B367" s="3"/>
      <c r="C367" s="67" t="s">
        <v>282</v>
      </c>
      <c r="D367" s="138"/>
      <c r="E367" s="8"/>
      <c r="F367" s="8"/>
      <c r="G367" s="8"/>
      <c r="H367" s="5"/>
      <c r="I367" s="103">
        <f t="shared" si="175"/>
        <v>0</v>
      </c>
      <c r="J367" s="10"/>
      <c r="K367" s="10"/>
      <c r="L367" s="10"/>
      <c r="M367" s="120" t="str">
        <f t="shared" si="176"/>
        <v/>
      </c>
      <c r="N367" s="106" t="str">
        <f t="shared" si="177"/>
        <v/>
      </c>
      <c r="O367" s="5">
        <v>0</v>
      </c>
      <c r="P367" s="5">
        <v>0</v>
      </c>
      <c r="Q367" s="5">
        <v>0</v>
      </c>
      <c r="R367" s="5"/>
      <c r="S367" s="5"/>
      <c r="T367" s="147"/>
    </row>
    <row r="368" spans="1:20" ht="20.100000000000001" hidden="1" customHeight="1" x14ac:dyDescent="0.25">
      <c r="A368" s="176"/>
      <c r="B368" s="3">
        <v>47</v>
      </c>
      <c r="C368" s="66" t="s">
        <v>180</v>
      </c>
      <c r="D368" s="5">
        <f>SUM(D369:D382)</f>
        <v>0</v>
      </c>
      <c r="E368" s="8"/>
      <c r="F368" s="8"/>
      <c r="G368" s="22">
        <f>SUM(D368:F368)</f>
        <v>0</v>
      </c>
      <c r="H368" s="124">
        <f>IF(OR(M368="",G368=""),"n/a",ROUND(SUMPRODUCT(J368:L368,D368:F368),2))</f>
        <v>0</v>
      </c>
      <c r="I368" s="101">
        <f t="shared" si="165"/>
        <v>0</v>
      </c>
      <c r="J368" s="21"/>
      <c r="K368" s="7"/>
      <c r="L368" s="7"/>
      <c r="M368" s="115">
        <f t="shared" ref="M368" si="178">SUM(J368:L368)</f>
        <v>0</v>
      </c>
      <c r="N368" s="106" t="str">
        <f>IF(J368="","NO SE LICITA",IF(J368=0,"MAL","SUBTOTAL OK"))</f>
        <v>NO SE LICITA</v>
      </c>
      <c r="O368" s="22">
        <v>83.8</v>
      </c>
      <c r="P368" s="8">
        <v>0</v>
      </c>
      <c r="Q368" s="8">
        <v>0</v>
      </c>
      <c r="R368" s="22">
        <f t="shared" ref="R368" si="179">SUM(O368:Q368)</f>
        <v>83.8</v>
      </c>
      <c r="S368" s="124">
        <f>IF(OR(M368="",R368=""),"n/a",ROUND(SUMPRODUCT(J368:L368,O368:Q368),2))</f>
        <v>0</v>
      </c>
      <c r="T368" s="147">
        <f t="shared" ref="T368" si="180">IF(OR(O368-D368&lt;0,P368-E368&lt;0,Q368-F368&lt;0),-1,1)</f>
        <v>1</v>
      </c>
    </row>
    <row r="369" spans="1:20" ht="15" hidden="1" customHeight="1" x14ac:dyDescent="0.25">
      <c r="A369" s="176"/>
      <c r="B369" s="3"/>
      <c r="C369" s="67" t="s">
        <v>289</v>
      </c>
      <c r="D369" s="138"/>
      <c r="E369" s="8"/>
      <c r="F369" s="8"/>
      <c r="G369" s="8"/>
      <c r="H369" s="5"/>
      <c r="I369" s="103">
        <f>IF($J$368="",0,IF(AND($J$368&lt;&gt;"",OR(D369&lt;&gt;"",D369=0)),0,1))</f>
        <v>0</v>
      </c>
      <c r="J369" s="10"/>
      <c r="K369" s="10"/>
      <c r="L369" s="10"/>
      <c r="M369" s="120" t="str">
        <f>IF($M$368&gt;0,"Si","")</f>
        <v/>
      </c>
      <c r="N369" s="106"/>
      <c r="O369" s="5">
        <v>0</v>
      </c>
      <c r="P369" s="5">
        <v>0</v>
      </c>
      <c r="Q369" s="5">
        <v>0</v>
      </c>
      <c r="R369" s="5"/>
      <c r="S369" s="5"/>
      <c r="T369" s="147"/>
    </row>
    <row r="370" spans="1:20" ht="15" hidden="1" customHeight="1" x14ac:dyDescent="0.25">
      <c r="A370" s="176"/>
      <c r="B370" s="3"/>
      <c r="C370" s="67" t="s">
        <v>248</v>
      </c>
      <c r="D370" s="138"/>
      <c r="E370" s="8"/>
      <c r="F370" s="8"/>
      <c r="G370" s="8"/>
      <c r="H370" s="5"/>
      <c r="I370" s="103">
        <f t="shared" ref="I370:I382" si="181">IF($J$368="",0,IF(AND($J$368&lt;&gt;"",OR(D370&lt;&gt;"",D370=0)),0,1))</f>
        <v>0</v>
      </c>
      <c r="J370" s="10"/>
      <c r="K370" s="10"/>
      <c r="L370" s="10"/>
      <c r="M370" s="120" t="str">
        <f t="shared" ref="M370:M386" si="182">IF($M$368&gt;0,"Si","")</f>
        <v/>
      </c>
      <c r="N370" s="106"/>
      <c r="O370" s="5">
        <v>0</v>
      </c>
      <c r="P370" s="5">
        <v>0</v>
      </c>
      <c r="Q370" s="5">
        <v>0</v>
      </c>
      <c r="R370" s="5"/>
      <c r="S370" s="5"/>
      <c r="T370" s="147"/>
    </row>
    <row r="371" spans="1:20" ht="15" hidden="1" customHeight="1" x14ac:dyDescent="0.25">
      <c r="A371" s="176"/>
      <c r="B371" s="3"/>
      <c r="C371" s="67" t="s">
        <v>253</v>
      </c>
      <c r="D371" s="138"/>
      <c r="E371" s="8"/>
      <c r="F371" s="8"/>
      <c r="G371" s="8"/>
      <c r="H371" s="5"/>
      <c r="I371" s="103">
        <f t="shared" si="181"/>
        <v>0</v>
      </c>
      <c r="J371" s="10"/>
      <c r="K371" s="10"/>
      <c r="L371" s="10"/>
      <c r="M371" s="120" t="str">
        <f t="shared" si="182"/>
        <v/>
      </c>
      <c r="N371" s="106"/>
      <c r="O371" s="5">
        <v>0</v>
      </c>
      <c r="P371" s="5">
        <v>0</v>
      </c>
      <c r="Q371" s="5">
        <v>0</v>
      </c>
      <c r="R371" s="5"/>
      <c r="S371" s="5"/>
      <c r="T371" s="147"/>
    </row>
    <row r="372" spans="1:20" ht="15" hidden="1" customHeight="1" x14ac:dyDescent="0.25">
      <c r="A372" s="176"/>
      <c r="B372" s="3"/>
      <c r="C372" s="67" t="s">
        <v>268</v>
      </c>
      <c r="D372" s="138"/>
      <c r="E372" s="8"/>
      <c r="F372" s="8"/>
      <c r="G372" s="8"/>
      <c r="H372" s="5"/>
      <c r="I372" s="103">
        <f t="shared" si="181"/>
        <v>0</v>
      </c>
      <c r="J372" s="10"/>
      <c r="K372" s="10"/>
      <c r="L372" s="10"/>
      <c r="M372" s="120" t="str">
        <f t="shared" si="182"/>
        <v/>
      </c>
      <c r="N372" s="106"/>
      <c r="O372" s="5">
        <v>0</v>
      </c>
      <c r="P372" s="5">
        <v>0</v>
      </c>
      <c r="Q372" s="5">
        <v>0</v>
      </c>
      <c r="R372" s="5"/>
      <c r="S372" s="5"/>
      <c r="T372" s="147"/>
    </row>
    <row r="373" spans="1:20" ht="15" hidden="1" customHeight="1" x14ac:dyDescent="0.25">
      <c r="A373" s="176"/>
      <c r="B373" s="3"/>
      <c r="C373" s="67" t="s">
        <v>290</v>
      </c>
      <c r="D373" s="138"/>
      <c r="E373" s="8"/>
      <c r="F373" s="8"/>
      <c r="G373" s="8"/>
      <c r="H373" s="5"/>
      <c r="I373" s="103">
        <f t="shared" si="181"/>
        <v>0</v>
      </c>
      <c r="J373" s="10"/>
      <c r="K373" s="10"/>
      <c r="L373" s="10"/>
      <c r="M373" s="120" t="str">
        <f t="shared" si="182"/>
        <v/>
      </c>
      <c r="N373" s="106"/>
      <c r="O373" s="5">
        <v>0</v>
      </c>
      <c r="P373" s="5">
        <v>0</v>
      </c>
      <c r="Q373" s="5">
        <v>0</v>
      </c>
      <c r="R373" s="5"/>
      <c r="S373" s="5"/>
      <c r="T373" s="147"/>
    </row>
    <row r="374" spans="1:20" ht="15" hidden="1" customHeight="1" x14ac:dyDescent="0.25">
      <c r="A374" s="176"/>
      <c r="B374" s="3"/>
      <c r="C374" s="67" t="s">
        <v>291</v>
      </c>
      <c r="D374" s="138"/>
      <c r="E374" s="8"/>
      <c r="F374" s="8"/>
      <c r="G374" s="8"/>
      <c r="H374" s="5"/>
      <c r="I374" s="103">
        <f t="shared" si="181"/>
        <v>0</v>
      </c>
      <c r="J374" s="10"/>
      <c r="K374" s="10"/>
      <c r="L374" s="10"/>
      <c r="M374" s="120" t="str">
        <f t="shared" si="182"/>
        <v/>
      </c>
      <c r="N374" s="106"/>
      <c r="O374" s="5">
        <v>0</v>
      </c>
      <c r="P374" s="5">
        <v>0</v>
      </c>
      <c r="Q374" s="5">
        <v>0</v>
      </c>
      <c r="R374" s="5"/>
      <c r="S374" s="5"/>
      <c r="T374" s="147"/>
    </row>
    <row r="375" spans="1:20" ht="15" hidden="1" customHeight="1" x14ac:dyDescent="0.25">
      <c r="A375" s="176"/>
      <c r="B375" s="3"/>
      <c r="C375" s="67" t="s">
        <v>276</v>
      </c>
      <c r="D375" s="138"/>
      <c r="E375" s="8"/>
      <c r="F375" s="8"/>
      <c r="G375" s="8"/>
      <c r="H375" s="5"/>
      <c r="I375" s="103">
        <f t="shared" si="181"/>
        <v>0</v>
      </c>
      <c r="J375" s="10"/>
      <c r="K375" s="10"/>
      <c r="L375" s="10"/>
      <c r="M375" s="120" t="str">
        <f t="shared" si="182"/>
        <v/>
      </c>
      <c r="N375" s="106"/>
      <c r="O375" s="5">
        <v>0</v>
      </c>
      <c r="P375" s="5">
        <v>0</v>
      </c>
      <c r="Q375" s="5">
        <v>0</v>
      </c>
      <c r="R375" s="5"/>
      <c r="S375" s="5"/>
      <c r="T375" s="147"/>
    </row>
    <row r="376" spans="1:20" ht="15" hidden="1" customHeight="1" x14ac:dyDescent="0.25">
      <c r="A376" s="176"/>
      <c r="B376" s="3"/>
      <c r="C376" s="67" t="s">
        <v>247</v>
      </c>
      <c r="D376" s="138"/>
      <c r="E376" s="8"/>
      <c r="F376" s="8"/>
      <c r="G376" s="8"/>
      <c r="H376" s="5"/>
      <c r="I376" s="103">
        <f t="shared" si="181"/>
        <v>0</v>
      </c>
      <c r="J376" s="10"/>
      <c r="K376" s="10"/>
      <c r="L376" s="10"/>
      <c r="M376" s="120" t="str">
        <f t="shared" si="182"/>
        <v/>
      </c>
      <c r="N376" s="106"/>
      <c r="O376" s="5">
        <v>0</v>
      </c>
      <c r="P376" s="5">
        <v>0</v>
      </c>
      <c r="Q376" s="5">
        <v>0</v>
      </c>
      <c r="R376" s="5"/>
      <c r="S376" s="5"/>
      <c r="T376" s="147"/>
    </row>
    <row r="377" spans="1:20" ht="15" hidden="1" customHeight="1" x14ac:dyDescent="0.25">
      <c r="A377" s="176"/>
      <c r="B377" s="3"/>
      <c r="C377" s="67" t="s">
        <v>249</v>
      </c>
      <c r="D377" s="138"/>
      <c r="E377" s="8"/>
      <c r="F377" s="8"/>
      <c r="G377" s="8"/>
      <c r="H377" s="5"/>
      <c r="I377" s="103">
        <f t="shared" si="181"/>
        <v>0</v>
      </c>
      <c r="J377" s="10"/>
      <c r="K377" s="10"/>
      <c r="L377" s="10"/>
      <c r="M377" s="120" t="str">
        <f t="shared" si="182"/>
        <v/>
      </c>
      <c r="N377" s="106"/>
      <c r="O377" s="5">
        <v>0</v>
      </c>
      <c r="P377" s="5">
        <v>0</v>
      </c>
      <c r="Q377" s="5">
        <v>0</v>
      </c>
      <c r="R377" s="5"/>
      <c r="S377" s="5"/>
      <c r="T377" s="147"/>
    </row>
    <row r="378" spans="1:20" ht="15" hidden="1" customHeight="1" x14ac:dyDescent="0.25">
      <c r="A378" s="176"/>
      <c r="B378" s="3"/>
      <c r="C378" s="67" t="s">
        <v>250</v>
      </c>
      <c r="D378" s="138"/>
      <c r="E378" s="8"/>
      <c r="F378" s="8"/>
      <c r="G378" s="8"/>
      <c r="H378" s="5"/>
      <c r="I378" s="103">
        <f t="shared" si="181"/>
        <v>0</v>
      </c>
      <c r="J378" s="10"/>
      <c r="K378" s="10"/>
      <c r="L378" s="10"/>
      <c r="M378" s="120" t="str">
        <f t="shared" si="182"/>
        <v/>
      </c>
      <c r="N378" s="106"/>
      <c r="O378" s="5">
        <v>0</v>
      </c>
      <c r="P378" s="5">
        <v>0</v>
      </c>
      <c r="Q378" s="5">
        <v>0</v>
      </c>
      <c r="R378" s="5"/>
      <c r="S378" s="5"/>
      <c r="T378" s="147"/>
    </row>
    <row r="379" spans="1:20" ht="15" hidden="1" customHeight="1" x14ac:dyDescent="0.25">
      <c r="A379" s="176"/>
      <c r="B379" s="3"/>
      <c r="C379" s="67" t="s">
        <v>251</v>
      </c>
      <c r="D379" s="138"/>
      <c r="E379" s="8"/>
      <c r="F379" s="8"/>
      <c r="G379" s="8"/>
      <c r="H379" s="5"/>
      <c r="I379" s="103">
        <f t="shared" si="181"/>
        <v>0</v>
      </c>
      <c r="J379" s="10"/>
      <c r="K379" s="10"/>
      <c r="L379" s="10"/>
      <c r="M379" s="120" t="str">
        <f t="shared" si="182"/>
        <v/>
      </c>
      <c r="N379" s="106"/>
      <c r="O379" s="5">
        <v>0</v>
      </c>
      <c r="P379" s="5">
        <v>0</v>
      </c>
      <c r="Q379" s="5">
        <v>0</v>
      </c>
      <c r="R379" s="5"/>
      <c r="S379" s="5"/>
      <c r="T379" s="147"/>
    </row>
    <row r="380" spans="1:20" ht="22.15" hidden="1" customHeight="1" x14ac:dyDescent="0.25">
      <c r="A380" s="176"/>
      <c r="B380" s="3"/>
      <c r="C380" s="67" t="s">
        <v>292</v>
      </c>
      <c r="D380" s="138"/>
      <c r="E380" s="8"/>
      <c r="F380" s="8"/>
      <c r="G380" s="8"/>
      <c r="H380" s="5"/>
      <c r="I380" s="103">
        <f t="shared" si="181"/>
        <v>0</v>
      </c>
      <c r="J380" s="10"/>
      <c r="K380" s="10"/>
      <c r="L380" s="10"/>
      <c r="M380" s="120" t="str">
        <f t="shared" si="182"/>
        <v/>
      </c>
      <c r="N380" s="106"/>
      <c r="O380" s="5">
        <v>0</v>
      </c>
      <c r="P380" s="5">
        <v>0</v>
      </c>
      <c r="Q380" s="5">
        <v>0</v>
      </c>
      <c r="R380" s="5"/>
      <c r="S380" s="5"/>
      <c r="T380" s="147"/>
    </row>
    <row r="381" spans="1:20" ht="15" hidden="1" customHeight="1" x14ac:dyDescent="0.25">
      <c r="A381" s="176"/>
      <c r="B381" s="3"/>
      <c r="C381" s="67" t="s">
        <v>293</v>
      </c>
      <c r="D381" s="138"/>
      <c r="E381" s="8"/>
      <c r="F381" s="8"/>
      <c r="G381" s="8"/>
      <c r="H381" s="5"/>
      <c r="I381" s="103">
        <f t="shared" si="181"/>
        <v>0</v>
      </c>
      <c r="J381" s="10"/>
      <c r="K381" s="10"/>
      <c r="L381" s="10"/>
      <c r="M381" s="120" t="str">
        <f t="shared" si="182"/>
        <v/>
      </c>
      <c r="N381" s="106"/>
      <c r="O381" s="5">
        <v>0</v>
      </c>
      <c r="P381" s="5">
        <v>0</v>
      </c>
      <c r="Q381" s="5">
        <v>0</v>
      </c>
      <c r="R381" s="5"/>
      <c r="S381" s="5"/>
      <c r="T381" s="147"/>
    </row>
    <row r="382" spans="1:20" ht="15" hidden="1" customHeight="1" x14ac:dyDescent="0.25">
      <c r="A382" s="176"/>
      <c r="B382" s="3"/>
      <c r="C382" s="67" t="s">
        <v>294</v>
      </c>
      <c r="D382" s="138"/>
      <c r="E382" s="8"/>
      <c r="F382" s="8"/>
      <c r="G382" s="8"/>
      <c r="H382" s="5"/>
      <c r="I382" s="103">
        <f t="shared" si="181"/>
        <v>0</v>
      </c>
      <c r="J382" s="10"/>
      <c r="K382" s="10"/>
      <c r="L382" s="10"/>
      <c r="M382" s="120" t="str">
        <f t="shared" si="182"/>
        <v/>
      </c>
      <c r="N382" s="106"/>
      <c r="O382" s="5">
        <v>0</v>
      </c>
      <c r="P382" s="5">
        <v>0</v>
      </c>
      <c r="Q382" s="5">
        <v>0</v>
      </c>
      <c r="R382" s="5"/>
      <c r="S382" s="5"/>
      <c r="T382" s="147"/>
    </row>
    <row r="383" spans="1:20" ht="15" hidden="1" customHeight="1" x14ac:dyDescent="0.25">
      <c r="A383" s="176"/>
      <c r="B383" s="3">
        <v>48</v>
      </c>
      <c r="C383" s="66" t="s">
        <v>181</v>
      </c>
      <c r="D383" s="5">
        <f>SUM(D384:D386)</f>
        <v>0</v>
      </c>
      <c r="E383" s="8"/>
      <c r="F383" s="8"/>
      <c r="G383" s="22">
        <f>SUM(D383:F383)</f>
        <v>0</v>
      </c>
      <c r="H383" s="124">
        <f>IF(OR(M383="",G383=""),"n/a",ROUND(SUMPRODUCT(J383:L383,D383:F383),2))</f>
        <v>0</v>
      </c>
      <c r="I383" s="101">
        <f t="shared" si="165"/>
        <v>0</v>
      </c>
      <c r="J383" s="21"/>
      <c r="K383" s="7"/>
      <c r="L383" s="7"/>
      <c r="M383" s="115">
        <f t="shared" ref="M383" si="183">SUM(J383:L383)</f>
        <v>0</v>
      </c>
      <c r="N383" s="106" t="str">
        <f>IF(J383="","NO SE LICITA",IF(J383=0,"MAL","SUBTOTAL OK"))</f>
        <v>NO SE LICITA</v>
      </c>
      <c r="O383" s="22">
        <v>60.65</v>
      </c>
      <c r="P383" s="8">
        <v>0</v>
      </c>
      <c r="Q383" s="8">
        <v>0</v>
      </c>
      <c r="R383" s="22">
        <f t="shared" ref="R383" si="184">SUM(O383:Q383)</f>
        <v>60.65</v>
      </c>
      <c r="S383" s="124">
        <f>IF(OR(M383="",R383=""),"n/a",ROUND(SUMPRODUCT(J383:L383,O383:Q383),2))</f>
        <v>0</v>
      </c>
      <c r="T383" s="147">
        <f t="shared" ref="T383" si="185">IF(OR(O383-D383&lt;0,P383-E383&lt;0,Q383-F383&lt;0),-1,1)</f>
        <v>1</v>
      </c>
    </row>
    <row r="384" spans="1:20" ht="26.25" hidden="1" customHeight="1" x14ac:dyDescent="0.25">
      <c r="A384" s="176"/>
      <c r="B384" s="3"/>
      <c r="C384" s="67" t="s">
        <v>292</v>
      </c>
      <c r="D384" s="138"/>
      <c r="E384" s="8"/>
      <c r="F384" s="8"/>
      <c r="G384" s="8"/>
      <c r="H384" s="5"/>
      <c r="I384" s="103">
        <f>IF($J$383="",0,IF(AND($J$383&lt;&gt;"",OR(D384&lt;&gt;"",D384=0)),0,1))</f>
        <v>0</v>
      </c>
      <c r="J384" s="10"/>
      <c r="K384" s="10"/>
      <c r="L384" s="10"/>
      <c r="M384" s="120" t="str">
        <f t="shared" si="182"/>
        <v/>
      </c>
      <c r="N384" s="106"/>
      <c r="O384" s="5">
        <v>0</v>
      </c>
      <c r="P384" s="5">
        <v>0</v>
      </c>
      <c r="Q384" s="5">
        <v>0</v>
      </c>
      <c r="R384" s="5"/>
      <c r="S384" s="5"/>
      <c r="T384" s="147"/>
    </row>
    <row r="385" spans="1:20" ht="15" hidden="1" customHeight="1" x14ac:dyDescent="0.25">
      <c r="A385" s="176"/>
      <c r="B385" s="3"/>
      <c r="C385" s="66" t="s">
        <v>293</v>
      </c>
      <c r="D385" s="138"/>
      <c r="E385" s="8"/>
      <c r="F385" s="8"/>
      <c r="G385" s="8"/>
      <c r="H385" s="5"/>
      <c r="I385" s="103">
        <f t="shared" ref="I385:I387" si="186">IF($J$383="",0,IF(AND($J$383&lt;&gt;"",OR(D385&lt;&gt;"",D385=0)),0,1))</f>
        <v>0</v>
      </c>
      <c r="J385" s="10"/>
      <c r="K385" s="10"/>
      <c r="L385" s="10"/>
      <c r="M385" s="120" t="str">
        <f t="shared" si="182"/>
        <v/>
      </c>
      <c r="N385" s="106"/>
      <c r="O385" s="5">
        <v>0</v>
      </c>
      <c r="P385" s="5">
        <v>0</v>
      </c>
      <c r="Q385" s="5">
        <v>0</v>
      </c>
      <c r="R385" s="5"/>
      <c r="S385" s="5"/>
      <c r="T385" s="147"/>
    </row>
    <row r="386" spans="1:20" ht="15" hidden="1" customHeight="1" x14ac:dyDescent="0.25">
      <c r="A386" s="176"/>
      <c r="B386" s="3"/>
      <c r="C386" s="66" t="s">
        <v>294</v>
      </c>
      <c r="D386" s="138"/>
      <c r="E386" s="8"/>
      <c r="F386" s="8"/>
      <c r="G386" s="8"/>
      <c r="H386" s="5"/>
      <c r="I386" s="103">
        <f t="shared" si="186"/>
        <v>0</v>
      </c>
      <c r="J386" s="10"/>
      <c r="K386" s="10"/>
      <c r="L386" s="10"/>
      <c r="M386" s="120" t="str">
        <f t="shared" si="182"/>
        <v/>
      </c>
      <c r="N386" s="106"/>
      <c r="O386" s="5">
        <v>0</v>
      </c>
      <c r="P386" s="5">
        <v>0</v>
      </c>
      <c r="Q386" s="5">
        <v>0</v>
      </c>
      <c r="R386" s="5"/>
      <c r="S386" s="5"/>
      <c r="T386" s="147"/>
    </row>
    <row r="387" spans="1:20" ht="15" hidden="1" customHeight="1" x14ac:dyDescent="0.25">
      <c r="A387" s="176"/>
      <c r="B387" s="3">
        <v>49</v>
      </c>
      <c r="C387" s="66" t="s">
        <v>426</v>
      </c>
      <c r="D387" s="8"/>
      <c r="E387" s="8"/>
      <c r="F387" s="8"/>
      <c r="G387" s="8"/>
      <c r="H387" s="5"/>
      <c r="I387" s="103">
        <f t="shared" si="186"/>
        <v>0</v>
      </c>
      <c r="J387" s="10"/>
      <c r="K387" s="10"/>
      <c r="L387" s="10"/>
      <c r="M387" s="120"/>
      <c r="N387" s="106"/>
      <c r="O387" s="5">
        <v>0</v>
      </c>
      <c r="P387" s="5">
        <v>0</v>
      </c>
      <c r="Q387" s="5">
        <v>0</v>
      </c>
      <c r="R387" s="5"/>
      <c r="S387" s="5"/>
      <c r="T387" s="147"/>
    </row>
    <row r="388" spans="1:20" ht="15" hidden="1" customHeight="1" x14ac:dyDescent="0.25">
      <c r="A388" s="176"/>
      <c r="B388" s="93">
        <v>491</v>
      </c>
      <c r="C388" s="66" t="s">
        <v>427</v>
      </c>
      <c r="D388" s="76"/>
      <c r="E388" s="8"/>
      <c r="F388" s="8"/>
      <c r="G388" s="22">
        <f t="shared" ref="G388:G395" si="187">SUM(D388:F388)</f>
        <v>0</v>
      </c>
      <c r="H388" s="124">
        <f t="shared" ref="H388:H395" si="188">IF(OR(M388="",G388=""),"n/a",ROUND(SUMPRODUCT(J388:L388,D388:F388),2))</f>
        <v>0</v>
      </c>
      <c r="I388" s="101">
        <f t="shared" ref="I388:I396" si="189">IF(C388="",0,IF(COUNT(D388:F388)-COUNT(J388:L388)&lt;0,1,0))</f>
        <v>0</v>
      </c>
      <c r="J388" s="21"/>
      <c r="K388" s="10"/>
      <c r="L388" s="10"/>
      <c r="M388" s="115">
        <f t="shared" ref="M388:M396" si="190">SUM(J388:L388)</f>
        <v>0</v>
      </c>
      <c r="N388" s="106"/>
      <c r="O388" s="22">
        <v>105</v>
      </c>
      <c r="P388" s="5">
        <v>0</v>
      </c>
      <c r="Q388" s="5">
        <v>0</v>
      </c>
      <c r="R388" s="22">
        <f t="shared" ref="R388" si="191">SUM(O388:Q388)</f>
        <v>105</v>
      </c>
      <c r="S388" s="124">
        <f t="shared" ref="S388" si="192">IF(OR(M388="",R388=""),"n/a",ROUND(SUMPRODUCT(J388:L388,O388:Q388),2))</f>
        <v>0</v>
      </c>
      <c r="T388" s="147">
        <f t="shared" ref="T388:T451" si="193">IF(OR(O388-D388&lt;0,P388-E388&lt;0,Q388-F388&lt;0),-1,1)</f>
        <v>1</v>
      </c>
    </row>
    <row r="389" spans="1:20" ht="15" hidden="1" customHeight="1" x14ac:dyDescent="0.25">
      <c r="A389" s="176"/>
      <c r="B389" s="93">
        <v>492</v>
      </c>
      <c r="C389" s="66" t="s">
        <v>428</v>
      </c>
      <c r="D389" s="76"/>
      <c r="E389" s="8"/>
      <c r="F389" s="8"/>
      <c r="G389" s="22">
        <f t="shared" si="187"/>
        <v>0</v>
      </c>
      <c r="H389" s="124">
        <f t="shared" si="188"/>
        <v>0</v>
      </c>
      <c r="I389" s="101">
        <f t="shared" si="189"/>
        <v>0</v>
      </c>
      <c r="J389" s="21"/>
      <c r="K389" s="10"/>
      <c r="L389" s="10"/>
      <c r="M389" s="115">
        <f t="shared" si="190"/>
        <v>0</v>
      </c>
      <c r="N389" s="106"/>
      <c r="O389" s="22">
        <v>138.6</v>
      </c>
      <c r="P389" s="5">
        <v>0</v>
      </c>
      <c r="Q389" s="5">
        <v>0</v>
      </c>
      <c r="R389" s="22">
        <f t="shared" ref="R389:R396" si="194">SUM(O389:Q389)</f>
        <v>138.6</v>
      </c>
      <c r="S389" s="130">
        <f t="shared" ref="S389:S396" si="195">IF(OR(M389="",R389=""),"n/a",ROUND(SUMPRODUCT(J389:L389,O389:Q389),2))</f>
        <v>0</v>
      </c>
      <c r="T389" s="147">
        <f t="shared" si="193"/>
        <v>1</v>
      </c>
    </row>
    <row r="390" spans="1:20" ht="15" hidden="1" customHeight="1" x14ac:dyDescent="0.25">
      <c r="A390" s="176"/>
      <c r="B390" s="93">
        <v>493</v>
      </c>
      <c r="C390" s="66" t="s">
        <v>429</v>
      </c>
      <c r="D390" s="76"/>
      <c r="E390" s="8"/>
      <c r="F390" s="8"/>
      <c r="G390" s="22">
        <f t="shared" si="187"/>
        <v>0</v>
      </c>
      <c r="H390" s="124">
        <f t="shared" si="188"/>
        <v>0</v>
      </c>
      <c r="I390" s="101">
        <f t="shared" si="189"/>
        <v>0</v>
      </c>
      <c r="J390" s="21"/>
      <c r="K390" s="10"/>
      <c r="L390" s="10"/>
      <c r="M390" s="115">
        <f t="shared" si="190"/>
        <v>0</v>
      </c>
      <c r="N390" s="106"/>
      <c r="O390" s="22">
        <v>26.25</v>
      </c>
      <c r="P390" s="5">
        <v>0</v>
      </c>
      <c r="Q390" s="5">
        <v>0</v>
      </c>
      <c r="R390" s="22">
        <f t="shared" si="194"/>
        <v>26.25</v>
      </c>
      <c r="S390" s="130">
        <f t="shared" si="195"/>
        <v>0</v>
      </c>
      <c r="T390" s="147">
        <f t="shared" si="193"/>
        <v>1</v>
      </c>
    </row>
    <row r="391" spans="1:20" ht="15" hidden="1" customHeight="1" x14ac:dyDescent="0.25">
      <c r="A391" s="176"/>
      <c r="B391" s="93">
        <v>494</v>
      </c>
      <c r="C391" s="66" t="s">
        <v>430</v>
      </c>
      <c r="D391" s="76"/>
      <c r="E391" s="8"/>
      <c r="F391" s="8"/>
      <c r="G391" s="22">
        <f t="shared" si="187"/>
        <v>0</v>
      </c>
      <c r="H391" s="124">
        <f t="shared" si="188"/>
        <v>0</v>
      </c>
      <c r="I391" s="101">
        <f t="shared" ref="I391:I394" si="196">IF(C391="",0,IF(COUNT(D391:F391)-COUNT(J391:L391)&lt;0,1,0))</f>
        <v>0</v>
      </c>
      <c r="J391" s="21"/>
      <c r="K391" s="10"/>
      <c r="L391" s="10"/>
      <c r="M391" s="115">
        <f t="shared" ref="M391:M394" si="197">SUM(J391:L391)</f>
        <v>0</v>
      </c>
      <c r="N391" s="106"/>
      <c r="O391" s="22">
        <v>472.5</v>
      </c>
      <c r="P391" s="5">
        <v>0</v>
      </c>
      <c r="Q391" s="5">
        <v>0</v>
      </c>
      <c r="R391" s="22">
        <f t="shared" ref="R391:R394" si="198">SUM(O391:Q391)</f>
        <v>472.5</v>
      </c>
      <c r="S391" s="124">
        <f t="shared" ref="S391:S394" si="199">IF(OR(M391="",R391=""),"n/a",ROUND(SUMPRODUCT(J391:L391,O391:Q391),2))</f>
        <v>0</v>
      </c>
      <c r="T391" s="147">
        <f t="shared" si="193"/>
        <v>1</v>
      </c>
    </row>
    <row r="392" spans="1:20" ht="15" hidden="1" customHeight="1" x14ac:dyDescent="0.25">
      <c r="A392" s="176"/>
      <c r="B392" s="93">
        <v>495</v>
      </c>
      <c r="C392" s="66" t="s">
        <v>431</v>
      </c>
      <c r="D392" s="76"/>
      <c r="E392" s="8"/>
      <c r="F392" s="8"/>
      <c r="G392" s="22">
        <f t="shared" ref="G392" si="200">SUM(D392:F392)</f>
        <v>0</v>
      </c>
      <c r="H392" s="124">
        <f t="shared" ref="H392" si="201">IF(OR(M392="",G392=""),"n/a",ROUND(SUMPRODUCT(J392:L392,D392:F392),2))</f>
        <v>0</v>
      </c>
      <c r="I392" s="101">
        <f t="shared" si="196"/>
        <v>0</v>
      </c>
      <c r="J392" s="21"/>
      <c r="K392" s="10"/>
      <c r="L392" s="10"/>
      <c r="M392" s="115">
        <f t="shared" si="197"/>
        <v>0</v>
      </c>
      <c r="N392" s="106"/>
      <c r="O392" s="22">
        <v>472.5</v>
      </c>
      <c r="P392" s="5">
        <v>0</v>
      </c>
      <c r="Q392" s="5">
        <v>0</v>
      </c>
      <c r="R392" s="22">
        <f t="shared" si="198"/>
        <v>472.5</v>
      </c>
      <c r="S392" s="130">
        <f t="shared" si="199"/>
        <v>0</v>
      </c>
      <c r="T392" s="147">
        <f t="shared" si="193"/>
        <v>1</v>
      </c>
    </row>
    <row r="393" spans="1:20" ht="15" hidden="1" customHeight="1" x14ac:dyDescent="0.25">
      <c r="A393" s="176"/>
      <c r="B393" s="3">
        <v>60</v>
      </c>
      <c r="C393" s="66" t="s">
        <v>458</v>
      </c>
      <c r="D393" s="8"/>
      <c r="E393" s="8"/>
      <c r="F393" s="8"/>
      <c r="G393" s="8"/>
      <c r="H393" s="5"/>
      <c r="I393" s="103">
        <f t="shared" ref="I393" si="202">IF($J$383="",0,IF(AND($J$383&lt;&gt;"",OR(D393&lt;&gt;"",D393=0)),0,1))</f>
        <v>0</v>
      </c>
      <c r="J393" s="10"/>
      <c r="K393" s="10"/>
      <c r="L393" s="10"/>
      <c r="M393" s="120"/>
      <c r="N393" s="106"/>
      <c r="O393" s="5">
        <v>0</v>
      </c>
      <c r="P393" s="5">
        <v>0</v>
      </c>
      <c r="Q393" s="5">
        <v>0</v>
      </c>
      <c r="R393" s="5"/>
      <c r="S393" s="5"/>
      <c r="T393" s="147"/>
    </row>
    <row r="394" spans="1:20" ht="15" hidden="1" customHeight="1" x14ac:dyDescent="0.25">
      <c r="A394" s="176"/>
      <c r="B394" s="93">
        <v>601</v>
      </c>
      <c r="C394" s="66" t="s">
        <v>459</v>
      </c>
      <c r="D394" s="76"/>
      <c r="E394" s="8"/>
      <c r="F394" s="8"/>
      <c r="G394" s="22">
        <f t="shared" si="187"/>
        <v>0</v>
      </c>
      <c r="H394" s="124">
        <f t="shared" si="188"/>
        <v>0</v>
      </c>
      <c r="I394" s="101">
        <f t="shared" si="196"/>
        <v>0</v>
      </c>
      <c r="J394" s="21"/>
      <c r="K394" s="10"/>
      <c r="L394" s="10"/>
      <c r="M394" s="115">
        <f t="shared" si="197"/>
        <v>0</v>
      </c>
      <c r="N394" s="106"/>
      <c r="O394" s="22">
        <v>94.5</v>
      </c>
      <c r="P394" s="5">
        <v>0</v>
      </c>
      <c r="Q394" s="5">
        <v>0</v>
      </c>
      <c r="R394" s="22">
        <f t="shared" si="198"/>
        <v>94.5</v>
      </c>
      <c r="S394" s="124">
        <f t="shared" si="199"/>
        <v>0</v>
      </c>
      <c r="T394" s="147">
        <f t="shared" si="193"/>
        <v>1</v>
      </c>
    </row>
    <row r="395" spans="1:20" ht="15" hidden="1" customHeight="1" x14ac:dyDescent="0.25">
      <c r="A395" s="176"/>
      <c r="B395" s="93">
        <v>602</v>
      </c>
      <c r="C395" s="66" t="s">
        <v>460</v>
      </c>
      <c r="D395" s="76"/>
      <c r="E395" s="8"/>
      <c r="F395" s="8"/>
      <c r="G395" s="22">
        <f t="shared" si="187"/>
        <v>0</v>
      </c>
      <c r="H395" s="124">
        <f t="shared" si="188"/>
        <v>0</v>
      </c>
      <c r="I395" s="101">
        <f t="shared" si="189"/>
        <v>0</v>
      </c>
      <c r="J395" s="21"/>
      <c r="K395" s="10"/>
      <c r="L395" s="10"/>
      <c r="M395" s="115">
        <f t="shared" si="190"/>
        <v>0</v>
      </c>
      <c r="N395" s="106"/>
      <c r="O395" s="22">
        <v>42</v>
      </c>
      <c r="P395" s="5">
        <v>0</v>
      </c>
      <c r="Q395" s="5">
        <v>0</v>
      </c>
      <c r="R395" s="22">
        <f t="shared" si="194"/>
        <v>42</v>
      </c>
      <c r="S395" s="130">
        <f t="shared" si="195"/>
        <v>0</v>
      </c>
      <c r="T395" s="147">
        <f t="shared" si="193"/>
        <v>1</v>
      </c>
    </row>
    <row r="396" spans="1:20" ht="15" hidden="1" customHeight="1" x14ac:dyDescent="0.25">
      <c r="A396" s="176"/>
      <c r="B396" s="93">
        <v>603</v>
      </c>
      <c r="C396" s="66" t="s">
        <v>461</v>
      </c>
      <c r="D396" s="76"/>
      <c r="E396" s="8"/>
      <c r="F396" s="8"/>
      <c r="G396" s="22">
        <f t="shared" ref="G396" si="203">SUM(D396:F396)</f>
        <v>0</v>
      </c>
      <c r="H396" s="124">
        <f t="shared" ref="H396" si="204">IF(OR(M396="",G396=""),"n/a",ROUND(SUMPRODUCT(J396:L396,D396:F396),2))</f>
        <v>0</v>
      </c>
      <c r="I396" s="101">
        <f t="shared" si="189"/>
        <v>0</v>
      </c>
      <c r="J396" s="21"/>
      <c r="K396" s="10"/>
      <c r="L396" s="10"/>
      <c r="M396" s="115">
        <f t="shared" si="190"/>
        <v>0</v>
      </c>
      <c r="N396" s="106"/>
      <c r="O396" s="22">
        <v>47.25</v>
      </c>
      <c r="P396" s="5">
        <v>0</v>
      </c>
      <c r="Q396" s="5">
        <v>0</v>
      </c>
      <c r="R396" s="22">
        <f t="shared" si="194"/>
        <v>47.25</v>
      </c>
      <c r="S396" s="124">
        <f t="shared" si="195"/>
        <v>0</v>
      </c>
      <c r="T396" s="147">
        <f t="shared" si="193"/>
        <v>1</v>
      </c>
    </row>
    <row r="397" spans="1:20" ht="5.0999999999999996" hidden="1" customHeight="1" x14ac:dyDescent="0.25">
      <c r="B397" s="25"/>
      <c r="C397" s="26"/>
      <c r="D397" s="136"/>
      <c r="E397" s="69"/>
      <c r="F397" s="69"/>
      <c r="G397" s="69"/>
      <c r="H397" s="126"/>
      <c r="I397" s="101"/>
      <c r="J397" s="116"/>
      <c r="K397" s="72"/>
      <c r="L397" s="72"/>
      <c r="M397" s="117"/>
      <c r="N397" s="106"/>
      <c r="O397" s="125"/>
      <c r="P397" s="69"/>
      <c r="Q397" s="69"/>
      <c r="R397" s="69"/>
      <c r="S397" s="126"/>
      <c r="T397" s="147"/>
    </row>
    <row r="398" spans="1:20" ht="20.100000000000001" hidden="1" customHeight="1" x14ac:dyDescent="0.25">
      <c r="A398" s="177" t="s">
        <v>198</v>
      </c>
      <c r="B398" s="160" t="s">
        <v>198</v>
      </c>
      <c r="C398" s="161"/>
      <c r="D398" s="150" t="s">
        <v>322</v>
      </c>
      <c r="E398" s="151"/>
      <c r="F398" s="151"/>
      <c r="G398" s="152"/>
      <c r="H398" s="135">
        <f>SUM(H399:H401)</f>
        <v>0</v>
      </c>
      <c r="I398" s="101"/>
      <c r="J398" s="43">
        <f>SUM(J399:J401)</f>
        <v>0</v>
      </c>
      <c r="K398" s="43">
        <f>SUM(K399:K401)</f>
        <v>0</v>
      </c>
      <c r="L398" s="43">
        <f>SUM(L399:L401)</f>
        <v>0</v>
      </c>
      <c r="M398" s="43">
        <f>SUM(M399:M401)</f>
        <v>0</v>
      </c>
      <c r="N398" s="106"/>
      <c r="O398" s="150" t="s">
        <v>322</v>
      </c>
      <c r="P398" s="151"/>
      <c r="Q398" s="151"/>
      <c r="R398" s="152"/>
      <c r="S398" s="123">
        <f>SUM(S399:S401)</f>
        <v>0</v>
      </c>
      <c r="T398" s="147" t="e">
        <f t="shared" si="193"/>
        <v>#VALUE!</v>
      </c>
    </row>
    <row r="399" spans="1:20" ht="20.100000000000001" hidden="1" customHeight="1" x14ac:dyDescent="0.25">
      <c r="A399" s="178"/>
      <c r="B399" s="3">
        <v>81</v>
      </c>
      <c r="C399" s="66" t="s">
        <v>199</v>
      </c>
      <c r="D399" s="5"/>
      <c r="E399" s="5"/>
      <c r="F399" s="76"/>
      <c r="G399" s="22">
        <f>SUM(D399:F399)</f>
        <v>0</v>
      </c>
      <c r="H399" s="124">
        <f>IF(OR(M399="",G399=""),"n/a",ROUND(SUMPRODUCT(J399:L399,D399:F399),2))</f>
        <v>0</v>
      </c>
      <c r="I399" s="101">
        <f t="shared" ref="I399:I401" si="205">IF(C399="",0,IF(COUNT(D399:F399)-COUNT(J399:L399)&lt;0,1,0))</f>
        <v>0</v>
      </c>
      <c r="J399" s="10"/>
      <c r="K399" s="7"/>
      <c r="L399" s="21"/>
      <c r="M399" s="115">
        <f t="shared" ref="M399:M401" si="206">SUM(J399:L399)</f>
        <v>0</v>
      </c>
      <c r="N399" s="106"/>
      <c r="O399" s="5">
        <v>0</v>
      </c>
      <c r="P399" s="8">
        <v>0</v>
      </c>
      <c r="Q399" s="22">
        <v>130.4</v>
      </c>
      <c r="R399" s="22">
        <f>SUM(O399:Q399)</f>
        <v>130.4</v>
      </c>
      <c r="S399" s="124">
        <f t="shared" ref="S399:S401" si="207">IF(OR(M399="",R399=""),"n/a",ROUND(SUMPRODUCT(J399:L399,O399:Q399),2))</f>
        <v>0</v>
      </c>
      <c r="T399" s="147">
        <f t="shared" si="193"/>
        <v>1</v>
      </c>
    </row>
    <row r="400" spans="1:20" ht="20.100000000000001" hidden="1" customHeight="1" x14ac:dyDescent="0.25">
      <c r="A400" s="178"/>
      <c r="B400" s="3">
        <v>82</v>
      </c>
      <c r="C400" s="66" t="s">
        <v>200</v>
      </c>
      <c r="D400" s="5"/>
      <c r="E400" s="5"/>
      <c r="F400" s="76"/>
      <c r="G400" s="22">
        <f>SUM(D400:F400)</f>
        <v>0</v>
      </c>
      <c r="H400" s="124">
        <f>IF(OR(M400="",G400=""),"n/a",ROUND(SUMPRODUCT(J400:L400,D400:F400),2))</f>
        <v>0</v>
      </c>
      <c r="I400" s="101">
        <f t="shared" si="205"/>
        <v>0</v>
      </c>
      <c r="J400" s="10"/>
      <c r="K400" s="7"/>
      <c r="L400" s="21"/>
      <c r="M400" s="115">
        <f t="shared" si="206"/>
        <v>0</v>
      </c>
      <c r="N400" s="106"/>
      <c r="O400" s="5">
        <v>0</v>
      </c>
      <c r="P400" s="8">
        <v>0</v>
      </c>
      <c r="Q400" s="22">
        <v>586.84500000000003</v>
      </c>
      <c r="R400" s="22">
        <f>SUM(O400:Q400)</f>
        <v>586.84500000000003</v>
      </c>
      <c r="S400" s="124">
        <f t="shared" si="207"/>
        <v>0</v>
      </c>
      <c r="T400" s="147">
        <f t="shared" si="193"/>
        <v>1</v>
      </c>
    </row>
    <row r="401" spans="1:20" ht="33" hidden="1" customHeight="1" x14ac:dyDescent="0.25">
      <c r="A401" s="179"/>
      <c r="B401" s="3">
        <v>83</v>
      </c>
      <c r="C401" s="66" t="s">
        <v>201</v>
      </c>
      <c r="D401" s="76"/>
      <c r="E401" s="5"/>
      <c r="F401" s="76"/>
      <c r="G401" s="22">
        <f>SUM(D401:F401)</f>
        <v>0</v>
      </c>
      <c r="H401" s="124">
        <f>IF(OR(M401="",G401=""),"n/a",ROUND(SUMPRODUCT(J401:L401,D401:F401),2))</f>
        <v>0</v>
      </c>
      <c r="I401" s="101">
        <f t="shared" si="205"/>
        <v>0</v>
      </c>
      <c r="J401" s="21"/>
      <c r="K401" s="7"/>
      <c r="L401" s="21"/>
      <c r="M401" s="115">
        <f t="shared" si="206"/>
        <v>0</v>
      </c>
      <c r="N401" s="106"/>
      <c r="O401" s="22">
        <v>220.5</v>
      </c>
      <c r="P401" s="8">
        <v>0</v>
      </c>
      <c r="Q401" s="22">
        <v>326</v>
      </c>
      <c r="R401" s="22">
        <f>SUM(O401:Q401)</f>
        <v>546.5</v>
      </c>
      <c r="S401" s="124">
        <f t="shared" si="207"/>
        <v>0</v>
      </c>
      <c r="T401" s="147">
        <f t="shared" si="193"/>
        <v>1</v>
      </c>
    </row>
    <row r="402" spans="1:20" ht="5.0999999999999996" hidden="1" customHeight="1" x14ac:dyDescent="0.25">
      <c r="D402" s="137"/>
      <c r="E402" s="71"/>
      <c r="F402" s="71"/>
      <c r="G402" s="70"/>
      <c r="H402" s="128"/>
      <c r="I402" s="101"/>
      <c r="J402" s="116"/>
      <c r="K402" s="72"/>
      <c r="L402" s="72"/>
      <c r="M402" s="117"/>
      <c r="N402" s="106"/>
      <c r="O402" s="127"/>
      <c r="P402" s="32"/>
      <c r="Q402" s="32"/>
      <c r="R402" s="32"/>
      <c r="S402" s="128"/>
      <c r="T402" s="147"/>
    </row>
    <row r="403" spans="1:20" ht="20.100000000000001" hidden="1" customHeight="1" x14ac:dyDescent="0.25">
      <c r="A403" s="154" t="s">
        <v>239</v>
      </c>
      <c r="B403" s="160" t="s">
        <v>239</v>
      </c>
      <c r="C403" s="161"/>
      <c r="D403" s="150" t="s">
        <v>322</v>
      </c>
      <c r="E403" s="151"/>
      <c r="F403" s="151"/>
      <c r="G403" s="152"/>
      <c r="H403" s="135">
        <f>SUM(H404:H499)</f>
        <v>0</v>
      </c>
      <c r="I403" s="101"/>
      <c r="J403" s="43">
        <f>SUM(J404:J499)</f>
        <v>0</v>
      </c>
      <c r="K403" s="43">
        <f>SUM(K404:K499)</f>
        <v>0</v>
      </c>
      <c r="L403" s="43">
        <f>SUM(L404:L499)</f>
        <v>0</v>
      </c>
      <c r="M403" s="43">
        <f>SUM(M404:M499)</f>
        <v>0</v>
      </c>
      <c r="N403" s="106"/>
      <c r="O403" s="150" t="s">
        <v>322</v>
      </c>
      <c r="P403" s="151"/>
      <c r="Q403" s="151"/>
      <c r="R403" s="152"/>
      <c r="S403" s="123">
        <f>SUM(S404:S499)</f>
        <v>0</v>
      </c>
      <c r="T403" s="147" t="e">
        <f t="shared" si="193"/>
        <v>#VALUE!</v>
      </c>
    </row>
    <row r="404" spans="1:20" ht="20.100000000000001" hidden="1" customHeight="1" x14ac:dyDescent="0.25">
      <c r="A404" s="155"/>
      <c r="B404" s="3">
        <v>50</v>
      </c>
      <c r="C404" s="66" t="s">
        <v>202</v>
      </c>
      <c r="D404" s="76"/>
      <c r="E404" s="5"/>
      <c r="F404" s="76"/>
      <c r="G404" s="22">
        <f t="shared" ref="G404" si="208">SUM(D404:F404)</f>
        <v>0</v>
      </c>
      <c r="H404" s="124">
        <f t="shared" ref="H404:H436" si="209">IF(OR(M404="",G404=""),"n/a",ROUND(SUMPRODUCT(J404:L404,D404:F404),2))</f>
        <v>0</v>
      </c>
      <c r="I404" s="101">
        <f t="shared" ref="I404:I467" si="210">IF(C404="",0,IF(COUNT(D404:F404)-COUNT(J404:L404)&lt;0,1,0))</f>
        <v>0</v>
      </c>
      <c r="J404" s="21"/>
      <c r="K404" s="7"/>
      <c r="L404" s="21"/>
      <c r="M404" s="115">
        <f t="shared" ref="M404:M499" si="211">SUM(J404:L404)</f>
        <v>0</v>
      </c>
      <c r="N404" s="106"/>
      <c r="O404" s="22">
        <v>55.1</v>
      </c>
      <c r="P404" s="8"/>
      <c r="Q404" s="22">
        <v>320.60000000000002</v>
      </c>
      <c r="R404" s="22">
        <f t="shared" ref="R404:R499" si="212">SUM(O404:Q404)</f>
        <v>375.70000000000005</v>
      </c>
      <c r="S404" s="124">
        <f>IF(OR(M404="",R404=""),"n/a",ROUND(SUMPRODUCT(J404:L404,O404:Q404),2))</f>
        <v>0</v>
      </c>
      <c r="T404" s="147">
        <f t="shared" si="193"/>
        <v>1</v>
      </c>
    </row>
    <row r="405" spans="1:20" ht="20.100000000000001" hidden="1" customHeight="1" x14ac:dyDescent="0.25">
      <c r="A405" s="155"/>
      <c r="B405" s="3">
        <v>51</v>
      </c>
      <c r="C405" s="66" t="s">
        <v>203</v>
      </c>
      <c r="D405" s="76"/>
      <c r="E405" s="5"/>
      <c r="F405" s="76"/>
      <c r="G405" s="22">
        <f t="shared" ref="G405:G436" si="213">SUM(D405:F405)</f>
        <v>0</v>
      </c>
      <c r="H405" s="124">
        <f t="shared" si="209"/>
        <v>0</v>
      </c>
      <c r="I405" s="101">
        <f t="shared" si="210"/>
        <v>0</v>
      </c>
      <c r="J405" s="21"/>
      <c r="K405" s="7"/>
      <c r="L405" s="21"/>
      <c r="M405" s="115">
        <f t="shared" si="211"/>
        <v>0</v>
      </c>
      <c r="N405" s="106"/>
      <c r="O405" s="22">
        <v>77.2</v>
      </c>
      <c r="P405" s="8"/>
      <c r="Q405" s="22">
        <v>320.60000000000002</v>
      </c>
      <c r="R405" s="22">
        <f t="shared" si="212"/>
        <v>397.8</v>
      </c>
      <c r="S405" s="124">
        <f t="shared" ref="S405:S499" si="214">IF(OR(M405="",R405=""),"n/a",ROUND(SUMPRODUCT(J405:L405,O405:Q405),2))</f>
        <v>0</v>
      </c>
      <c r="T405" s="147">
        <f t="shared" si="193"/>
        <v>1</v>
      </c>
    </row>
    <row r="406" spans="1:20" ht="20.100000000000001" hidden="1" customHeight="1" x14ac:dyDescent="0.25">
      <c r="A406" s="155"/>
      <c r="B406" s="3">
        <v>52</v>
      </c>
      <c r="C406" s="66" t="s">
        <v>204</v>
      </c>
      <c r="D406" s="76"/>
      <c r="E406" s="76"/>
      <c r="F406" s="76"/>
      <c r="G406" s="22">
        <f t="shared" si="213"/>
        <v>0</v>
      </c>
      <c r="H406" s="124">
        <f t="shared" si="209"/>
        <v>0</v>
      </c>
      <c r="I406" s="101">
        <f t="shared" si="210"/>
        <v>0</v>
      </c>
      <c r="J406" s="21"/>
      <c r="K406" s="21"/>
      <c r="L406" s="21"/>
      <c r="M406" s="115">
        <f t="shared" si="211"/>
        <v>0</v>
      </c>
      <c r="N406" s="106"/>
      <c r="O406" s="22">
        <v>220.5</v>
      </c>
      <c r="P406" s="22">
        <v>260.8</v>
      </c>
      <c r="Q406" s="22">
        <v>499.9</v>
      </c>
      <c r="R406" s="22">
        <f t="shared" si="212"/>
        <v>981.2</v>
      </c>
      <c r="S406" s="124">
        <f t="shared" si="214"/>
        <v>0</v>
      </c>
      <c r="T406" s="147">
        <f t="shared" si="193"/>
        <v>1</v>
      </c>
    </row>
    <row r="407" spans="1:20" ht="20.100000000000001" hidden="1" customHeight="1" x14ac:dyDescent="0.25">
      <c r="A407" s="155"/>
      <c r="B407" s="3">
        <v>53</v>
      </c>
      <c r="C407" s="66" t="s">
        <v>205</v>
      </c>
      <c r="D407" s="76"/>
      <c r="E407" s="76"/>
      <c r="F407" s="76"/>
      <c r="G407" s="22">
        <f t="shared" si="213"/>
        <v>0</v>
      </c>
      <c r="H407" s="124">
        <f t="shared" si="209"/>
        <v>0</v>
      </c>
      <c r="I407" s="101">
        <f t="shared" si="210"/>
        <v>0</v>
      </c>
      <c r="J407" s="21"/>
      <c r="K407" s="21"/>
      <c r="L407" s="21"/>
      <c r="M407" s="115">
        <f t="shared" si="211"/>
        <v>0</v>
      </c>
      <c r="N407" s="106"/>
      <c r="O407" s="22">
        <v>330.75</v>
      </c>
      <c r="P407" s="22">
        <v>298.85000000000002</v>
      </c>
      <c r="Q407" s="22">
        <v>554.25</v>
      </c>
      <c r="R407" s="22">
        <f t="shared" si="212"/>
        <v>1183.8499999999999</v>
      </c>
      <c r="S407" s="124">
        <f t="shared" si="214"/>
        <v>0</v>
      </c>
      <c r="T407" s="147">
        <f t="shared" si="193"/>
        <v>1</v>
      </c>
    </row>
    <row r="408" spans="1:20" ht="20.100000000000001" hidden="1" customHeight="1" x14ac:dyDescent="0.25">
      <c r="A408" s="155"/>
      <c r="B408" s="3">
        <v>54</v>
      </c>
      <c r="C408" s="66" t="s">
        <v>206</v>
      </c>
      <c r="D408" s="76"/>
      <c r="E408" s="76"/>
      <c r="F408" s="76"/>
      <c r="G408" s="22">
        <f t="shared" si="213"/>
        <v>0</v>
      </c>
      <c r="H408" s="124">
        <f t="shared" si="209"/>
        <v>0</v>
      </c>
      <c r="I408" s="101">
        <f t="shared" si="210"/>
        <v>0</v>
      </c>
      <c r="J408" s="21"/>
      <c r="K408" s="21"/>
      <c r="L408" s="21"/>
      <c r="M408" s="115">
        <f t="shared" si="211"/>
        <v>0</v>
      </c>
      <c r="N408" s="106"/>
      <c r="O408" s="22">
        <v>468.55</v>
      </c>
      <c r="P408" s="22">
        <v>353.2</v>
      </c>
      <c r="Q408" s="22">
        <v>962.85</v>
      </c>
      <c r="R408" s="22">
        <f t="shared" si="212"/>
        <v>1784.6</v>
      </c>
      <c r="S408" s="124">
        <f t="shared" si="214"/>
        <v>0</v>
      </c>
      <c r="T408" s="147">
        <f t="shared" si="193"/>
        <v>1</v>
      </c>
    </row>
    <row r="409" spans="1:20" ht="20.100000000000001" hidden="1" customHeight="1" x14ac:dyDescent="0.25">
      <c r="A409" s="155"/>
      <c r="B409" s="3">
        <v>55</v>
      </c>
      <c r="C409" s="66" t="s">
        <v>207</v>
      </c>
      <c r="D409" s="76"/>
      <c r="E409" s="76"/>
      <c r="F409" s="76"/>
      <c r="G409" s="22">
        <f t="shared" si="213"/>
        <v>0</v>
      </c>
      <c r="H409" s="124">
        <f t="shared" si="209"/>
        <v>0</v>
      </c>
      <c r="I409" s="101">
        <f t="shared" si="210"/>
        <v>0</v>
      </c>
      <c r="J409" s="21"/>
      <c r="K409" s="21"/>
      <c r="L409" s="21"/>
      <c r="M409" s="115">
        <f t="shared" si="211"/>
        <v>0</v>
      </c>
      <c r="N409" s="106"/>
      <c r="O409" s="22">
        <v>716.6</v>
      </c>
      <c r="P409" s="22">
        <v>407.5</v>
      </c>
      <c r="Q409" s="22">
        <v>1284.55</v>
      </c>
      <c r="R409" s="22">
        <f t="shared" si="212"/>
        <v>2408.6499999999996</v>
      </c>
      <c r="S409" s="124">
        <f t="shared" si="214"/>
        <v>0</v>
      </c>
      <c r="T409" s="147">
        <f t="shared" si="193"/>
        <v>1</v>
      </c>
    </row>
    <row r="410" spans="1:20" ht="26.25" hidden="1" customHeight="1" x14ac:dyDescent="0.25">
      <c r="A410" s="155"/>
      <c r="B410" s="3">
        <v>56</v>
      </c>
      <c r="C410" s="66" t="s">
        <v>208</v>
      </c>
      <c r="D410" s="76"/>
      <c r="E410" s="76"/>
      <c r="F410" s="76"/>
      <c r="G410" s="22">
        <f t="shared" si="213"/>
        <v>0</v>
      </c>
      <c r="H410" s="124">
        <f t="shared" si="209"/>
        <v>0</v>
      </c>
      <c r="I410" s="101">
        <f t="shared" si="210"/>
        <v>0</v>
      </c>
      <c r="J410" s="21"/>
      <c r="K410" s="21"/>
      <c r="L410" s="21"/>
      <c r="M410" s="115">
        <f t="shared" si="211"/>
        <v>0</v>
      </c>
      <c r="N410" s="106"/>
      <c r="O410" s="22">
        <v>1047.4000000000001</v>
      </c>
      <c r="P410" s="22">
        <v>461.85</v>
      </c>
      <c r="Q410" s="22">
        <v>1976.8</v>
      </c>
      <c r="R410" s="22">
        <f t="shared" si="212"/>
        <v>3486.05</v>
      </c>
      <c r="S410" s="124">
        <f t="shared" si="214"/>
        <v>0</v>
      </c>
      <c r="T410" s="147">
        <f t="shared" si="193"/>
        <v>1</v>
      </c>
    </row>
    <row r="411" spans="1:20" ht="20.100000000000001" hidden="1" customHeight="1" x14ac:dyDescent="0.25">
      <c r="A411" s="155"/>
      <c r="B411" s="3">
        <v>57</v>
      </c>
      <c r="C411" s="66" t="s">
        <v>209</v>
      </c>
      <c r="D411" s="76"/>
      <c r="E411" s="76"/>
      <c r="F411" s="76"/>
      <c r="G411" s="22">
        <f t="shared" si="213"/>
        <v>0</v>
      </c>
      <c r="H411" s="124">
        <f t="shared" si="209"/>
        <v>0</v>
      </c>
      <c r="I411" s="101">
        <f t="shared" si="210"/>
        <v>0</v>
      </c>
      <c r="J411" s="21"/>
      <c r="K411" s="21"/>
      <c r="L411" s="21"/>
      <c r="M411" s="115">
        <f t="shared" si="211"/>
        <v>0</v>
      </c>
      <c r="N411" s="106"/>
      <c r="O411" s="22">
        <v>1157.5999999999999</v>
      </c>
      <c r="P411" s="22">
        <v>543.4</v>
      </c>
      <c r="Q411" s="22">
        <v>3211.35</v>
      </c>
      <c r="R411" s="22">
        <f t="shared" si="212"/>
        <v>4912.3500000000004</v>
      </c>
      <c r="S411" s="124">
        <f t="shared" si="214"/>
        <v>0</v>
      </c>
      <c r="T411" s="147">
        <f t="shared" si="193"/>
        <v>1</v>
      </c>
    </row>
    <row r="412" spans="1:20" ht="20.100000000000001" hidden="1" customHeight="1" x14ac:dyDescent="0.25">
      <c r="A412" s="155"/>
      <c r="B412" s="3">
        <v>58</v>
      </c>
      <c r="C412" s="66" t="s">
        <v>210</v>
      </c>
      <c r="D412" s="76"/>
      <c r="E412" s="76"/>
      <c r="F412" s="76"/>
      <c r="G412" s="22">
        <f t="shared" si="213"/>
        <v>0</v>
      </c>
      <c r="H412" s="124">
        <f t="shared" si="209"/>
        <v>0</v>
      </c>
      <c r="I412" s="101">
        <f t="shared" si="210"/>
        <v>0</v>
      </c>
      <c r="J412" s="21"/>
      <c r="K412" s="21"/>
      <c r="L412" s="21"/>
      <c r="M412" s="115">
        <f t="shared" si="211"/>
        <v>0</v>
      </c>
      <c r="N412" s="106"/>
      <c r="O412" s="22">
        <v>1323</v>
      </c>
      <c r="P412" s="22">
        <v>652.04999999999995</v>
      </c>
      <c r="Q412" s="22">
        <v>8087.6</v>
      </c>
      <c r="R412" s="22">
        <f t="shared" si="212"/>
        <v>10062.65</v>
      </c>
      <c r="S412" s="124">
        <f t="shared" si="214"/>
        <v>0</v>
      </c>
      <c r="T412" s="147">
        <f t="shared" si="193"/>
        <v>1</v>
      </c>
    </row>
    <row r="413" spans="1:20" ht="20.100000000000001" hidden="1" customHeight="1" x14ac:dyDescent="0.25">
      <c r="A413" s="155"/>
      <c r="B413" s="3">
        <v>1100</v>
      </c>
      <c r="C413" s="66" t="s">
        <v>352</v>
      </c>
      <c r="D413" s="76"/>
      <c r="E413" s="5"/>
      <c r="F413" s="76"/>
      <c r="G413" s="22">
        <f t="shared" si="213"/>
        <v>0</v>
      </c>
      <c r="H413" s="124">
        <f t="shared" si="209"/>
        <v>0</v>
      </c>
      <c r="I413" s="101">
        <f t="shared" si="210"/>
        <v>0</v>
      </c>
      <c r="J413" s="21"/>
      <c r="K413" s="7"/>
      <c r="L413" s="21"/>
      <c r="M413" s="115">
        <f t="shared" si="211"/>
        <v>0</v>
      </c>
      <c r="N413" s="106"/>
      <c r="O413" s="22">
        <v>40.799999999999997</v>
      </c>
      <c r="P413" s="8">
        <v>0</v>
      </c>
      <c r="Q413" s="22">
        <v>320.60000000000002</v>
      </c>
      <c r="R413" s="22">
        <f t="shared" si="212"/>
        <v>361.40000000000003</v>
      </c>
      <c r="S413" s="124">
        <f t="shared" si="214"/>
        <v>0</v>
      </c>
      <c r="T413" s="147">
        <f t="shared" si="193"/>
        <v>1</v>
      </c>
    </row>
    <row r="414" spans="1:20" ht="20.100000000000001" hidden="1" customHeight="1" x14ac:dyDescent="0.25">
      <c r="A414" s="155"/>
      <c r="B414" s="3">
        <v>1101</v>
      </c>
      <c r="C414" s="66" t="s">
        <v>353</v>
      </c>
      <c r="D414" s="76"/>
      <c r="E414" s="5"/>
      <c r="F414" s="76"/>
      <c r="G414" s="22">
        <f t="shared" si="213"/>
        <v>0</v>
      </c>
      <c r="H414" s="124">
        <f t="shared" si="209"/>
        <v>0</v>
      </c>
      <c r="I414" s="101">
        <f t="shared" si="210"/>
        <v>0</v>
      </c>
      <c r="J414" s="21"/>
      <c r="K414" s="7"/>
      <c r="L414" s="21"/>
      <c r="M414" s="115">
        <f t="shared" si="211"/>
        <v>0</v>
      </c>
      <c r="N414" s="106"/>
      <c r="O414" s="22">
        <v>81.599999999999994</v>
      </c>
      <c r="P414" s="8">
        <v>0</v>
      </c>
      <c r="Q414" s="22">
        <v>320.60000000000002</v>
      </c>
      <c r="R414" s="22">
        <f t="shared" si="212"/>
        <v>402.20000000000005</v>
      </c>
      <c r="S414" s="124">
        <f t="shared" si="214"/>
        <v>0</v>
      </c>
      <c r="T414" s="147">
        <f t="shared" si="193"/>
        <v>1</v>
      </c>
    </row>
    <row r="415" spans="1:20" ht="20.100000000000001" hidden="1" customHeight="1" x14ac:dyDescent="0.25">
      <c r="A415" s="155"/>
      <c r="B415" s="3">
        <v>1102</v>
      </c>
      <c r="C415" s="66" t="s">
        <v>354</v>
      </c>
      <c r="D415" s="76"/>
      <c r="E415" s="76"/>
      <c r="F415" s="76"/>
      <c r="G415" s="22">
        <f t="shared" si="213"/>
        <v>0</v>
      </c>
      <c r="H415" s="124">
        <f t="shared" si="209"/>
        <v>0</v>
      </c>
      <c r="I415" s="101">
        <f t="shared" si="210"/>
        <v>0</v>
      </c>
      <c r="J415" s="21"/>
      <c r="K415" s="21"/>
      <c r="L415" s="21"/>
      <c r="M415" s="115">
        <f t="shared" si="211"/>
        <v>0</v>
      </c>
      <c r="N415" s="106"/>
      <c r="O415" s="22">
        <v>153.2475</v>
      </c>
      <c r="P415" s="22">
        <v>260.8</v>
      </c>
      <c r="Q415" s="22">
        <v>962.85</v>
      </c>
      <c r="R415" s="22">
        <f t="shared" si="212"/>
        <v>1376.8975</v>
      </c>
      <c r="S415" s="124">
        <f t="shared" si="214"/>
        <v>0</v>
      </c>
      <c r="T415" s="147">
        <f t="shared" si="193"/>
        <v>1</v>
      </c>
    </row>
    <row r="416" spans="1:20" ht="20.100000000000001" hidden="1" customHeight="1" x14ac:dyDescent="0.25">
      <c r="A416" s="155"/>
      <c r="B416" s="3">
        <v>1103</v>
      </c>
      <c r="C416" s="66" t="s">
        <v>355</v>
      </c>
      <c r="D416" s="76"/>
      <c r="E416" s="76"/>
      <c r="F416" s="76"/>
      <c r="G416" s="22">
        <f t="shared" si="213"/>
        <v>0</v>
      </c>
      <c r="H416" s="124">
        <f t="shared" si="209"/>
        <v>0</v>
      </c>
      <c r="I416" s="101">
        <f t="shared" si="210"/>
        <v>0</v>
      </c>
      <c r="J416" s="21"/>
      <c r="K416" s="21"/>
      <c r="L416" s="21"/>
      <c r="M416" s="115">
        <f t="shared" si="211"/>
        <v>0</v>
      </c>
      <c r="N416" s="106"/>
      <c r="O416" s="22">
        <v>231.5</v>
      </c>
      <c r="P416" s="22">
        <v>298.85000000000002</v>
      </c>
      <c r="Q416" s="22">
        <v>962.85</v>
      </c>
      <c r="R416" s="22">
        <f t="shared" si="212"/>
        <v>1493.2</v>
      </c>
      <c r="S416" s="124">
        <f t="shared" si="214"/>
        <v>0</v>
      </c>
      <c r="T416" s="147">
        <f t="shared" si="193"/>
        <v>1</v>
      </c>
    </row>
    <row r="417" spans="1:20" ht="20.100000000000001" hidden="1" customHeight="1" x14ac:dyDescent="0.25">
      <c r="A417" s="155"/>
      <c r="B417" s="3">
        <v>1104</v>
      </c>
      <c r="C417" s="66" t="s">
        <v>356</v>
      </c>
      <c r="D417" s="76"/>
      <c r="E417" s="76"/>
      <c r="F417" s="76"/>
      <c r="G417" s="22">
        <f t="shared" si="213"/>
        <v>0</v>
      </c>
      <c r="H417" s="124">
        <f t="shared" si="209"/>
        <v>0</v>
      </c>
      <c r="I417" s="101">
        <f t="shared" si="210"/>
        <v>0</v>
      </c>
      <c r="J417" s="21"/>
      <c r="K417" s="21"/>
      <c r="L417" s="21"/>
      <c r="M417" s="115">
        <f t="shared" si="211"/>
        <v>0</v>
      </c>
      <c r="N417" s="106"/>
      <c r="O417" s="22">
        <v>347.3</v>
      </c>
      <c r="P417" s="22">
        <v>353.2</v>
      </c>
      <c r="Q417" s="22">
        <v>962.85</v>
      </c>
      <c r="R417" s="22">
        <f t="shared" si="212"/>
        <v>1663.35</v>
      </c>
      <c r="S417" s="124">
        <f t="shared" si="214"/>
        <v>0</v>
      </c>
      <c r="T417" s="147">
        <f t="shared" si="193"/>
        <v>1</v>
      </c>
    </row>
    <row r="418" spans="1:20" ht="20.100000000000001" hidden="1" customHeight="1" x14ac:dyDescent="0.25">
      <c r="A418" s="155"/>
      <c r="B418" s="3">
        <v>1105</v>
      </c>
      <c r="C418" s="66" t="s">
        <v>357</v>
      </c>
      <c r="D418" s="76"/>
      <c r="E418" s="76"/>
      <c r="F418" s="76"/>
      <c r="G418" s="22">
        <f t="shared" si="213"/>
        <v>0</v>
      </c>
      <c r="H418" s="124">
        <f t="shared" si="209"/>
        <v>0</v>
      </c>
      <c r="I418" s="101">
        <f t="shared" si="210"/>
        <v>0</v>
      </c>
      <c r="J418" s="21"/>
      <c r="K418" s="21"/>
      <c r="L418" s="21"/>
      <c r="M418" s="115">
        <f t="shared" si="211"/>
        <v>0</v>
      </c>
      <c r="N418" s="106"/>
      <c r="O418" s="22">
        <v>463.05</v>
      </c>
      <c r="P418" s="22">
        <v>407.5</v>
      </c>
      <c r="Q418" s="22">
        <v>1926.8</v>
      </c>
      <c r="R418" s="22">
        <f t="shared" si="212"/>
        <v>2797.35</v>
      </c>
      <c r="S418" s="124">
        <f t="shared" si="214"/>
        <v>0</v>
      </c>
      <c r="T418" s="147">
        <f t="shared" si="193"/>
        <v>1</v>
      </c>
    </row>
    <row r="419" spans="1:20" ht="26.25" hidden="1" customHeight="1" x14ac:dyDescent="0.25">
      <c r="A419" s="155"/>
      <c r="B419" s="3">
        <v>1106</v>
      </c>
      <c r="C419" s="66" t="s">
        <v>358</v>
      </c>
      <c r="D419" s="76"/>
      <c r="E419" s="76"/>
      <c r="F419" s="76"/>
      <c r="G419" s="22">
        <f t="shared" si="213"/>
        <v>0</v>
      </c>
      <c r="H419" s="124">
        <f t="shared" si="209"/>
        <v>0</v>
      </c>
      <c r="I419" s="101">
        <f t="shared" si="210"/>
        <v>0</v>
      </c>
      <c r="J419" s="21"/>
      <c r="K419" s="21"/>
      <c r="L419" s="21"/>
      <c r="M419" s="115">
        <f t="shared" si="211"/>
        <v>0</v>
      </c>
      <c r="N419" s="106"/>
      <c r="O419" s="22">
        <v>578.79999999999995</v>
      </c>
      <c r="P419" s="22">
        <v>461.85</v>
      </c>
      <c r="Q419" s="22">
        <v>2569.1</v>
      </c>
      <c r="R419" s="22">
        <f t="shared" si="212"/>
        <v>3609.75</v>
      </c>
      <c r="S419" s="124">
        <f t="shared" si="214"/>
        <v>0</v>
      </c>
      <c r="T419" s="147">
        <f t="shared" si="193"/>
        <v>1</v>
      </c>
    </row>
    <row r="420" spans="1:20" ht="29.25" hidden="1" customHeight="1" x14ac:dyDescent="0.25">
      <c r="A420" s="155"/>
      <c r="B420" s="3">
        <v>1107</v>
      </c>
      <c r="C420" s="66" t="s">
        <v>359</v>
      </c>
      <c r="D420" s="76"/>
      <c r="E420" s="76"/>
      <c r="F420" s="76"/>
      <c r="G420" s="22">
        <f t="shared" si="213"/>
        <v>0</v>
      </c>
      <c r="H420" s="124">
        <f t="shared" si="209"/>
        <v>0</v>
      </c>
      <c r="I420" s="101">
        <f t="shared" si="210"/>
        <v>0</v>
      </c>
      <c r="J420" s="21"/>
      <c r="K420" s="21"/>
      <c r="L420" s="21"/>
      <c r="M420" s="115">
        <f t="shared" si="211"/>
        <v>0</v>
      </c>
      <c r="N420" s="106"/>
      <c r="O420" s="22">
        <v>764</v>
      </c>
      <c r="P420" s="22">
        <v>543.4</v>
      </c>
      <c r="Q420" s="22">
        <v>2569.1</v>
      </c>
      <c r="R420" s="22">
        <f t="shared" si="212"/>
        <v>3876.5</v>
      </c>
      <c r="S420" s="124">
        <f t="shared" si="214"/>
        <v>0</v>
      </c>
      <c r="T420" s="147">
        <f t="shared" si="193"/>
        <v>1</v>
      </c>
    </row>
    <row r="421" spans="1:20" ht="27" hidden="1" customHeight="1" x14ac:dyDescent="0.25">
      <c r="A421" s="155"/>
      <c r="B421" s="3">
        <v>1108</v>
      </c>
      <c r="C421" s="66" t="s">
        <v>360</v>
      </c>
      <c r="D421" s="76"/>
      <c r="E421" s="76"/>
      <c r="F421" s="76"/>
      <c r="G421" s="22">
        <f t="shared" si="213"/>
        <v>0</v>
      </c>
      <c r="H421" s="124">
        <f t="shared" si="209"/>
        <v>0</v>
      </c>
      <c r="I421" s="101">
        <f t="shared" si="210"/>
        <v>0</v>
      </c>
      <c r="J421" s="21"/>
      <c r="K421" s="21"/>
      <c r="L421" s="21"/>
      <c r="M421" s="115">
        <f t="shared" si="211"/>
        <v>0</v>
      </c>
      <c r="N421" s="106"/>
      <c r="O421" s="22">
        <v>995.55</v>
      </c>
      <c r="P421" s="22">
        <v>652.04999999999995</v>
      </c>
      <c r="Q421" s="22">
        <v>4363.3</v>
      </c>
      <c r="R421" s="22">
        <f t="shared" si="212"/>
        <v>6010.9</v>
      </c>
      <c r="S421" s="124">
        <f t="shared" si="214"/>
        <v>0</v>
      </c>
      <c r="T421" s="147">
        <f t="shared" si="193"/>
        <v>1</v>
      </c>
    </row>
    <row r="422" spans="1:20" ht="20.100000000000001" hidden="1" customHeight="1" x14ac:dyDescent="0.25">
      <c r="A422" s="155"/>
      <c r="B422" s="3">
        <v>1200</v>
      </c>
      <c r="C422" s="66" t="s">
        <v>303</v>
      </c>
      <c r="D422" s="76"/>
      <c r="E422" s="5"/>
      <c r="F422" s="76"/>
      <c r="G422" s="22">
        <f t="shared" si="213"/>
        <v>0</v>
      </c>
      <c r="H422" s="124">
        <f t="shared" si="209"/>
        <v>0</v>
      </c>
      <c r="I422" s="101">
        <f t="shared" si="210"/>
        <v>0</v>
      </c>
      <c r="J422" s="21"/>
      <c r="K422" s="7"/>
      <c r="L422" s="21"/>
      <c r="M422" s="115">
        <f t="shared" si="211"/>
        <v>0</v>
      </c>
      <c r="N422" s="106"/>
      <c r="O422" s="22">
        <v>75</v>
      </c>
      <c r="P422" s="8">
        <v>0</v>
      </c>
      <c r="Q422" s="22">
        <v>320.60000000000002</v>
      </c>
      <c r="R422" s="22">
        <f t="shared" si="212"/>
        <v>395.6</v>
      </c>
      <c r="S422" s="124">
        <f t="shared" si="214"/>
        <v>0</v>
      </c>
      <c r="T422" s="147">
        <f t="shared" si="193"/>
        <v>1</v>
      </c>
    </row>
    <row r="423" spans="1:20" ht="20.100000000000001" hidden="1" customHeight="1" x14ac:dyDescent="0.25">
      <c r="A423" s="155"/>
      <c r="B423" s="3">
        <v>1201</v>
      </c>
      <c r="C423" s="66" t="s">
        <v>304</v>
      </c>
      <c r="D423" s="76"/>
      <c r="E423" s="5"/>
      <c r="F423" s="76"/>
      <c r="G423" s="22">
        <f t="shared" si="213"/>
        <v>0</v>
      </c>
      <c r="H423" s="124">
        <f t="shared" si="209"/>
        <v>0</v>
      </c>
      <c r="I423" s="101">
        <f t="shared" si="210"/>
        <v>0</v>
      </c>
      <c r="J423" s="21"/>
      <c r="K423" s="7"/>
      <c r="L423" s="21"/>
      <c r="M423" s="115">
        <f t="shared" si="211"/>
        <v>0</v>
      </c>
      <c r="N423" s="106"/>
      <c r="O423" s="22">
        <v>98.1</v>
      </c>
      <c r="P423" s="8">
        <v>0</v>
      </c>
      <c r="Q423" s="22">
        <v>320.60000000000002</v>
      </c>
      <c r="R423" s="22">
        <f t="shared" si="212"/>
        <v>418.70000000000005</v>
      </c>
      <c r="S423" s="124">
        <f t="shared" si="214"/>
        <v>0</v>
      </c>
      <c r="T423" s="147">
        <f t="shared" si="193"/>
        <v>1</v>
      </c>
    </row>
    <row r="424" spans="1:20" ht="20.100000000000001" hidden="1" customHeight="1" x14ac:dyDescent="0.25">
      <c r="A424" s="155"/>
      <c r="B424" s="3">
        <v>1202</v>
      </c>
      <c r="C424" s="66" t="s">
        <v>211</v>
      </c>
      <c r="D424" s="76"/>
      <c r="E424" s="76"/>
      <c r="F424" s="76"/>
      <c r="G424" s="22">
        <f t="shared" si="213"/>
        <v>0</v>
      </c>
      <c r="H424" s="124">
        <f t="shared" si="209"/>
        <v>0</v>
      </c>
      <c r="I424" s="101">
        <f t="shared" si="210"/>
        <v>0</v>
      </c>
      <c r="J424" s="21"/>
      <c r="K424" s="21"/>
      <c r="L424" s="21"/>
      <c r="M424" s="115">
        <f t="shared" si="211"/>
        <v>0</v>
      </c>
      <c r="N424" s="106"/>
      <c r="O424" s="22">
        <v>202.85</v>
      </c>
      <c r="P424" s="22">
        <v>260.8</v>
      </c>
      <c r="Q424" s="22">
        <v>320.60000000000002</v>
      </c>
      <c r="R424" s="22">
        <f t="shared" si="212"/>
        <v>784.25</v>
      </c>
      <c r="S424" s="124">
        <f t="shared" si="214"/>
        <v>0</v>
      </c>
      <c r="T424" s="147">
        <f t="shared" si="193"/>
        <v>1</v>
      </c>
    </row>
    <row r="425" spans="1:20" ht="20.100000000000001" hidden="1" customHeight="1" x14ac:dyDescent="0.25">
      <c r="A425" s="155"/>
      <c r="B425" s="3">
        <v>1203</v>
      </c>
      <c r="C425" s="66" t="s">
        <v>212</v>
      </c>
      <c r="D425" s="76"/>
      <c r="E425" s="76"/>
      <c r="F425" s="76"/>
      <c r="G425" s="22">
        <f t="shared" si="213"/>
        <v>0</v>
      </c>
      <c r="H425" s="124">
        <f t="shared" si="209"/>
        <v>0</v>
      </c>
      <c r="I425" s="101">
        <f t="shared" si="210"/>
        <v>0</v>
      </c>
      <c r="J425" s="21"/>
      <c r="K425" s="21"/>
      <c r="L425" s="21"/>
      <c r="M425" s="115">
        <f t="shared" si="211"/>
        <v>0</v>
      </c>
      <c r="N425" s="106"/>
      <c r="O425" s="22">
        <v>347.3</v>
      </c>
      <c r="P425" s="22">
        <v>298.85000000000002</v>
      </c>
      <c r="Q425" s="22">
        <v>642.25</v>
      </c>
      <c r="R425" s="22">
        <f t="shared" si="212"/>
        <v>1288.4000000000001</v>
      </c>
      <c r="S425" s="124">
        <f t="shared" si="214"/>
        <v>0</v>
      </c>
      <c r="T425" s="147">
        <f t="shared" si="193"/>
        <v>1</v>
      </c>
    </row>
    <row r="426" spans="1:20" ht="26.25" hidden="1" customHeight="1" x14ac:dyDescent="0.25">
      <c r="A426" s="155"/>
      <c r="B426" s="3">
        <v>1204</v>
      </c>
      <c r="C426" s="66" t="s">
        <v>213</v>
      </c>
      <c r="D426" s="76"/>
      <c r="E426" s="76"/>
      <c r="F426" s="76"/>
      <c r="G426" s="22">
        <f t="shared" si="213"/>
        <v>0</v>
      </c>
      <c r="H426" s="124">
        <f t="shared" si="209"/>
        <v>0</v>
      </c>
      <c r="I426" s="101">
        <f t="shared" si="210"/>
        <v>0</v>
      </c>
      <c r="J426" s="21"/>
      <c r="K426" s="21"/>
      <c r="L426" s="21"/>
      <c r="M426" s="115">
        <f t="shared" si="211"/>
        <v>0</v>
      </c>
      <c r="N426" s="106"/>
      <c r="O426" s="22">
        <v>491.7</v>
      </c>
      <c r="P426" s="22">
        <v>353.2</v>
      </c>
      <c r="Q426" s="22">
        <v>1284.55</v>
      </c>
      <c r="R426" s="22">
        <f t="shared" si="212"/>
        <v>2129.4499999999998</v>
      </c>
      <c r="S426" s="124">
        <f t="shared" si="214"/>
        <v>0</v>
      </c>
      <c r="T426" s="147">
        <f t="shared" si="193"/>
        <v>1</v>
      </c>
    </row>
    <row r="427" spans="1:20" ht="20.100000000000001" hidden="1" customHeight="1" x14ac:dyDescent="0.25">
      <c r="A427" s="155"/>
      <c r="B427" s="3">
        <v>1205</v>
      </c>
      <c r="C427" s="66" t="s">
        <v>214</v>
      </c>
      <c r="D427" s="76"/>
      <c r="E427" s="76"/>
      <c r="F427" s="76"/>
      <c r="G427" s="22">
        <f t="shared" si="213"/>
        <v>0</v>
      </c>
      <c r="H427" s="124">
        <f t="shared" si="209"/>
        <v>0</v>
      </c>
      <c r="I427" s="101">
        <f t="shared" si="210"/>
        <v>0</v>
      </c>
      <c r="J427" s="21"/>
      <c r="K427" s="21"/>
      <c r="L427" s="21"/>
      <c r="M427" s="115">
        <f t="shared" si="211"/>
        <v>0</v>
      </c>
      <c r="N427" s="106"/>
      <c r="O427" s="22">
        <v>665.9</v>
      </c>
      <c r="P427" s="22">
        <v>407.5</v>
      </c>
      <c r="Q427" s="22">
        <v>1926.8</v>
      </c>
      <c r="R427" s="22">
        <f t="shared" si="212"/>
        <v>3000.2</v>
      </c>
      <c r="S427" s="124">
        <f t="shared" si="214"/>
        <v>0</v>
      </c>
      <c r="T427" s="147">
        <f t="shared" si="193"/>
        <v>1</v>
      </c>
    </row>
    <row r="428" spans="1:20" ht="20.100000000000001" hidden="1" customHeight="1" x14ac:dyDescent="0.25">
      <c r="A428" s="155"/>
      <c r="B428" s="3">
        <v>1206</v>
      </c>
      <c r="C428" s="66" t="s">
        <v>215</v>
      </c>
      <c r="D428" s="76"/>
      <c r="E428" s="76"/>
      <c r="F428" s="76"/>
      <c r="G428" s="22">
        <f t="shared" si="213"/>
        <v>0</v>
      </c>
      <c r="H428" s="124">
        <f t="shared" si="209"/>
        <v>0</v>
      </c>
      <c r="I428" s="101">
        <f t="shared" si="210"/>
        <v>0</v>
      </c>
      <c r="J428" s="21"/>
      <c r="K428" s="21"/>
      <c r="L428" s="21"/>
      <c r="M428" s="115">
        <f t="shared" si="211"/>
        <v>0</v>
      </c>
      <c r="N428" s="106"/>
      <c r="O428" s="22">
        <v>810.3</v>
      </c>
      <c r="P428" s="22">
        <v>461.85</v>
      </c>
      <c r="Q428" s="22">
        <v>1926.8</v>
      </c>
      <c r="R428" s="22">
        <f t="shared" si="212"/>
        <v>3198.95</v>
      </c>
      <c r="S428" s="124">
        <f t="shared" si="214"/>
        <v>0</v>
      </c>
      <c r="T428" s="147">
        <f t="shared" si="193"/>
        <v>1</v>
      </c>
    </row>
    <row r="429" spans="1:20" ht="20.100000000000001" hidden="1" customHeight="1" x14ac:dyDescent="0.25">
      <c r="A429" s="155"/>
      <c r="B429" s="3">
        <v>1207</v>
      </c>
      <c r="C429" s="66" t="s">
        <v>216</v>
      </c>
      <c r="D429" s="76"/>
      <c r="E429" s="76"/>
      <c r="F429" s="76"/>
      <c r="G429" s="22">
        <f t="shared" si="213"/>
        <v>0</v>
      </c>
      <c r="H429" s="124">
        <f t="shared" si="209"/>
        <v>0</v>
      </c>
      <c r="I429" s="101">
        <f t="shared" si="210"/>
        <v>0</v>
      </c>
      <c r="J429" s="21"/>
      <c r="K429" s="21"/>
      <c r="L429" s="21"/>
      <c r="M429" s="115">
        <f t="shared" si="211"/>
        <v>0</v>
      </c>
      <c r="N429" s="106"/>
      <c r="O429" s="22">
        <v>984.5</v>
      </c>
      <c r="P429" s="22">
        <v>543.4</v>
      </c>
      <c r="Q429" s="22">
        <v>2569.1</v>
      </c>
      <c r="R429" s="22">
        <f t="shared" si="212"/>
        <v>4097</v>
      </c>
      <c r="S429" s="124">
        <f t="shared" si="214"/>
        <v>0</v>
      </c>
      <c r="T429" s="147">
        <f t="shared" si="193"/>
        <v>1</v>
      </c>
    </row>
    <row r="430" spans="1:20" ht="20.100000000000001" hidden="1" customHeight="1" x14ac:dyDescent="0.25">
      <c r="A430" s="155"/>
      <c r="B430" s="3">
        <v>1208</v>
      </c>
      <c r="C430" s="66" t="s">
        <v>217</v>
      </c>
      <c r="D430" s="76"/>
      <c r="E430" s="76"/>
      <c r="F430" s="76"/>
      <c r="G430" s="22">
        <f t="shared" si="213"/>
        <v>0</v>
      </c>
      <c r="H430" s="124">
        <f t="shared" si="209"/>
        <v>0</v>
      </c>
      <c r="I430" s="101">
        <f t="shared" si="210"/>
        <v>0</v>
      </c>
      <c r="J430" s="21"/>
      <c r="K430" s="21"/>
      <c r="L430" s="21"/>
      <c r="M430" s="115">
        <f t="shared" si="211"/>
        <v>0</v>
      </c>
      <c r="N430" s="106"/>
      <c r="O430" s="22">
        <v>1504.9</v>
      </c>
      <c r="P430" s="22">
        <v>652.04999999999995</v>
      </c>
      <c r="Q430" s="22">
        <v>4363.3</v>
      </c>
      <c r="R430" s="22">
        <f t="shared" si="212"/>
        <v>6520.25</v>
      </c>
      <c r="S430" s="124">
        <f t="shared" si="214"/>
        <v>0</v>
      </c>
      <c r="T430" s="147">
        <f t="shared" si="193"/>
        <v>1</v>
      </c>
    </row>
    <row r="431" spans="1:20" ht="20.100000000000001" hidden="1" customHeight="1" x14ac:dyDescent="0.25">
      <c r="A431" s="155"/>
      <c r="B431" s="3">
        <v>14011</v>
      </c>
      <c r="C431" s="66" t="s">
        <v>463</v>
      </c>
      <c r="D431" s="76"/>
      <c r="E431" s="5"/>
      <c r="F431" s="76"/>
      <c r="G431" s="22">
        <f t="shared" ref="G431" si="215">SUM(D431:F431)</f>
        <v>0</v>
      </c>
      <c r="H431" s="124">
        <f t="shared" si="209"/>
        <v>0</v>
      </c>
      <c r="I431" s="134">
        <f t="shared" si="210"/>
        <v>0</v>
      </c>
      <c r="J431" s="21"/>
      <c r="K431" s="7"/>
      <c r="L431" s="21"/>
      <c r="M431" s="115">
        <f t="shared" si="211"/>
        <v>0</v>
      </c>
      <c r="N431" s="122"/>
      <c r="O431" s="111">
        <v>100</v>
      </c>
      <c r="P431" s="110">
        <v>0</v>
      </c>
      <c r="Q431" s="111">
        <v>320.3</v>
      </c>
      <c r="R431" s="111">
        <f t="shared" si="212"/>
        <v>420.3</v>
      </c>
      <c r="S431" s="124">
        <f t="shared" si="214"/>
        <v>0</v>
      </c>
      <c r="T431" s="148">
        <f t="shared" si="193"/>
        <v>1</v>
      </c>
    </row>
    <row r="432" spans="1:20" ht="20.100000000000001" hidden="1" customHeight="1" x14ac:dyDescent="0.25">
      <c r="A432" s="155"/>
      <c r="B432" s="3">
        <v>1401</v>
      </c>
      <c r="C432" s="66" t="s">
        <v>361</v>
      </c>
      <c r="D432" s="76"/>
      <c r="E432" s="5"/>
      <c r="F432" s="76"/>
      <c r="G432" s="22">
        <f t="shared" si="213"/>
        <v>0</v>
      </c>
      <c r="H432" s="124">
        <f t="shared" si="209"/>
        <v>0</v>
      </c>
      <c r="I432" s="101">
        <f t="shared" si="210"/>
        <v>0</v>
      </c>
      <c r="J432" s="21"/>
      <c r="K432" s="7"/>
      <c r="L432" s="21"/>
      <c r="M432" s="115">
        <f t="shared" si="211"/>
        <v>0</v>
      </c>
      <c r="N432" s="106"/>
      <c r="O432" s="22">
        <v>156.55000000000001</v>
      </c>
      <c r="P432" s="8">
        <v>0</v>
      </c>
      <c r="Q432" s="22">
        <v>320.60000000000002</v>
      </c>
      <c r="R432" s="22">
        <f t="shared" si="212"/>
        <v>477.15000000000003</v>
      </c>
      <c r="S432" s="124">
        <f t="shared" si="214"/>
        <v>0</v>
      </c>
      <c r="T432" s="147">
        <f t="shared" si="193"/>
        <v>1</v>
      </c>
    </row>
    <row r="433" spans="1:20" ht="20.100000000000001" hidden="1" customHeight="1" x14ac:dyDescent="0.25">
      <c r="A433" s="155"/>
      <c r="B433" s="3">
        <v>1402</v>
      </c>
      <c r="C433" s="66" t="s">
        <v>362</v>
      </c>
      <c r="D433" s="76"/>
      <c r="E433" s="76"/>
      <c r="F433" s="76"/>
      <c r="G433" s="22">
        <f t="shared" si="213"/>
        <v>0</v>
      </c>
      <c r="H433" s="124">
        <f t="shared" si="209"/>
        <v>0</v>
      </c>
      <c r="I433" s="101">
        <f t="shared" si="210"/>
        <v>0</v>
      </c>
      <c r="J433" s="21"/>
      <c r="K433" s="21"/>
      <c r="L433" s="21"/>
      <c r="M433" s="115">
        <f t="shared" si="211"/>
        <v>0</v>
      </c>
      <c r="N433" s="106"/>
      <c r="O433" s="22">
        <v>468.55</v>
      </c>
      <c r="P433" s="22">
        <v>260.8</v>
      </c>
      <c r="Q433" s="22">
        <v>642.25</v>
      </c>
      <c r="R433" s="22">
        <f t="shared" si="212"/>
        <v>1371.6</v>
      </c>
      <c r="S433" s="124">
        <f t="shared" si="214"/>
        <v>0</v>
      </c>
      <c r="T433" s="147">
        <f t="shared" si="193"/>
        <v>1</v>
      </c>
    </row>
    <row r="434" spans="1:20" ht="26.25" hidden="1" customHeight="1" x14ac:dyDescent="0.25">
      <c r="A434" s="155"/>
      <c r="B434" s="3">
        <v>1403</v>
      </c>
      <c r="C434" s="66" t="s">
        <v>363</v>
      </c>
      <c r="D434" s="76"/>
      <c r="E434" s="76"/>
      <c r="F434" s="76"/>
      <c r="G434" s="22">
        <f t="shared" si="213"/>
        <v>0</v>
      </c>
      <c r="H434" s="124">
        <f t="shared" si="209"/>
        <v>0</v>
      </c>
      <c r="I434" s="101">
        <f t="shared" si="210"/>
        <v>0</v>
      </c>
      <c r="J434" s="21"/>
      <c r="K434" s="21"/>
      <c r="L434" s="21"/>
      <c r="M434" s="115">
        <f t="shared" si="211"/>
        <v>0</v>
      </c>
      <c r="N434" s="106"/>
      <c r="O434" s="22">
        <v>625.1</v>
      </c>
      <c r="P434" s="22">
        <v>298.85000000000002</v>
      </c>
      <c r="Q434" s="22">
        <v>962.85</v>
      </c>
      <c r="R434" s="22">
        <f t="shared" si="212"/>
        <v>1886.8000000000002</v>
      </c>
      <c r="S434" s="124">
        <f t="shared" si="214"/>
        <v>0</v>
      </c>
      <c r="T434" s="147">
        <f t="shared" si="193"/>
        <v>1</v>
      </c>
    </row>
    <row r="435" spans="1:20" ht="20.100000000000001" hidden="1" customHeight="1" x14ac:dyDescent="0.25">
      <c r="A435" s="155"/>
      <c r="B435" s="3">
        <v>1404</v>
      </c>
      <c r="C435" s="66" t="s">
        <v>364</v>
      </c>
      <c r="D435" s="76"/>
      <c r="E435" s="76"/>
      <c r="F435" s="76"/>
      <c r="G435" s="22">
        <f t="shared" si="213"/>
        <v>0</v>
      </c>
      <c r="H435" s="124">
        <f t="shared" si="209"/>
        <v>0</v>
      </c>
      <c r="I435" s="101">
        <f t="shared" si="210"/>
        <v>0</v>
      </c>
      <c r="J435" s="21"/>
      <c r="K435" s="21"/>
      <c r="L435" s="21"/>
      <c r="M435" s="115">
        <f t="shared" si="211"/>
        <v>0</v>
      </c>
      <c r="N435" s="106"/>
      <c r="O435" s="22">
        <v>938.2</v>
      </c>
      <c r="P435" s="22">
        <v>353.2</v>
      </c>
      <c r="Q435" s="22">
        <v>1284.55</v>
      </c>
      <c r="R435" s="22">
        <f t="shared" si="212"/>
        <v>2575.9499999999998</v>
      </c>
      <c r="S435" s="124">
        <f t="shared" si="214"/>
        <v>0</v>
      </c>
      <c r="T435" s="147">
        <f t="shared" si="193"/>
        <v>1</v>
      </c>
    </row>
    <row r="436" spans="1:20" ht="20.100000000000001" hidden="1" customHeight="1" x14ac:dyDescent="0.25">
      <c r="A436" s="155"/>
      <c r="B436" s="3">
        <v>1405</v>
      </c>
      <c r="C436" s="66" t="s">
        <v>365</v>
      </c>
      <c r="D436" s="76"/>
      <c r="E436" s="76"/>
      <c r="F436" s="76"/>
      <c r="G436" s="22">
        <f t="shared" si="213"/>
        <v>0</v>
      </c>
      <c r="H436" s="124">
        <f t="shared" si="209"/>
        <v>0</v>
      </c>
      <c r="I436" s="101">
        <f t="shared" si="210"/>
        <v>0</v>
      </c>
      <c r="J436" s="21"/>
      <c r="K436" s="21"/>
      <c r="L436" s="21"/>
      <c r="M436" s="115">
        <f t="shared" si="211"/>
        <v>0</v>
      </c>
      <c r="N436" s="106"/>
      <c r="O436" s="22">
        <v>1093.7</v>
      </c>
      <c r="P436" s="22">
        <v>407.5</v>
      </c>
      <c r="Q436" s="22">
        <v>1605.1</v>
      </c>
      <c r="R436" s="22">
        <f t="shared" si="212"/>
        <v>3106.3</v>
      </c>
      <c r="S436" s="124">
        <f t="shared" si="214"/>
        <v>0</v>
      </c>
      <c r="T436" s="147">
        <f t="shared" si="193"/>
        <v>1</v>
      </c>
    </row>
    <row r="437" spans="1:20" ht="20.100000000000001" hidden="1" customHeight="1" x14ac:dyDescent="0.25">
      <c r="A437" s="155"/>
      <c r="B437" s="3">
        <v>1406</v>
      </c>
      <c r="C437" s="66" t="s">
        <v>366</v>
      </c>
      <c r="D437" s="76"/>
      <c r="E437" s="76"/>
      <c r="F437" s="76"/>
      <c r="G437" s="22">
        <f t="shared" ref="G437:G499" si="216">SUM(D437:F437)</f>
        <v>0</v>
      </c>
      <c r="H437" s="124">
        <f t="shared" ref="H437:H499" si="217">IF(OR(M437="",G437=""),"n/a",ROUND(SUMPRODUCT(J437:L437,D437:F437),2))</f>
        <v>0</v>
      </c>
      <c r="I437" s="101">
        <f t="shared" si="210"/>
        <v>0</v>
      </c>
      <c r="J437" s="21"/>
      <c r="K437" s="21"/>
      <c r="L437" s="21"/>
      <c r="M437" s="115">
        <f t="shared" si="211"/>
        <v>0</v>
      </c>
      <c r="N437" s="106"/>
      <c r="O437" s="22">
        <v>1302.05</v>
      </c>
      <c r="P437" s="22">
        <v>461.85</v>
      </c>
      <c r="Q437" s="22">
        <v>2569.1</v>
      </c>
      <c r="R437" s="22">
        <f t="shared" si="212"/>
        <v>4333</v>
      </c>
      <c r="S437" s="124">
        <f t="shared" si="214"/>
        <v>0</v>
      </c>
      <c r="T437" s="147">
        <f t="shared" si="193"/>
        <v>1</v>
      </c>
    </row>
    <row r="438" spans="1:20" ht="20.100000000000001" hidden="1" customHeight="1" x14ac:dyDescent="0.25">
      <c r="A438" s="155"/>
      <c r="B438" s="3">
        <v>1407</v>
      </c>
      <c r="C438" s="66" t="s">
        <v>367</v>
      </c>
      <c r="D438" s="76"/>
      <c r="E438" s="76"/>
      <c r="F438" s="76"/>
      <c r="G438" s="22">
        <f t="shared" si="216"/>
        <v>0</v>
      </c>
      <c r="H438" s="124">
        <f t="shared" si="217"/>
        <v>0</v>
      </c>
      <c r="I438" s="101">
        <f t="shared" si="210"/>
        <v>0</v>
      </c>
      <c r="J438" s="21"/>
      <c r="K438" s="21"/>
      <c r="L438" s="21"/>
      <c r="M438" s="115">
        <f t="shared" si="211"/>
        <v>0</v>
      </c>
      <c r="N438" s="106"/>
      <c r="O438" s="22">
        <v>2343.9</v>
      </c>
      <c r="P438" s="22">
        <v>543.4</v>
      </c>
      <c r="Q438" s="22">
        <v>4363.3</v>
      </c>
      <c r="R438" s="22">
        <f t="shared" si="212"/>
        <v>7250.6</v>
      </c>
      <c r="S438" s="124">
        <f t="shared" si="214"/>
        <v>0</v>
      </c>
      <c r="T438" s="147">
        <f t="shared" si="193"/>
        <v>1</v>
      </c>
    </row>
    <row r="439" spans="1:20" ht="20.100000000000001" hidden="1" customHeight="1" x14ac:dyDescent="0.25">
      <c r="A439" s="155"/>
      <c r="B439" s="3">
        <v>1408</v>
      </c>
      <c r="C439" s="66" t="s">
        <v>368</v>
      </c>
      <c r="D439" s="76"/>
      <c r="E439" s="76"/>
      <c r="F439" s="76"/>
      <c r="G439" s="22">
        <f t="shared" si="216"/>
        <v>0</v>
      </c>
      <c r="H439" s="124">
        <f t="shared" si="217"/>
        <v>0</v>
      </c>
      <c r="I439" s="101">
        <f t="shared" si="210"/>
        <v>0</v>
      </c>
      <c r="J439" s="21"/>
      <c r="K439" s="21"/>
      <c r="L439" s="21"/>
      <c r="M439" s="115">
        <f t="shared" si="211"/>
        <v>0</v>
      </c>
      <c r="N439" s="106"/>
      <c r="O439" s="22">
        <v>3125.6</v>
      </c>
      <c r="P439" s="22">
        <v>652.04999999999995</v>
      </c>
      <c r="Q439" s="22">
        <v>4363.3</v>
      </c>
      <c r="R439" s="22">
        <f t="shared" si="212"/>
        <v>8140.95</v>
      </c>
      <c r="S439" s="124">
        <f t="shared" si="214"/>
        <v>0</v>
      </c>
      <c r="T439" s="147">
        <f t="shared" si="193"/>
        <v>1</v>
      </c>
    </row>
    <row r="440" spans="1:20" ht="20.100000000000001" hidden="1" customHeight="1" x14ac:dyDescent="0.25">
      <c r="A440" s="155"/>
      <c r="B440" s="3">
        <v>1501</v>
      </c>
      <c r="C440" s="66" t="s">
        <v>369</v>
      </c>
      <c r="D440" s="76"/>
      <c r="E440" s="5"/>
      <c r="F440" s="76"/>
      <c r="G440" s="22">
        <f t="shared" si="216"/>
        <v>0</v>
      </c>
      <c r="H440" s="124">
        <f t="shared" si="217"/>
        <v>0</v>
      </c>
      <c r="I440" s="101">
        <f t="shared" si="210"/>
        <v>0</v>
      </c>
      <c r="J440" s="21"/>
      <c r="K440" s="5"/>
      <c r="L440" s="21"/>
      <c r="M440" s="115">
        <f t="shared" si="211"/>
        <v>0</v>
      </c>
      <c r="N440" s="106"/>
      <c r="O440" s="22">
        <v>137.80000000000001</v>
      </c>
      <c r="P440" s="8">
        <v>0</v>
      </c>
      <c r="Q440" s="22">
        <v>320.60000000000002</v>
      </c>
      <c r="R440" s="22">
        <f t="shared" si="212"/>
        <v>458.40000000000003</v>
      </c>
      <c r="S440" s="124">
        <f t="shared" si="214"/>
        <v>0</v>
      </c>
      <c r="T440" s="147">
        <f t="shared" si="193"/>
        <v>1</v>
      </c>
    </row>
    <row r="441" spans="1:20" ht="26.25" hidden="1" customHeight="1" x14ac:dyDescent="0.25">
      <c r="A441" s="155"/>
      <c r="B441" s="3">
        <v>1503</v>
      </c>
      <c r="C441" s="66" t="s">
        <v>218</v>
      </c>
      <c r="D441" s="76"/>
      <c r="E441" s="76"/>
      <c r="F441" s="76"/>
      <c r="G441" s="22">
        <f t="shared" si="216"/>
        <v>0</v>
      </c>
      <c r="H441" s="124">
        <f t="shared" si="217"/>
        <v>0</v>
      </c>
      <c r="I441" s="101">
        <f t="shared" si="210"/>
        <v>0</v>
      </c>
      <c r="J441" s="21"/>
      <c r="K441" s="21"/>
      <c r="L441" s="21"/>
      <c r="M441" s="115">
        <f t="shared" si="211"/>
        <v>0</v>
      </c>
      <c r="N441" s="106"/>
      <c r="O441" s="22">
        <v>288.85000000000002</v>
      </c>
      <c r="P441" s="22">
        <v>298.85000000000002</v>
      </c>
      <c r="Q441" s="22">
        <v>642.25</v>
      </c>
      <c r="R441" s="22">
        <f t="shared" si="212"/>
        <v>1229.95</v>
      </c>
      <c r="S441" s="124">
        <f t="shared" si="214"/>
        <v>0</v>
      </c>
      <c r="T441" s="147">
        <f t="shared" si="193"/>
        <v>1</v>
      </c>
    </row>
    <row r="442" spans="1:20" ht="20.100000000000001" hidden="1" customHeight="1" x14ac:dyDescent="0.25">
      <c r="A442" s="155"/>
      <c r="B442" s="3">
        <v>1504</v>
      </c>
      <c r="C442" s="66" t="s">
        <v>370</v>
      </c>
      <c r="D442" s="76"/>
      <c r="E442" s="76"/>
      <c r="F442" s="76"/>
      <c r="G442" s="22">
        <f t="shared" si="216"/>
        <v>0</v>
      </c>
      <c r="H442" s="124">
        <f t="shared" si="217"/>
        <v>0</v>
      </c>
      <c r="I442" s="101">
        <f t="shared" si="210"/>
        <v>0</v>
      </c>
      <c r="J442" s="21"/>
      <c r="K442" s="21"/>
      <c r="L442" s="21"/>
      <c r="M442" s="115">
        <f t="shared" si="211"/>
        <v>0</v>
      </c>
      <c r="N442" s="106"/>
      <c r="O442" s="22">
        <v>441</v>
      </c>
      <c r="P442" s="22">
        <v>353.2</v>
      </c>
      <c r="Q442" s="22">
        <v>962.85</v>
      </c>
      <c r="R442" s="22">
        <f t="shared" si="212"/>
        <v>1757.0500000000002</v>
      </c>
      <c r="S442" s="124">
        <f t="shared" si="214"/>
        <v>0</v>
      </c>
      <c r="T442" s="147">
        <f t="shared" si="193"/>
        <v>1</v>
      </c>
    </row>
    <row r="443" spans="1:20" ht="20.100000000000001" hidden="1" customHeight="1" x14ac:dyDescent="0.25">
      <c r="A443" s="155"/>
      <c r="B443" s="3">
        <v>1505</v>
      </c>
      <c r="C443" s="66" t="s">
        <v>219</v>
      </c>
      <c r="D443" s="76"/>
      <c r="E443" s="76"/>
      <c r="F443" s="76"/>
      <c r="G443" s="22">
        <f t="shared" si="216"/>
        <v>0</v>
      </c>
      <c r="H443" s="124">
        <f t="shared" si="217"/>
        <v>0</v>
      </c>
      <c r="I443" s="101">
        <f t="shared" si="210"/>
        <v>0</v>
      </c>
      <c r="J443" s="21"/>
      <c r="K443" s="21"/>
      <c r="L443" s="21"/>
      <c r="M443" s="115">
        <f t="shared" si="211"/>
        <v>0</v>
      </c>
      <c r="N443" s="106"/>
      <c r="O443" s="22">
        <v>578.79999999999995</v>
      </c>
      <c r="P443" s="22">
        <v>407.5</v>
      </c>
      <c r="Q443" s="22">
        <v>1284.55</v>
      </c>
      <c r="R443" s="22">
        <f t="shared" si="212"/>
        <v>2270.85</v>
      </c>
      <c r="S443" s="124">
        <f t="shared" si="214"/>
        <v>0</v>
      </c>
      <c r="T443" s="147">
        <f t="shared" si="193"/>
        <v>1</v>
      </c>
    </row>
    <row r="444" spans="1:20" ht="20.100000000000001" hidden="1" customHeight="1" x14ac:dyDescent="0.25">
      <c r="A444" s="155"/>
      <c r="B444" s="3">
        <v>1506</v>
      </c>
      <c r="C444" s="66" t="s">
        <v>220</v>
      </c>
      <c r="D444" s="76"/>
      <c r="E444" s="76"/>
      <c r="F444" s="76"/>
      <c r="G444" s="22">
        <f t="shared" si="216"/>
        <v>0</v>
      </c>
      <c r="H444" s="124">
        <f t="shared" si="217"/>
        <v>0</v>
      </c>
      <c r="I444" s="101">
        <f t="shared" si="210"/>
        <v>0</v>
      </c>
      <c r="J444" s="21"/>
      <c r="K444" s="21"/>
      <c r="L444" s="21"/>
      <c r="M444" s="115">
        <f t="shared" si="211"/>
        <v>0</v>
      </c>
      <c r="N444" s="106"/>
      <c r="O444" s="22">
        <v>723.2</v>
      </c>
      <c r="P444" s="22">
        <v>461.85</v>
      </c>
      <c r="Q444" s="22">
        <v>1284.55</v>
      </c>
      <c r="R444" s="22">
        <f t="shared" si="212"/>
        <v>2469.6000000000004</v>
      </c>
      <c r="S444" s="124">
        <f t="shared" si="214"/>
        <v>0</v>
      </c>
      <c r="T444" s="147">
        <f t="shared" si="193"/>
        <v>1</v>
      </c>
    </row>
    <row r="445" spans="1:20" ht="20.100000000000001" hidden="1" customHeight="1" x14ac:dyDescent="0.25">
      <c r="A445" s="155"/>
      <c r="B445" s="3">
        <v>1507</v>
      </c>
      <c r="C445" s="66" t="s">
        <v>371</v>
      </c>
      <c r="D445" s="76"/>
      <c r="E445" s="76"/>
      <c r="F445" s="76"/>
      <c r="G445" s="22">
        <f t="shared" si="216"/>
        <v>0</v>
      </c>
      <c r="H445" s="124">
        <f t="shared" si="217"/>
        <v>0</v>
      </c>
      <c r="I445" s="101">
        <f t="shared" si="210"/>
        <v>0</v>
      </c>
      <c r="J445" s="21"/>
      <c r="K445" s="21"/>
      <c r="L445" s="21"/>
      <c r="M445" s="115">
        <f t="shared" si="211"/>
        <v>0</v>
      </c>
      <c r="N445" s="106"/>
      <c r="O445" s="22">
        <v>1323</v>
      </c>
      <c r="P445" s="22">
        <v>543.4</v>
      </c>
      <c r="Q445" s="22">
        <v>2569.1</v>
      </c>
      <c r="R445" s="22">
        <f t="shared" si="212"/>
        <v>4435.5</v>
      </c>
      <c r="S445" s="124">
        <f t="shared" si="214"/>
        <v>0</v>
      </c>
      <c r="T445" s="147">
        <f t="shared" si="193"/>
        <v>1</v>
      </c>
    </row>
    <row r="446" spans="1:20" ht="20.100000000000001" hidden="1" customHeight="1" x14ac:dyDescent="0.25">
      <c r="A446" s="155"/>
      <c r="B446" s="3">
        <v>1508</v>
      </c>
      <c r="C446" s="66" t="s">
        <v>372</v>
      </c>
      <c r="D446" s="76"/>
      <c r="E446" s="76"/>
      <c r="F446" s="76"/>
      <c r="G446" s="22">
        <f t="shared" si="216"/>
        <v>0</v>
      </c>
      <c r="H446" s="124">
        <f t="shared" si="217"/>
        <v>0</v>
      </c>
      <c r="I446" s="101">
        <f t="shared" si="210"/>
        <v>0</v>
      </c>
      <c r="J446" s="21"/>
      <c r="K446" s="21"/>
      <c r="L446" s="21"/>
      <c r="M446" s="115">
        <f t="shared" si="211"/>
        <v>0</v>
      </c>
      <c r="N446" s="106"/>
      <c r="O446" s="22">
        <v>2026.4</v>
      </c>
      <c r="P446" s="22">
        <v>652.04999999999995</v>
      </c>
      <c r="Q446" s="22">
        <v>2569.1</v>
      </c>
      <c r="R446" s="22">
        <f t="shared" si="212"/>
        <v>5247.5499999999993</v>
      </c>
      <c r="S446" s="124">
        <f t="shared" si="214"/>
        <v>0</v>
      </c>
      <c r="T446" s="147">
        <f t="shared" si="193"/>
        <v>1</v>
      </c>
    </row>
    <row r="447" spans="1:20" ht="20.100000000000001" hidden="1" customHeight="1" x14ac:dyDescent="0.25">
      <c r="A447" s="155"/>
      <c r="B447" s="3">
        <v>1600</v>
      </c>
      <c r="C447" s="66" t="s">
        <v>305</v>
      </c>
      <c r="D447" s="76"/>
      <c r="E447" s="5"/>
      <c r="F447" s="76"/>
      <c r="G447" s="22">
        <f t="shared" si="216"/>
        <v>0</v>
      </c>
      <c r="H447" s="124">
        <f t="shared" si="217"/>
        <v>0</v>
      </c>
      <c r="I447" s="101">
        <f t="shared" si="210"/>
        <v>0</v>
      </c>
      <c r="J447" s="21"/>
      <c r="K447" s="5"/>
      <c r="L447" s="21"/>
      <c r="M447" s="115">
        <f t="shared" si="211"/>
        <v>0</v>
      </c>
      <c r="N447" s="106"/>
      <c r="O447" s="22">
        <v>75</v>
      </c>
      <c r="P447" s="8">
        <v>0</v>
      </c>
      <c r="Q447" s="22">
        <v>320.60000000000002</v>
      </c>
      <c r="R447" s="22">
        <f t="shared" si="212"/>
        <v>395.6</v>
      </c>
      <c r="S447" s="124">
        <f t="shared" si="214"/>
        <v>0</v>
      </c>
      <c r="T447" s="147">
        <f t="shared" si="193"/>
        <v>1</v>
      </c>
    </row>
    <row r="448" spans="1:20" ht="20.100000000000001" hidden="1" customHeight="1" x14ac:dyDescent="0.25">
      <c r="A448" s="155"/>
      <c r="B448" s="3">
        <v>1601</v>
      </c>
      <c r="C448" s="66" t="s">
        <v>306</v>
      </c>
      <c r="D448" s="76"/>
      <c r="E448" s="5"/>
      <c r="F448" s="76"/>
      <c r="G448" s="22">
        <f t="shared" si="216"/>
        <v>0</v>
      </c>
      <c r="H448" s="124">
        <f t="shared" si="217"/>
        <v>0</v>
      </c>
      <c r="I448" s="101">
        <f t="shared" si="210"/>
        <v>0</v>
      </c>
      <c r="J448" s="21"/>
      <c r="K448" s="5"/>
      <c r="L448" s="21"/>
      <c r="M448" s="115">
        <f t="shared" si="211"/>
        <v>0</v>
      </c>
      <c r="N448" s="106"/>
      <c r="O448" s="22">
        <v>98.1</v>
      </c>
      <c r="P448" s="8">
        <v>0</v>
      </c>
      <c r="Q448" s="22">
        <v>320.60000000000002</v>
      </c>
      <c r="R448" s="22">
        <f t="shared" si="212"/>
        <v>418.70000000000005</v>
      </c>
      <c r="S448" s="124">
        <f t="shared" si="214"/>
        <v>0</v>
      </c>
      <c r="T448" s="147">
        <f t="shared" si="193"/>
        <v>1</v>
      </c>
    </row>
    <row r="449" spans="1:20" ht="20.100000000000001" hidden="1" customHeight="1" x14ac:dyDescent="0.25">
      <c r="A449" s="155"/>
      <c r="B449" s="3">
        <v>1602</v>
      </c>
      <c r="C449" s="66" t="s">
        <v>221</v>
      </c>
      <c r="D449" s="76"/>
      <c r="E449" s="76"/>
      <c r="F449" s="76"/>
      <c r="G449" s="22">
        <f t="shared" si="216"/>
        <v>0</v>
      </c>
      <c r="H449" s="124">
        <f t="shared" si="217"/>
        <v>0</v>
      </c>
      <c r="I449" s="101">
        <f t="shared" si="210"/>
        <v>0</v>
      </c>
      <c r="J449" s="21"/>
      <c r="K449" s="21"/>
      <c r="L449" s="21"/>
      <c r="M449" s="115">
        <f t="shared" si="211"/>
        <v>0</v>
      </c>
      <c r="N449" s="106"/>
      <c r="O449" s="22">
        <v>202.85</v>
      </c>
      <c r="P449" s="22">
        <v>260.8</v>
      </c>
      <c r="Q449" s="22">
        <v>320.60000000000002</v>
      </c>
      <c r="R449" s="22">
        <f t="shared" si="212"/>
        <v>784.25</v>
      </c>
      <c r="S449" s="124">
        <f t="shared" si="214"/>
        <v>0</v>
      </c>
      <c r="T449" s="147">
        <f t="shared" si="193"/>
        <v>1</v>
      </c>
    </row>
    <row r="450" spans="1:20" ht="20.100000000000001" hidden="1" customHeight="1" x14ac:dyDescent="0.25">
      <c r="A450" s="155"/>
      <c r="B450" s="3">
        <v>1603</v>
      </c>
      <c r="C450" s="66" t="s">
        <v>222</v>
      </c>
      <c r="D450" s="76"/>
      <c r="E450" s="76"/>
      <c r="F450" s="76"/>
      <c r="G450" s="22">
        <f t="shared" si="216"/>
        <v>0</v>
      </c>
      <c r="H450" s="124">
        <f t="shared" si="217"/>
        <v>0</v>
      </c>
      <c r="I450" s="101">
        <f t="shared" si="210"/>
        <v>0</v>
      </c>
      <c r="J450" s="21"/>
      <c r="K450" s="21"/>
      <c r="L450" s="21"/>
      <c r="M450" s="115">
        <f t="shared" si="211"/>
        <v>0</v>
      </c>
      <c r="N450" s="106"/>
      <c r="O450" s="22">
        <v>347.3</v>
      </c>
      <c r="P450" s="22">
        <v>298.85000000000002</v>
      </c>
      <c r="Q450" s="22">
        <v>320.60000000000002</v>
      </c>
      <c r="R450" s="22">
        <f t="shared" si="212"/>
        <v>966.75000000000011</v>
      </c>
      <c r="S450" s="124">
        <f t="shared" si="214"/>
        <v>0</v>
      </c>
      <c r="T450" s="147">
        <f t="shared" si="193"/>
        <v>1</v>
      </c>
    </row>
    <row r="451" spans="1:20" ht="20.100000000000001" hidden="1" customHeight="1" x14ac:dyDescent="0.25">
      <c r="A451" s="155"/>
      <c r="B451" s="3">
        <v>1604</v>
      </c>
      <c r="C451" s="66" t="s">
        <v>223</v>
      </c>
      <c r="D451" s="76"/>
      <c r="E451" s="76"/>
      <c r="F451" s="76"/>
      <c r="G451" s="22">
        <f t="shared" si="216"/>
        <v>0</v>
      </c>
      <c r="H451" s="124">
        <f t="shared" si="217"/>
        <v>0</v>
      </c>
      <c r="I451" s="101">
        <f t="shared" si="210"/>
        <v>0</v>
      </c>
      <c r="J451" s="21"/>
      <c r="K451" s="21"/>
      <c r="L451" s="21"/>
      <c r="M451" s="115">
        <f t="shared" si="211"/>
        <v>0</v>
      </c>
      <c r="N451" s="106"/>
      <c r="O451" s="22">
        <v>491.7</v>
      </c>
      <c r="P451" s="22">
        <v>353.2</v>
      </c>
      <c r="Q451" s="22">
        <v>320.60000000000002</v>
      </c>
      <c r="R451" s="22">
        <f t="shared" si="212"/>
        <v>1165.5</v>
      </c>
      <c r="S451" s="124">
        <f t="shared" si="214"/>
        <v>0</v>
      </c>
      <c r="T451" s="147">
        <f t="shared" si="193"/>
        <v>1</v>
      </c>
    </row>
    <row r="452" spans="1:20" ht="20.100000000000001" hidden="1" customHeight="1" x14ac:dyDescent="0.25">
      <c r="A452" s="155"/>
      <c r="B452" s="3">
        <v>17011</v>
      </c>
      <c r="C452" s="66" t="s">
        <v>464</v>
      </c>
      <c r="D452" s="76"/>
      <c r="E452" s="5"/>
      <c r="F452" s="76"/>
      <c r="G452" s="22">
        <v>0</v>
      </c>
      <c r="H452" s="124">
        <v>0</v>
      </c>
      <c r="I452" s="101">
        <v>0</v>
      </c>
      <c r="J452" s="21"/>
      <c r="K452" s="8"/>
      <c r="L452" s="21"/>
      <c r="M452" s="115">
        <f t="shared" si="211"/>
        <v>0</v>
      </c>
      <c r="N452" s="106"/>
      <c r="O452" s="22">
        <v>40.799999999999997</v>
      </c>
      <c r="P452" s="8">
        <v>0</v>
      </c>
      <c r="Q452" s="22">
        <v>320.60000000000002</v>
      </c>
      <c r="R452" s="22">
        <v>361.40000000000003</v>
      </c>
      <c r="S452" s="124">
        <f t="shared" si="214"/>
        <v>0</v>
      </c>
      <c r="T452" s="148">
        <f t="shared" ref="T452:T499" si="218">IF(OR(O452-D452&lt;0,P452-E452&lt;0,Q452-F452&lt;0),-1,1)</f>
        <v>1</v>
      </c>
    </row>
    <row r="453" spans="1:20" ht="20.100000000000001" hidden="1" customHeight="1" x14ac:dyDescent="0.25">
      <c r="A453" s="155"/>
      <c r="B453" s="3">
        <v>1701</v>
      </c>
      <c r="C453" s="66" t="s">
        <v>307</v>
      </c>
      <c r="D453" s="76"/>
      <c r="E453" s="5"/>
      <c r="F453" s="76"/>
      <c r="G453" s="22">
        <f t="shared" si="216"/>
        <v>0</v>
      </c>
      <c r="H453" s="124">
        <f t="shared" si="217"/>
        <v>0</v>
      </c>
      <c r="I453" s="101">
        <f t="shared" si="210"/>
        <v>0</v>
      </c>
      <c r="J453" s="21"/>
      <c r="K453" s="8"/>
      <c r="L453" s="21"/>
      <c r="M453" s="115">
        <f t="shared" si="211"/>
        <v>0</v>
      </c>
      <c r="N453" s="106"/>
      <c r="O453" s="22">
        <v>76.099999999999994</v>
      </c>
      <c r="P453" s="8">
        <v>0</v>
      </c>
      <c r="Q453" s="22">
        <v>320.60000000000002</v>
      </c>
      <c r="R453" s="22">
        <f t="shared" si="212"/>
        <v>396.70000000000005</v>
      </c>
      <c r="S453" s="124">
        <f t="shared" si="214"/>
        <v>0</v>
      </c>
      <c r="T453" s="147">
        <f t="shared" si="218"/>
        <v>1</v>
      </c>
    </row>
    <row r="454" spans="1:20" ht="20.100000000000001" hidden="1" customHeight="1" x14ac:dyDescent="0.25">
      <c r="A454" s="155"/>
      <c r="B454" s="3">
        <v>1702</v>
      </c>
      <c r="C454" s="66" t="s">
        <v>224</v>
      </c>
      <c r="D454" s="76"/>
      <c r="E454" s="76"/>
      <c r="F454" s="76"/>
      <c r="G454" s="22">
        <f t="shared" si="216"/>
        <v>0</v>
      </c>
      <c r="H454" s="124">
        <f t="shared" si="217"/>
        <v>0</v>
      </c>
      <c r="I454" s="101">
        <f t="shared" si="210"/>
        <v>0</v>
      </c>
      <c r="J454" s="21"/>
      <c r="K454" s="21"/>
      <c r="L454" s="21"/>
      <c r="M454" s="115">
        <f t="shared" si="211"/>
        <v>0</v>
      </c>
      <c r="N454" s="106"/>
      <c r="O454" s="22">
        <v>145.5</v>
      </c>
      <c r="P454" s="22">
        <v>260.8</v>
      </c>
      <c r="Q454" s="22">
        <v>320.60000000000002</v>
      </c>
      <c r="R454" s="22">
        <f t="shared" si="212"/>
        <v>726.90000000000009</v>
      </c>
      <c r="S454" s="124">
        <f t="shared" si="214"/>
        <v>0</v>
      </c>
      <c r="T454" s="147">
        <f t="shared" si="218"/>
        <v>1</v>
      </c>
    </row>
    <row r="455" spans="1:20" ht="20.100000000000001" hidden="1" customHeight="1" x14ac:dyDescent="0.25">
      <c r="A455" s="155"/>
      <c r="B455" s="3">
        <v>1703</v>
      </c>
      <c r="C455" s="66" t="s">
        <v>225</v>
      </c>
      <c r="D455" s="76"/>
      <c r="E455" s="76"/>
      <c r="F455" s="76"/>
      <c r="G455" s="22">
        <f t="shared" si="216"/>
        <v>0</v>
      </c>
      <c r="H455" s="124">
        <f t="shared" si="217"/>
        <v>0</v>
      </c>
      <c r="I455" s="101">
        <f t="shared" si="210"/>
        <v>0</v>
      </c>
      <c r="J455" s="21"/>
      <c r="K455" s="21"/>
      <c r="L455" s="21"/>
      <c r="M455" s="115">
        <f t="shared" si="211"/>
        <v>0</v>
      </c>
      <c r="N455" s="106"/>
      <c r="O455" s="22">
        <v>289.95</v>
      </c>
      <c r="P455" s="22">
        <v>298.85000000000002</v>
      </c>
      <c r="Q455" s="22">
        <v>320.60000000000002</v>
      </c>
      <c r="R455" s="22">
        <f t="shared" si="212"/>
        <v>909.4</v>
      </c>
      <c r="S455" s="124">
        <f t="shared" si="214"/>
        <v>0</v>
      </c>
      <c r="T455" s="147">
        <f t="shared" si="218"/>
        <v>1</v>
      </c>
    </row>
    <row r="456" spans="1:20" ht="20.100000000000001" hidden="1" customHeight="1" x14ac:dyDescent="0.25">
      <c r="A456" s="155"/>
      <c r="B456" s="3">
        <v>1704</v>
      </c>
      <c r="C456" s="66" t="s">
        <v>226</v>
      </c>
      <c r="D456" s="76"/>
      <c r="E456" s="76"/>
      <c r="F456" s="76"/>
      <c r="G456" s="22">
        <f t="shared" si="216"/>
        <v>0</v>
      </c>
      <c r="H456" s="124">
        <f t="shared" si="217"/>
        <v>0</v>
      </c>
      <c r="I456" s="101">
        <f t="shared" si="210"/>
        <v>0</v>
      </c>
      <c r="J456" s="21"/>
      <c r="K456" s="21"/>
      <c r="L456" s="21"/>
      <c r="M456" s="115">
        <f t="shared" si="211"/>
        <v>0</v>
      </c>
      <c r="N456" s="106"/>
      <c r="O456" s="22">
        <v>436.6</v>
      </c>
      <c r="P456" s="22">
        <v>353.2</v>
      </c>
      <c r="Q456" s="22">
        <v>320.60000000000002</v>
      </c>
      <c r="R456" s="22">
        <f t="shared" si="212"/>
        <v>1110.4000000000001</v>
      </c>
      <c r="S456" s="124">
        <f t="shared" si="214"/>
        <v>0</v>
      </c>
      <c r="T456" s="147">
        <f t="shared" si="218"/>
        <v>1</v>
      </c>
    </row>
    <row r="457" spans="1:20" ht="20.100000000000001" hidden="1" customHeight="1" x14ac:dyDescent="0.25">
      <c r="A457" s="155"/>
      <c r="B457" s="3">
        <v>1705</v>
      </c>
      <c r="C457" s="66" t="s">
        <v>227</v>
      </c>
      <c r="D457" s="76"/>
      <c r="E457" s="76"/>
      <c r="F457" s="76"/>
      <c r="G457" s="22">
        <f t="shared" si="216"/>
        <v>0</v>
      </c>
      <c r="H457" s="124">
        <f t="shared" si="217"/>
        <v>0</v>
      </c>
      <c r="I457" s="101">
        <f t="shared" si="210"/>
        <v>0</v>
      </c>
      <c r="J457" s="21"/>
      <c r="K457" s="21"/>
      <c r="L457" s="21"/>
      <c r="M457" s="115">
        <f t="shared" si="211"/>
        <v>0</v>
      </c>
      <c r="N457" s="106"/>
      <c r="O457" s="22">
        <v>582.1</v>
      </c>
      <c r="P457" s="22">
        <v>407.5</v>
      </c>
      <c r="Q457" s="22">
        <v>320.60000000000002</v>
      </c>
      <c r="R457" s="22">
        <f t="shared" si="212"/>
        <v>1310.2</v>
      </c>
      <c r="S457" s="124">
        <f t="shared" si="214"/>
        <v>0</v>
      </c>
      <c r="T457" s="147">
        <f t="shared" si="218"/>
        <v>1</v>
      </c>
    </row>
    <row r="458" spans="1:20" ht="20.100000000000001" hidden="1" customHeight="1" x14ac:dyDescent="0.25">
      <c r="A458" s="155"/>
      <c r="B458" s="3">
        <v>1706</v>
      </c>
      <c r="C458" s="66" t="s">
        <v>228</v>
      </c>
      <c r="D458" s="76"/>
      <c r="E458" s="76"/>
      <c r="F458" s="76"/>
      <c r="G458" s="22">
        <f t="shared" si="216"/>
        <v>0</v>
      </c>
      <c r="H458" s="124">
        <f t="shared" si="217"/>
        <v>0</v>
      </c>
      <c r="I458" s="101">
        <f t="shared" si="210"/>
        <v>0</v>
      </c>
      <c r="J458" s="21"/>
      <c r="K458" s="21"/>
      <c r="L458" s="21"/>
      <c r="M458" s="115">
        <f t="shared" si="211"/>
        <v>0</v>
      </c>
      <c r="N458" s="106"/>
      <c r="O458" s="92">
        <v>726.55</v>
      </c>
      <c r="P458" s="92">
        <v>461.85</v>
      </c>
      <c r="Q458" s="92">
        <v>642.25</v>
      </c>
      <c r="R458" s="22">
        <f t="shared" si="212"/>
        <v>1830.65</v>
      </c>
      <c r="S458" s="124">
        <f t="shared" si="214"/>
        <v>0</v>
      </c>
      <c r="T458" s="147">
        <f t="shared" si="218"/>
        <v>1</v>
      </c>
    </row>
    <row r="459" spans="1:20" ht="26.25" hidden="1" customHeight="1" x14ac:dyDescent="0.25">
      <c r="A459" s="155"/>
      <c r="B459" s="3">
        <v>1707</v>
      </c>
      <c r="C459" s="66" t="s">
        <v>373</v>
      </c>
      <c r="D459" s="76"/>
      <c r="E459" s="76"/>
      <c r="F459" s="76"/>
      <c r="G459" s="22">
        <f t="shared" si="216"/>
        <v>0</v>
      </c>
      <c r="H459" s="124">
        <f t="shared" si="217"/>
        <v>0</v>
      </c>
      <c r="I459" s="101">
        <f t="shared" si="210"/>
        <v>0</v>
      </c>
      <c r="J459" s="21"/>
      <c r="K459" s="21"/>
      <c r="L459" s="21"/>
      <c r="M459" s="115">
        <f t="shared" si="211"/>
        <v>0</v>
      </c>
      <c r="N459" s="106"/>
      <c r="O459" s="22">
        <v>937.1</v>
      </c>
      <c r="P459" s="22">
        <v>543.4</v>
      </c>
      <c r="Q459" s="22">
        <v>641.75</v>
      </c>
      <c r="R459" s="22">
        <f t="shared" si="212"/>
        <v>2122.25</v>
      </c>
      <c r="S459" s="124">
        <f t="shared" si="214"/>
        <v>0</v>
      </c>
      <c r="T459" s="147">
        <f t="shared" si="218"/>
        <v>1</v>
      </c>
    </row>
    <row r="460" spans="1:20" ht="20.100000000000001" hidden="1" customHeight="1" x14ac:dyDescent="0.25">
      <c r="A460" s="155"/>
      <c r="B460" s="3">
        <v>1708</v>
      </c>
      <c r="C460" s="66" t="s">
        <v>374</v>
      </c>
      <c r="D460" s="76"/>
      <c r="E460" s="76"/>
      <c r="F460" s="76"/>
      <c r="G460" s="22">
        <f t="shared" si="216"/>
        <v>0</v>
      </c>
      <c r="H460" s="124">
        <f t="shared" si="217"/>
        <v>0</v>
      </c>
      <c r="I460" s="101">
        <f t="shared" si="210"/>
        <v>0</v>
      </c>
      <c r="J460" s="21"/>
      <c r="K460" s="21"/>
      <c r="L460" s="21"/>
      <c r="M460" s="115">
        <f t="shared" si="211"/>
        <v>0</v>
      </c>
      <c r="N460" s="106"/>
      <c r="O460" s="22">
        <v>1308.6500000000001</v>
      </c>
      <c r="P460" s="22">
        <v>652.04999999999995</v>
      </c>
      <c r="Q460" s="22">
        <v>641.75</v>
      </c>
      <c r="R460" s="22">
        <f t="shared" si="212"/>
        <v>2602.4499999999998</v>
      </c>
      <c r="S460" s="124">
        <f t="shared" si="214"/>
        <v>0</v>
      </c>
      <c r="T460" s="147">
        <f t="shared" si="218"/>
        <v>1</v>
      </c>
    </row>
    <row r="461" spans="1:20" ht="20.100000000000001" hidden="1" customHeight="1" x14ac:dyDescent="0.25">
      <c r="A461" s="155"/>
      <c r="B461" s="3">
        <v>1800</v>
      </c>
      <c r="C461" s="66" t="s">
        <v>308</v>
      </c>
      <c r="D461" s="76"/>
      <c r="E461" s="5"/>
      <c r="F461" s="76"/>
      <c r="G461" s="22">
        <f t="shared" si="216"/>
        <v>0</v>
      </c>
      <c r="H461" s="124">
        <f t="shared" si="217"/>
        <v>0</v>
      </c>
      <c r="I461" s="101">
        <f t="shared" si="210"/>
        <v>0</v>
      </c>
      <c r="J461" s="21"/>
      <c r="K461" s="5"/>
      <c r="L461" s="21"/>
      <c r="M461" s="115">
        <f t="shared" si="211"/>
        <v>0</v>
      </c>
      <c r="N461" s="106"/>
      <c r="O461" s="22">
        <v>37.5</v>
      </c>
      <c r="P461" s="8">
        <v>0</v>
      </c>
      <c r="Q461" s="22">
        <v>320.60000000000002</v>
      </c>
      <c r="R461" s="22">
        <f t="shared" si="212"/>
        <v>358.1</v>
      </c>
      <c r="S461" s="124">
        <f t="shared" si="214"/>
        <v>0</v>
      </c>
      <c r="T461" s="147">
        <f t="shared" si="218"/>
        <v>1</v>
      </c>
    </row>
    <row r="462" spans="1:20" ht="20.100000000000001" hidden="1" customHeight="1" x14ac:dyDescent="0.25">
      <c r="A462" s="155"/>
      <c r="B462" s="3">
        <v>1801</v>
      </c>
      <c r="C462" s="66" t="s">
        <v>309</v>
      </c>
      <c r="D462" s="76"/>
      <c r="E462" s="5"/>
      <c r="F462" s="76"/>
      <c r="G462" s="22">
        <f t="shared" si="216"/>
        <v>0</v>
      </c>
      <c r="H462" s="124">
        <f t="shared" si="217"/>
        <v>0</v>
      </c>
      <c r="I462" s="101">
        <f t="shared" si="210"/>
        <v>0</v>
      </c>
      <c r="J462" s="21"/>
      <c r="K462" s="5"/>
      <c r="L462" s="21"/>
      <c r="M462" s="115">
        <f t="shared" si="211"/>
        <v>0</v>
      </c>
      <c r="N462" s="106"/>
      <c r="O462" s="22">
        <v>78.3</v>
      </c>
      <c r="P462" s="8">
        <v>0</v>
      </c>
      <c r="Q462" s="22">
        <v>320.60000000000002</v>
      </c>
      <c r="R462" s="22">
        <f t="shared" si="212"/>
        <v>398.90000000000003</v>
      </c>
      <c r="S462" s="124">
        <f t="shared" si="214"/>
        <v>0</v>
      </c>
      <c r="T462" s="147">
        <f t="shared" si="218"/>
        <v>1</v>
      </c>
    </row>
    <row r="463" spans="1:20" ht="20.100000000000001" hidden="1" customHeight="1" x14ac:dyDescent="0.25">
      <c r="A463" s="155"/>
      <c r="B463" s="3">
        <v>1802</v>
      </c>
      <c r="C463" s="66" t="s">
        <v>229</v>
      </c>
      <c r="D463" s="76"/>
      <c r="E463" s="76"/>
      <c r="F463" s="76"/>
      <c r="G463" s="22">
        <f t="shared" si="216"/>
        <v>0</v>
      </c>
      <c r="H463" s="124">
        <f t="shared" si="217"/>
        <v>0</v>
      </c>
      <c r="I463" s="101">
        <f t="shared" si="210"/>
        <v>0</v>
      </c>
      <c r="J463" s="21"/>
      <c r="K463" s="21"/>
      <c r="L463" s="21"/>
      <c r="M463" s="115">
        <f t="shared" si="211"/>
        <v>0</v>
      </c>
      <c r="N463" s="106"/>
      <c r="O463" s="22">
        <v>148.85</v>
      </c>
      <c r="P463" s="22">
        <v>260.8</v>
      </c>
      <c r="Q463" s="22">
        <v>320.60000000000002</v>
      </c>
      <c r="R463" s="22">
        <f t="shared" si="212"/>
        <v>730.25</v>
      </c>
      <c r="S463" s="124">
        <f t="shared" si="214"/>
        <v>0</v>
      </c>
      <c r="T463" s="147">
        <f t="shared" si="218"/>
        <v>1</v>
      </c>
    </row>
    <row r="464" spans="1:20" ht="20.100000000000001" hidden="1" customHeight="1" x14ac:dyDescent="0.25">
      <c r="A464" s="155"/>
      <c r="B464" s="3">
        <v>1803</v>
      </c>
      <c r="C464" s="66" t="s">
        <v>230</v>
      </c>
      <c r="D464" s="76"/>
      <c r="E464" s="76"/>
      <c r="F464" s="76"/>
      <c r="G464" s="22">
        <f t="shared" si="216"/>
        <v>0</v>
      </c>
      <c r="H464" s="124">
        <f t="shared" si="217"/>
        <v>0</v>
      </c>
      <c r="I464" s="101">
        <f t="shared" si="210"/>
        <v>0</v>
      </c>
      <c r="J464" s="21"/>
      <c r="K464" s="21"/>
      <c r="L464" s="21"/>
      <c r="M464" s="115">
        <f t="shared" si="211"/>
        <v>0</v>
      </c>
      <c r="N464" s="106"/>
      <c r="O464" s="22">
        <v>296.60000000000002</v>
      </c>
      <c r="P464" s="22">
        <v>298.85000000000002</v>
      </c>
      <c r="Q464" s="22">
        <v>320.60000000000002</v>
      </c>
      <c r="R464" s="22">
        <f t="shared" si="212"/>
        <v>916.05000000000007</v>
      </c>
      <c r="S464" s="124">
        <f t="shared" si="214"/>
        <v>0</v>
      </c>
      <c r="T464" s="147">
        <f t="shared" si="218"/>
        <v>1</v>
      </c>
    </row>
    <row r="465" spans="1:20" ht="20.100000000000001" hidden="1" customHeight="1" x14ac:dyDescent="0.25">
      <c r="A465" s="155"/>
      <c r="B465" s="3">
        <v>1804</v>
      </c>
      <c r="C465" s="66" t="s">
        <v>231</v>
      </c>
      <c r="D465" s="76"/>
      <c r="E465" s="76"/>
      <c r="F465" s="76"/>
      <c r="G465" s="22">
        <f t="shared" si="216"/>
        <v>0</v>
      </c>
      <c r="H465" s="124">
        <f t="shared" si="217"/>
        <v>0</v>
      </c>
      <c r="I465" s="101">
        <f t="shared" si="210"/>
        <v>0</v>
      </c>
      <c r="J465" s="21"/>
      <c r="K465" s="21"/>
      <c r="L465" s="21"/>
      <c r="M465" s="115">
        <f t="shared" si="211"/>
        <v>0</v>
      </c>
      <c r="N465" s="106"/>
      <c r="O465" s="22">
        <v>446.5</v>
      </c>
      <c r="P465" s="22">
        <v>353.2</v>
      </c>
      <c r="Q465" s="22">
        <v>320.60000000000002</v>
      </c>
      <c r="R465" s="22">
        <f t="shared" si="212"/>
        <v>1120.3000000000002</v>
      </c>
      <c r="S465" s="124">
        <f t="shared" si="214"/>
        <v>0</v>
      </c>
      <c r="T465" s="147">
        <f t="shared" si="218"/>
        <v>1</v>
      </c>
    </row>
    <row r="466" spans="1:20" ht="26.25" hidden="1" customHeight="1" x14ac:dyDescent="0.25">
      <c r="A466" s="155"/>
      <c r="B466" s="3">
        <v>1805</v>
      </c>
      <c r="C466" s="66" t="s">
        <v>232</v>
      </c>
      <c r="D466" s="76"/>
      <c r="E466" s="76"/>
      <c r="F466" s="76"/>
      <c r="G466" s="22">
        <f t="shared" si="216"/>
        <v>0</v>
      </c>
      <c r="H466" s="124">
        <f t="shared" si="217"/>
        <v>0</v>
      </c>
      <c r="I466" s="101">
        <f t="shared" si="210"/>
        <v>0</v>
      </c>
      <c r="J466" s="21"/>
      <c r="K466" s="21"/>
      <c r="L466" s="21"/>
      <c r="M466" s="115">
        <f t="shared" si="211"/>
        <v>0</v>
      </c>
      <c r="N466" s="106"/>
      <c r="O466" s="22">
        <v>594.25</v>
      </c>
      <c r="P466" s="22">
        <v>407.5</v>
      </c>
      <c r="Q466" s="22">
        <v>320.60000000000002</v>
      </c>
      <c r="R466" s="22">
        <f t="shared" si="212"/>
        <v>1322.35</v>
      </c>
      <c r="S466" s="124">
        <f t="shared" si="214"/>
        <v>0</v>
      </c>
      <c r="T466" s="147">
        <f t="shared" si="218"/>
        <v>1</v>
      </c>
    </row>
    <row r="467" spans="1:20" ht="20.100000000000001" hidden="1" customHeight="1" x14ac:dyDescent="0.25">
      <c r="A467" s="155"/>
      <c r="B467" s="3">
        <v>1806</v>
      </c>
      <c r="C467" s="66" t="s">
        <v>233</v>
      </c>
      <c r="D467" s="76"/>
      <c r="E467" s="76"/>
      <c r="F467" s="76"/>
      <c r="G467" s="22">
        <f t="shared" si="216"/>
        <v>0</v>
      </c>
      <c r="H467" s="124">
        <f t="shared" si="217"/>
        <v>0</v>
      </c>
      <c r="I467" s="101">
        <f t="shared" si="210"/>
        <v>0</v>
      </c>
      <c r="J467" s="21"/>
      <c r="K467" s="21"/>
      <c r="L467" s="21"/>
      <c r="M467" s="115">
        <f t="shared" si="211"/>
        <v>0</v>
      </c>
      <c r="N467" s="106"/>
      <c r="O467" s="22">
        <v>743.1</v>
      </c>
      <c r="P467" s="22">
        <v>461.85</v>
      </c>
      <c r="Q467" s="22">
        <v>320.60000000000002</v>
      </c>
      <c r="R467" s="22">
        <f t="shared" si="212"/>
        <v>1525.5500000000002</v>
      </c>
      <c r="S467" s="124">
        <f t="shared" si="214"/>
        <v>0</v>
      </c>
      <c r="T467" s="147">
        <f t="shared" si="218"/>
        <v>1</v>
      </c>
    </row>
    <row r="468" spans="1:20" ht="20.100000000000001" hidden="1" customHeight="1" x14ac:dyDescent="0.25">
      <c r="A468" s="155"/>
      <c r="B468" s="3">
        <v>1807</v>
      </c>
      <c r="C468" s="66" t="s">
        <v>234</v>
      </c>
      <c r="D468" s="76"/>
      <c r="E468" s="76"/>
      <c r="F468" s="76"/>
      <c r="G468" s="22">
        <f t="shared" si="216"/>
        <v>0</v>
      </c>
      <c r="H468" s="124">
        <f t="shared" ref="H468" si="219">IF(OR(M468="",G468=""),"n/a",ROUND(SUMPRODUCT(J468:L468,D468:F468),2))</f>
        <v>0</v>
      </c>
      <c r="I468" s="101">
        <f t="shared" ref="I468:I499" si="220">IF(C468="",0,IF(COUNT(D468:F468)-COUNT(J468:L468)&lt;0,1,0))</f>
        <v>0</v>
      </c>
      <c r="J468" s="21"/>
      <c r="K468" s="21"/>
      <c r="L468" s="21"/>
      <c r="M468" s="115">
        <f t="shared" si="211"/>
        <v>0</v>
      </c>
      <c r="N468" s="106"/>
      <c r="O468" s="22">
        <v>891.9</v>
      </c>
      <c r="P468" s="22">
        <v>543.4</v>
      </c>
      <c r="Q468" s="22">
        <v>642.25</v>
      </c>
      <c r="R468" s="22">
        <f t="shared" ref="R468:R498" si="221">SUM(O468:Q468)</f>
        <v>2077.5500000000002</v>
      </c>
      <c r="S468" s="124">
        <f t="shared" ref="S468:S498" si="222">IF(OR(M468="",R468=""),"n/a",ROUND(SUMPRODUCT(J468:L468,O468:Q468),2))</f>
        <v>0</v>
      </c>
      <c r="T468" s="147">
        <f t="shared" si="218"/>
        <v>1</v>
      </c>
    </row>
    <row r="469" spans="1:20" ht="20.100000000000001" hidden="1" customHeight="1" x14ac:dyDescent="0.25">
      <c r="A469" s="155"/>
      <c r="B469" s="3">
        <v>1808</v>
      </c>
      <c r="C469" s="66" t="s">
        <v>235</v>
      </c>
      <c r="D469" s="76"/>
      <c r="E469" s="76"/>
      <c r="F469" s="76"/>
      <c r="G469" s="22">
        <f t="shared" ref="G469:G498" si="223">SUM(D469:F469)</f>
        <v>0</v>
      </c>
      <c r="H469" s="124">
        <f t="shared" ref="H469:H498" si="224">IF(OR(M469="",G469=""),"n/a",ROUND(SUMPRODUCT(J469:L469,D469:F469),2))</f>
        <v>0</v>
      </c>
      <c r="I469" s="101">
        <f t="shared" si="220"/>
        <v>0</v>
      </c>
      <c r="J469" s="21"/>
      <c r="K469" s="21"/>
      <c r="L469" s="21"/>
      <c r="M469" s="115">
        <f t="shared" si="211"/>
        <v>0</v>
      </c>
      <c r="N469" s="106"/>
      <c r="O469" s="22">
        <v>1337.3</v>
      </c>
      <c r="P469" s="22">
        <v>652.04999999999995</v>
      </c>
      <c r="Q469" s="22">
        <v>1926.8</v>
      </c>
      <c r="R469" s="22">
        <f t="shared" si="221"/>
        <v>3916.1499999999996</v>
      </c>
      <c r="S469" s="124">
        <f t="shared" si="222"/>
        <v>0</v>
      </c>
      <c r="T469" s="147">
        <f t="shared" si="218"/>
        <v>1</v>
      </c>
    </row>
    <row r="470" spans="1:20" ht="20.100000000000001" hidden="1" customHeight="1" x14ac:dyDescent="0.25">
      <c r="A470" s="155"/>
      <c r="B470" s="3">
        <v>1900</v>
      </c>
      <c r="C470" s="66" t="s">
        <v>465</v>
      </c>
      <c r="D470" s="76"/>
      <c r="E470" s="5"/>
      <c r="F470" s="76"/>
      <c r="G470" s="22">
        <v>0</v>
      </c>
      <c r="H470" s="124">
        <v>0</v>
      </c>
      <c r="I470" s="101">
        <v>0</v>
      </c>
      <c r="J470" s="21"/>
      <c r="K470" s="5"/>
      <c r="L470" s="21"/>
      <c r="M470" s="115">
        <f t="shared" si="211"/>
        <v>0</v>
      </c>
      <c r="N470" s="106"/>
      <c r="O470" s="22">
        <v>40.799999999999997</v>
      </c>
      <c r="P470" s="5"/>
      <c r="Q470" s="22">
        <v>320.60000000000002</v>
      </c>
      <c r="R470" s="22">
        <v>361.40000000000003</v>
      </c>
      <c r="S470" s="124">
        <f t="shared" si="222"/>
        <v>0</v>
      </c>
      <c r="T470" s="148">
        <f t="shared" si="218"/>
        <v>1</v>
      </c>
    </row>
    <row r="471" spans="1:20" ht="20.100000000000001" hidden="1" customHeight="1" x14ac:dyDescent="0.25">
      <c r="A471" s="155"/>
      <c r="B471" s="3">
        <v>1901</v>
      </c>
      <c r="C471" s="66" t="s">
        <v>466</v>
      </c>
      <c r="D471" s="76"/>
      <c r="E471" s="5"/>
      <c r="F471" s="76"/>
      <c r="G471" s="22">
        <v>0</v>
      </c>
      <c r="H471" s="124">
        <v>0</v>
      </c>
      <c r="I471" s="101">
        <v>0</v>
      </c>
      <c r="J471" s="21"/>
      <c r="K471" s="5"/>
      <c r="L471" s="21"/>
      <c r="M471" s="115">
        <f t="shared" si="211"/>
        <v>0</v>
      </c>
      <c r="N471" s="106"/>
      <c r="O471" s="22">
        <v>78.3</v>
      </c>
      <c r="P471" s="5"/>
      <c r="Q471" s="22">
        <v>320.60000000000002</v>
      </c>
      <c r="R471" s="22">
        <v>398.90000000000003</v>
      </c>
      <c r="S471" s="124">
        <f t="shared" si="222"/>
        <v>0</v>
      </c>
      <c r="T471" s="148">
        <f t="shared" si="218"/>
        <v>1</v>
      </c>
    </row>
    <row r="472" spans="1:20" ht="20.100000000000001" hidden="1" customHeight="1" x14ac:dyDescent="0.25">
      <c r="A472" s="155"/>
      <c r="B472" s="3">
        <v>1902</v>
      </c>
      <c r="C472" s="66" t="s">
        <v>467</v>
      </c>
      <c r="D472" s="76"/>
      <c r="E472" s="76"/>
      <c r="F472" s="76"/>
      <c r="G472" s="22">
        <v>0</v>
      </c>
      <c r="H472" s="124">
        <v>0</v>
      </c>
      <c r="I472" s="101">
        <v>0</v>
      </c>
      <c r="J472" s="21"/>
      <c r="K472" s="21"/>
      <c r="L472" s="21"/>
      <c r="M472" s="115">
        <f t="shared" si="211"/>
        <v>0</v>
      </c>
      <c r="N472" s="106"/>
      <c r="O472" s="22">
        <v>145</v>
      </c>
      <c r="P472" s="22">
        <v>320</v>
      </c>
      <c r="Q472" s="22">
        <v>320.60000000000002</v>
      </c>
      <c r="R472" s="22">
        <v>785.6</v>
      </c>
      <c r="S472" s="124">
        <f t="shared" si="222"/>
        <v>0</v>
      </c>
      <c r="T472" s="148">
        <f t="shared" si="218"/>
        <v>1</v>
      </c>
    </row>
    <row r="473" spans="1:20" ht="20.100000000000001" hidden="1" customHeight="1" x14ac:dyDescent="0.25">
      <c r="A473" s="155"/>
      <c r="B473" s="3">
        <v>1903</v>
      </c>
      <c r="C473" s="66" t="s">
        <v>468</v>
      </c>
      <c r="D473" s="76"/>
      <c r="E473" s="76"/>
      <c r="F473" s="76"/>
      <c r="G473" s="22">
        <v>0</v>
      </c>
      <c r="H473" s="124">
        <v>0</v>
      </c>
      <c r="I473" s="101">
        <v>0</v>
      </c>
      <c r="J473" s="21"/>
      <c r="K473" s="21"/>
      <c r="L473" s="21"/>
      <c r="M473" s="115">
        <f t="shared" si="211"/>
        <v>0</v>
      </c>
      <c r="N473" s="106"/>
      <c r="O473" s="22">
        <v>589</v>
      </c>
      <c r="P473" s="22">
        <v>353.2</v>
      </c>
      <c r="Q473" s="22">
        <v>380</v>
      </c>
      <c r="R473" s="22">
        <v>1322.2</v>
      </c>
      <c r="S473" s="124">
        <f t="shared" si="222"/>
        <v>0</v>
      </c>
      <c r="T473" s="148">
        <f t="shared" si="218"/>
        <v>1</v>
      </c>
    </row>
    <row r="474" spans="1:20" ht="20.100000000000001" hidden="1" customHeight="1" x14ac:dyDescent="0.25">
      <c r="A474" s="155"/>
      <c r="B474" s="3">
        <v>1904</v>
      </c>
      <c r="C474" s="66" t="s">
        <v>236</v>
      </c>
      <c r="D474" s="76"/>
      <c r="E474" s="76"/>
      <c r="F474" s="76"/>
      <c r="G474" s="22">
        <v>0</v>
      </c>
      <c r="H474" s="124">
        <v>0</v>
      </c>
      <c r="I474" s="101">
        <v>0</v>
      </c>
      <c r="J474" s="21"/>
      <c r="K474" s="21"/>
      <c r="L474" s="21"/>
      <c r="M474" s="115">
        <f t="shared" si="211"/>
        <v>0</v>
      </c>
      <c r="N474" s="106"/>
      <c r="O474" s="22">
        <v>661.5</v>
      </c>
      <c r="P474" s="22">
        <v>353.2</v>
      </c>
      <c r="Q474" s="22">
        <v>642.25</v>
      </c>
      <c r="R474" s="22">
        <v>1656.95</v>
      </c>
      <c r="S474" s="124">
        <f t="shared" si="222"/>
        <v>0</v>
      </c>
      <c r="T474" s="147">
        <f t="shared" si="218"/>
        <v>1</v>
      </c>
    </row>
    <row r="475" spans="1:20" ht="20.100000000000001" hidden="1" customHeight="1" x14ac:dyDescent="0.25">
      <c r="A475" s="155"/>
      <c r="B475" s="3">
        <v>1905</v>
      </c>
      <c r="C475" s="66" t="s">
        <v>469</v>
      </c>
      <c r="D475" s="76"/>
      <c r="E475" s="76"/>
      <c r="F475" s="76"/>
      <c r="G475" s="22">
        <v>0</v>
      </c>
      <c r="H475" s="124">
        <v>0</v>
      </c>
      <c r="I475" s="101">
        <v>0</v>
      </c>
      <c r="J475" s="21"/>
      <c r="K475" s="21"/>
      <c r="L475" s="21"/>
      <c r="M475" s="115">
        <f t="shared" si="211"/>
        <v>0</v>
      </c>
      <c r="N475" s="106"/>
      <c r="O475" s="22">
        <v>900</v>
      </c>
      <c r="P475" s="22">
        <v>380</v>
      </c>
      <c r="Q475" s="22">
        <v>642.25</v>
      </c>
      <c r="R475" s="22">
        <v>1922.25</v>
      </c>
      <c r="S475" s="124">
        <f t="shared" si="222"/>
        <v>0</v>
      </c>
      <c r="T475" s="148">
        <f t="shared" si="218"/>
        <v>1</v>
      </c>
    </row>
    <row r="476" spans="1:20" ht="19.5" hidden="1" customHeight="1" x14ac:dyDescent="0.25">
      <c r="A476" s="155"/>
      <c r="B476" s="3">
        <v>1906</v>
      </c>
      <c r="C476" s="66" t="s">
        <v>237</v>
      </c>
      <c r="D476" s="76"/>
      <c r="E476" s="76"/>
      <c r="F476" s="76"/>
      <c r="G476" s="22">
        <v>0</v>
      </c>
      <c r="H476" s="124">
        <v>0</v>
      </c>
      <c r="I476" s="101">
        <v>0</v>
      </c>
      <c r="J476" s="21"/>
      <c r="K476" s="21"/>
      <c r="L476" s="21"/>
      <c r="M476" s="115">
        <f t="shared" si="211"/>
        <v>0</v>
      </c>
      <c r="N476" s="106"/>
      <c r="O476" s="22">
        <v>1102.5</v>
      </c>
      <c r="P476" s="22">
        <v>461.85</v>
      </c>
      <c r="Q476" s="22">
        <v>642.25</v>
      </c>
      <c r="R476" s="22">
        <v>2206.6</v>
      </c>
      <c r="S476" s="124">
        <f t="shared" si="222"/>
        <v>0</v>
      </c>
      <c r="T476" s="147">
        <f t="shared" si="218"/>
        <v>1</v>
      </c>
    </row>
    <row r="477" spans="1:20" ht="20.100000000000001" hidden="1" customHeight="1" x14ac:dyDescent="0.25">
      <c r="A477" s="155"/>
      <c r="B477" s="3">
        <v>1907</v>
      </c>
      <c r="C477" s="66" t="s">
        <v>470</v>
      </c>
      <c r="D477" s="76"/>
      <c r="E477" s="76"/>
      <c r="F477" s="76"/>
      <c r="G477" s="22">
        <v>0</v>
      </c>
      <c r="H477" s="124">
        <v>0</v>
      </c>
      <c r="I477" s="101">
        <v>0</v>
      </c>
      <c r="J477" s="21"/>
      <c r="K477" s="21"/>
      <c r="L477" s="21"/>
      <c r="M477" s="115">
        <f t="shared" si="211"/>
        <v>0</v>
      </c>
      <c r="N477" s="106"/>
      <c r="O477" s="22">
        <v>1600</v>
      </c>
      <c r="P477" s="22">
        <v>560</v>
      </c>
      <c r="Q477" s="22">
        <v>1800</v>
      </c>
      <c r="R477" s="22">
        <v>3960</v>
      </c>
      <c r="S477" s="124">
        <f t="shared" si="222"/>
        <v>0</v>
      </c>
      <c r="T477" s="148">
        <f t="shared" si="218"/>
        <v>1</v>
      </c>
    </row>
    <row r="478" spans="1:20" ht="20.100000000000001" hidden="1" customHeight="1" x14ac:dyDescent="0.25">
      <c r="A478" s="155"/>
      <c r="B478" s="3">
        <v>1908</v>
      </c>
      <c r="C478" s="66" t="s">
        <v>238</v>
      </c>
      <c r="D478" s="90"/>
      <c r="E478" s="76"/>
      <c r="F478" s="90"/>
      <c r="G478" s="22">
        <v>0</v>
      </c>
      <c r="H478" s="124">
        <v>0</v>
      </c>
      <c r="I478" s="101">
        <v>0</v>
      </c>
      <c r="J478" s="21"/>
      <c r="K478" s="21"/>
      <c r="L478" s="21"/>
      <c r="M478" s="115">
        <f t="shared" si="211"/>
        <v>0</v>
      </c>
      <c r="N478" s="106"/>
      <c r="O478" s="22">
        <v>2866.5</v>
      </c>
      <c r="P478" s="111">
        <v>652.05000000000007</v>
      </c>
      <c r="Q478" s="22">
        <v>3211.35</v>
      </c>
      <c r="R478" s="22">
        <v>6729.9</v>
      </c>
      <c r="S478" s="124">
        <f t="shared" si="222"/>
        <v>0</v>
      </c>
      <c r="T478" s="147">
        <f t="shared" si="218"/>
        <v>1</v>
      </c>
    </row>
    <row r="479" spans="1:20" ht="20.100000000000001" hidden="1" customHeight="1" x14ac:dyDescent="0.25">
      <c r="A479" s="155"/>
      <c r="B479" s="3">
        <v>2001</v>
      </c>
      <c r="C479" s="66" t="s">
        <v>375</v>
      </c>
      <c r="D479" s="90"/>
      <c r="E479" s="5"/>
      <c r="F479" s="90"/>
      <c r="G479" s="22">
        <v>0</v>
      </c>
      <c r="H479" s="124">
        <v>0</v>
      </c>
      <c r="I479" s="101">
        <v>0</v>
      </c>
      <c r="J479" s="21"/>
      <c r="K479" s="5"/>
      <c r="L479" s="21"/>
      <c r="M479" s="115">
        <f t="shared" si="211"/>
        <v>0</v>
      </c>
      <c r="N479" s="106"/>
      <c r="O479" s="22">
        <v>77.2</v>
      </c>
      <c r="P479" s="5"/>
      <c r="Q479" s="22">
        <v>320.60000000000002</v>
      </c>
      <c r="R479" s="22">
        <v>397.8</v>
      </c>
      <c r="S479" s="124">
        <f t="shared" si="222"/>
        <v>0</v>
      </c>
      <c r="T479" s="147">
        <f t="shared" si="218"/>
        <v>1</v>
      </c>
    </row>
    <row r="480" spans="1:20" ht="19.5" hidden="1" customHeight="1" x14ac:dyDescent="0.25">
      <c r="A480" s="155"/>
      <c r="B480" s="3">
        <v>2002</v>
      </c>
      <c r="C480" s="66" t="s">
        <v>376</v>
      </c>
      <c r="D480" s="90"/>
      <c r="E480" s="90"/>
      <c r="F480" s="90"/>
      <c r="G480" s="22">
        <f t="shared" si="223"/>
        <v>0</v>
      </c>
      <c r="H480" s="124">
        <f t="shared" si="224"/>
        <v>0</v>
      </c>
      <c r="I480" s="101">
        <f t="shared" si="220"/>
        <v>0</v>
      </c>
      <c r="J480" s="21"/>
      <c r="K480" s="21"/>
      <c r="L480" s="21"/>
      <c r="M480" s="115">
        <f t="shared" si="211"/>
        <v>0</v>
      </c>
      <c r="N480" s="106"/>
      <c r="O480" s="22">
        <v>220.5</v>
      </c>
      <c r="P480" s="22">
        <v>260.8</v>
      </c>
      <c r="Q480" s="22">
        <v>962.85</v>
      </c>
      <c r="R480" s="22">
        <f t="shared" si="221"/>
        <v>1444.15</v>
      </c>
      <c r="S480" s="124">
        <f t="shared" si="222"/>
        <v>0</v>
      </c>
      <c r="T480" s="147">
        <f t="shared" si="218"/>
        <v>1</v>
      </c>
    </row>
    <row r="481" spans="1:20" ht="20.100000000000001" hidden="1" customHeight="1" x14ac:dyDescent="0.25">
      <c r="A481" s="155"/>
      <c r="B481" s="3">
        <v>2003</v>
      </c>
      <c r="C481" s="66" t="s">
        <v>377</v>
      </c>
      <c r="D481" s="90"/>
      <c r="E481" s="90"/>
      <c r="F481" s="90"/>
      <c r="G481" s="22">
        <f t="shared" si="223"/>
        <v>0</v>
      </c>
      <c r="H481" s="124">
        <f t="shared" si="224"/>
        <v>0</v>
      </c>
      <c r="I481" s="101">
        <f t="shared" si="220"/>
        <v>0</v>
      </c>
      <c r="J481" s="21"/>
      <c r="K481" s="21"/>
      <c r="L481" s="21"/>
      <c r="M481" s="115">
        <f t="shared" si="211"/>
        <v>0</v>
      </c>
      <c r="N481" s="106"/>
      <c r="O481" s="22">
        <v>330.75</v>
      </c>
      <c r="P481" s="22">
        <v>298.85000000000002</v>
      </c>
      <c r="Q481" s="22">
        <v>962.85</v>
      </c>
      <c r="R481" s="22">
        <f t="shared" si="221"/>
        <v>1592.45</v>
      </c>
      <c r="S481" s="124">
        <f t="shared" si="222"/>
        <v>0</v>
      </c>
      <c r="T481" s="147">
        <f t="shared" si="218"/>
        <v>1</v>
      </c>
    </row>
    <row r="482" spans="1:20" ht="20.100000000000001" hidden="1" customHeight="1" x14ac:dyDescent="0.25">
      <c r="A482" s="155"/>
      <c r="B482" s="3">
        <v>2004</v>
      </c>
      <c r="C482" s="66" t="s">
        <v>378</v>
      </c>
      <c r="D482" s="90"/>
      <c r="E482" s="90"/>
      <c r="F482" s="90"/>
      <c r="G482" s="22">
        <f t="shared" si="223"/>
        <v>0</v>
      </c>
      <c r="H482" s="124">
        <f t="shared" si="224"/>
        <v>0</v>
      </c>
      <c r="I482" s="101">
        <f t="shared" si="220"/>
        <v>0</v>
      </c>
      <c r="J482" s="21"/>
      <c r="K482" s="21"/>
      <c r="L482" s="21"/>
      <c r="M482" s="115">
        <f t="shared" si="211"/>
        <v>0</v>
      </c>
      <c r="N482" s="106"/>
      <c r="O482" s="22">
        <v>468.55</v>
      </c>
      <c r="P482" s="22">
        <v>353.2</v>
      </c>
      <c r="Q482" s="22">
        <v>962.85</v>
      </c>
      <c r="R482" s="22">
        <f t="shared" si="221"/>
        <v>1784.6</v>
      </c>
      <c r="S482" s="124">
        <f t="shared" si="222"/>
        <v>0</v>
      </c>
      <c r="T482" s="147">
        <f t="shared" si="218"/>
        <v>1</v>
      </c>
    </row>
    <row r="483" spans="1:20" ht="20.100000000000001" hidden="1" customHeight="1" x14ac:dyDescent="0.25">
      <c r="A483" s="155"/>
      <c r="B483" s="3">
        <v>2005</v>
      </c>
      <c r="C483" s="66" t="s">
        <v>379</v>
      </c>
      <c r="D483" s="90"/>
      <c r="E483" s="90"/>
      <c r="F483" s="90"/>
      <c r="G483" s="22">
        <f t="shared" si="223"/>
        <v>0</v>
      </c>
      <c r="H483" s="124">
        <f t="shared" si="224"/>
        <v>0</v>
      </c>
      <c r="I483" s="101">
        <f t="shared" si="220"/>
        <v>0</v>
      </c>
      <c r="J483" s="21"/>
      <c r="K483" s="21"/>
      <c r="L483" s="21"/>
      <c r="M483" s="115">
        <f t="shared" si="211"/>
        <v>0</v>
      </c>
      <c r="N483" s="106"/>
      <c r="O483" s="22">
        <v>716.6</v>
      </c>
      <c r="P483" s="22">
        <v>407.55</v>
      </c>
      <c r="Q483" s="22">
        <v>1926.8</v>
      </c>
      <c r="R483" s="22">
        <f t="shared" si="221"/>
        <v>3050.95</v>
      </c>
      <c r="S483" s="124">
        <f t="shared" si="222"/>
        <v>0</v>
      </c>
      <c r="T483" s="147">
        <f t="shared" si="218"/>
        <v>1</v>
      </c>
    </row>
    <row r="484" spans="1:20" ht="20.100000000000001" hidden="1" customHeight="1" x14ac:dyDescent="0.25">
      <c r="A484" s="155"/>
      <c r="B484" s="3">
        <v>2006</v>
      </c>
      <c r="C484" s="66" t="s">
        <v>380</v>
      </c>
      <c r="D484" s="90"/>
      <c r="E484" s="90"/>
      <c r="F484" s="90"/>
      <c r="G484" s="22">
        <f t="shared" si="223"/>
        <v>0</v>
      </c>
      <c r="H484" s="124">
        <f t="shared" si="224"/>
        <v>0</v>
      </c>
      <c r="I484" s="101">
        <f t="shared" si="220"/>
        <v>0</v>
      </c>
      <c r="J484" s="21"/>
      <c r="K484" s="21"/>
      <c r="L484" s="21"/>
      <c r="M484" s="115">
        <f t="shared" si="211"/>
        <v>0</v>
      </c>
      <c r="N484" s="106"/>
      <c r="O484" s="22">
        <v>1047.4000000000001</v>
      </c>
      <c r="P484" s="22">
        <v>461.85</v>
      </c>
      <c r="Q484" s="22">
        <v>2569.1</v>
      </c>
      <c r="R484" s="22">
        <f t="shared" si="221"/>
        <v>4078.35</v>
      </c>
      <c r="S484" s="124">
        <f t="shared" si="222"/>
        <v>0</v>
      </c>
      <c r="T484" s="147">
        <f t="shared" si="218"/>
        <v>1</v>
      </c>
    </row>
    <row r="485" spans="1:20" ht="20.100000000000001" hidden="1" customHeight="1" x14ac:dyDescent="0.25">
      <c r="A485" s="155"/>
      <c r="B485" s="3">
        <v>2007</v>
      </c>
      <c r="C485" s="66" t="s">
        <v>381</v>
      </c>
      <c r="D485" s="90"/>
      <c r="E485" s="90"/>
      <c r="F485" s="90"/>
      <c r="G485" s="22">
        <f t="shared" si="223"/>
        <v>0</v>
      </c>
      <c r="H485" s="124">
        <f t="shared" si="224"/>
        <v>0</v>
      </c>
      <c r="I485" s="101">
        <f t="shared" si="220"/>
        <v>0</v>
      </c>
      <c r="J485" s="21"/>
      <c r="K485" s="21"/>
      <c r="L485" s="21"/>
      <c r="M485" s="115">
        <f t="shared" si="211"/>
        <v>0</v>
      </c>
      <c r="N485" s="106"/>
      <c r="O485" s="22">
        <v>1157.5999999999999</v>
      </c>
      <c r="P485" s="22">
        <v>543.4</v>
      </c>
      <c r="Q485" s="22">
        <v>2569.1</v>
      </c>
      <c r="R485" s="22">
        <f t="shared" si="221"/>
        <v>4270.1000000000004</v>
      </c>
      <c r="S485" s="124">
        <f t="shared" si="222"/>
        <v>0</v>
      </c>
      <c r="T485" s="147">
        <f t="shared" si="218"/>
        <v>1</v>
      </c>
    </row>
    <row r="486" spans="1:20" ht="20.100000000000001" hidden="1" customHeight="1" x14ac:dyDescent="0.25">
      <c r="A486" s="155"/>
      <c r="B486" s="3">
        <v>2008</v>
      </c>
      <c r="C486" s="66" t="s">
        <v>382</v>
      </c>
      <c r="D486" s="90"/>
      <c r="E486" s="90"/>
      <c r="F486" s="90"/>
      <c r="G486" s="22">
        <f t="shared" si="223"/>
        <v>0</v>
      </c>
      <c r="H486" s="124">
        <f t="shared" si="224"/>
        <v>0</v>
      </c>
      <c r="I486" s="101">
        <f t="shared" si="220"/>
        <v>0</v>
      </c>
      <c r="J486" s="21"/>
      <c r="K486" s="21"/>
      <c r="L486" s="21"/>
      <c r="M486" s="115">
        <f t="shared" si="211"/>
        <v>0</v>
      </c>
      <c r="N486" s="106"/>
      <c r="O486" s="22">
        <v>1323</v>
      </c>
      <c r="P486" s="22">
        <v>652.04999999999995</v>
      </c>
      <c r="Q486" s="22">
        <v>4363.3</v>
      </c>
      <c r="R486" s="22">
        <f t="shared" si="221"/>
        <v>6338.35</v>
      </c>
      <c r="S486" s="124">
        <f t="shared" si="222"/>
        <v>0</v>
      </c>
      <c r="T486" s="147">
        <f t="shared" si="218"/>
        <v>1</v>
      </c>
    </row>
    <row r="487" spans="1:20" ht="20.100000000000001" hidden="1" customHeight="1" x14ac:dyDescent="0.25">
      <c r="A487" s="155"/>
      <c r="B487" s="3">
        <v>2012</v>
      </c>
      <c r="C487" s="66" t="s">
        <v>383</v>
      </c>
      <c r="D487" s="90"/>
      <c r="E487" s="90"/>
      <c r="F487" s="90"/>
      <c r="G487" s="22">
        <f t="shared" si="223"/>
        <v>0</v>
      </c>
      <c r="H487" s="124">
        <f t="shared" si="224"/>
        <v>0</v>
      </c>
      <c r="I487" s="101">
        <f t="shared" si="220"/>
        <v>0</v>
      </c>
      <c r="J487" s="21"/>
      <c r="K487" s="21"/>
      <c r="L487" s="21"/>
      <c r="M487" s="115">
        <f t="shared" si="211"/>
        <v>0</v>
      </c>
      <c r="N487" s="106"/>
      <c r="O487" s="22">
        <v>220.5</v>
      </c>
      <c r="P487" s="22">
        <v>261.25</v>
      </c>
      <c r="Q487" s="22">
        <v>962.85</v>
      </c>
      <c r="R487" s="22">
        <f t="shared" si="221"/>
        <v>1444.6</v>
      </c>
      <c r="S487" s="124">
        <f t="shared" si="222"/>
        <v>0</v>
      </c>
      <c r="T487" s="147">
        <f t="shared" si="218"/>
        <v>1</v>
      </c>
    </row>
    <row r="488" spans="1:20" ht="20.100000000000001" hidden="1" customHeight="1" x14ac:dyDescent="0.25">
      <c r="A488" s="155"/>
      <c r="B488" s="3">
        <v>2014</v>
      </c>
      <c r="C488" s="66" t="s">
        <v>384</v>
      </c>
      <c r="D488" s="90"/>
      <c r="E488" s="90"/>
      <c r="F488" s="90"/>
      <c r="G488" s="22">
        <f t="shared" si="223"/>
        <v>0</v>
      </c>
      <c r="H488" s="124">
        <f t="shared" si="224"/>
        <v>0</v>
      </c>
      <c r="I488" s="101">
        <f t="shared" si="220"/>
        <v>0</v>
      </c>
      <c r="J488" s="21"/>
      <c r="K488" s="21"/>
      <c r="L488" s="21"/>
      <c r="M488" s="115">
        <f t="shared" si="211"/>
        <v>0</v>
      </c>
      <c r="N488" s="106"/>
      <c r="O488" s="22">
        <v>468.55</v>
      </c>
      <c r="P488" s="22">
        <v>353.2</v>
      </c>
      <c r="Q488" s="22">
        <v>962.85</v>
      </c>
      <c r="R488" s="22">
        <f t="shared" si="221"/>
        <v>1784.6</v>
      </c>
      <c r="S488" s="124">
        <f t="shared" si="222"/>
        <v>0</v>
      </c>
      <c r="T488" s="147">
        <f t="shared" si="218"/>
        <v>1</v>
      </c>
    </row>
    <row r="489" spans="1:20" ht="20.100000000000001" hidden="1" customHeight="1" x14ac:dyDescent="0.25">
      <c r="A489" s="155"/>
      <c r="B489" s="3">
        <v>2015</v>
      </c>
      <c r="C489" s="66" t="s">
        <v>385</v>
      </c>
      <c r="D489" s="90"/>
      <c r="E489" s="90"/>
      <c r="F489" s="90"/>
      <c r="G489" s="22">
        <f t="shared" si="223"/>
        <v>0</v>
      </c>
      <c r="H489" s="124">
        <f t="shared" si="224"/>
        <v>0</v>
      </c>
      <c r="I489" s="101">
        <f t="shared" si="220"/>
        <v>0</v>
      </c>
      <c r="J489" s="21"/>
      <c r="K489" s="21"/>
      <c r="L489" s="21"/>
      <c r="M489" s="115">
        <f t="shared" si="211"/>
        <v>0</v>
      </c>
      <c r="N489" s="106"/>
      <c r="O489" s="22">
        <v>716.6</v>
      </c>
      <c r="P489" s="22">
        <v>407.55</v>
      </c>
      <c r="Q489" s="22">
        <v>1926.8</v>
      </c>
      <c r="R489" s="22">
        <f t="shared" si="221"/>
        <v>3050.95</v>
      </c>
      <c r="S489" s="124">
        <f t="shared" si="222"/>
        <v>0</v>
      </c>
      <c r="T489" s="147">
        <f t="shared" si="218"/>
        <v>1</v>
      </c>
    </row>
    <row r="490" spans="1:20" ht="20.100000000000001" hidden="1" customHeight="1" x14ac:dyDescent="0.25">
      <c r="A490" s="155"/>
      <c r="B490" s="3">
        <v>2016</v>
      </c>
      <c r="C490" s="66" t="s">
        <v>386</v>
      </c>
      <c r="D490" s="90"/>
      <c r="E490" s="90"/>
      <c r="F490" s="90"/>
      <c r="G490" s="22">
        <f t="shared" si="223"/>
        <v>0</v>
      </c>
      <c r="H490" s="124">
        <f t="shared" si="224"/>
        <v>0</v>
      </c>
      <c r="I490" s="101">
        <f t="shared" si="220"/>
        <v>0</v>
      </c>
      <c r="J490" s="21"/>
      <c r="K490" s="21"/>
      <c r="L490" s="21"/>
      <c r="M490" s="115">
        <f t="shared" si="211"/>
        <v>0</v>
      </c>
      <c r="N490" s="106"/>
      <c r="O490" s="22">
        <v>1047.4000000000001</v>
      </c>
      <c r="P490" s="22">
        <v>461.9</v>
      </c>
      <c r="Q490" s="22">
        <v>2569.1</v>
      </c>
      <c r="R490" s="22">
        <f t="shared" si="221"/>
        <v>4078.4</v>
      </c>
      <c r="S490" s="124">
        <f t="shared" si="222"/>
        <v>0</v>
      </c>
      <c r="T490" s="147">
        <f t="shared" si="218"/>
        <v>1</v>
      </c>
    </row>
    <row r="491" spans="1:20" ht="20.100000000000001" hidden="1" customHeight="1" x14ac:dyDescent="0.25">
      <c r="A491" s="155"/>
      <c r="B491" s="3">
        <v>2017</v>
      </c>
      <c r="C491" s="66" t="s">
        <v>387</v>
      </c>
      <c r="D491" s="90"/>
      <c r="E491" s="90"/>
      <c r="F491" s="90"/>
      <c r="G491" s="22">
        <f t="shared" si="223"/>
        <v>0</v>
      </c>
      <c r="H491" s="124">
        <f t="shared" si="224"/>
        <v>0</v>
      </c>
      <c r="I491" s="101">
        <f t="shared" si="220"/>
        <v>0</v>
      </c>
      <c r="J491" s="21"/>
      <c r="K491" s="21"/>
      <c r="L491" s="21"/>
      <c r="M491" s="115">
        <f t="shared" si="211"/>
        <v>0</v>
      </c>
      <c r="N491" s="106"/>
      <c r="O491" s="22">
        <v>1157.5999999999999</v>
      </c>
      <c r="P491" s="22">
        <v>543.4</v>
      </c>
      <c r="Q491" s="22">
        <v>2569.1</v>
      </c>
      <c r="R491" s="22">
        <f t="shared" si="221"/>
        <v>4270.1000000000004</v>
      </c>
      <c r="S491" s="124">
        <f t="shared" si="222"/>
        <v>0</v>
      </c>
      <c r="T491" s="147">
        <f t="shared" si="218"/>
        <v>1</v>
      </c>
    </row>
    <row r="492" spans="1:20" ht="20.100000000000001" hidden="1" customHeight="1" x14ac:dyDescent="0.25">
      <c r="A492" s="155"/>
      <c r="B492" s="3">
        <v>2018</v>
      </c>
      <c r="C492" s="66" t="s">
        <v>388</v>
      </c>
      <c r="D492" s="90"/>
      <c r="E492" s="90"/>
      <c r="F492" s="90"/>
      <c r="G492" s="22">
        <f t="shared" si="223"/>
        <v>0</v>
      </c>
      <c r="H492" s="124">
        <f t="shared" si="224"/>
        <v>0</v>
      </c>
      <c r="I492" s="101">
        <f t="shared" si="220"/>
        <v>0</v>
      </c>
      <c r="J492" s="21"/>
      <c r="K492" s="21"/>
      <c r="L492" s="21"/>
      <c r="M492" s="115">
        <f t="shared" si="211"/>
        <v>0</v>
      </c>
      <c r="N492" s="106"/>
      <c r="O492" s="22">
        <v>1323</v>
      </c>
      <c r="P492" s="22">
        <v>652.04999999999995</v>
      </c>
      <c r="Q492" s="22">
        <v>4363.3</v>
      </c>
      <c r="R492" s="22">
        <f t="shared" si="221"/>
        <v>6338.35</v>
      </c>
      <c r="S492" s="124">
        <f t="shared" si="222"/>
        <v>0</v>
      </c>
      <c r="T492" s="147">
        <f t="shared" si="218"/>
        <v>1</v>
      </c>
    </row>
    <row r="493" spans="1:20" ht="20.100000000000001" hidden="1" customHeight="1" x14ac:dyDescent="0.25">
      <c r="A493" s="155"/>
      <c r="B493" s="3">
        <v>2021</v>
      </c>
      <c r="C493" s="66" t="s">
        <v>389</v>
      </c>
      <c r="D493" s="90"/>
      <c r="E493" s="5"/>
      <c r="F493" s="90"/>
      <c r="G493" s="22">
        <f t="shared" si="223"/>
        <v>0</v>
      </c>
      <c r="H493" s="124">
        <f t="shared" si="224"/>
        <v>0</v>
      </c>
      <c r="I493" s="101">
        <f t="shared" si="220"/>
        <v>0</v>
      </c>
      <c r="J493" s="21"/>
      <c r="K493" s="5"/>
      <c r="L493" s="21"/>
      <c r="M493" s="115">
        <f t="shared" si="211"/>
        <v>0</v>
      </c>
      <c r="N493" s="106"/>
      <c r="O493" s="22">
        <v>77.2</v>
      </c>
      <c r="P493" s="8">
        <v>0</v>
      </c>
      <c r="Q493" s="22">
        <v>320.60000000000002</v>
      </c>
      <c r="R493" s="22">
        <f t="shared" si="221"/>
        <v>397.8</v>
      </c>
      <c r="S493" s="124">
        <f t="shared" si="222"/>
        <v>0</v>
      </c>
      <c r="T493" s="147">
        <f t="shared" si="218"/>
        <v>1</v>
      </c>
    </row>
    <row r="494" spans="1:20" ht="20.100000000000001" hidden="1" customHeight="1" x14ac:dyDescent="0.25">
      <c r="A494" s="155"/>
      <c r="B494" s="3">
        <v>2022</v>
      </c>
      <c r="C494" s="66" t="s">
        <v>390</v>
      </c>
      <c r="D494" s="90"/>
      <c r="E494" s="90"/>
      <c r="F494" s="90"/>
      <c r="G494" s="22">
        <f t="shared" si="223"/>
        <v>0</v>
      </c>
      <c r="H494" s="124">
        <f t="shared" si="224"/>
        <v>0</v>
      </c>
      <c r="I494" s="101">
        <f t="shared" si="220"/>
        <v>0</v>
      </c>
      <c r="J494" s="21"/>
      <c r="K494" s="21"/>
      <c r="L494" s="21"/>
      <c r="M494" s="115">
        <f t="shared" si="211"/>
        <v>0</v>
      </c>
      <c r="N494" s="106"/>
      <c r="O494" s="22">
        <v>220.5</v>
      </c>
      <c r="P494" s="22">
        <v>260.8</v>
      </c>
      <c r="Q494" s="22">
        <v>962.85</v>
      </c>
      <c r="R494" s="22">
        <f t="shared" si="221"/>
        <v>1444.15</v>
      </c>
      <c r="S494" s="124">
        <f t="shared" si="222"/>
        <v>0</v>
      </c>
      <c r="T494" s="147">
        <f t="shared" si="218"/>
        <v>1</v>
      </c>
    </row>
    <row r="495" spans="1:20" ht="20.100000000000001" hidden="1" customHeight="1" x14ac:dyDescent="0.25">
      <c r="A495" s="155"/>
      <c r="B495" s="3">
        <v>2024</v>
      </c>
      <c r="C495" s="66" t="s">
        <v>391</v>
      </c>
      <c r="D495" s="90"/>
      <c r="E495" s="90"/>
      <c r="F495" s="90"/>
      <c r="G495" s="22">
        <f t="shared" si="223"/>
        <v>0</v>
      </c>
      <c r="H495" s="124">
        <f t="shared" si="224"/>
        <v>0</v>
      </c>
      <c r="I495" s="101">
        <f t="shared" si="220"/>
        <v>0</v>
      </c>
      <c r="J495" s="21"/>
      <c r="K495" s="21"/>
      <c r="L495" s="21"/>
      <c r="M495" s="115">
        <f t="shared" si="211"/>
        <v>0</v>
      </c>
      <c r="N495" s="106"/>
      <c r="O495" s="22">
        <v>468.55</v>
      </c>
      <c r="P495" s="22">
        <v>353.2</v>
      </c>
      <c r="Q495" s="22">
        <v>962.85</v>
      </c>
      <c r="R495" s="22">
        <f t="shared" si="221"/>
        <v>1784.6</v>
      </c>
      <c r="S495" s="124">
        <f t="shared" si="222"/>
        <v>0</v>
      </c>
      <c r="T495" s="147">
        <f t="shared" si="218"/>
        <v>1</v>
      </c>
    </row>
    <row r="496" spans="1:20" ht="20.100000000000001" hidden="1" customHeight="1" x14ac:dyDescent="0.25">
      <c r="A496" s="155"/>
      <c r="B496" s="3">
        <v>2025</v>
      </c>
      <c r="C496" s="66" t="s">
        <v>392</v>
      </c>
      <c r="D496" s="90"/>
      <c r="E496" s="90"/>
      <c r="F496" s="90"/>
      <c r="G496" s="22">
        <f t="shared" si="223"/>
        <v>0</v>
      </c>
      <c r="H496" s="124">
        <f t="shared" si="224"/>
        <v>0</v>
      </c>
      <c r="I496" s="101">
        <f t="shared" si="220"/>
        <v>0</v>
      </c>
      <c r="J496" s="21"/>
      <c r="K496" s="21"/>
      <c r="L496" s="21"/>
      <c r="M496" s="115">
        <f t="shared" si="211"/>
        <v>0</v>
      </c>
      <c r="N496" s="106"/>
      <c r="O496" s="22">
        <v>716.6</v>
      </c>
      <c r="P496" s="22">
        <v>407.55</v>
      </c>
      <c r="Q496" s="22">
        <v>1926.8</v>
      </c>
      <c r="R496" s="22">
        <f t="shared" si="221"/>
        <v>3050.95</v>
      </c>
      <c r="S496" s="124">
        <f t="shared" si="222"/>
        <v>0</v>
      </c>
      <c r="T496" s="147">
        <f t="shared" si="218"/>
        <v>1</v>
      </c>
    </row>
    <row r="497" spans="1:20" ht="20.100000000000001" hidden="1" customHeight="1" x14ac:dyDescent="0.25">
      <c r="A497" s="155"/>
      <c r="B497" s="3">
        <v>2026</v>
      </c>
      <c r="C497" s="66" t="s">
        <v>393</v>
      </c>
      <c r="D497" s="90"/>
      <c r="E497" s="90"/>
      <c r="F497" s="90"/>
      <c r="G497" s="22">
        <f t="shared" si="223"/>
        <v>0</v>
      </c>
      <c r="H497" s="124">
        <f t="shared" si="224"/>
        <v>0</v>
      </c>
      <c r="I497" s="101">
        <f t="shared" si="220"/>
        <v>0</v>
      </c>
      <c r="J497" s="21"/>
      <c r="K497" s="21"/>
      <c r="L497" s="21"/>
      <c r="M497" s="115">
        <f t="shared" si="211"/>
        <v>0</v>
      </c>
      <c r="N497" s="106"/>
      <c r="O497" s="22">
        <v>1047.4000000000001</v>
      </c>
      <c r="P497" s="22">
        <v>461.9</v>
      </c>
      <c r="Q497" s="22">
        <v>2569.1</v>
      </c>
      <c r="R497" s="22">
        <f t="shared" si="221"/>
        <v>4078.4</v>
      </c>
      <c r="S497" s="124">
        <f t="shared" si="222"/>
        <v>0</v>
      </c>
      <c r="T497" s="147">
        <f t="shared" si="218"/>
        <v>1</v>
      </c>
    </row>
    <row r="498" spans="1:20" ht="20.100000000000001" hidden="1" customHeight="1" x14ac:dyDescent="0.25">
      <c r="A498" s="155"/>
      <c r="B498" s="3">
        <v>2027</v>
      </c>
      <c r="C498" s="66" t="s">
        <v>394</v>
      </c>
      <c r="D498" s="90"/>
      <c r="E498" s="90"/>
      <c r="F498" s="90"/>
      <c r="G498" s="22">
        <f t="shared" si="223"/>
        <v>0</v>
      </c>
      <c r="H498" s="124">
        <f t="shared" si="224"/>
        <v>0</v>
      </c>
      <c r="I498" s="101">
        <f t="shared" si="220"/>
        <v>0</v>
      </c>
      <c r="J498" s="21"/>
      <c r="K498" s="21"/>
      <c r="L498" s="21"/>
      <c r="M498" s="115">
        <f t="shared" si="211"/>
        <v>0</v>
      </c>
      <c r="N498" s="106"/>
      <c r="O498" s="22">
        <v>1157.5999999999999</v>
      </c>
      <c r="P498" s="22">
        <v>543.4</v>
      </c>
      <c r="Q498" s="22">
        <v>2569.1</v>
      </c>
      <c r="R498" s="22">
        <f t="shared" si="221"/>
        <v>4270.1000000000004</v>
      </c>
      <c r="S498" s="124">
        <f t="shared" si="222"/>
        <v>0</v>
      </c>
      <c r="T498" s="147">
        <f t="shared" si="218"/>
        <v>1</v>
      </c>
    </row>
    <row r="499" spans="1:20" ht="20.100000000000001" hidden="1" customHeight="1" x14ac:dyDescent="0.25">
      <c r="A499" s="156"/>
      <c r="B499" s="3">
        <v>2028</v>
      </c>
      <c r="C499" s="66" t="s">
        <v>395</v>
      </c>
      <c r="D499" s="76"/>
      <c r="E499" s="76"/>
      <c r="F499" s="76"/>
      <c r="G499" s="22">
        <f t="shared" si="216"/>
        <v>0</v>
      </c>
      <c r="H499" s="124">
        <f t="shared" si="217"/>
        <v>0</v>
      </c>
      <c r="I499" s="101">
        <f t="shared" si="220"/>
        <v>0</v>
      </c>
      <c r="J499" s="21"/>
      <c r="K499" s="21"/>
      <c r="L499" s="21"/>
      <c r="M499" s="115">
        <f t="shared" si="211"/>
        <v>0</v>
      </c>
      <c r="N499" s="106"/>
      <c r="O499" s="22">
        <v>1323</v>
      </c>
      <c r="P499" s="22">
        <v>652.04999999999995</v>
      </c>
      <c r="Q499" s="22">
        <v>4363.3</v>
      </c>
      <c r="R499" s="22">
        <f t="shared" si="212"/>
        <v>6338.35</v>
      </c>
      <c r="S499" s="124">
        <f t="shared" si="214"/>
        <v>0</v>
      </c>
      <c r="T499" s="147">
        <f t="shared" si="218"/>
        <v>1</v>
      </c>
    </row>
    <row r="500" spans="1:20" ht="5.0999999999999996" hidden="1" customHeight="1" x14ac:dyDescent="0.25">
      <c r="D500" s="40"/>
      <c r="E500" s="40"/>
      <c r="F500" s="40"/>
      <c r="H500" s="68"/>
      <c r="I500" s="101"/>
      <c r="J500" s="27"/>
      <c r="K500" s="27"/>
      <c r="L500" s="27"/>
      <c r="M500" s="27"/>
      <c r="N500" s="106"/>
      <c r="O500" s="74"/>
      <c r="P500" s="74"/>
      <c r="Q500" s="74"/>
      <c r="R500" s="74"/>
      <c r="S500" s="68"/>
    </row>
    <row r="501" spans="1:20" ht="20.100000000000001" customHeight="1" x14ac:dyDescent="0.25">
      <c r="D501" s="2"/>
      <c r="E501" s="2"/>
      <c r="F501" s="33" t="s">
        <v>36</v>
      </c>
      <c r="G501" s="27"/>
      <c r="H501" s="34">
        <f ca="1">SUMIF($D$7:$H$499,"Subtotales =",$H$7:$H$499)</f>
        <v>0</v>
      </c>
      <c r="I501" s="101"/>
      <c r="J501" s="27"/>
      <c r="K501" s="27"/>
      <c r="L501" s="33" t="s">
        <v>320</v>
      </c>
      <c r="M501" s="44">
        <f>SUM(M6:M499)/2</f>
        <v>680</v>
      </c>
      <c r="N501" s="106"/>
      <c r="O501" s="23"/>
      <c r="P501" s="33"/>
      <c r="Q501" s="33" t="s">
        <v>36</v>
      </c>
      <c r="R501" s="33"/>
      <c r="S501" s="34">
        <f ca="1">SUMIF($O$7:$S$499,"Subtotales =",$S$7:$S$499)</f>
        <v>30700</v>
      </c>
    </row>
    <row r="502" spans="1:20" ht="5.0999999999999996" customHeight="1" x14ac:dyDescent="0.25">
      <c r="A502" s="168" t="s">
        <v>317</v>
      </c>
      <c r="B502" s="171" t="s">
        <v>318</v>
      </c>
      <c r="C502" s="171"/>
      <c r="D502" s="1"/>
      <c r="E502" s="1"/>
      <c r="F502" s="35"/>
      <c r="G502" s="28"/>
      <c r="H502" s="35"/>
      <c r="I502" s="101"/>
      <c r="N502" s="106"/>
      <c r="O502" s="23"/>
      <c r="P502" s="35"/>
      <c r="Q502" s="35"/>
      <c r="R502" s="35"/>
      <c r="S502" s="35"/>
    </row>
    <row r="503" spans="1:20" ht="20.100000000000001" customHeight="1" x14ac:dyDescent="0.25">
      <c r="A503" s="169"/>
      <c r="B503" s="171"/>
      <c r="C503" s="171"/>
      <c r="D503" s="1"/>
      <c r="E503" s="1"/>
      <c r="F503" s="36" t="s">
        <v>37</v>
      </c>
      <c r="G503" s="28"/>
      <c r="H503" s="37">
        <f>+S503</f>
        <v>3</v>
      </c>
      <c r="I503" s="101"/>
      <c r="N503" s="106"/>
      <c r="O503" s="23"/>
      <c r="P503" s="36"/>
      <c r="Q503" s="36" t="s">
        <v>37</v>
      </c>
      <c r="R503" s="36"/>
      <c r="S503" s="37">
        <v>3</v>
      </c>
    </row>
    <row r="504" spans="1:20" ht="5.0999999999999996" customHeight="1" x14ac:dyDescent="0.25">
      <c r="A504" s="169"/>
      <c r="B504" s="171"/>
      <c r="C504" s="171"/>
      <c r="D504" s="1"/>
      <c r="E504" s="1"/>
      <c r="F504" s="38"/>
      <c r="G504" s="28"/>
      <c r="H504" s="38"/>
      <c r="I504" s="101"/>
      <c r="N504" s="106"/>
      <c r="O504" s="23"/>
      <c r="P504" s="38"/>
      <c r="Q504" s="38"/>
      <c r="R504" s="38"/>
      <c r="S504" s="38"/>
    </row>
    <row r="505" spans="1:20" ht="20.100000000000001" customHeight="1" x14ac:dyDescent="0.25">
      <c r="A505" s="169"/>
      <c r="B505" s="171"/>
      <c r="C505" s="171"/>
      <c r="D505" s="1"/>
      <c r="E505" s="1"/>
      <c r="F505" s="39" t="s">
        <v>38</v>
      </c>
      <c r="G505" s="28"/>
      <c r="H505" s="34">
        <f ca="1">ROUND(H503*H501,2)</f>
        <v>0</v>
      </c>
      <c r="I505" s="101"/>
      <c r="N505" s="106"/>
      <c r="O505" s="23"/>
      <c r="P505" s="39"/>
      <c r="Q505" s="39" t="s">
        <v>38</v>
      </c>
      <c r="R505" s="39"/>
      <c r="S505" s="34">
        <f ca="1">ROUND(S503*S501,2)</f>
        <v>92100</v>
      </c>
    </row>
    <row r="506" spans="1:20" ht="5.0999999999999996" customHeight="1" x14ac:dyDescent="0.25">
      <c r="A506" s="169"/>
      <c r="B506" s="171"/>
      <c r="C506" s="171"/>
      <c r="D506" s="1"/>
      <c r="E506" s="1"/>
      <c r="F506" s="38"/>
      <c r="G506" s="28"/>
      <c r="H506" s="38"/>
      <c r="I506" s="101"/>
      <c r="N506" s="106"/>
      <c r="O506" s="23"/>
      <c r="P506" s="38"/>
      <c r="Q506" s="38"/>
      <c r="R506" s="38"/>
      <c r="S506" s="38"/>
    </row>
    <row r="507" spans="1:20" ht="20.100000000000001" customHeight="1" x14ac:dyDescent="0.25">
      <c r="A507" s="169"/>
      <c r="B507" s="171" t="s">
        <v>319</v>
      </c>
      <c r="C507" s="171"/>
      <c r="D507" s="1"/>
      <c r="E507" s="1"/>
      <c r="F507" s="36" t="s">
        <v>39</v>
      </c>
      <c r="G507" s="28"/>
      <c r="H507" s="37">
        <f>+S507</f>
        <v>2</v>
      </c>
      <c r="I507" s="101"/>
      <c r="N507" s="106"/>
      <c r="O507" s="23"/>
      <c r="P507" s="36"/>
      <c r="Q507" s="36" t="s">
        <v>39</v>
      </c>
      <c r="R507" s="36"/>
      <c r="S507" s="37">
        <v>2</v>
      </c>
    </row>
    <row r="508" spans="1:20" ht="5.0999999999999996" customHeight="1" x14ac:dyDescent="0.25">
      <c r="A508" s="169"/>
      <c r="B508" s="171"/>
      <c r="C508" s="171"/>
      <c r="D508" s="1"/>
      <c r="E508" s="1"/>
      <c r="F508" s="38"/>
      <c r="G508" s="28"/>
      <c r="H508" s="38"/>
      <c r="I508" s="101"/>
      <c r="N508" s="106"/>
      <c r="O508" s="23"/>
      <c r="P508" s="38"/>
      <c r="Q508" s="38"/>
      <c r="R508" s="38"/>
      <c r="S508" s="38"/>
    </row>
    <row r="509" spans="1:20" ht="20.100000000000001" customHeight="1" x14ac:dyDescent="0.25">
      <c r="A509" s="169"/>
      <c r="B509" s="171"/>
      <c r="C509" s="171"/>
      <c r="D509" s="1"/>
      <c r="E509" s="1"/>
      <c r="F509" s="39" t="s">
        <v>40</v>
      </c>
      <c r="G509" s="28"/>
      <c r="H509" s="34">
        <f ca="1">ROUND(H507*H501,2)</f>
        <v>0</v>
      </c>
      <c r="I509" s="101"/>
      <c r="N509" s="106"/>
      <c r="O509" s="23"/>
      <c r="P509" s="39"/>
      <c r="Q509" s="39" t="s">
        <v>40</v>
      </c>
      <c r="R509" s="39"/>
      <c r="S509" s="34">
        <f ca="1">ROUND(S507*S501,2)</f>
        <v>61400</v>
      </c>
    </row>
    <row r="510" spans="1:20" ht="5.0999999999999996" customHeight="1" x14ac:dyDescent="0.25">
      <c r="A510" s="169"/>
      <c r="B510" s="171"/>
      <c r="C510" s="171"/>
      <c r="D510" s="1"/>
      <c r="E510" s="1"/>
      <c r="F510" s="38"/>
      <c r="G510" s="28"/>
      <c r="H510" s="38"/>
      <c r="I510" s="101"/>
      <c r="N510" s="106"/>
      <c r="O510" s="23"/>
      <c r="P510" s="38"/>
      <c r="Q510" s="38"/>
      <c r="R510" s="38"/>
      <c r="S510" s="38"/>
    </row>
    <row r="511" spans="1:20" ht="20.100000000000001" customHeight="1" x14ac:dyDescent="0.25">
      <c r="A511" s="170"/>
      <c r="B511" s="171"/>
      <c r="C511" s="171"/>
      <c r="D511" s="1"/>
      <c r="E511" s="1"/>
      <c r="F511" s="39" t="s">
        <v>41</v>
      </c>
      <c r="G511" s="28"/>
      <c r="H511" s="34">
        <f ca="1">+H509+H505</f>
        <v>0</v>
      </c>
      <c r="I511" s="101"/>
      <c r="N511" s="106"/>
      <c r="O511" s="23"/>
      <c r="P511" s="39"/>
      <c r="Q511" s="39" t="s">
        <v>41</v>
      </c>
      <c r="R511" s="39"/>
      <c r="S511" s="34">
        <f ca="1">+S509+S505</f>
        <v>153500</v>
      </c>
    </row>
    <row r="512" spans="1:20" ht="20.25" customHeight="1" x14ac:dyDescent="0.25">
      <c r="A512" s="23"/>
      <c r="B512" s="23"/>
      <c r="C512" s="23"/>
      <c r="J512" s="23"/>
      <c r="K512" s="23"/>
      <c r="L512" s="23"/>
      <c r="M512" s="23"/>
      <c r="O512" s="23"/>
      <c r="P512" s="23"/>
      <c r="Q512" s="23"/>
      <c r="R512" s="23"/>
      <c r="S512" s="23"/>
    </row>
    <row r="513" spans="1:19" ht="43.5" hidden="1" customHeight="1" x14ac:dyDescent="0.25">
      <c r="A513" s="23"/>
      <c r="B513" s="23"/>
      <c r="C513" s="23"/>
      <c r="J513" s="23"/>
      <c r="K513" s="23"/>
      <c r="L513" s="23"/>
      <c r="M513" s="23"/>
      <c r="O513" s="23"/>
      <c r="P513" s="23"/>
      <c r="Q513" s="23"/>
      <c r="R513" s="23"/>
      <c r="S513" s="23"/>
    </row>
    <row r="514" spans="1:19" ht="43.5" hidden="1" customHeight="1" x14ac:dyDescent="0.25">
      <c r="A514" s="23"/>
      <c r="B514" s="23"/>
      <c r="C514" s="23"/>
      <c r="J514" s="23"/>
      <c r="K514" s="23"/>
      <c r="L514" s="23"/>
      <c r="M514" s="23"/>
      <c r="O514" s="23"/>
      <c r="P514" s="23"/>
      <c r="Q514" s="23"/>
      <c r="R514" s="23"/>
      <c r="S514" s="23"/>
    </row>
    <row r="515" spans="1:19" ht="43.5" hidden="1" customHeight="1" x14ac:dyDescent="0.25">
      <c r="A515" s="23"/>
      <c r="B515" s="23"/>
      <c r="C515" s="23"/>
      <c r="J515" s="23"/>
      <c r="K515" s="23"/>
      <c r="L515" s="23"/>
      <c r="M515" s="23"/>
      <c r="O515" s="23"/>
      <c r="P515" s="23"/>
      <c r="Q515" s="23"/>
      <c r="R515" s="23"/>
      <c r="S515" s="23"/>
    </row>
    <row r="516" spans="1:19" ht="43.5" hidden="1" customHeight="1" x14ac:dyDescent="0.25">
      <c r="A516" s="23"/>
      <c r="B516" s="23"/>
      <c r="C516" s="23"/>
      <c r="J516" s="23"/>
      <c r="K516" s="23"/>
      <c r="L516" s="23"/>
      <c r="M516" s="23"/>
      <c r="O516" s="23"/>
      <c r="P516" s="23"/>
      <c r="Q516" s="23"/>
      <c r="R516" s="23"/>
      <c r="S516" s="23"/>
    </row>
    <row r="517" spans="1:19" ht="43.5" hidden="1" customHeight="1" x14ac:dyDescent="0.25">
      <c r="A517" s="23"/>
      <c r="B517" s="23"/>
      <c r="C517" s="23"/>
      <c r="J517" s="23"/>
      <c r="K517" s="23"/>
      <c r="L517" s="23"/>
      <c r="M517" s="23"/>
      <c r="O517" s="23"/>
      <c r="P517" s="23"/>
      <c r="Q517" s="23"/>
      <c r="R517" s="23"/>
      <c r="S517" s="23"/>
    </row>
    <row r="518" spans="1:19" ht="43.5" hidden="1" customHeight="1" x14ac:dyDescent="0.25">
      <c r="A518" s="23"/>
      <c r="B518" s="23"/>
      <c r="C518" s="23"/>
      <c r="J518" s="23"/>
      <c r="K518" s="23"/>
      <c r="L518" s="23"/>
      <c r="M518" s="23"/>
      <c r="O518" s="23"/>
      <c r="P518" s="23"/>
      <c r="Q518" s="23"/>
      <c r="R518" s="23"/>
      <c r="S518" s="23"/>
    </row>
    <row r="519" spans="1:19" ht="43.5" hidden="1" customHeight="1" x14ac:dyDescent="0.25">
      <c r="A519" s="23"/>
      <c r="B519" s="23"/>
      <c r="C519" s="23"/>
      <c r="J519" s="23"/>
      <c r="K519" s="23"/>
      <c r="L519" s="23"/>
      <c r="M519" s="23"/>
      <c r="O519" s="23"/>
      <c r="P519" s="23"/>
      <c r="Q519" s="23"/>
      <c r="R519" s="23"/>
      <c r="S519" s="23"/>
    </row>
    <row r="520" spans="1:19" ht="43.5" hidden="1" customHeight="1" x14ac:dyDescent="0.25">
      <c r="A520" s="23"/>
      <c r="B520" s="23"/>
      <c r="C520" s="23"/>
      <c r="J520" s="23"/>
      <c r="K520" s="23"/>
      <c r="L520" s="23"/>
      <c r="M520" s="23"/>
      <c r="O520" s="23"/>
      <c r="P520" s="23"/>
      <c r="Q520" s="23"/>
      <c r="R520" s="23"/>
      <c r="S520" s="23"/>
    </row>
    <row r="521" spans="1:19" ht="43.5" hidden="1" customHeight="1" x14ac:dyDescent="0.25">
      <c r="A521" s="23"/>
      <c r="B521" s="23"/>
      <c r="C521" s="23"/>
      <c r="J521" s="23"/>
      <c r="K521" s="23"/>
      <c r="L521" s="23"/>
      <c r="M521" s="23"/>
      <c r="O521" s="23"/>
      <c r="P521" s="23"/>
      <c r="Q521" s="23"/>
      <c r="R521" s="23"/>
      <c r="S521" s="23"/>
    </row>
    <row r="522" spans="1:19" ht="43.5" hidden="1" customHeight="1" x14ac:dyDescent="0.25">
      <c r="A522" s="23"/>
      <c r="B522" s="23"/>
      <c r="C522" s="23"/>
      <c r="J522" s="23"/>
      <c r="K522" s="23"/>
      <c r="L522" s="23"/>
      <c r="M522" s="23"/>
      <c r="O522" s="23"/>
      <c r="P522" s="23"/>
      <c r="Q522" s="23"/>
      <c r="R522" s="23"/>
      <c r="S522" s="23"/>
    </row>
    <row r="523" spans="1:19" ht="43.5" hidden="1" customHeight="1" x14ac:dyDescent="0.25">
      <c r="A523" s="23"/>
      <c r="B523" s="23"/>
      <c r="C523" s="23"/>
      <c r="J523" s="23"/>
      <c r="K523" s="23"/>
      <c r="L523" s="23"/>
      <c r="M523" s="23"/>
      <c r="O523" s="23"/>
      <c r="P523" s="23"/>
      <c r="Q523" s="23"/>
      <c r="R523" s="23"/>
      <c r="S523" s="23"/>
    </row>
    <row r="524" spans="1:19" ht="43.5" hidden="1" customHeight="1" x14ac:dyDescent="0.25">
      <c r="A524" s="23"/>
      <c r="B524" s="23"/>
      <c r="C524" s="23"/>
      <c r="J524" s="23"/>
      <c r="K524" s="23"/>
      <c r="L524" s="23"/>
      <c r="M524" s="23"/>
      <c r="O524" s="23"/>
      <c r="P524" s="23"/>
      <c r="Q524" s="23"/>
      <c r="R524" s="23"/>
      <c r="S524" s="23"/>
    </row>
    <row r="525" spans="1:19" ht="43.5" hidden="1" customHeight="1" x14ac:dyDescent="0.25">
      <c r="A525" s="23"/>
      <c r="B525" s="23"/>
      <c r="C525" s="23"/>
      <c r="J525" s="23"/>
      <c r="K525" s="23"/>
      <c r="L525" s="23"/>
      <c r="M525" s="23"/>
      <c r="O525" s="23"/>
      <c r="P525" s="23"/>
      <c r="Q525" s="23"/>
      <c r="R525" s="23"/>
      <c r="S525" s="23"/>
    </row>
    <row r="526" spans="1:19" ht="43.5" hidden="1" customHeight="1" x14ac:dyDescent="0.25">
      <c r="A526" s="23"/>
      <c r="B526" s="23"/>
      <c r="C526" s="23"/>
      <c r="J526" s="23"/>
      <c r="K526" s="23"/>
      <c r="L526" s="23"/>
      <c r="M526" s="23"/>
      <c r="O526" s="23"/>
      <c r="P526" s="23"/>
      <c r="Q526" s="23"/>
      <c r="R526" s="23"/>
      <c r="S526" s="23"/>
    </row>
    <row r="527" spans="1:19" ht="43.5" hidden="1" customHeight="1" x14ac:dyDescent="0.25">
      <c r="A527" s="23"/>
      <c r="B527" s="23"/>
      <c r="C527" s="23"/>
      <c r="J527" s="23"/>
      <c r="K527" s="23"/>
      <c r="L527" s="23"/>
      <c r="M527" s="23"/>
      <c r="O527" s="23"/>
      <c r="P527" s="23"/>
      <c r="Q527" s="23"/>
      <c r="R527" s="23"/>
      <c r="S527" s="23"/>
    </row>
    <row r="528" spans="1:19" ht="43.5" hidden="1" customHeight="1" x14ac:dyDescent="0.25">
      <c r="A528" s="23"/>
      <c r="B528" s="23"/>
      <c r="C528" s="23"/>
      <c r="J528" s="23"/>
      <c r="K528" s="23"/>
      <c r="L528" s="23"/>
      <c r="M528" s="23"/>
      <c r="O528" s="23"/>
      <c r="P528" s="23"/>
      <c r="Q528" s="23"/>
      <c r="R528" s="23"/>
      <c r="S528" s="23"/>
    </row>
    <row r="529" spans="1:19" ht="43.5" hidden="1" customHeight="1" x14ac:dyDescent="0.25">
      <c r="A529" s="23"/>
      <c r="B529" s="23"/>
      <c r="C529" s="23"/>
      <c r="J529" s="23"/>
      <c r="K529" s="23"/>
      <c r="L529" s="23"/>
      <c r="M529" s="23"/>
      <c r="O529" s="23"/>
      <c r="P529" s="23"/>
      <c r="Q529" s="23"/>
      <c r="R529" s="23"/>
      <c r="S529" s="23"/>
    </row>
    <row r="530" spans="1:19" ht="43.5" hidden="1" customHeight="1" x14ac:dyDescent="0.25">
      <c r="A530" s="23"/>
      <c r="B530" s="23"/>
      <c r="C530" s="23"/>
      <c r="J530" s="23"/>
      <c r="K530" s="23"/>
      <c r="L530" s="23"/>
      <c r="M530" s="23"/>
      <c r="O530" s="23"/>
      <c r="P530" s="23"/>
      <c r="Q530" s="23"/>
      <c r="R530" s="23"/>
      <c r="S530" s="23"/>
    </row>
    <row r="531" spans="1:19" ht="43.5" hidden="1" customHeight="1" x14ac:dyDescent="0.25">
      <c r="A531" s="23"/>
      <c r="B531" s="23"/>
      <c r="C531" s="23"/>
      <c r="J531" s="23"/>
      <c r="K531" s="23"/>
      <c r="L531" s="23"/>
      <c r="M531" s="23"/>
      <c r="O531" s="23"/>
      <c r="P531" s="23"/>
      <c r="Q531" s="23"/>
      <c r="R531" s="23"/>
      <c r="S531" s="23"/>
    </row>
    <row r="532" spans="1:19" ht="43.5" hidden="1" customHeight="1" x14ac:dyDescent="0.25">
      <c r="A532" s="23"/>
      <c r="B532" s="23"/>
      <c r="C532" s="23"/>
      <c r="J532" s="23"/>
      <c r="K532" s="23"/>
      <c r="L532" s="23"/>
      <c r="M532" s="23"/>
      <c r="O532" s="23"/>
      <c r="P532" s="23"/>
      <c r="Q532" s="23"/>
      <c r="R532" s="23"/>
      <c r="S532" s="23"/>
    </row>
    <row r="533" spans="1:19" ht="43.5" hidden="1" customHeight="1" x14ac:dyDescent="0.25">
      <c r="A533" s="23"/>
      <c r="B533" s="23"/>
      <c r="C533" s="23"/>
      <c r="J533" s="23"/>
      <c r="K533" s="23"/>
      <c r="L533" s="23"/>
      <c r="M533" s="23"/>
      <c r="O533" s="23"/>
      <c r="P533" s="23"/>
      <c r="Q533" s="23"/>
      <c r="R533" s="23"/>
      <c r="S533" s="23"/>
    </row>
    <row r="534" spans="1:19" ht="43.5" hidden="1" customHeight="1" x14ac:dyDescent="0.25">
      <c r="A534" s="23"/>
      <c r="B534" s="23"/>
      <c r="C534" s="23"/>
      <c r="J534" s="23"/>
      <c r="K534" s="23"/>
      <c r="L534" s="23"/>
      <c r="M534" s="23"/>
      <c r="O534" s="23"/>
      <c r="P534" s="23"/>
      <c r="Q534" s="23"/>
      <c r="R534" s="23"/>
      <c r="S534" s="23"/>
    </row>
    <row r="535" spans="1:19" ht="43.5" hidden="1" customHeight="1" x14ac:dyDescent="0.25">
      <c r="A535" s="23"/>
      <c r="B535" s="23"/>
      <c r="C535" s="23"/>
      <c r="J535" s="23"/>
      <c r="K535" s="23"/>
      <c r="L535" s="23"/>
      <c r="M535" s="23"/>
      <c r="O535" s="23"/>
      <c r="P535" s="23"/>
      <c r="Q535" s="23"/>
      <c r="R535" s="23"/>
      <c r="S535" s="23"/>
    </row>
    <row r="536" spans="1:19" ht="43.5" hidden="1" customHeight="1" x14ac:dyDescent="0.25">
      <c r="A536" s="23"/>
      <c r="B536" s="23"/>
      <c r="C536" s="23"/>
      <c r="J536" s="23"/>
      <c r="K536" s="23"/>
      <c r="L536" s="23"/>
      <c r="M536" s="23"/>
      <c r="O536" s="23"/>
      <c r="P536" s="23"/>
      <c r="Q536" s="23"/>
      <c r="R536" s="23"/>
      <c r="S536" s="23"/>
    </row>
    <row r="537" spans="1:19" ht="43.5" hidden="1" customHeight="1" x14ac:dyDescent="0.25">
      <c r="A537" s="23"/>
      <c r="B537" s="23"/>
      <c r="C537" s="23"/>
      <c r="J537" s="23"/>
      <c r="K537" s="23"/>
      <c r="L537" s="23"/>
      <c r="M537" s="23"/>
      <c r="O537" s="23"/>
      <c r="P537" s="23"/>
      <c r="Q537" s="23"/>
      <c r="R537" s="23"/>
      <c r="S537" s="23"/>
    </row>
    <row r="538" spans="1:19" ht="43.5" hidden="1" customHeight="1" x14ac:dyDescent="0.25">
      <c r="A538" s="23"/>
      <c r="B538" s="23"/>
      <c r="C538" s="23"/>
      <c r="J538" s="23"/>
      <c r="K538" s="23"/>
      <c r="L538" s="23"/>
      <c r="M538" s="23"/>
      <c r="O538" s="23"/>
      <c r="P538" s="23"/>
      <c r="Q538" s="23"/>
      <c r="R538" s="23"/>
      <c r="S538" s="23"/>
    </row>
    <row r="539" spans="1:19" ht="43.5" hidden="1" customHeight="1" x14ac:dyDescent="0.25">
      <c r="A539" s="23"/>
      <c r="B539" s="23"/>
      <c r="C539" s="23"/>
      <c r="J539" s="23"/>
      <c r="K539" s="23"/>
      <c r="L539" s="23"/>
      <c r="M539" s="23"/>
      <c r="O539" s="23"/>
      <c r="P539" s="23"/>
      <c r="Q539" s="23"/>
      <c r="R539" s="23"/>
      <c r="S539" s="23"/>
    </row>
    <row r="540" spans="1:19" ht="43.5" hidden="1" customHeight="1" x14ac:dyDescent="0.25">
      <c r="A540" s="23"/>
      <c r="B540" s="23"/>
      <c r="C540" s="23"/>
      <c r="J540" s="23"/>
      <c r="K540" s="23"/>
      <c r="L540" s="23"/>
      <c r="M540" s="23"/>
      <c r="O540" s="23"/>
      <c r="P540" s="23"/>
      <c r="Q540" s="23"/>
      <c r="R540" s="23"/>
      <c r="S540" s="23"/>
    </row>
    <row r="541" spans="1:19" ht="43.5" hidden="1" customHeight="1" x14ac:dyDescent="0.25">
      <c r="A541" s="23"/>
      <c r="B541" s="23"/>
      <c r="C541" s="23"/>
      <c r="J541" s="23"/>
      <c r="K541" s="23"/>
      <c r="L541" s="23"/>
      <c r="M541" s="23"/>
      <c r="O541" s="23"/>
      <c r="P541" s="23"/>
      <c r="Q541" s="23"/>
      <c r="R541" s="23"/>
      <c r="S541" s="23"/>
    </row>
    <row r="542" spans="1:19" ht="43.5" hidden="1" customHeight="1" x14ac:dyDescent="0.25">
      <c r="A542" s="23"/>
      <c r="B542" s="23"/>
      <c r="C542" s="23"/>
      <c r="J542" s="23"/>
      <c r="K542" s="23"/>
      <c r="L542" s="23"/>
      <c r="M542" s="23"/>
      <c r="O542" s="23"/>
      <c r="P542" s="23"/>
      <c r="Q542" s="23"/>
      <c r="R542" s="23"/>
      <c r="S542" s="23"/>
    </row>
    <row r="543" spans="1:19" ht="43.5" hidden="1" customHeight="1" x14ac:dyDescent="0.25">
      <c r="A543" s="23"/>
      <c r="B543" s="23"/>
      <c r="C543" s="23"/>
      <c r="J543" s="23"/>
      <c r="K543" s="23"/>
      <c r="L543" s="23"/>
      <c r="M543" s="23"/>
      <c r="O543" s="23"/>
      <c r="P543" s="23"/>
      <c r="Q543" s="23"/>
      <c r="R543" s="23"/>
      <c r="S543" s="23"/>
    </row>
    <row r="544" spans="1:19" ht="43.5" hidden="1" customHeight="1" x14ac:dyDescent="0.25">
      <c r="A544" s="23"/>
      <c r="B544" s="23"/>
      <c r="C544" s="23"/>
      <c r="J544" s="23"/>
      <c r="K544" s="23"/>
      <c r="L544" s="23"/>
      <c r="M544" s="23"/>
      <c r="O544" s="23"/>
      <c r="P544" s="23"/>
      <c r="Q544" s="23"/>
      <c r="R544" s="23"/>
      <c r="S544" s="23"/>
    </row>
    <row r="545" spans="1:19" ht="43.5" hidden="1" customHeight="1" x14ac:dyDescent="0.25">
      <c r="A545" s="23"/>
      <c r="B545" s="23"/>
      <c r="C545" s="23"/>
      <c r="J545" s="23"/>
      <c r="K545" s="23"/>
      <c r="L545" s="23"/>
      <c r="M545" s="23"/>
      <c r="O545" s="23"/>
      <c r="P545" s="23"/>
      <c r="Q545" s="23"/>
      <c r="R545" s="23"/>
      <c r="S545" s="23"/>
    </row>
    <row r="546" spans="1:19" ht="43.5" hidden="1" customHeight="1" x14ac:dyDescent="0.25">
      <c r="A546" s="23"/>
      <c r="B546" s="23"/>
      <c r="C546" s="23"/>
      <c r="J546" s="23"/>
      <c r="K546" s="23"/>
      <c r="L546" s="23"/>
      <c r="M546" s="23"/>
      <c r="O546" s="23"/>
      <c r="P546" s="23"/>
      <c r="Q546" s="23"/>
      <c r="R546" s="23"/>
      <c r="S546" s="23"/>
    </row>
    <row r="547" spans="1:19" ht="43.5" hidden="1" customHeight="1" x14ac:dyDescent="0.25">
      <c r="A547" s="23"/>
      <c r="B547" s="23"/>
      <c r="C547" s="23"/>
      <c r="J547" s="23"/>
      <c r="K547" s="23"/>
      <c r="L547" s="23"/>
      <c r="M547" s="23"/>
      <c r="O547" s="23"/>
      <c r="P547" s="23"/>
      <c r="Q547" s="23"/>
      <c r="R547" s="23"/>
      <c r="S547" s="23"/>
    </row>
    <row r="548" spans="1:19" ht="43.5" hidden="1" customHeight="1" x14ac:dyDescent="0.25">
      <c r="A548" s="23"/>
      <c r="B548" s="23"/>
      <c r="C548" s="23"/>
      <c r="J548" s="23"/>
      <c r="K548" s="23"/>
      <c r="L548" s="23"/>
      <c r="M548" s="23"/>
      <c r="O548" s="23"/>
      <c r="P548" s="23"/>
      <c r="Q548" s="23"/>
      <c r="R548" s="23"/>
      <c r="S548" s="23"/>
    </row>
    <row r="549" spans="1:19" ht="43.5" hidden="1" customHeight="1" x14ac:dyDescent="0.25">
      <c r="A549" s="23"/>
      <c r="B549" s="23"/>
      <c r="C549" s="23"/>
      <c r="J549" s="23"/>
      <c r="K549" s="23"/>
      <c r="L549" s="23"/>
      <c r="M549" s="23"/>
      <c r="O549" s="23"/>
      <c r="P549" s="23"/>
      <c r="Q549" s="23"/>
      <c r="R549" s="23"/>
      <c r="S549" s="23"/>
    </row>
    <row r="550" spans="1:19" ht="43.5" hidden="1" customHeight="1" x14ac:dyDescent="0.25">
      <c r="A550" s="23"/>
      <c r="B550" s="23"/>
      <c r="C550" s="23"/>
      <c r="J550" s="23"/>
      <c r="K550" s="23"/>
      <c r="L550" s="23"/>
      <c r="M550" s="23"/>
      <c r="O550" s="23"/>
      <c r="P550" s="23"/>
      <c r="Q550" s="23"/>
      <c r="R550" s="23"/>
      <c r="S550" s="23"/>
    </row>
    <row r="551" spans="1:19" ht="43.5" hidden="1" customHeight="1" x14ac:dyDescent="0.25">
      <c r="A551" s="23"/>
      <c r="B551" s="23"/>
      <c r="C551" s="23"/>
      <c r="J551" s="23"/>
      <c r="K551" s="23"/>
      <c r="L551" s="23"/>
      <c r="M551" s="23"/>
      <c r="O551" s="23"/>
      <c r="P551" s="23"/>
      <c r="Q551" s="23"/>
      <c r="R551" s="23"/>
      <c r="S551" s="23"/>
    </row>
    <row r="552" spans="1:19" ht="43.5" hidden="1" customHeight="1" x14ac:dyDescent="0.25">
      <c r="A552" s="23"/>
      <c r="B552" s="23"/>
      <c r="C552" s="23"/>
      <c r="J552" s="23"/>
      <c r="K552" s="23"/>
      <c r="L552" s="23"/>
      <c r="M552" s="23"/>
      <c r="O552" s="23"/>
      <c r="P552" s="23"/>
      <c r="Q552" s="23"/>
      <c r="R552" s="23"/>
      <c r="S552" s="23"/>
    </row>
    <row r="553" spans="1:19" ht="43.5" hidden="1" customHeight="1" x14ac:dyDescent="0.25">
      <c r="A553" s="23"/>
      <c r="B553" s="23"/>
      <c r="C553" s="23"/>
      <c r="J553" s="23"/>
      <c r="K553" s="23"/>
      <c r="L553" s="23"/>
      <c r="M553" s="23"/>
      <c r="O553" s="23"/>
      <c r="P553" s="23"/>
      <c r="Q553" s="23"/>
      <c r="R553" s="23"/>
      <c r="S553" s="23"/>
    </row>
    <row r="554" spans="1:19" ht="43.5" hidden="1" customHeight="1" x14ac:dyDescent="0.25">
      <c r="A554" s="23"/>
      <c r="B554" s="23"/>
      <c r="C554" s="23"/>
      <c r="J554" s="23"/>
      <c r="K554" s="23"/>
      <c r="L554" s="23"/>
      <c r="M554" s="23"/>
      <c r="O554" s="23"/>
      <c r="P554" s="23"/>
      <c r="Q554" s="23"/>
      <c r="R554" s="23"/>
      <c r="S554" s="23"/>
    </row>
    <row r="555" spans="1:19" ht="43.5" hidden="1" customHeight="1" x14ac:dyDescent="0.25">
      <c r="A555" s="23"/>
      <c r="B555" s="23"/>
      <c r="C555" s="23"/>
      <c r="J555" s="23"/>
      <c r="K555" s="23"/>
      <c r="L555" s="23"/>
      <c r="M555" s="23"/>
      <c r="O555" s="23"/>
      <c r="P555" s="23"/>
      <c r="Q555" s="23"/>
      <c r="R555" s="23"/>
      <c r="S555" s="23"/>
    </row>
    <row r="556" spans="1:19" ht="43.5" hidden="1" customHeight="1" x14ac:dyDescent="0.25">
      <c r="A556" s="23"/>
      <c r="B556" s="23"/>
      <c r="C556" s="23"/>
      <c r="J556" s="23"/>
      <c r="K556" s="23"/>
      <c r="L556" s="23"/>
      <c r="M556" s="23"/>
      <c r="O556" s="23"/>
      <c r="P556" s="23"/>
      <c r="Q556" s="23"/>
      <c r="R556" s="23"/>
      <c r="S556" s="23"/>
    </row>
    <row r="557" spans="1:19" ht="43.5" hidden="1" customHeight="1" x14ac:dyDescent="0.25">
      <c r="A557" s="23"/>
      <c r="B557" s="23"/>
      <c r="C557" s="23"/>
      <c r="J557" s="23"/>
      <c r="K557" s="23"/>
      <c r="L557" s="23"/>
      <c r="M557" s="23"/>
      <c r="O557" s="23"/>
      <c r="P557" s="23"/>
      <c r="Q557" s="23"/>
      <c r="R557" s="23"/>
      <c r="S557" s="23"/>
    </row>
    <row r="558" spans="1:19" ht="43.5" hidden="1" customHeight="1" x14ac:dyDescent="0.25">
      <c r="A558" s="23"/>
      <c r="B558" s="23"/>
      <c r="C558" s="23"/>
      <c r="J558" s="23"/>
      <c r="K558" s="23"/>
      <c r="L558" s="23"/>
      <c r="M558" s="23"/>
      <c r="O558" s="23"/>
      <c r="P558" s="23"/>
      <c r="Q558" s="23"/>
      <c r="R558" s="23"/>
      <c r="S558" s="23"/>
    </row>
    <row r="559" spans="1:19" ht="43.5" hidden="1" customHeight="1" x14ac:dyDescent="0.25">
      <c r="A559" s="23"/>
      <c r="B559" s="23"/>
      <c r="C559" s="23"/>
      <c r="J559" s="23"/>
      <c r="K559" s="23"/>
      <c r="L559" s="23"/>
      <c r="M559" s="23"/>
      <c r="O559" s="23"/>
      <c r="P559" s="23"/>
      <c r="Q559" s="23"/>
      <c r="R559" s="23"/>
      <c r="S559" s="23"/>
    </row>
    <row r="560" spans="1:19" ht="43.5" hidden="1" customHeight="1" x14ac:dyDescent="0.25">
      <c r="A560" s="23"/>
      <c r="B560" s="23"/>
      <c r="C560" s="23"/>
      <c r="J560" s="23"/>
      <c r="K560" s="23"/>
      <c r="L560" s="23"/>
      <c r="M560" s="23"/>
      <c r="O560" s="23"/>
      <c r="P560" s="23"/>
      <c r="Q560" s="23"/>
      <c r="R560" s="23"/>
      <c r="S560" s="23"/>
    </row>
    <row r="561" spans="1:19" ht="43.5" hidden="1" customHeight="1" x14ac:dyDescent="0.25">
      <c r="A561" s="23"/>
      <c r="B561" s="23"/>
      <c r="C561" s="23"/>
      <c r="J561" s="23"/>
      <c r="K561" s="23"/>
      <c r="L561" s="23"/>
      <c r="M561" s="23"/>
      <c r="O561" s="23"/>
      <c r="P561" s="23"/>
      <c r="Q561" s="23"/>
      <c r="R561" s="23"/>
      <c r="S561" s="23"/>
    </row>
    <row r="562" spans="1:19" ht="43.5" hidden="1" customHeight="1" x14ac:dyDescent="0.25">
      <c r="A562" s="23"/>
      <c r="B562" s="23"/>
      <c r="C562" s="23"/>
      <c r="J562" s="23"/>
      <c r="K562" s="23"/>
      <c r="L562" s="23"/>
      <c r="M562" s="23"/>
      <c r="O562" s="23"/>
      <c r="P562" s="23"/>
      <c r="Q562" s="23"/>
      <c r="R562" s="23"/>
      <c r="S562" s="23"/>
    </row>
    <row r="563" spans="1:19" ht="43.5" hidden="1" customHeight="1" x14ac:dyDescent="0.25">
      <c r="A563" s="23"/>
      <c r="B563" s="23"/>
      <c r="C563" s="23"/>
      <c r="J563" s="23"/>
      <c r="K563" s="23"/>
      <c r="L563" s="23"/>
      <c r="M563" s="23"/>
      <c r="O563" s="23"/>
      <c r="P563" s="23"/>
      <c r="Q563" s="23"/>
      <c r="R563" s="23"/>
      <c r="S563" s="23"/>
    </row>
    <row r="564" spans="1:19" ht="43.5" hidden="1" customHeight="1" x14ac:dyDescent="0.25">
      <c r="A564" s="23"/>
      <c r="B564" s="23"/>
      <c r="C564" s="23"/>
      <c r="J564" s="23"/>
      <c r="K564" s="23"/>
      <c r="L564" s="23"/>
      <c r="M564" s="23"/>
      <c r="O564" s="23"/>
      <c r="P564" s="23"/>
      <c r="Q564" s="23"/>
      <c r="R564" s="23"/>
      <c r="S564" s="23"/>
    </row>
    <row r="565" spans="1:19" ht="43.5" hidden="1" customHeight="1" x14ac:dyDescent="0.25">
      <c r="A565" s="23"/>
      <c r="B565" s="23"/>
      <c r="C565" s="23"/>
      <c r="J565" s="23"/>
      <c r="K565" s="23"/>
      <c r="L565" s="23"/>
      <c r="M565" s="23"/>
      <c r="O565" s="23"/>
      <c r="P565" s="23"/>
      <c r="Q565" s="23"/>
      <c r="R565" s="23"/>
      <c r="S565" s="23"/>
    </row>
    <row r="566" spans="1:19" ht="43.5" hidden="1" customHeight="1" x14ac:dyDescent="0.25">
      <c r="A566" s="23"/>
      <c r="B566" s="23"/>
      <c r="C566" s="23"/>
      <c r="J566" s="23"/>
      <c r="K566" s="23"/>
      <c r="L566" s="23"/>
      <c r="M566" s="23"/>
      <c r="O566" s="23"/>
      <c r="P566" s="23"/>
      <c r="Q566" s="23"/>
      <c r="R566" s="23"/>
      <c r="S566" s="23"/>
    </row>
    <row r="567" spans="1:19" ht="43.5" hidden="1" customHeight="1" x14ac:dyDescent="0.25">
      <c r="A567" s="23"/>
      <c r="B567" s="23"/>
      <c r="C567" s="23"/>
      <c r="J567" s="23"/>
      <c r="K567" s="23"/>
      <c r="L567" s="23"/>
      <c r="M567" s="23"/>
      <c r="O567" s="23"/>
      <c r="P567" s="23"/>
      <c r="Q567" s="23"/>
      <c r="R567" s="23"/>
      <c r="S567" s="23"/>
    </row>
    <row r="568" spans="1:19" ht="43.5" hidden="1" customHeight="1" x14ac:dyDescent="0.25">
      <c r="A568" s="23"/>
      <c r="B568" s="23"/>
      <c r="C568" s="23"/>
      <c r="J568" s="23"/>
      <c r="K568" s="23"/>
      <c r="L568" s="23"/>
      <c r="M568" s="23"/>
      <c r="O568" s="23"/>
      <c r="P568" s="23"/>
      <c r="Q568" s="23"/>
      <c r="R568" s="23"/>
      <c r="S568" s="23"/>
    </row>
    <row r="569" spans="1:19" ht="43.5" hidden="1" customHeight="1" x14ac:dyDescent="0.25">
      <c r="A569" s="23"/>
      <c r="B569" s="23"/>
      <c r="C569" s="23"/>
      <c r="J569" s="23"/>
      <c r="K569" s="23"/>
      <c r="L569" s="23"/>
      <c r="M569" s="23"/>
      <c r="O569" s="23"/>
      <c r="P569" s="23"/>
      <c r="Q569" s="23"/>
      <c r="R569" s="23"/>
      <c r="S569" s="23"/>
    </row>
    <row r="570" spans="1:19" ht="43.5" hidden="1" customHeight="1" x14ac:dyDescent="0.25">
      <c r="A570" s="23"/>
      <c r="B570" s="23"/>
      <c r="C570" s="23"/>
      <c r="J570" s="23"/>
      <c r="K570" s="23"/>
      <c r="L570" s="23"/>
      <c r="M570" s="23"/>
      <c r="O570" s="23"/>
      <c r="P570" s="23"/>
      <c r="Q570" s="23"/>
      <c r="R570" s="23"/>
      <c r="S570" s="23"/>
    </row>
    <row r="571" spans="1:19" ht="43.5" hidden="1" customHeight="1" x14ac:dyDescent="0.25">
      <c r="A571" s="23"/>
      <c r="B571" s="23"/>
      <c r="C571" s="23"/>
      <c r="J571" s="23"/>
      <c r="K571" s="23"/>
      <c r="L571" s="23"/>
      <c r="M571" s="23"/>
      <c r="O571" s="23"/>
      <c r="P571" s="23"/>
      <c r="Q571" s="23"/>
      <c r="R571" s="23"/>
      <c r="S571" s="23"/>
    </row>
    <row r="572" spans="1:19" ht="43.5" hidden="1" customHeight="1" x14ac:dyDescent="0.25">
      <c r="A572" s="23"/>
      <c r="B572" s="23"/>
      <c r="C572" s="23"/>
      <c r="J572" s="23"/>
      <c r="K572" s="23"/>
      <c r="L572" s="23"/>
      <c r="M572" s="23"/>
      <c r="O572" s="23"/>
      <c r="P572" s="23"/>
      <c r="Q572" s="23"/>
      <c r="R572" s="23"/>
      <c r="S572" s="23"/>
    </row>
    <row r="573" spans="1:19" ht="43.5" hidden="1" customHeight="1" x14ac:dyDescent="0.25">
      <c r="A573" s="23"/>
      <c r="B573" s="23"/>
      <c r="C573" s="23"/>
      <c r="J573" s="23"/>
      <c r="K573" s="23"/>
      <c r="L573" s="23"/>
      <c r="M573" s="23"/>
      <c r="O573" s="23"/>
      <c r="P573" s="23"/>
      <c r="Q573" s="23"/>
      <c r="R573" s="23"/>
      <c r="S573" s="23"/>
    </row>
    <row r="574" spans="1:19" ht="43.5" hidden="1" customHeight="1" x14ac:dyDescent="0.25">
      <c r="A574" s="23"/>
      <c r="B574" s="23"/>
      <c r="C574" s="23"/>
      <c r="J574" s="23"/>
      <c r="K574" s="23"/>
      <c r="L574" s="23"/>
      <c r="M574" s="23"/>
      <c r="O574" s="23"/>
      <c r="P574" s="23"/>
      <c r="Q574" s="23"/>
      <c r="R574" s="23"/>
      <c r="S574" s="23"/>
    </row>
    <row r="575" spans="1:19" ht="43.5" hidden="1" customHeight="1" x14ac:dyDescent="0.25">
      <c r="A575" s="23"/>
      <c r="B575" s="23"/>
      <c r="C575" s="23"/>
      <c r="J575" s="23"/>
      <c r="K575" s="23"/>
      <c r="L575" s="23"/>
      <c r="M575" s="23"/>
      <c r="O575" s="23"/>
      <c r="P575" s="23"/>
      <c r="Q575" s="23"/>
      <c r="R575" s="23"/>
      <c r="S575" s="23"/>
    </row>
    <row r="576" spans="1:19" ht="43.5" hidden="1" customHeight="1" x14ac:dyDescent="0.25">
      <c r="A576" s="23"/>
      <c r="B576" s="23"/>
      <c r="C576" s="23"/>
      <c r="J576" s="23"/>
      <c r="K576" s="23"/>
      <c r="L576" s="23"/>
      <c r="M576" s="23"/>
      <c r="O576" s="23"/>
      <c r="P576" s="23"/>
      <c r="Q576" s="23"/>
      <c r="R576" s="23"/>
      <c r="S576" s="23"/>
    </row>
    <row r="577" spans="1:19" ht="43.5" hidden="1" customHeight="1" x14ac:dyDescent="0.25">
      <c r="A577" s="23"/>
      <c r="B577" s="23"/>
      <c r="C577" s="23"/>
      <c r="J577" s="23"/>
      <c r="K577" s="23"/>
      <c r="L577" s="23"/>
      <c r="M577" s="23"/>
      <c r="O577" s="23"/>
      <c r="P577" s="23"/>
      <c r="Q577" s="23"/>
      <c r="R577" s="23"/>
      <c r="S577" s="23"/>
    </row>
    <row r="578" spans="1:19" ht="43.5" hidden="1" customHeight="1" x14ac:dyDescent="0.25">
      <c r="A578" s="23"/>
      <c r="B578" s="23"/>
      <c r="C578" s="23"/>
      <c r="J578" s="23"/>
      <c r="K578" s="23"/>
      <c r="L578" s="23"/>
      <c r="M578" s="23"/>
      <c r="O578" s="23"/>
      <c r="P578" s="23"/>
      <c r="Q578" s="23"/>
      <c r="R578" s="23"/>
      <c r="S578" s="23"/>
    </row>
    <row r="579" spans="1:19" ht="43.5" hidden="1" customHeight="1" x14ac:dyDescent="0.25">
      <c r="A579" s="23"/>
      <c r="B579" s="23"/>
      <c r="C579" s="23"/>
      <c r="J579" s="23"/>
      <c r="K579" s="23"/>
      <c r="L579" s="23"/>
      <c r="M579" s="23"/>
      <c r="O579" s="23"/>
      <c r="P579" s="23"/>
      <c r="Q579" s="23"/>
      <c r="R579" s="23"/>
      <c r="S579" s="23"/>
    </row>
    <row r="580" spans="1:19" ht="43.5" hidden="1" customHeight="1" x14ac:dyDescent="0.25">
      <c r="A580" s="23"/>
      <c r="B580" s="23"/>
      <c r="C580" s="23"/>
      <c r="J580" s="23"/>
      <c r="K580" s="23"/>
      <c r="L580" s="23"/>
      <c r="M580" s="23"/>
      <c r="O580" s="23"/>
      <c r="P580" s="23"/>
      <c r="Q580" s="23"/>
      <c r="R580" s="23"/>
      <c r="S580" s="23"/>
    </row>
    <row r="581" spans="1:19" ht="43.5" hidden="1" customHeight="1" x14ac:dyDescent="0.25">
      <c r="A581" s="23"/>
      <c r="B581" s="23"/>
      <c r="C581" s="23"/>
      <c r="J581" s="23"/>
      <c r="K581" s="23"/>
      <c r="L581" s="23"/>
      <c r="M581" s="23"/>
      <c r="O581" s="23"/>
      <c r="P581" s="23"/>
      <c r="Q581" s="23"/>
      <c r="R581" s="23"/>
      <c r="S581" s="23"/>
    </row>
    <row r="582" spans="1:19" ht="43.5" hidden="1" customHeight="1" x14ac:dyDescent="0.25">
      <c r="A582" s="23"/>
      <c r="B582" s="23"/>
      <c r="C582" s="23"/>
      <c r="J582" s="23"/>
      <c r="K582" s="23"/>
      <c r="L582" s="23"/>
      <c r="M582" s="23"/>
      <c r="O582" s="23"/>
      <c r="P582" s="23"/>
      <c r="Q582" s="23"/>
      <c r="R582" s="23"/>
      <c r="S582" s="23"/>
    </row>
    <row r="583" spans="1:19" ht="43.5" hidden="1" customHeight="1" x14ac:dyDescent="0.25">
      <c r="A583" s="23"/>
      <c r="B583" s="23"/>
      <c r="C583" s="23"/>
      <c r="J583" s="23"/>
      <c r="K583" s="23"/>
      <c r="L583" s="23"/>
      <c r="M583" s="23"/>
      <c r="O583" s="23"/>
      <c r="P583" s="23"/>
      <c r="Q583" s="23"/>
      <c r="R583" s="23"/>
      <c r="S583" s="23"/>
    </row>
    <row r="584" spans="1:19" ht="43.5" hidden="1" customHeight="1" x14ac:dyDescent="0.25">
      <c r="A584" s="23"/>
      <c r="B584" s="23"/>
      <c r="C584" s="23"/>
      <c r="J584" s="23"/>
      <c r="K584" s="23"/>
      <c r="L584" s="23"/>
      <c r="M584" s="23"/>
      <c r="O584" s="23"/>
      <c r="P584" s="23"/>
      <c r="Q584" s="23"/>
      <c r="R584" s="23"/>
      <c r="S584" s="23"/>
    </row>
    <row r="585" spans="1:19" ht="43.5" hidden="1" customHeight="1" x14ac:dyDescent="0.25">
      <c r="A585" s="23"/>
      <c r="B585" s="23"/>
      <c r="C585" s="23"/>
      <c r="J585" s="23"/>
      <c r="K585" s="23"/>
      <c r="L585" s="23"/>
      <c r="M585" s="23"/>
      <c r="O585" s="23"/>
      <c r="P585" s="23"/>
      <c r="Q585" s="23"/>
      <c r="R585" s="23"/>
      <c r="S585" s="23"/>
    </row>
    <row r="586" spans="1:19" ht="43.5" hidden="1" customHeight="1" x14ac:dyDescent="0.25">
      <c r="A586" s="23"/>
      <c r="B586" s="23"/>
      <c r="C586" s="23"/>
      <c r="J586" s="23"/>
      <c r="K586" s="23"/>
      <c r="L586" s="23"/>
      <c r="M586" s="23"/>
      <c r="O586" s="23"/>
      <c r="P586" s="23"/>
      <c r="Q586" s="23"/>
      <c r="R586" s="23"/>
      <c r="S586" s="23"/>
    </row>
    <row r="587" spans="1:19" ht="43.5" hidden="1" customHeight="1" x14ac:dyDescent="0.25">
      <c r="A587" s="23"/>
      <c r="B587" s="23"/>
      <c r="C587" s="23"/>
      <c r="J587" s="23"/>
      <c r="K587" s="23"/>
      <c r="L587" s="23"/>
      <c r="M587" s="23"/>
      <c r="O587" s="23"/>
      <c r="P587" s="23"/>
      <c r="Q587" s="23"/>
      <c r="R587" s="23"/>
      <c r="S587" s="23"/>
    </row>
    <row r="588" spans="1:19" ht="43.5" hidden="1" customHeight="1" x14ac:dyDescent="0.25">
      <c r="A588" s="23"/>
      <c r="B588" s="23"/>
      <c r="C588" s="23"/>
      <c r="J588" s="23"/>
      <c r="K588" s="23"/>
      <c r="L588" s="23"/>
      <c r="M588" s="23"/>
      <c r="O588" s="23"/>
      <c r="P588" s="23"/>
      <c r="Q588" s="23"/>
      <c r="R588" s="23"/>
      <c r="S588" s="23"/>
    </row>
    <row r="589" spans="1:19" ht="43.5" hidden="1" customHeight="1" x14ac:dyDescent="0.25">
      <c r="A589" s="23"/>
      <c r="B589" s="23"/>
      <c r="C589" s="23"/>
      <c r="J589" s="23"/>
      <c r="K589" s="23"/>
      <c r="L589" s="23"/>
      <c r="M589" s="23"/>
      <c r="O589" s="23"/>
      <c r="P589" s="23"/>
      <c r="Q589" s="23"/>
      <c r="R589" s="23"/>
      <c r="S589" s="23"/>
    </row>
    <row r="590" spans="1:19" ht="43.5" hidden="1" customHeight="1" x14ac:dyDescent="0.25">
      <c r="A590" s="23"/>
      <c r="B590" s="23"/>
      <c r="C590" s="23"/>
      <c r="J590" s="23"/>
      <c r="K590" s="23"/>
      <c r="L590" s="23"/>
      <c r="M590" s="23"/>
      <c r="O590" s="23"/>
      <c r="P590" s="23"/>
      <c r="Q590" s="23"/>
      <c r="R590" s="23"/>
      <c r="S590" s="23"/>
    </row>
    <row r="591" spans="1:19" ht="43.5" hidden="1" customHeight="1" x14ac:dyDescent="0.25">
      <c r="A591" s="23"/>
      <c r="B591" s="23"/>
      <c r="C591" s="23"/>
      <c r="J591" s="23"/>
      <c r="K591" s="23"/>
      <c r="L591" s="23"/>
      <c r="M591" s="23"/>
      <c r="O591" s="23"/>
      <c r="P591" s="23"/>
      <c r="Q591" s="23"/>
      <c r="R591" s="23"/>
      <c r="S591" s="23"/>
    </row>
    <row r="592" spans="1:19" ht="43.5" hidden="1" customHeight="1" x14ac:dyDescent="0.25">
      <c r="A592" s="23"/>
      <c r="B592" s="23"/>
      <c r="C592" s="23"/>
      <c r="J592" s="23"/>
      <c r="K592" s="23"/>
      <c r="L592" s="23"/>
      <c r="M592" s="23"/>
      <c r="O592" s="23"/>
      <c r="P592" s="23"/>
      <c r="Q592" s="23"/>
      <c r="R592" s="23"/>
      <c r="S592" s="23"/>
    </row>
    <row r="593" spans="1:19" ht="43.5" hidden="1" customHeight="1" x14ac:dyDescent="0.25">
      <c r="A593" s="23"/>
      <c r="B593" s="23"/>
      <c r="C593" s="23"/>
      <c r="J593" s="23"/>
      <c r="K593" s="23"/>
      <c r="L593" s="23"/>
      <c r="M593" s="23"/>
      <c r="O593" s="23"/>
      <c r="P593" s="23"/>
      <c r="Q593" s="23"/>
      <c r="R593" s="23"/>
      <c r="S593" s="23"/>
    </row>
    <row r="594" spans="1:19" ht="43.5" hidden="1" customHeight="1" x14ac:dyDescent="0.25">
      <c r="A594" s="23"/>
      <c r="B594" s="23"/>
      <c r="C594" s="23"/>
      <c r="J594" s="23"/>
      <c r="K594" s="23"/>
      <c r="L594" s="23"/>
      <c r="M594" s="23"/>
      <c r="O594" s="23"/>
      <c r="P594" s="23"/>
      <c r="Q594" s="23"/>
      <c r="R594" s="23"/>
      <c r="S594" s="23"/>
    </row>
    <row r="595" spans="1:19" ht="43.5" hidden="1" customHeight="1" x14ac:dyDescent="0.25">
      <c r="A595" s="23"/>
      <c r="B595" s="23"/>
      <c r="C595" s="23"/>
      <c r="J595" s="23"/>
      <c r="K595" s="23"/>
      <c r="L595" s="23"/>
      <c r="M595" s="23"/>
      <c r="O595" s="23"/>
      <c r="P595" s="23"/>
      <c r="Q595" s="23"/>
      <c r="R595" s="23"/>
      <c r="S595" s="23"/>
    </row>
    <row r="596" spans="1:19" ht="43.5" hidden="1" customHeight="1" x14ac:dyDescent="0.25">
      <c r="A596" s="23"/>
      <c r="B596" s="23"/>
      <c r="C596" s="23"/>
      <c r="J596" s="23"/>
      <c r="K596" s="23"/>
      <c r="L596" s="23"/>
      <c r="M596" s="23"/>
      <c r="O596" s="23"/>
      <c r="P596" s="23"/>
      <c r="Q596" s="23"/>
      <c r="R596" s="23"/>
      <c r="S596" s="23"/>
    </row>
    <row r="597" spans="1:19" ht="43.5" hidden="1" customHeight="1" x14ac:dyDescent="0.25">
      <c r="A597" s="23"/>
      <c r="B597" s="23"/>
      <c r="C597" s="23"/>
      <c r="J597" s="23"/>
      <c r="K597" s="23"/>
      <c r="L597" s="23"/>
      <c r="M597" s="23"/>
      <c r="O597" s="23"/>
      <c r="P597" s="23"/>
      <c r="Q597" s="23"/>
      <c r="R597" s="23"/>
      <c r="S597" s="23"/>
    </row>
    <row r="598" spans="1:19" ht="43.5" hidden="1" customHeight="1" x14ac:dyDescent="0.25">
      <c r="A598" s="23"/>
      <c r="B598" s="23"/>
      <c r="C598" s="23"/>
      <c r="J598" s="23"/>
      <c r="K598" s="23"/>
      <c r="L598" s="23"/>
      <c r="M598" s="23"/>
      <c r="O598" s="23"/>
      <c r="P598" s="23"/>
      <c r="Q598" s="23"/>
      <c r="R598" s="23"/>
      <c r="S598" s="23"/>
    </row>
    <row r="599" spans="1:19" ht="43.5" hidden="1" customHeight="1" x14ac:dyDescent="0.25">
      <c r="A599" s="23"/>
      <c r="B599" s="23"/>
      <c r="C599" s="23"/>
      <c r="J599" s="23"/>
      <c r="K599" s="23"/>
      <c r="L599" s="23"/>
      <c r="M599" s="23"/>
      <c r="O599" s="23"/>
      <c r="P599" s="23"/>
      <c r="Q599" s="23"/>
      <c r="R599" s="23"/>
      <c r="S599" s="23"/>
    </row>
    <row r="600" spans="1:19" ht="43.5" hidden="1" customHeight="1" x14ac:dyDescent="0.25">
      <c r="A600" s="23"/>
      <c r="B600" s="23"/>
      <c r="C600" s="23"/>
      <c r="J600" s="23"/>
      <c r="K600" s="23"/>
      <c r="L600" s="23"/>
      <c r="M600" s="23"/>
      <c r="O600" s="23"/>
      <c r="P600" s="23"/>
      <c r="Q600" s="23"/>
      <c r="R600" s="23"/>
      <c r="S600" s="23"/>
    </row>
    <row r="601" spans="1:19" ht="43.5" hidden="1" customHeight="1" x14ac:dyDescent="0.25">
      <c r="A601" s="23"/>
      <c r="B601" s="23"/>
      <c r="C601" s="23"/>
      <c r="J601" s="23"/>
      <c r="K601" s="23"/>
      <c r="L601" s="23"/>
      <c r="M601" s="23"/>
      <c r="O601" s="23"/>
      <c r="P601" s="23"/>
      <c r="Q601" s="23"/>
      <c r="R601" s="23"/>
      <c r="S601" s="23"/>
    </row>
    <row r="602" spans="1:19" ht="43.5" hidden="1" customHeight="1" x14ac:dyDescent="0.25">
      <c r="A602" s="23"/>
      <c r="B602" s="23"/>
      <c r="C602" s="23"/>
      <c r="J602" s="23"/>
      <c r="K602" s="23"/>
      <c r="L602" s="23"/>
      <c r="M602" s="23"/>
      <c r="O602" s="23"/>
      <c r="P602" s="23"/>
      <c r="Q602" s="23"/>
      <c r="R602" s="23"/>
      <c r="S602" s="23"/>
    </row>
    <row r="603" spans="1:19" ht="43.5" hidden="1" customHeight="1" x14ac:dyDescent="0.25">
      <c r="A603" s="23"/>
      <c r="B603" s="23"/>
      <c r="C603" s="23"/>
      <c r="J603" s="23"/>
      <c r="K603" s="23"/>
      <c r="L603" s="23"/>
      <c r="M603" s="23"/>
      <c r="O603" s="23"/>
      <c r="P603" s="23"/>
      <c r="Q603" s="23"/>
      <c r="R603" s="23"/>
      <c r="S603" s="23"/>
    </row>
    <row r="604" spans="1:19" ht="43.5" hidden="1" customHeight="1" x14ac:dyDescent="0.25">
      <c r="A604" s="23"/>
      <c r="B604" s="23"/>
      <c r="C604" s="23"/>
      <c r="J604" s="23"/>
      <c r="K604" s="23"/>
      <c r="L604" s="23"/>
      <c r="M604" s="23"/>
      <c r="O604" s="23"/>
      <c r="P604" s="23"/>
      <c r="Q604" s="23"/>
      <c r="R604" s="23"/>
      <c r="S604" s="23"/>
    </row>
    <row r="605" spans="1:19" ht="43.5" hidden="1" customHeight="1" x14ac:dyDescent="0.25">
      <c r="A605" s="23"/>
      <c r="B605" s="23"/>
      <c r="C605" s="23"/>
      <c r="J605" s="23"/>
      <c r="K605" s="23"/>
      <c r="L605" s="23"/>
      <c r="M605" s="23"/>
      <c r="O605" s="23"/>
      <c r="P605" s="23"/>
      <c r="Q605" s="23"/>
      <c r="R605" s="23"/>
      <c r="S605" s="23"/>
    </row>
    <row r="606" spans="1:19" ht="43.5" hidden="1" customHeight="1" x14ac:dyDescent="0.25">
      <c r="A606" s="23"/>
      <c r="B606" s="23"/>
      <c r="C606" s="23"/>
      <c r="J606" s="23"/>
      <c r="K606" s="23"/>
      <c r="L606" s="23"/>
      <c r="M606" s="23"/>
      <c r="O606" s="23"/>
      <c r="P606" s="23"/>
      <c r="Q606" s="23"/>
      <c r="R606" s="23"/>
      <c r="S606" s="23"/>
    </row>
    <row r="607" spans="1:19" ht="43.5" hidden="1" customHeight="1" x14ac:dyDescent="0.25">
      <c r="A607" s="23"/>
      <c r="B607" s="23"/>
      <c r="C607" s="23"/>
      <c r="J607" s="23"/>
      <c r="K607" s="23"/>
      <c r="L607" s="23"/>
      <c r="M607" s="23"/>
      <c r="O607" s="23"/>
      <c r="P607" s="23"/>
      <c r="Q607" s="23"/>
      <c r="R607" s="23"/>
      <c r="S607" s="23"/>
    </row>
    <row r="608" spans="1:19" ht="43.5" hidden="1" customHeight="1" x14ac:dyDescent="0.25">
      <c r="A608" s="23"/>
      <c r="B608" s="23"/>
      <c r="C608" s="23"/>
      <c r="J608" s="23"/>
      <c r="K608" s="23"/>
      <c r="L608" s="23"/>
      <c r="M608" s="23"/>
      <c r="O608" s="23"/>
      <c r="P608" s="23"/>
      <c r="Q608" s="23"/>
      <c r="R608" s="23"/>
      <c r="S608" s="23"/>
    </row>
    <row r="609" spans="1:19" ht="43.5" hidden="1" customHeight="1" x14ac:dyDescent="0.25">
      <c r="A609" s="23"/>
      <c r="B609" s="23"/>
      <c r="C609" s="23"/>
      <c r="J609" s="23"/>
      <c r="K609" s="23"/>
      <c r="L609" s="23"/>
      <c r="M609" s="23"/>
      <c r="O609" s="23"/>
      <c r="P609" s="23"/>
      <c r="Q609" s="23"/>
      <c r="R609" s="23"/>
      <c r="S609" s="23"/>
    </row>
    <row r="610" spans="1:19" ht="43.5" hidden="1" customHeight="1" x14ac:dyDescent="0.25">
      <c r="A610" s="23"/>
      <c r="B610" s="23"/>
      <c r="C610" s="23"/>
      <c r="J610" s="23"/>
      <c r="K610" s="23"/>
      <c r="L610" s="23"/>
      <c r="M610" s="23"/>
      <c r="O610" s="23"/>
      <c r="P610" s="23"/>
      <c r="Q610" s="23"/>
      <c r="R610" s="23"/>
      <c r="S610" s="23"/>
    </row>
    <row r="611" spans="1:19" ht="43.5" hidden="1" customHeight="1" x14ac:dyDescent="0.25">
      <c r="A611" s="23"/>
      <c r="B611" s="23"/>
      <c r="C611" s="23"/>
      <c r="J611" s="23"/>
      <c r="K611" s="23"/>
      <c r="L611" s="23"/>
      <c r="M611" s="23"/>
      <c r="O611" s="23"/>
      <c r="P611" s="23"/>
      <c r="Q611" s="23"/>
      <c r="R611" s="23"/>
      <c r="S611" s="23"/>
    </row>
    <row r="612" spans="1:19" ht="43.5" hidden="1" customHeight="1" x14ac:dyDescent="0.25">
      <c r="A612" s="23"/>
      <c r="B612" s="23"/>
      <c r="C612" s="23"/>
      <c r="J612" s="23"/>
      <c r="K612" s="23"/>
      <c r="L612" s="23"/>
      <c r="M612" s="23"/>
      <c r="O612" s="23"/>
      <c r="P612" s="23"/>
      <c r="Q612" s="23"/>
      <c r="R612" s="23"/>
      <c r="S612" s="23"/>
    </row>
    <row r="613" spans="1:19" ht="43.5" hidden="1" customHeight="1" x14ac:dyDescent="0.25">
      <c r="A613" s="23"/>
      <c r="B613" s="23"/>
      <c r="C613" s="23"/>
      <c r="J613" s="23"/>
      <c r="K613" s="23"/>
      <c r="L613" s="23"/>
      <c r="M613" s="23"/>
      <c r="O613" s="23"/>
      <c r="P613" s="23"/>
      <c r="Q613" s="23"/>
      <c r="R613" s="23"/>
      <c r="S613" s="23"/>
    </row>
    <row r="614" spans="1:19" ht="43.5" hidden="1" customHeight="1" x14ac:dyDescent="0.25">
      <c r="A614" s="23"/>
      <c r="B614" s="23"/>
      <c r="C614" s="23"/>
      <c r="J614" s="23"/>
      <c r="K614" s="23"/>
      <c r="L614" s="23"/>
      <c r="M614" s="23"/>
      <c r="O614" s="23"/>
      <c r="P614" s="23"/>
      <c r="Q614" s="23"/>
      <c r="R614" s="23"/>
      <c r="S614" s="23"/>
    </row>
    <row r="615" spans="1:19" ht="43.5" hidden="1" customHeight="1" x14ac:dyDescent="0.25">
      <c r="A615" s="23"/>
      <c r="B615" s="23"/>
      <c r="C615" s="23"/>
      <c r="J615" s="23"/>
      <c r="K615" s="23"/>
      <c r="L615" s="23"/>
      <c r="M615" s="23"/>
      <c r="O615" s="23"/>
      <c r="P615" s="23"/>
      <c r="Q615" s="23"/>
      <c r="R615" s="23"/>
      <c r="S615" s="23"/>
    </row>
    <row r="616" spans="1:19" ht="43.5" hidden="1" customHeight="1" x14ac:dyDescent="0.25">
      <c r="A616" s="23"/>
      <c r="B616" s="23"/>
      <c r="C616" s="23"/>
      <c r="J616" s="23"/>
      <c r="K616" s="23"/>
      <c r="L616" s="23"/>
      <c r="M616" s="23"/>
      <c r="O616" s="23"/>
      <c r="P616" s="23"/>
      <c r="Q616" s="23"/>
      <c r="R616" s="23"/>
      <c r="S616" s="23"/>
    </row>
    <row r="617" spans="1:19" ht="43.5" hidden="1" customHeight="1" x14ac:dyDescent="0.25">
      <c r="A617" s="23"/>
      <c r="B617" s="23"/>
      <c r="C617" s="23"/>
      <c r="J617" s="23"/>
      <c r="K617" s="23"/>
      <c r="L617" s="23"/>
      <c r="M617" s="23"/>
      <c r="O617" s="23"/>
      <c r="P617" s="23"/>
      <c r="Q617" s="23"/>
      <c r="R617" s="23"/>
      <c r="S617" s="23"/>
    </row>
    <row r="618" spans="1:19" ht="43.5" hidden="1" customHeight="1" x14ac:dyDescent="0.25">
      <c r="A618" s="23"/>
      <c r="B618" s="23"/>
      <c r="C618" s="23"/>
      <c r="J618" s="23"/>
      <c r="K618" s="23"/>
      <c r="L618" s="23"/>
      <c r="M618" s="23"/>
      <c r="O618" s="23"/>
      <c r="P618" s="23"/>
      <c r="Q618" s="23"/>
      <c r="R618" s="23"/>
      <c r="S618" s="23"/>
    </row>
    <row r="619" spans="1:19" ht="43.5" hidden="1" customHeight="1" x14ac:dyDescent="0.25">
      <c r="A619" s="23"/>
      <c r="B619" s="23"/>
      <c r="C619" s="23"/>
      <c r="J619" s="23"/>
      <c r="K619" s="23"/>
      <c r="L619" s="23"/>
      <c r="M619" s="23"/>
      <c r="O619" s="23"/>
      <c r="P619" s="23"/>
      <c r="Q619" s="23"/>
      <c r="R619" s="23"/>
      <c r="S619" s="23"/>
    </row>
    <row r="620" spans="1:19" ht="43.5" hidden="1" customHeight="1" x14ac:dyDescent="0.25">
      <c r="A620" s="23"/>
      <c r="B620" s="23"/>
      <c r="C620" s="23"/>
      <c r="J620" s="23"/>
      <c r="K620" s="23"/>
      <c r="L620" s="23"/>
      <c r="M620" s="23"/>
      <c r="O620" s="23"/>
      <c r="P620" s="23"/>
      <c r="Q620" s="23"/>
      <c r="R620" s="23"/>
      <c r="S620" s="23"/>
    </row>
    <row r="621" spans="1:19" ht="43.5" hidden="1" customHeight="1" x14ac:dyDescent="0.25">
      <c r="A621" s="23"/>
      <c r="B621" s="23"/>
      <c r="C621" s="23"/>
      <c r="J621" s="23"/>
      <c r="K621" s="23"/>
      <c r="L621" s="23"/>
      <c r="M621" s="23"/>
      <c r="O621" s="23"/>
      <c r="P621" s="23"/>
      <c r="Q621" s="23"/>
      <c r="R621" s="23"/>
      <c r="S621" s="23"/>
    </row>
    <row r="622" spans="1:19" ht="43.5" hidden="1" customHeight="1" x14ac:dyDescent="0.25">
      <c r="A622" s="23"/>
      <c r="B622" s="23"/>
      <c r="C622" s="23"/>
      <c r="J622" s="23"/>
      <c r="K622" s="23"/>
      <c r="L622" s="23"/>
      <c r="M622" s="23"/>
      <c r="O622" s="23"/>
      <c r="P622" s="23"/>
      <c r="Q622" s="23"/>
      <c r="R622" s="23"/>
      <c r="S622" s="23"/>
    </row>
    <row r="623" spans="1:19" ht="43.5" hidden="1" customHeight="1" x14ac:dyDescent="0.25">
      <c r="A623" s="23"/>
      <c r="B623" s="23"/>
      <c r="C623" s="23"/>
      <c r="J623" s="23"/>
      <c r="K623" s="23"/>
      <c r="L623" s="23"/>
      <c r="M623" s="23"/>
      <c r="O623" s="23"/>
      <c r="P623" s="23"/>
      <c r="Q623" s="23"/>
      <c r="R623" s="23"/>
      <c r="S623" s="23"/>
    </row>
    <row r="624" spans="1:19" ht="43.5" hidden="1" customHeight="1" x14ac:dyDescent="0.25">
      <c r="A624" s="23"/>
      <c r="B624" s="23"/>
      <c r="C624" s="23"/>
      <c r="J624" s="23"/>
      <c r="K624" s="23"/>
      <c r="L624" s="23"/>
      <c r="M624" s="23"/>
      <c r="O624" s="23"/>
      <c r="P624" s="23"/>
      <c r="Q624" s="23"/>
      <c r="R624" s="23"/>
      <c r="S624" s="23"/>
    </row>
    <row r="625" spans="1:19" ht="43.5" hidden="1" customHeight="1" x14ac:dyDescent="0.25">
      <c r="A625" s="23"/>
      <c r="B625" s="23"/>
      <c r="C625" s="23"/>
      <c r="J625" s="23"/>
      <c r="K625" s="23"/>
      <c r="L625" s="23"/>
      <c r="M625" s="23"/>
      <c r="O625" s="23"/>
      <c r="P625" s="23"/>
      <c r="Q625" s="23"/>
      <c r="R625" s="23"/>
      <c r="S625" s="23"/>
    </row>
    <row r="626" spans="1:19" ht="43.5" hidden="1" customHeight="1" x14ac:dyDescent="0.25">
      <c r="A626" s="23"/>
      <c r="B626" s="23"/>
      <c r="C626" s="23"/>
      <c r="J626" s="23"/>
      <c r="K626" s="23"/>
      <c r="L626" s="23"/>
      <c r="M626" s="23"/>
      <c r="O626" s="23"/>
      <c r="P626" s="23"/>
      <c r="Q626" s="23"/>
      <c r="R626" s="23"/>
      <c r="S626" s="23"/>
    </row>
    <row r="627" spans="1:19" ht="43.5" hidden="1" customHeight="1" x14ac:dyDescent="0.25">
      <c r="A627" s="23"/>
      <c r="B627" s="23"/>
      <c r="C627" s="23"/>
      <c r="J627" s="23"/>
      <c r="K627" s="23"/>
      <c r="L627" s="23"/>
      <c r="M627" s="23"/>
      <c r="O627" s="23"/>
      <c r="P627" s="23"/>
      <c r="Q627" s="23"/>
      <c r="R627" s="23"/>
      <c r="S627" s="23"/>
    </row>
    <row r="628" spans="1:19" ht="43.5" hidden="1" customHeight="1" x14ac:dyDescent="0.25">
      <c r="A628" s="23"/>
      <c r="B628" s="23"/>
      <c r="C628" s="23"/>
      <c r="J628" s="23"/>
      <c r="K628" s="23"/>
      <c r="L628" s="23"/>
      <c r="M628" s="23"/>
      <c r="O628" s="23"/>
      <c r="P628" s="23"/>
      <c r="Q628" s="23"/>
      <c r="R628" s="23"/>
      <c r="S628" s="23"/>
    </row>
    <row r="629" spans="1:19" ht="43.5" hidden="1" customHeight="1" x14ac:dyDescent="0.25">
      <c r="A629" s="23"/>
      <c r="B629" s="23"/>
      <c r="C629" s="23"/>
      <c r="J629" s="23"/>
      <c r="K629" s="23"/>
      <c r="L629" s="23"/>
      <c r="M629" s="23"/>
      <c r="O629" s="23"/>
      <c r="P629" s="23"/>
      <c r="Q629" s="23"/>
      <c r="R629" s="23"/>
      <c r="S629" s="23"/>
    </row>
    <row r="630" spans="1:19" ht="43.5" hidden="1" customHeight="1" x14ac:dyDescent="0.25">
      <c r="A630" s="23"/>
      <c r="B630" s="23"/>
      <c r="C630" s="23"/>
      <c r="J630" s="23"/>
      <c r="K630" s="23"/>
      <c r="L630" s="23"/>
      <c r="M630" s="23"/>
      <c r="O630" s="23"/>
      <c r="P630" s="23"/>
      <c r="Q630" s="23"/>
      <c r="R630" s="23"/>
      <c r="S630" s="23"/>
    </row>
    <row r="631" spans="1:19" ht="43.5" hidden="1" customHeight="1" x14ac:dyDescent="0.25">
      <c r="A631" s="23"/>
      <c r="B631" s="23"/>
      <c r="C631" s="23"/>
      <c r="J631" s="23"/>
      <c r="K631" s="23"/>
      <c r="L631" s="23"/>
      <c r="M631" s="23"/>
      <c r="O631" s="23"/>
      <c r="P631" s="23"/>
      <c r="Q631" s="23"/>
      <c r="R631" s="23"/>
      <c r="S631" s="23"/>
    </row>
    <row r="632" spans="1:19" ht="43.5" hidden="1" customHeight="1" x14ac:dyDescent="0.25">
      <c r="A632" s="23"/>
      <c r="B632" s="23"/>
      <c r="C632" s="23"/>
      <c r="J632" s="23"/>
      <c r="K632" s="23"/>
      <c r="L632" s="23"/>
      <c r="M632" s="23"/>
      <c r="O632" s="23"/>
      <c r="P632" s="23"/>
      <c r="Q632" s="23"/>
      <c r="R632" s="23"/>
      <c r="S632" s="23"/>
    </row>
    <row r="633" spans="1:19" ht="43.5" hidden="1" customHeight="1" x14ac:dyDescent="0.25">
      <c r="A633" s="23"/>
      <c r="B633" s="23"/>
      <c r="C633" s="23"/>
      <c r="J633" s="23"/>
      <c r="K633" s="23"/>
      <c r="L633" s="23"/>
      <c r="M633" s="23"/>
      <c r="O633" s="23"/>
      <c r="P633" s="23"/>
      <c r="Q633" s="23"/>
      <c r="R633" s="23"/>
      <c r="S633" s="23"/>
    </row>
    <row r="634" spans="1:19" ht="43.5" hidden="1" customHeight="1" x14ac:dyDescent="0.25">
      <c r="A634" s="23"/>
      <c r="B634" s="23"/>
      <c r="C634" s="23"/>
      <c r="J634" s="23"/>
      <c r="K634" s="23"/>
      <c r="L634" s="23"/>
      <c r="M634" s="23"/>
      <c r="O634" s="23"/>
      <c r="P634" s="23"/>
      <c r="Q634" s="23"/>
      <c r="R634" s="23"/>
      <c r="S634" s="23"/>
    </row>
    <row r="635" spans="1:19" ht="43.5" hidden="1" customHeight="1" x14ac:dyDescent="0.25">
      <c r="A635" s="23"/>
      <c r="B635" s="23"/>
      <c r="C635" s="23"/>
      <c r="J635" s="23"/>
      <c r="K635" s="23"/>
      <c r="L635" s="23"/>
      <c r="M635" s="23"/>
      <c r="O635" s="23"/>
      <c r="P635" s="23"/>
      <c r="Q635" s="23"/>
      <c r="R635" s="23"/>
      <c r="S635" s="23"/>
    </row>
    <row r="636" spans="1:19" ht="43.5" hidden="1" customHeight="1" x14ac:dyDescent="0.25">
      <c r="A636" s="23"/>
      <c r="B636" s="23"/>
      <c r="C636" s="23"/>
      <c r="J636" s="23"/>
      <c r="K636" s="23"/>
      <c r="L636" s="23"/>
      <c r="M636" s="23"/>
      <c r="O636" s="23"/>
      <c r="P636" s="23"/>
      <c r="Q636" s="23"/>
      <c r="R636" s="23"/>
      <c r="S636" s="23"/>
    </row>
    <row r="637" spans="1:19" ht="43.5" hidden="1" customHeight="1" x14ac:dyDescent="0.25">
      <c r="A637" s="23"/>
      <c r="B637" s="23"/>
      <c r="C637" s="23"/>
      <c r="J637" s="23"/>
      <c r="K637" s="23"/>
      <c r="L637" s="23"/>
      <c r="M637" s="23"/>
      <c r="O637" s="23"/>
      <c r="P637" s="23"/>
      <c r="Q637" s="23"/>
      <c r="R637" s="23"/>
      <c r="S637" s="23"/>
    </row>
    <row r="638" spans="1:19" ht="43.5" hidden="1" customHeight="1" x14ac:dyDescent="0.25">
      <c r="A638" s="23"/>
      <c r="B638" s="23"/>
      <c r="C638" s="23"/>
      <c r="J638" s="23"/>
      <c r="K638" s="23"/>
      <c r="L638" s="23"/>
      <c r="M638" s="23"/>
      <c r="O638" s="23"/>
      <c r="P638" s="23"/>
      <c r="Q638" s="23"/>
      <c r="R638" s="23"/>
      <c r="S638" s="23"/>
    </row>
    <row r="639" spans="1:19" ht="43.5" hidden="1" customHeight="1" x14ac:dyDescent="0.25">
      <c r="A639" s="23"/>
      <c r="B639" s="23"/>
      <c r="C639" s="23"/>
      <c r="J639" s="23"/>
      <c r="K639" s="23"/>
      <c r="L639" s="23"/>
      <c r="M639" s="23"/>
      <c r="O639" s="23"/>
      <c r="P639" s="23"/>
      <c r="Q639" s="23"/>
      <c r="R639" s="23"/>
      <c r="S639" s="23"/>
    </row>
    <row r="640" spans="1:19" ht="43.5" hidden="1" customHeight="1" x14ac:dyDescent="0.25">
      <c r="A640" s="23"/>
      <c r="B640" s="23"/>
      <c r="C640" s="23"/>
      <c r="J640" s="23"/>
      <c r="K640" s="23"/>
      <c r="L640" s="23"/>
      <c r="M640" s="23"/>
      <c r="O640" s="23"/>
      <c r="P640" s="23"/>
      <c r="Q640" s="23"/>
      <c r="R640" s="23"/>
      <c r="S640" s="23"/>
    </row>
    <row r="641" spans="1:19" ht="43.5" hidden="1" customHeight="1" x14ac:dyDescent="0.25">
      <c r="A641" s="23"/>
      <c r="B641" s="23"/>
      <c r="C641" s="23"/>
      <c r="J641" s="23"/>
      <c r="K641" s="23"/>
      <c r="L641" s="23"/>
      <c r="M641" s="23"/>
      <c r="O641" s="23"/>
      <c r="P641" s="23"/>
      <c r="Q641" s="23"/>
      <c r="R641" s="23"/>
      <c r="S641" s="23"/>
    </row>
    <row r="642" spans="1:19" ht="43.5" hidden="1" customHeight="1" x14ac:dyDescent="0.25">
      <c r="A642" s="23"/>
      <c r="B642" s="23"/>
      <c r="C642" s="23"/>
      <c r="J642" s="23"/>
      <c r="K642" s="23"/>
      <c r="L642" s="23"/>
      <c r="M642" s="23"/>
      <c r="O642" s="23"/>
      <c r="P642" s="23"/>
      <c r="Q642" s="23"/>
      <c r="R642" s="23"/>
      <c r="S642" s="23"/>
    </row>
    <row r="643" spans="1:19" ht="43.5" hidden="1" customHeight="1" x14ac:dyDescent="0.25">
      <c r="A643" s="23"/>
      <c r="B643" s="23"/>
      <c r="C643" s="23"/>
      <c r="J643" s="23"/>
      <c r="K643" s="23"/>
      <c r="L643" s="23"/>
      <c r="M643" s="23"/>
      <c r="O643" s="23"/>
      <c r="P643" s="23"/>
      <c r="Q643" s="23"/>
      <c r="R643" s="23"/>
      <c r="S643" s="23"/>
    </row>
    <row r="644" spans="1:19" ht="43.5" hidden="1" customHeight="1" x14ac:dyDescent="0.25">
      <c r="A644" s="23"/>
      <c r="B644" s="23"/>
      <c r="C644" s="23"/>
      <c r="J644" s="23"/>
      <c r="K644" s="23"/>
      <c r="L644" s="23"/>
      <c r="M644" s="23"/>
      <c r="O644" s="23"/>
      <c r="P644" s="23"/>
      <c r="Q644" s="23"/>
      <c r="R644" s="23"/>
      <c r="S644" s="23"/>
    </row>
    <row r="645" spans="1:19" ht="43.5" hidden="1" customHeight="1" x14ac:dyDescent="0.25">
      <c r="A645" s="23"/>
      <c r="B645" s="23"/>
      <c r="C645" s="23"/>
      <c r="J645" s="23"/>
      <c r="K645" s="23"/>
      <c r="L645" s="23"/>
      <c r="M645" s="23"/>
      <c r="O645" s="23"/>
      <c r="P645" s="23"/>
      <c r="Q645" s="23"/>
      <c r="R645" s="23"/>
      <c r="S645" s="23"/>
    </row>
    <row r="646" spans="1:19" ht="43.5" hidden="1" customHeight="1" x14ac:dyDescent="0.25">
      <c r="A646" s="23"/>
      <c r="B646" s="23"/>
      <c r="C646" s="23"/>
      <c r="J646" s="23"/>
      <c r="K646" s="23"/>
      <c r="L646" s="23"/>
      <c r="M646" s="23"/>
      <c r="O646" s="23"/>
      <c r="P646" s="23"/>
      <c r="Q646" s="23"/>
      <c r="R646" s="23"/>
      <c r="S646" s="23"/>
    </row>
    <row r="647" spans="1:19" ht="43.5" hidden="1" customHeight="1" x14ac:dyDescent="0.25">
      <c r="A647" s="23"/>
      <c r="B647" s="23"/>
      <c r="C647" s="23"/>
      <c r="J647" s="23"/>
      <c r="K647" s="23"/>
      <c r="L647" s="23"/>
      <c r="M647" s="23"/>
      <c r="O647" s="23"/>
      <c r="P647" s="23"/>
      <c r="Q647" s="23"/>
      <c r="R647" s="23"/>
      <c r="S647" s="23"/>
    </row>
    <row r="648" spans="1:19" ht="43.5" hidden="1" customHeight="1" x14ac:dyDescent="0.25">
      <c r="A648" s="23"/>
      <c r="B648" s="23"/>
      <c r="C648" s="23"/>
      <c r="J648" s="23"/>
      <c r="K648" s="23"/>
      <c r="L648" s="23"/>
      <c r="M648" s="23"/>
      <c r="O648" s="23"/>
      <c r="P648" s="23"/>
      <c r="Q648" s="23"/>
      <c r="R648" s="23"/>
      <c r="S648" s="23"/>
    </row>
    <row r="649" spans="1:19" ht="43.5" hidden="1" customHeight="1" x14ac:dyDescent="0.25">
      <c r="A649" s="23"/>
      <c r="B649" s="23"/>
      <c r="C649" s="23"/>
      <c r="J649" s="23"/>
      <c r="K649" s="23"/>
      <c r="L649" s="23"/>
      <c r="M649" s="23"/>
      <c r="O649" s="23"/>
      <c r="P649" s="23"/>
      <c r="Q649" s="23"/>
      <c r="R649" s="23"/>
      <c r="S649" s="23"/>
    </row>
    <row r="650" spans="1:19" ht="43.5" hidden="1" customHeight="1" x14ac:dyDescent="0.25">
      <c r="A650" s="23"/>
      <c r="B650" s="23"/>
      <c r="C650" s="23"/>
      <c r="J650" s="23"/>
      <c r="K650" s="23"/>
      <c r="L650" s="23"/>
      <c r="M650" s="23"/>
      <c r="O650" s="23"/>
      <c r="P650" s="23"/>
      <c r="Q650" s="23"/>
      <c r="R650" s="23"/>
      <c r="S650" s="23"/>
    </row>
    <row r="651" spans="1:19" ht="43.5" hidden="1" customHeight="1" x14ac:dyDescent="0.25">
      <c r="A651" s="23"/>
      <c r="B651" s="23"/>
      <c r="C651" s="23"/>
      <c r="J651" s="23"/>
      <c r="K651" s="23"/>
      <c r="L651" s="23"/>
      <c r="M651" s="23"/>
      <c r="O651" s="23"/>
      <c r="P651" s="23"/>
      <c r="Q651" s="23"/>
      <c r="R651" s="23"/>
      <c r="S651" s="23"/>
    </row>
    <row r="652" spans="1:19" ht="43.5" hidden="1" customHeight="1" x14ac:dyDescent="0.25">
      <c r="A652" s="23"/>
      <c r="B652" s="23"/>
      <c r="C652" s="23"/>
      <c r="J652" s="23"/>
      <c r="K652" s="23"/>
      <c r="L652" s="23"/>
      <c r="M652" s="23"/>
      <c r="O652" s="23"/>
      <c r="P652" s="23"/>
      <c r="Q652" s="23"/>
      <c r="R652" s="23"/>
      <c r="S652" s="23"/>
    </row>
    <row r="653" spans="1:19" ht="43.5" hidden="1" customHeight="1" x14ac:dyDescent="0.25">
      <c r="A653" s="23"/>
      <c r="B653" s="23"/>
      <c r="C653" s="23"/>
      <c r="J653" s="23"/>
      <c r="K653" s="23"/>
      <c r="L653" s="23"/>
      <c r="M653" s="23"/>
      <c r="O653" s="23"/>
      <c r="P653" s="23"/>
      <c r="Q653" s="23"/>
      <c r="R653" s="23"/>
      <c r="S653" s="23"/>
    </row>
    <row r="654" spans="1:19" ht="43.5" hidden="1" customHeight="1" x14ac:dyDescent="0.25">
      <c r="A654" s="23"/>
      <c r="B654" s="23"/>
      <c r="C654" s="23"/>
      <c r="J654" s="23"/>
      <c r="K654" s="23"/>
      <c r="L654" s="23"/>
      <c r="M654" s="23"/>
      <c r="O654" s="23"/>
      <c r="P654" s="23"/>
      <c r="Q654" s="23"/>
      <c r="R654" s="23"/>
      <c r="S654" s="23"/>
    </row>
    <row r="655" spans="1:19" ht="43.5" hidden="1" customHeight="1" x14ac:dyDescent="0.25">
      <c r="A655" s="23"/>
      <c r="B655" s="23"/>
      <c r="C655" s="23"/>
      <c r="J655" s="23"/>
      <c r="K655" s="23"/>
      <c r="L655" s="23"/>
      <c r="M655" s="23"/>
      <c r="O655" s="23"/>
      <c r="P655" s="23"/>
      <c r="Q655" s="23"/>
      <c r="R655" s="23"/>
      <c r="S655" s="23"/>
    </row>
    <row r="656" spans="1:19" ht="43.5" hidden="1" customHeight="1" x14ac:dyDescent="0.25">
      <c r="A656" s="23"/>
      <c r="B656" s="23"/>
      <c r="C656" s="23"/>
      <c r="J656" s="23"/>
      <c r="K656" s="23"/>
      <c r="L656" s="23"/>
      <c r="M656" s="23"/>
      <c r="O656" s="23"/>
      <c r="P656" s="23"/>
      <c r="Q656" s="23"/>
      <c r="R656" s="23"/>
      <c r="S656" s="23"/>
    </row>
    <row r="657" spans="1:19" ht="43.5" hidden="1" customHeight="1" x14ac:dyDescent="0.25">
      <c r="A657" s="23"/>
      <c r="B657" s="23"/>
      <c r="C657" s="23"/>
      <c r="J657" s="23"/>
      <c r="K657" s="23"/>
      <c r="L657" s="23"/>
      <c r="M657" s="23"/>
      <c r="O657" s="23"/>
      <c r="P657" s="23"/>
      <c r="Q657" s="23"/>
      <c r="R657" s="23"/>
      <c r="S657" s="23"/>
    </row>
    <row r="658" spans="1:19" ht="43.5" hidden="1" customHeight="1" x14ac:dyDescent="0.25">
      <c r="A658" s="23"/>
      <c r="B658" s="23"/>
      <c r="C658" s="23"/>
      <c r="J658" s="23"/>
      <c r="K658" s="23"/>
      <c r="L658" s="23"/>
      <c r="M658" s="23"/>
      <c r="O658" s="23"/>
      <c r="P658" s="23"/>
      <c r="Q658" s="23"/>
      <c r="R658" s="23"/>
      <c r="S658" s="23"/>
    </row>
    <row r="659" spans="1:19" ht="43.5" hidden="1" customHeight="1" x14ac:dyDescent="0.25">
      <c r="A659" s="23"/>
      <c r="B659" s="23"/>
      <c r="C659" s="23"/>
      <c r="J659" s="23"/>
      <c r="K659" s="23"/>
      <c r="L659" s="23"/>
      <c r="M659" s="23"/>
      <c r="O659" s="23"/>
      <c r="P659" s="23"/>
      <c r="Q659" s="23"/>
      <c r="R659" s="23"/>
      <c r="S659" s="23"/>
    </row>
    <row r="660" spans="1:19" ht="43.5" hidden="1" customHeight="1" x14ac:dyDescent="0.25">
      <c r="A660" s="23"/>
      <c r="B660" s="23"/>
      <c r="C660" s="23"/>
      <c r="J660" s="23"/>
      <c r="K660" s="23"/>
      <c r="L660" s="23"/>
      <c r="M660" s="23"/>
      <c r="O660" s="23"/>
      <c r="P660" s="23"/>
      <c r="Q660" s="23"/>
      <c r="R660" s="23"/>
      <c r="S660" s="23"/>
    </row>
    <row r="661" spans="1:19" ht="43.5" hidden="1" customHeight="1" x14ac:dyDescent="0.25">
      <c r="A661" s="23"/>
      <c r="B661" s="23"/>
      <c r="C661" s="23"/>
      <c r="J661" s="23"/>
      <c r="K661" s="23"/>
      <c r="L661" s="23"/>
      <c r="M661" s="23"/>
      <c r="O661" s="23"/>
      <c r="P661" s="23"/>
      <c r="Q661" s="23"/>
      <c r="R661" s="23"/>
      <c r="S661" s="23"/>
    </row>
    <row r="662" spans="1:19" ht="43.5" hidden="1" customHeight="1" x14ac:dyDescent="0.25">
      <c r="A662" s="23"/>
      <c r="B662" s="23"/>
      <c r="C662" s="23"/>
      <c r="J662" s="23"/>
      <c r="K662" s="23"/>
      <c r="L662" s="23"/>
      <c r="M662" s="23"/>
      <c r="O662" s="23"/>
      <c r="P662" s="23"/>
      <c r="Q662" s="23"/>
      <c r="R662" s="23"/>
      <c r="S662" s="23"/>
    </row>
    <row r="663" spans="1:19" ht="43.5" hidden="1" customHeight="1" x14ac:dyDescent="0.25">
      <c r="A663" s="23"/>
      <c r="B663" s="23"/>
      <c r="C663" s="23"/>
      <c r="J663" s="23"/>
      <c r="K663" s="23"/>
      <c r="L663" s="23"/>
      <c r="M663" s="23"/>
      <c r="O663" s="23"/>
      <c r="P663" s="23"/>
      <c r="Q663" s="23"/>
      <c r="R663" s="23"/>
      <c r="S663" s="23"/>
    </row>
    <row r="664" spans="1:19" ht="43.5" hidden="1" customHeight="1" x14ac:dyDescent="0.25">
      <c r="A664" s="23"/>
      <c r="B664" s="23"/>
      <c r="C664" s="23"/>
      <c r="J664" s="23"/>
      <c r="K664" s="23"/>
      <c r="L664" s="23"/>
      <c r="M664" s="23"/>
      <c r="O664" s="23"/>
      <c r="P664" s="23"/>
      <c r="Q664" s="23"/>
      <c r="R664" s="23"/>
      <c r="S664" s="23"/>
    </row>
    <row r="665" spans="1:19" ht="43.5" hidden="1" customHeight="1" x14ac:dyDescent="0.25">
      <c r="A665" s="23"/>
      <c r="B665" s="23"/>
      <c r="C665" s="23"/>
      <c r="J665" s="23"/>
      <c r="K665" s="23"/>
      <c r="L665" s="23"/>
      <c r="M665" s="23"/>
      <c r="O665" s="23"/>
      <c r="P665" s="23"/>
      <c r="Q665" s="23"/>
      <c r="R665" s="23"/>
      <c r="S665" s="23"/>
    </row>
    <row r="666" spans="1:19" ht="43.5" hidden="1" customHeight="1" x14ac:dyDescent="0.25">
      <c r="A666" s="23"/>
      <c r="B666" s="23"/>
      <c r="C666" s="23"/>
      <c r="J666" s="23"/>
      <c r="K666" s="23"/>
      <c r="L666" s="23"/>
      <c r="M666" s="23"/>
      <c r="O666" s="23"/>
      <c r="P666" s="23"/>
      <c r="Q666" s="23"/>
      <c r="R666" s="23"/>
      <c r="S666" s="23"/>
    </row>
    <row r="667" spans="1:19" ht="43.5" customHeight="1" x14ac:dyDescent="0.25"/>
    <row r="668" spans="1:19" ht="43.5" customHeight="1" x14ac:dyDescent="0.25"/>
    <row r="669" spans="1:19" ht="43.5" customHeight="1" x14ac:dyDescent="0.25"/>
    <row r="670" spans="1:19" ht="43.5" customHeight="1" x14ac:dyDescent="0.25"/>
    <row r="671" spans="1:19" ht="43.5" customHeight="1" x14ac:dyDescent="0.25"/>
    <row r="672" spans="1:19" ht="43.5" customHeight="1" x14ac:dyDescent="0.25"/>
    <row r="673" ht="43.5" customHeight="1" x14ac:dyDescent="0.25"/>
    <row r="674" ht="43.5" customHeight="1" x14ac:dyDescent="0.25"/>
    <row r="675" ht="43.5" customHeight="1" x14ac:dyDescent="0.25"/>
    <row r="676" ht="43.5" customHeight="1" x14ac:dyDescent="0.25"/>
    <row r="677" ht="43.5" customHeight="1" x14ac:dyDescent="0.25"/>
    <row r="678" ht="43.5" customHeight="1" x14ac:dyDescent="0.25"/>
    <row r="679" ht="43.5" customHeight="1" x14ac:dyDescent="0.25"/>
    <row r="680" ht="43.5" customHeight="1" x14ac:dyDescent="0.25"/>
    <row r="681" ht="43.5" customHeight="1" x14ac:dyDescent="0.25"/>
    <row r="682" ht="43.5" customHeight="1" x14ac:dyDescent="0.25"/>
    <row r="683" ht="43.5" customHeight="1" x14ac:dyDescent="0.25"/>
    <row r="684" ht="43.5" customHeight="1" x14ac:dyDescent="0.25"/>
    <row r="685" ht="43.5" customHeight="1" x14ac:dyDescent="0.25"/>
    <row r="686" ht="43.5" customHeight="1" x14ac:dyDescent="0.25"/>
    <row r="687" ht="43.5" customHeight="1" x14ac:dyDescent="0.25"/>
    <row r="688" ht="43.5" customHeight="1" x14ac:dyDescent="0.25"/>
    <row r="689" ht="43.5" customHeight="1" x14ac:dyDescent="0.25"/>
    <row r="690" ht="43.5" customHeight="1" x14ac:dyDescent="0.25"/>
    <row r="691" ht="43.5" customHeight="1" x14ac:dyDescent="0.25"/>
    <row r="692" ht="43.5" customHeight="1" x14ac:dyDescent="0.25"/>
    <row r="693" ht="43.5" customHeight="1" x14ac:dyDescent="0.25"/>
    <row r="694" ht="43.5" customHeight="1" x14ac:dyDescent="0.25"/>
    <row r="695" ht="43.5" customHeight="1" x14ac:dyDescent="0.25"/>
    <row r="696" ht="43.5" customHeight="1" x14ac:dyDescent="0.25"/>
    <row r="697" ht="43.5" customHeight="1" x14ac:dyDescent="0.25"/>
    <row r="698" ht="43.5" customHeight="1" x14ac:dyDescent="0.25"/>
    <row r="699" ht="43.5" customHeight="1" x14ac:dyDescent="0.25"/>
    <row r="700" ht="43.5" customHeight="1" x14ac:dyDescent="0.25"/>
    <row r="701" ht="43.5" customHeight="1" x14ac:dyDescent="0.25"/>
    <row r="702" ht="43.5" customHeight="1" x14ac:dyDescent="0.25"/>
    <row r="703" ht="43.5" customHeight="1" x14ac:dyDescent="0.25"/>
    <row r="704" ht="43.5" customHeight="1" x14ac:dyDescent="0.25"/>
    <row r="705" ht="43.5" customHeight="1" x14ac:dyDescent="0.25"/>
    <row r="706" ht="43.5" customHeight="1" x14ac:dyDescent="0.25"/>
    <row r="707" ht="43.5" customHeight="1" x14ac:dyDescent="0.25"/>
    <row r="708" ht="43.5" customHeight="1" x14ac:dyDescent="0.25"/>
    <row r="709" ht="43.5" customHeight="1" x14ac:dyDescent="0.25"/>
    <row r="710" ht="43.5" customHeight="1" x14ac:dyDescent="0.25"/>
    <row r="711" ht="43.5" customHeight="1" x14ac:dyDescent="0.25"/>
    <row r="712" ht="43.5" customHeight="1" x14ac:dyDescent="0.25"/>
    <row r="713" ht="43.5" customHeight="1" x14ac:dyDescent="0.25"/>
    <row r="714" ht="43.5" customHeight="1" x14ac:dyDescent="0.25"/>
    <row r="715" ht="43.5" customHeight="1" x14ac:dyDescent="0.25"/>
    <row r="716" ht="43.5" customHeight="1" x14ac:dyDescent="0.25"/>
    <row r="717" ht="43.5" customHeight="1" x14ac:dyDescent="0.25"/>
    <row r="718" ht="43.5" customHeight="1" x14ac:dyDescent="0.25"/>
    <row r="719" ht="43.5" customHeight="1" x14ac:dyDescent="0.25"/>
    <row r="720" ht="43.5" customHeight="1" x14ac:dyDescent="0.25"/>
    <row r="721" ht="43.5" customHeight="1" x14ac:dyDescent="0.25"/>
    <row r="722" ht="43.5" customHeight="1" x14ac:dyDescent="0.25"/>
    <row r="723" ht="43.5" customHeight="1" x14ac:dyDescent="0.25"/>
    <row r="724" ht="43.5" customHeight="1" x14ac:dyDescent="0.25"/>
    <row r="725" ht="43.5" customHeight="1" x14ac:dyDescent="0.25"/>
    <row r="726" ht="43.5" customHeight="1" x14ac:dyDescent="0.25"/>
    <row r="727" ht="43.5" customHeight="1" x14ac:dyDescent="0.25"/>
    <row r="728" ht="43.5" customHeight="1" x14ac:dyDescent="0.25"/>
    <row r="729" ht="43.5" customHeight="1" x14ac:dyDescent="0.25"/>
    <row r="730" ht="43.5" customHeight="1" x14ac:dyDescent="0.25"/>
    <row r="731" ht="43.5" customHeight="1" x14ac:dyDescent="0.25"/>
    <row r="732" ht="43.5" customHeight="1" x14ac:dyDescent="0.25"/>
    <row r="733" ht="43.5" customHeight="1" x14ac:dyDescent="0.25"/>
    <row r="734" ht="43.5" customHeight="1" x14ac:dyDescent="0.25"/>
    <row r="735" ht="43.5" customHeight="1" x14ac:dyDescent="0.25"/>
    <row r="736" ht="43.5" customHeight="1" x14ac:dyDescent="0.25"/>
    <row r="737" ht="43.5" customHeight="1" x14ac:dyDescent="0.25"/>
    <row r="738" ht="43.5" customHeight="1" x14ac:dyDescent="0.25"/>
    <row r="739" ht="43.5" customHeight="1" x14ac:dyDescent="0.25"/>
    <row r="740" ht="43.5" customHeight="1" x14ac:dyDescent="0.25"/>
    <row r="741" ht="43.5" customHeight="1" x14ac:dyDescent="0.25"/>
    <row r="742" ht="43.5" customHeight="1" x14ac:dyDescent="0.25"/>
    <row r="743" ht="43.5" customHeight="1" x14ac:dyDescent="0.25"/>
    <row r="744" ht="43.5" customHeight="1" x14ac:dyDescent="0.25"/>
    <row r="745" ht="43.5" customHeight="1" x14ac:dyDescent="0.25"/>
  </sheetData>
  <sheetProtection algorithmName="SHA-512" hashValue="IlbnIkJfteUKkrMqHQyHX5DvjOldZ+IUk7Sfz8WDfKa9kApFYD38WIGn/WQXdZhynYq72UB0TDBVTQIom7GfgA==" saltValue="E3amauy2kI1iAUeA1d1LCA==" spinCount="100000" sheet="1" objects="1" scenarios="1" selectLockedCells="1"/>
  <autoFilter ref="M5:M501" xr:uid="{00000000-0009-0000-0000-000001000000}">
    <filterColumn colId="0">
      <customFilters>
        <customFilter operator="notEqual" val=" "/>
      </customFilters>
    </filterColumn>
  </autoFilter>
  <sortState ref="B46:E120">
    <sortCondition ref="B46:B120"/>
  </sortState>
  <mergeCells count="44">
    <mergeCell ref="I2:I4"/>
    <mergeCell ref="A3:C3"/>
    <mergeCell ref="A260:A396"/>
    <mergeCell ref="B398:C398"/>
    <mergeCell ref="A403:A499"/>
    <mergeCell ref="B403:C403"/>
    <mergeCell ref="A398:A401"/>
    <mergeCell ref="B260:C260"/>
    <mergeCell ref="D2:G4"/>
    <mergeCell ref="H2:H5"/>
    <mergeCell ref="D7:G7"/>
    <mergeCell ref="D26:G26"/>
    <mergeCell ref="D51:G51"/>
    <mergeCell ref="D260:G260"/>
    <mergeCell ref="O398:R398"/>
    <mergeCell ref="O403:R403"/>
    <mergeCell ref="A502:A511"/>
    <mergeCell ref="B507:C511"/>
    <mergeCell ref="B502:C506"/>
    <mergeCell ref="D403:G403"/>
    <mergeCell ref="D398:G398"/>
    <mergeCell ref="S2:S5"/>
    <mergeCell ref="A160:A258"/>
    <mergeCell ref="A2:C2"/>
    <mergeCell ref="O2:R4"/>
    <mergeCell ref="B7:C7"/>
    <mergeCell ref="B26:C26"/>
    <mergeCell ref="B51:C51"/>
    <mergeCell ref="B72:C72"/>
    <mergeCell ref="B160:C160"/>
    <mergeCell ref="J2:M4"/>
    <mergeCell ref="A7:A24"/>
    <mergeCell ref="A4:C4"/>
    <mergeCell ref="A72:A146"/>
    <mergeCell ref="A26:A49"/>
    <mergeCell ref="A51:A70"/>
    <mergeCell ref="O7:R7"/>
    <mergeCell ref="O260:R260"/>
    <mergeCell ref="D72:G72"/>
    <mergeCell ref="D160:G160"/>
    <mergeCell ref="O26:R26"/>
    <mergeCell ref="O51:R51"/>
    <mergeCell ref="O72:R72"/>
    <mergeCell ref="O160:R160"/>
  </mergeCells>
  <phoneticPr fontId="0" type="noConversion"/>
  <conditionalFormatting sqref="E59:F59 D8:D24 D162:D216 E74:G146 D73:D146">
    <cfRule type="expression" dxfId="2735" priority="3346">
      <formula>D8&gt;O8</formula>
    </cfRule>
  </conditionalFormatting>
  <conditionalFormatting sqref="E9">
    <cfRule type="expression" dxfId="2734" priority="3328">
      <formula>E9&gt;P9</formula>
    </cfRule>
  </conditionalFormatting>
  <conditionalFormatting sqref="F9">
    <cfRule type="expression" dxfId="2733" priority="3327">
      <formula>F9&gt;Q9</formula>
    </cfRule>
  </conditionalFormatting>
  <conditionalFormatting sqref="G9">
    <cfRule type="expression" dxfId="2732" priority="3326">
      <formula>G9&gt;R9</formula>
    </cfRule>
  </conditionalFormatting>
  <conditionalFormatting sqref="E10">
    <cfRule type="expression" dxfId="2731" priority="3324">
      <formula>E10&gt;P10</formula>
    </cfRule>
  </conditionalFormatting>
  <conditionalFormatting sqref="F10">
    <cfRule type="expression" dxfId="2730" priority="3323">
      <formula>F10&gt;Q10</formula>
    </cfRule>
  </conditionalFormatting>
  <conditionalFormatting sqref="G10">
    <cfRule type="expression" dxfId="2729" priority="3322">
      <formula>G10&gt;R10</formula>
    </cfRule>
  </conditionalFormatting>
  <conditionalFormatting sqref="E11">
    <cfRule type="expression" dxfId="2728" priority="3320">
      <formula>E11&gt;P11</formula>
    </cfRule>
  </conditionalFormatting>
  <conditionalFormatting sqref="F11">
    <cfRule type="expression" dxfId="2727" priority="3319">
      <formula>F11&gt;Q11</formula>
    </cfRule>
  </conditionalFormatting>
  <conditionalFormatting sqref="G11">
    <cfRule type="expression" dxfId="2726" priority="3318">
      <formula>G11&gt;R11</formula>
    </cfRule>
  </conditionalFormatting>
  <conditionalFormatting sqref="E12">
    <cfRule type="expression" dxfId="2725" priority="3316">
      <formula>E12&gt;P12</formula>
    </cfRule>
  </conditionalFormatting>
  <conditionalFormatting sqref="F12">
    <cfRule type="expression" dxfId="2724" priority="3315">
      <formula>F12&gt;Q12</formula>
    </cfRule>
  </conditionalFormatting>
  <conditionalFormatting sqref="G12">
    <cfRule type="expression" dxfId="2723" priority="3314">
      <formula>G12&gt;R12</formula>
    </cfRule>
  </conditionalFormatting>
  <conditionalFormatting sqref="E13">
    <cfRule type="expression" dxfId="2722" priority="3312">
      <formula>E13&gt;P13</formula>
    </cfRule>
  </conditionalFormatting>
  <conditionalFormatting sqref="F13">
    <cfRule type="expression" dxfId="2721" priority="3311">
      <formula>F13&gt;Q13</formula>
    </cfRule>
  </conditionalFormatting>
  <conditionalFormatting sqref="G13">
    <cfRule type="expression" dxfId="2720" priority="3310">
      <formula>G13&gt;R13</formula>
    </cfRule>
  </conditionalFormatting>
  <conditionalFormatting sqref="E14">
    <cfRule type="expression" dxfId="2719" priority="3308">
      <formula>E14&gt;P14</formula>
    </cfRule>
  </conditionalFormatting>
  <conditionalFormatting sqref="F14">
    <cfRule type="expression" dxfId="2718" priority="3307">
      <formula>F14&gt;Q14</formula>
    </cfRule>
  </conditionalFormatting>
  <conditionalFormatting sqref="G14">
    <cfRule type="expression" dxfId="2717" priority="3306">
      <formula>G14&gt;R14</formula>
    </cfRule>
  </conditionalFormatting>
  <conditionalFormatting sqref="E15">
    <cfRule type="expression" dxfId="2716" priority="3304">
      <formula>E15&gt;P15</formula>
    </cfRule>
  </conditionalFormatting>
  <conditionalFormatting sqref="F15">
    <cfRule type="expression" dxfId="2715" priority="3303">
      <formula>F15&gt;Q15</formula>
    </cfRule>
  </conditionalFormatting>
  <conditionalFormatting sqref="G15">
    <cfRule type="expression" dxfId="2714" priority="3302">
      <formula>G15&gt;R15</formula>
    </cfRule>
  </conditionalFormatting>
  <conditionalFormatting sqref="E16">
    <cfRule type="expression" dxfId="2713" priority="3300">
      <formula>E16&gt;P16</formula>
    </cfRule>
  </conditionalFormatting>
  <conditionalFormatting sqref="F16">
    <cfRule type="expression" dxfId="2712" priority="3299">
      <formula>F16&gt;Q16</formula>
    </cfRule>
  </conditionalFormatting>
  <conditionalFormatting sqref="G16">
    <cfRule type="expression" dxfId="2711" priority="3298">
      <formula>G16&gt;R16</formula>
    </cfRule>
  </conditionalFormatting>
  <conditionalFormatting sqref="E17">
    <cfRule type="expression" dxfId="2710" priority="3296">
      <formula>E17&gt;P17</formula>
    </cfRule>
  </conditionalFormatting>
  <conditionalFormatting sqref="F17">
    <cfRule type="expression" dxfId="2709" priority="3295">
      <formula>F17&gt;Q17</formula>
    </cfRule>
  </conditionalFormatting>
  <conditionalFormatting sqref="G17">
    <cfRule type="expression" dxfId="2708" priority="3294">
      <formula>G17&gt;R17</formula>
    </cfRule>
  </conditionalFormatting>
  <conditionalFormatting sqref="E18">
    <cfRule type="expression" dxfId="2707" priority="3292">
      <formula>E18&gt;P18</formula>
    </cfRule>
  </conditionalFormatting>
  <conditionalFormatting sqref="F18">
    <cfRule type="expression" dxfId="2706" priority="3291">
      <formula>F18&gt;Q18</formula>
    </cfRule>
  </conditionalFormatting>
  <conditionalFormatting sqref="G18">
    <cfRule type="expression" dxfId="2705" priority="3290">
      <formula>G18&gt;R18</formula>
    </cfRule>
  </conditionalFormatting>
  <conditionalFormatting sqref="E19">
    <cfRule type="expression" dxfId="2704" priority="3288">
      <formula>E19&gt;P19</formula>
    </cfRule>
  </conditionalFormatting>
  <conditionalFormatting sqref="F19">
    <cfRule type="expression" dxfId="2703" priority="3287">
      <formula>F19&gt;Q19</formula>
    </cfRule>
  </conditionalFormatting>
  <conditionalFormatting sqref="G19">
    <cfRule type="expression" dxfId="2702" priority="3286">
      <formula>G19&gt;R19</formula>
    </cfRule>
  </conditionalFormatting>
  <conditionalFormatting sqref="E20">
    <cfRule type="expression" dxfId="2701" priority="3284">
      <formula>E20&gt;P20</formula>
    </cfRule>
  </conditionalFormatting>
  <conditionalFormatting sqref="F20">
    <cfRule type="expression" dxfId="2700" priority="3283">
      <formula>F20&gt;Q20</formula>
    </cfRule>
  </conditionalFormatting>
  <conditionalFormatting sqref="G20">
    <cfRule type="expression" dxfId="2699" priority="3282">
      <formula>G20&gt;R20</formula>
    </cfRule>
  </conditionalFormatting>
  <conditionalFormatting sqref="E21">
    <cfRule type="expression" dxfId="2698" priority="3280">
      <formula>E21&gt;P21</formula>
    </cfRule>
  </conditionalFormatting>
  <conditionalFormatting sqref="F21">
    <cfRule type="expression" dxfId="2697" priority="3279">
      <formula>F21&gt;Q21</formula>
    </cfRule>
  </conditionalFormatting>
  <conditionalFormatting sqref="G21">
    <cfRule type="expression" dxfId="2696" priority="3278">
      <formula>G21&gt;R21</formula>
    </cfRule>
  </conditionalFormatting>
  <conditionalFormatting sqref="E22">
    <cfRule type="expression" dxfId="2695" priority="3276">
      <formula>E22&gt;P22</formula>
    </cfRule>
  </conditionalFormatting>
  <conditionalFormatting sqref="F22">
    <cfRule type="expression" dxfId="2694" priority="3275">
      <formula>F22&gt;Q22</formula>
    </cfRule>
  </conditionalFormatting>
  <conditionalFormatting sqref="G22:G23">
    <cfRule type="expression" dxfId="2693" priority="3274">
      <formula>G22&gt;R22</formula>
    </cfRule>
  </conditionalFormatting>
  <conditionalFormatting sqref="E24">
    <cfRule type="expression" dxfId="2692" priority="3272">
      <formula>E24&gt;P24</formula>
    </cfRule>
  </conditionalFormatting>
  <conditionalFormatting sqref="F24">
    <cfRule type="expression" dxfId="2691" priority="3271">
      <formula>F24&gt;Q24</formula>
    </cfRule>
  </conditionalFormatting>
  <conditionalFormatting sqref="G24">
    <cfRule type="expression" dxfId="2690" priority="3270">
      <formula>G24&gt;R24</formula>
    </cfRule>
  </conditionalFormatting>
  <conditionalFormatting sqref="E162">
    <cfRule type="expression" dxfId="2689" priority="2956">
      <formula>E162&gt;P162</formula>
    </cfRule>
  </conditionalFormatting>
  <conditionalFormatting sqref="F162">
    <cfRule type="expression" dxfId="2688" priority="2955">
      <formula>F162&gt;Q162</formula>
    </cfRule>
  </conditionalFormatting>
  <conditionalFormatting sqref="G162">
    <cfRule type="expression" dxfId="2687" priority="2954">
      <formula>G162&gt;R162</formula>
    </cfRule>
  </conditionalFormatting>
  <conditionalFormatting sqref="E163">
    <cfRule type="expression" dxfId="2686" priority="2952">
      <formula>E163&gt;P163</formula>
    </cfRule>
  </conditionalFormatting>
  <conditionalFormatting sqref="F163">
    <cfRule type="expression" dxfId="2685" priority="2951">
      <formula>F163&gt;Q163</formula>
    </cfRule>
  </conditionalFormatting>
  <conditionalFormatting sqref="G163">
    <cfRule type="expression" dxfId="2684" priority="2950">
      <formula>G163&gt;R163</formula>
    </cfRule>
  </conditionalFormatting>
  <conditionalFormatting sqref="E164">
    <cfRule type="expression" dxfId="2683" priority="2948">
      <formula>E164&gt;P164</formula>
    </cfRule>
  </conditionalFormatting>
  <conditionalFormatting sqref="F164">
    <cfRule type="expression" dxfId="2682" priority="2947">
      <formula>F164&gt;Q164</formula>
    </cfRule>
  </conditionalFormatting>
  <conditionalFormatting sqref="G164">
    <cfRule type="expression" dxfId="2681" priority="2946">
      <formula>G164&gt;R164</formula>
    </cfRule>
  </conditionalFormatting>
  <conditionalFormatting sqref="E165">
    <cfRule type="expression" dxfId="2680" priority="2944">
      <formula>E165&gt;P165</formula>
    </cfRule>
  </conditionalFormatting>
  <conditionalFormatting sqref="F165">
    <cfRule type="expression" dxfId="2679" priority="2943">
      <formula>F165&gt;Q165</formula>
    </cfRule>
  </conditionalFormatting>
  <conditionalFormatting sqref="G165">
    <cfRule type="expression" dxfId="2678" priority="2942">
      <formula>G165&gt;R165</formula>
    </cfRule>
  </conditionalFormatting>
  <conditionalFormatting sqref="E166">
    <cfRule type="expression" dxfId="2677" priority="2936">
      <formula>E166&gt;P166</formula>
    </cfRule>
  </conditionalFormatting>
  <conditionalFormatting sqref="F166">
    <cfRule type="expression" dxfId="2676" priority="2935">
      <formula>F166&gt;Q166</formula>
    </cfRule>
  </conditionalFormatting>
  <conditionalFormatting sqref="G166">
    <cfRule type="expression" dxfId="2675" priority="2934">
      <formula>G166&gt;R166</formula>
    </cfRule>
  </conditionalFormatting>
  <conditionalFormatting sqref="E167">
    <cfRule type="expression" dxfId="2674" priority="2932">
      <formula>E167&gt;P167</formula>
    </cfRule>
  </conditionalFormatting>
  <conditionalFormatting sqref="F167">
    <cfRule type="expression" dxfId="2673" priority="2931">
      <formula>F167&gt;Q167</formula>
    </cfRule>
  </conditionalFormatting>
  <conditionalFormatting sqref="G167">
    <cfRule type="expression" dxfId="2672" priority="2930">
      <formula>G167&gt;R167</formula>
    </cfRule>
  </conditionalFormatting>
  <conditionalFormatting sqref="E168">
    <cfRule type="expression" dxfId="2671" priority="2928">
      <formula>E168&gt;P168</formula>
    </cfRule>
  </conditionalFormatting>
  <conditionalFormatting sqref="F168">
    <cfRule type="expression" dxfId="2670" priority="2927">
      <formula>F168&gt;Q168</formula>
    </cfRule>
  </conditionalFormatting>
  <conditionalFormatting sqref="G168">
    <cfRule type="expression" dxfId="2669" priority="2926">
      <formula>G168&gt;R168</formula>
    </cfRule>
  </conditionalFormatting>
  <conditionalFormatting sqref="E169:E171">
    <cfRule type="expression" dxfId="2668" priority="2924">
      <formula>E169&gt;P169</formula>
    </cfRule>
  </conditionalFormatting>
  <conditionalFormatting sqref="F169:F171">
    <cfRule type="expression" dxfId="2667" priority="2923">
      <formula>F169&gt;Q169</formula>
    </cfRule>
  </conditionalFormatting>
  <conditionalFormatting sqref="G169:G171">
    <cfRule type="expression" dxfId="2666" priority="2922">
      <formula>G169&gt;R169</formula>
    </cfRule>
  </conditionalFormatting>
  <conditionalFormatting sqref="E172">
    <cfRule type="expression" dxfId="2665" priority="2920">
      <formula>E172&gt;P172</formula>
    </cfRule>
  </conditionalFormatting>
  <conditionalFormatting sqref="F172">
    <cfRule type="expression" dxfId="2664" priority="2919">
      <formula>F172&gt;Q172</formula>
    </cfRule>
  </conditionalFormatting>
  <conditionalFormatting sqref="G172">
    <cfRule type="expression" dxfId="2663" priority="2918">
      <formula>G172&gt;R172</formula>
    </cfRule>
  </conditionalFormatting>
  <conditionalFormatting sqref="E173">
    <cfRule type="expression" dxfId="2662" priority="2916">
      <formula>E173&gt;P173</formula>
    </cfRule>
  </conditionalFormatting>
  <conditionalFormatting sqref="F173">
    <cfRule type="expression" dxfId="2661" priority="2915">
      <formula>F173&gt;Q173</formula>
    </cfRule>
  </conditionalFormatting>
  <conditionalFormatting sqref="G173">
    <cfRule type="expression" dxfId="2660" priority="2914">
      <formula>G173&gt;R173</formula>
    </cfRule>
  </conditionalFormatting>
  <conditionalFormatting sqref="E174">
    <cfRule type="expression" dxfId="2659" priority="2912">
      <formula>E174&gt;P174</formula>
    </cfRule>
  </conditionalFormatting>
  <conditionalFormatting sqref="F174">
    <cfRule type="expression" dxfId="2658" priority="2911">
      <formula>F174&gt;Q174</formula>
    </cfRule>
  </conditionalFormatting>
  <conditionalFormatting sqref="G174">
    <cfRule type="expression" dxfId="2657" priority="2910">
      <formula>G174&gt;R174</formula>
    </cfRule>
  </conditionalFormatting>
  <conditionalFormatting sqref="E175">
    <cfRule type="expression" dxfId="2656" priority="2908">
      <formula>E175&gt;P175</formula>
    </cfRule>
  </conditionalFormatting>
  <conditionalFormatting sqref="F175">
    <cfRule type="expression" dxfId="2655" priority="2907">
      <formula>F175&gt;Q175</formula>
    </cfRule>
  </conditionalFormatting>
  <conditionalFormatting sqref="G175">
    <cfRule type="expression" dxfId="2654" priority="2906">
      <formula>G175&gt;R175</formula>
    </cfRule>
  </conditionalFormatting>
  <conditionalFormatting sqref="E176">
    <cfRule type="expression" dxfId="2653" priority="2904">
      <formula>E176&gt;P176</formula>
    </cfRule>
  </conditionalFormatting>
  <conditionalFormatting sqref="F176">
    <cfRule type="expression" dxfId="2652" priority="2903">
      <formula>F176&gt;Q176</formula>
    </cfRule>
  </conditionalFormatting>
  <conditionalFormatting sqref="G176">
    <cfRule type="expression" dxfId="2651" priority="2902">
      <formula>G176&gt;R176</formula>
    </cfRule>
  </conditionalFormatting>
  <conditionalFormatting sqref="E177">
    <cfRule type="expression" dxfId="2650" priority="2900">
      <formula>E177&gt;P177</formula>
    </cfRule>
  </conditionalFormatting>
  <conditionalFormatting sqref="F177">
    <cfRule type="expression" dxfId="2649" priority="2899">
      <formula>F177&gt;Q177</formula>
    </cfRule>
  </conditionalFormatting>
  <conditionalFormatting sqref="G177">
    <cfRule type="expression" dxfId="2648" priority="2898">
      <formula>G177&gt;R177</formula>
    </cfRule>
  </conditionalFormatting>
  <conditionalFormatting sqref="E178">
    <cfRule type="expression" dxfId="2647" priority="2896">
      <formula>E178&gt;P178</formula>
    </cfRule>
  </conditionalFormatting>
  <conditionalFormatting sqref="F178">
    <cfRule type="expression" dxfId="2646" priority="2895">
      <formula>F178&gt;Q178</formula>
    </cfRule>
  </conditionalFormatting>
  <conditionalFormatting sqref="G178">
    <cfRule type="expression" dxfId="2645" priority="2894">
      <formula>G178&gt;R178</formula>
    </cfRule>
  </conditionalFormatting>
  <conditionalFormatting sqref="E179">
    <cfRule type="expression" dxfId="2644" priority="2892">
      <formula>E179&gt;P179</formula>
    </cfRule>
  </conditionalFormatting>
  <conditionalFormatting sqref="F179">
    <cfRule type="expression" dxfId="2643" priority="2891">
      <formula>F179&gt;Q179</formula>
    </cfRule>
  </conditionalFormatting>
  <conditionalFormatting sqref="G179">
    <cfRule type="expression" dxfId="2642" priority="2890">
      <formula>G179&gt;R179</formula>
    </cfRule>
  </conditionalFormatting>
  <conditionalFormatting sqref="E180">
    <cfRule type="expression" dxfId="2641" priority="2884">
      <formula>E180&gt;P180</formula>
    </cfRule>
  </conditionalFormatting>
  <conditionalFormatting sqref="F180">
    <cfRule type="expression" dxfId="2640" priority="2883">
      <formula>F180&gt;Q180</formula>
    </cfRule>
  </conditionalFormatting>
  <conditionalFormatting sqref="G180">
    <cfRule type="expression" dxfId="2639" priority="2882">
      <formula>G180&gt;R180</formula>
    </cfRule>
  </conditionalFormatting>
  <conditionalFormatting sqref="E181">
    <cfRule type="expression" dxfId="2638" priority="2880">
      <formula>E181&gt;P181</formula>
    </cfRule>
  </conditionalFormatting>
  <conditionalFormatting sqref="F181">
    <cfRule type="expression" dxfId="2637" priority="2879">
      <formula>F181&gt;Q181</formula>
    </cfRule>
  </conditionalFormatting>
  <conditionalFormatting sqref="G181">
    <cfRule type="expression" dxfId="2636" priority="2878">
      <formula>G181&gt;R181</formula>
    </cfRule>
  </conditionalFormatting>
  <conditionalFormatting sqref="E182">
    <cfRule type="expression" dxfId="2635" priority="2876">
      <formula>E182&gt;P182</formula>
    </cfRule>
  </conditionalFormatting>
  <conditionalFormatting sqref="F182">
    <cfRule type="expression" dxfId="2634" priority="2875">
      <formula>F182&gt;Q182</formula>
    </cfRule>
  </conditionalFormatting>
  <conditionalFormatting sqref="G182">
    <cfRule type="expression" dxfId="2633" priority="2874">
      <formula>G182&gt;R182</formula>
    </cfRule>
  </conditionalFormatting>
  <conditionalFormatting sqref="E183">
    <cfRule type="expression" dxfId="2632" priority="2872">
      <formula>E183&gt;P183</formula>
    </cfRule>
  </conditionalFormatting>
  <conditionalFormatting sqref="F183">
    <cfRule type="expression" dxfId="2631" priority="2871">
      <formula>F183&gt;Q183</formula>
    </cfRule>
  </conditionalFormatting>
  <conditionalFormatting sqref="G183">
    <cfRule type="expression" dxfId="2630" priority="2870">
      <formula>G183&gt;R183</formula>
    </cfRule>
  </conditionalFormatting>
  <conditionalFormatting sqref="E184">
    <cfRule type="expression" dxfId="2629" priority="2868">
      <formula>E184&gt;P184</formula>
    </cfRule>
  </conditionalFormatting>
  <conditionalFormatting sqref="F184">
    <cfRule type="expression" dxfId="2628" priority="2867">
      <formula>F184&gt;Q184</formula>
    </cfRule>
  </conditionalFormatting>
  <conditionalFormatting sqref="G184">
    <cfRule type="expression" dxfId="2627" priority="2866">
      <formula>G184&gt;R184</formula>
    </cfRule>
  </conditionalFormatting>
  <conditionalFormatting sqref="E185">
    <cfRule type="expression" dxfId="2626" priority="2864">
      <formula>E185&gt;P185</formula>
    </cfRule>
  </conditionalFormatting>
  <conditionalFormatting sqref="F185">
    <cfRule type="expression" dxfId="2625" priority="2863">
      <formula>F185&gt;Q185</formula>
    </cfRule>
  </conditionalFormatting>
  <conditionalFormatting sqref="G185">
    <cfRule type="expression" dxfId="2624" priority="2862">
      <formula>G185&gt;R185</formula>
    </cfRule>
  </conditionalFormatting>
  <conditionalFormatting sqref="E186">
    <cfRule type="expression" dxfId="2623" priority="2860">
      <formula>E186&gt;P186</formula>
    </cfRule>
  </conditionalFormatting>
  <conditionalFormatting sqref="F186">
    <cfRule type="expression" dxfId="2622" priority="2859">
      <formula>F186&gt;Q186</formula>
    </cfRule>
  </conditionalFormatting>
  <conditionalFormatting sqref="G186">
    <cfRule type="expression" dxfId="2621" priority="2858">
      <formula>G186&gt;R186</formula>
    </cfRule>
  </conditionalFormatting>
  <conditionalFormatting sqref="E187">
    <cfRule type="expression" dxfId="2620" priority="2856">
      <formula>E187&gt;P187</formula>
    </cfRule>
  </conditionalFormatting>
  <conditionalFormatting sqref="F187">
    <cfRule type="expression" dxfId="2619" priority="2855">
      <formula>F187&gt;Q187</formula>
    </cfRule>
  </conditionalFormatting>
  <conditionalFormatting sqref="G187">
    <cfRule type="expression" dxfId="2618" priority="2854">
      <formula>G187&gt;R187</formula>
    </cfRule>
  </conditionalFormatting>
  <conditionalFormatting sqref="E188">
    <cfRule type="expression" dxfId="2617" priority="2852">
      <formula>E188&gt;P188</formula>
    </cfRule>
  </conditionalFormatting>
  <conditionalFormatting sqref="F188">
    <cfRule type="expression" dxfId="2616" priority="2851">
      <formula>F188&gt;Q188</formula>
    </cfRule>
  </conditionalFormatting>
  <conditionalFormatting sqref="G188">
    <cfRule type="expression" dxfId="2615" priority="2850">
      <formula>G188&gt;R188</formula>
    </cfRule>
  </conditionalFormatting>
  <conditionalFormatting sqref="E189">
    <cfRule type="expression" dxfId="2614" priority="2848">
      <formula>E189&gt;P189</formula>
    </cfRule>
  </conditionalFormatting>
  <conditionalFormatting sqref="F189">
    <cfRule type="expression" dxfId="2613" priority="2847">
      <formula>F189&gt;Q189</formula>
    </cfRule>
  </conditionalFormatting>
  <conditionalFormatting sqref="G189">
    <cfRule type="expression" dxfId="2612" priority="2846">
      <formula>G189&gt;R189</formula>
    </cfRule>
  </conditionalFormatting>
  <conditionalFormatting sqref="E190">
    <cfRule type="expression" dxfId="2611" priority="2844">
      <formula>E190&gt;P190</formula>
    </cfRule>
  </conditionalFormatting>
  <conditionalFormatting sqref="F190">
    <cfRule type="expression" dxfId="2610" priority="2843">
      <formula>F190&gt;Q190</formula>
    </cfRule>
  </conditionalFormatting>
  <conditionalFormatting sqref="G190">
    <cfRule type="expression" dxfId="2609" priority="2842">
      <formula>G190&gt;R190</formula>
    </cfRule>
  </conditionalFormatting>
  <conditionalFormatting sqref="E191">
    <cfRule type="expression" dxfId="2608" priority="2840">
      <formula>E191&gt;P191</formula>
    </cfRule>
  </conditionalFormatting>
  <conditionalFormatting sqref="F191">
    <cfRule type="expression" dxfId="2607" priority="2839">
      <formula>F191&gt;Q191</formula>
    </cfRule>
  </conditionalFormatting>
  <conditionalFormatting sqref="G191">
    <cfRule type="expression" dxfId="2606" priority="2838">
      <formula>G191&gt;R191</formula>
    </cfRule>
  </conditionalFormatting>
  <conditionalFormatting sqref="E192">
    <cfRule type="expression" dxfId="2605" priority="2836">
      <formula>E192&gt;P192</formula>
    </cfRule>
  </conditionalFormatting>
  <conditionalFormatting sqref="F192">
    <cfRule type="expression" dxfId="2604" priority="2835">
      <formula>F192&gt;Q192</formula>
    </cfRule>
  </conditionalFormatting>
  <conditionalFormatting sqref="G192">
    <cfRule type="expression" dxfId="2603" priority="2834">
      <formula>G192&gt;R192</formula>
    </cfRule>
  </conditionalFormatting>
  <conditionalFormatting sqref="E193">
    <cfRule type="expression" dxfId="2602" priority="2832">
      <formula>E193&gt;P193</formula>
    </cfRule>
  </conditionalFormatting>
  <conditionalFormatting sqref="F193">
    <cfRule type="expression" dxfId="2601" priority="2831">
      <formula>F193&gt;Q193</formula>
    </cfRule>
  </conditionalFormatting>
  <conditionalFormatting sqref="G193">
    <cfRule type="expression" dxfId="2600" priority="2830">
      <formula>G193&gt;R193</formula>
    </cfRule>
  </conditionalFormatting>
  <conditionalFormatting sqref="E194">
    <cfRule type="expression" dxfId="2599" priority="2828">
      <formula>E194&gt;P194</formula>
    </cfRule>
  </conditionalFormatting>
  <conditionalFormatting sqref="F194">
    <cfRule type="expression" dxfId="2598" priority="2827">
      <formula>F194&gt;Q194</formula>
    </cfRule>
  </conditionalFormatting>
  <conditionalFormatting sqref="G194">
    <cfRule type="expression" dxfId="2597" priority="2826">
      <formula>G194&gt;R194</formula>
    </cfRule>
  </conditionalFormatting>
  <conditionalFormatting sqref="E195">
    <cfRule type="expression" dxfId="2596" priority="2824">
      <formula>E195&gt;P195</formula>
    </cfRule>
  </conditionalFormatting>
  <conditionalFormatting sqref="F195">
    <cfRule type="expression" dxfId="2595" priority="2823">
      <formula>F195&gt;Q195</formula>
    </cfRule>
  </conditionalFormatting>
  <conditionalFormatting sqref="G195">
    <cfRule type="expression" dxfId="2594" priority="2822">
      <formula>G195&gt;R195</formula>
    </cfRule>
  </conditionalFormatting>
  <conditionalFormatting sqref="E196">
    <cfRule type="expression" dxfId="2593" priority="2820">
      <formula>E196&gt;P196</formula>
    </cfRule>
  </conditionalFormatting>
  <conditionalFormatting sqref="F196">
    <cfRule type="expression" dxfId="2592" priority="2819">
      <formula>F196&gt;Q196</formula>
    </cfRule>
  </conditionalFormatting>
  <conditionalFormatting sqref="G196">
    <cfRule type="expression" dxfId="2591" priority="2818">
      <formula>G196&gt;R196</formula>
    </cfRule>
  </conditionalFormatting>
  <conditionalFormatting sqref="E197">
    <cfRule type="expression" dxfId="2590" priority="2816">
      <formula>E197&gt;P197</formula>
    </cfRule>
  </conditionalFormatting>
  <conditionalFormatting sqref="F197">
    <cfRule type="expression" dxfId="2589" priority="2815">
      <formula>F197&gt;Q197</formula>
    </cfRule>
  </conditionalFormatting>
  <conditionalFormatting sqref="G197">
    <cfRule type="expression" dxfId="2588" priority="2814">
      <formula>G197&gt;R197</formula>
    </cfRule>
  </conditionalFormatting>
  <conditionalFormatting sqref="E198">
    <cfRule type="expression" dxfId="2587" priority="2812">
      <formula>E198&gt;P198</formula>
    </cfRule>
  </conditionalFormatting>
  <conditionalFormatting sqref="F198">
    <cfRule type="expression" dxfId="2586" priority="2811">
      <formula>F198&gt;Q198</formula>
    </cfRule>
  </conditionalFormatting>
  <conditionalFormatting sqref="G198">
    <cfRule type="expression" dxfId="2585" priority="2810">
      <formula>G198&gt;R198</formula>
    </cfRule>
  </conditionalFormatting>
  <conditionalFormatting sqref="E199">
    <cfRule type="expression" dxfId="2584" priority="2808">
      <formula>E199&gt;P199</formula>
    </cfRule>
  </conditionalFormatting>
  <conditionalFormatting sqref="F199">
    <cfRule type="expression" dxfId="2583" priority="2807">
      <formula>F199&gt;Q199</formula>
    </cfRule>
  </conditionalFormatting>
  <conditionalFormatting sqref="G199">
    <cfRule type="expression" dxfId="2582" priority="2806">
      <formula>G199&gt;R199</formula>
    </cfRule>
  </conditionalFormatting>
  <conditionalFormatting sqref="E200">
    <cfRule type="expression" dxfId="2581" priority="2804">
      <formula>E200&gt;P200</formula>
    </cfRule>
  </conditionalFormatting>
  <conditionalFormatting sqref="F200">
    <cfRule type="expression" dxfId="2580" priority="2803">
      <formula>F200&gt;Q200</formula>
    </cfRule>
  </conditionalFormatting>
  <conditionalFormatting sqref="G200">
    <cfRule type="expression" dxfId="2579" priority="2802">
      <formula>G200&gt;R200</formula>
    </cfRule>
  </conditionalFormatting>
  <conditionalFormatting sqref="E201">
    <cfRule type="expression" dxfId="2578" priority="2796">
      <formula>E201&gt;P201</formula>
    </cfRule>
  </conditionalFormatting>
  <conditionalFormatting sqref="F201">
    <cfRule type="expression" dxfId="2577" priority="2795">
      <formula>F201&gt;Q201</formula>
    </cfRule>
  </conditionalFormatting>
  <conditionalFormatting sqref="G201">
    <cfRule type="expression" dxfId="2576" priority="2794">
      <formula>G201&gt;R201</formula>
    </cfRule>
  </conditionalFormatting>
  <conditionalFormatting sqref="E202">
    <cfRule type="expression" dxfId="2575" priority="2792">
      <formula>E202&gt;P202</formula>
    </cfRule>
  </conditionalFormatting>
  <conditionalFormatting sqref="F202">
    <cfRule type="expression" dxfId="2574" priority="2791">
      <formula>F202&gt;Q202</formula>
    </cfRule>
  </conditionalFormatting>
  <conditionalFormatting sqref="G202">
    <cfRule type="expression" dxfId="2573" priority="2790">
      <formula>G202&gt;R202</formula>
    </cfRule>
  </conditionalFormatting>
  <conditionalFormatting sqref="E203">
    <cfRule type="expression" dxfId="2572" priority="2788">
      <formula>E203&gt;P203</formula>
    </cfRule>
  </conditionalFormatting>
  <conditionalFormatting sqref="F203">
    <cfRule type="expression" dxfId="2571" priority="2787">
      <formula>F203&gt;Q203</formula>
    </cfRule>
  </conditionalFormatting>
  <conditionalFormatting sqref="G203">
    <cfRule type="expression" dxfId="2570" priority="2786">
      <formula>G203&gt;R203</formula>
    </cfRule>
  </conditionalFormatting>
  <conditionalFormatting sqref="E204">
    <cfRule type="expression" dxfId="2569" priority="2784">
      <formula>E204&gt;P204</formula>
    </cfRule>
  </conditionalFormatting>
  <conditionalFormatting sqref="F204">
    <cfRule type="expression" dxfId="2568" priority="2783">
      <formula>F204&gt;Q204</formula>
    </cfRule>
  </conditionalFormatting>
  <conditionalFormatting sqref="G204">
    <cfRule type="expression" dxfId="2567" priority="2782">
      <formula>G204&gt;R204</formula>
    </cfRule>
  </conditionalFormatting>
  <conditionalFormatting sqref="E205">
    <cfRule type="expression" dxfId="2566" priority="2780">
      <formula>E205&gt;P205</formula>
    </cfRule>
  </conditionalFormatting>
  <conditionalFormatting sqref="F205">
    <cfRule type="expression" dxfId="2565" priority="2779">
      <formula>F205&gt;Q205</formula>
    </cfRule>
  </conditionalFormatting>
  <conditionalFormatting sqref="G205">
    <cfRule type="expression" dxfId="2564" priority="2778">
      <formula>G205&gt;R205</formula>
    </cfRule>
  </conditionalFormatting>
  <conditionalFormatting sqref="E206">
    <cfRule type="expression" dxfId="2563" priority="2776">
      <formula>E206&gt;P206</formula>
    </cfRule>
  </conditionalFormatting>
  <conditionalFormatting sqref="F206">
    <cfRule type="expression" dxfId="2562" priority="2775">
      <formula>F206&gt;Q206</formula>
    </cfRule>
  </conditionalFormatting>
  <conditionalFormatting sqref="G206">
    <cfRule type="expression" dxfId="2561" priority="2774">
      <formula>G206&gt;R206</formula>
    </cfRule>
  </conditionalFormatting>
  <conditionalFormatting sqref="E207">
    <cfRule type="expression" dxfId="2560" priority="2772">
      <formula>E207&gt;P207</formula>
    </cfRule>
  </conditionalFormatting>
  <conditionalFormatting sqref="F207">
    <cfRule type="expression" dxfId="2559" priority="2771">
      <formula>F207&gt;Q207</formula>
    </cfRule>
  </conditionalFormatting>
  <conditionalFormatting sqref="G207">
    <cfRule type="expression" dxfId="2558" priority="2770">
      <formula>G207&gt;R207</formula>
    </cfRule>
  </conditionalFormatting>
  <conditionalFormatting sqref="E208">
    <cfRule type="expression" dxfId="2557" priority="2768">
      <formula>E208&gt;P208</formula>
    </cfRule>
  </conditionalFormatting>
  <conditionalFormatting sqref="F208">
    <cfRule type="expression" dxfId="2556" priority="2767">
      <formula>F208&gt;Q208</formula>
    </cfRule>
  </conditionalFormatting>
  <conditionalFormatting sqref="G208">
    <cfRule type="expression" dxfId="2555" priority="2766">
      <formula>G208&gt;R208</formula>
    </cfRule>
  </conditionalFormatting>
  <conditionalFormatting sqref="E209">
    <cfRule type="expression" dxfId="2554" priority="2764">
      <formula>E209&gt;P209</formula>
    </cfRule>
  </conditionalFormatting>
  <conditionalFormatting sqref="F209">
    <cfRule type="expression" dxfId="2553" priority="2763">
      <formula>F209&gt;Q209</formula>
    </cfRule>
  </conditionalFormatting>
  <conditionalFormatting sqref="G209">
    <cfRule type="expression" dxfId="2552" priority="2762">
      <formula>G209&gt;R209</formula>
    </cfRule>
  </conditionalFormatting>
  <conditionalFormatting sqref="E210">
    <cfRule type="expression" dxfId="2551" priority="2760">
      <formula>E210&gt;P210</formula>
    </cfRule>
  </conditionalFormatting>
  <conditionalFormatting sqref="F210">
    <cfRule type="expression" dxfId="2550" priority="2759">
      <formula>F210&gt;Q210</formula>
    </cfRule>
  </conditionalFormatting>
  <conditionalFormatting sqref="G210">
    <cfRule type="expression" dxfId="2549" priority="2758">
      <formula>G210&gt;R210</formula>
    </cfRule>
  </conditionalFormatting>
  <conditionalFormatting sqref="E211">
    <cfRule type="expression" dxfId="2548" priority="2756">
      <formula>E211&gt;P211</formula>
    </cfRule>
  </conditionalFormatting>
  <conditionalFormatting sqref="F211">
    <cfRule type="expression" dxfId="2547" priority="2755">
      <formula>F211&gt;Q211</formula>
    </cfRule>
  </conditionalFormatting>
  <conditionalFormatting sqref="G211">
    <cfRule type="expression" dxfId="2546" priority="2754">
      <formula>G211&gt;R211</formula>
    </cfRule>
  </conditionalFormatting>
  <conditionalFormatting sqref="E212">
    <cfRule type="expression" dxfId="2545" priority="2748">
      <formula>E212&gt;P212</formula>
    </cfRule>
  </conditionalFormatting>
  <conditionalFormatting sqref="F212">
    <cfRule type="expression" dxfId="2544" priority="2747">
      <formula>F212&gt;Q212</formula>
    </cfRule>
  </conditionalFormatting>
  <conditionalFormatting sqref="G212">
    <cfRule type="expression" dxfId="2543" priority="2746">
      <formula>G212&gt;R212</formula>
    </cfRule>
  </conditionalFormatting>
  <conditionalFormatting sqref="E213">
    <cfRule type="expression" dxfId="2542" priority="2744">
      <formula>E213&gt;P213</formula>
    </cfRule>
  </conditionalFormatting>
  <conditionalFormatting sqref="F213">
    <cfRule type="expression" dxfId="2541" priority="2743">
      <formula>F213&gt;Q213</formula>
    </cfRule>
  </conditionalFormatting>
  <conditionalFormatting sqref="G213">
    <cfRule type="expression" dxfId="2540" priority="2742">
      <formula>G213&gt;R213</formula>
    </cfRule>
  </conditionalFormatting>
  <conditionalFormatting sqref="E214">
    <cfRule type="expression" dxfId="2539" priority="2740">
      <formula>E214&gt;P214</formula>
    </cfRule>
  </conditionalFormatting>
  <conditionalFormatting sqref="F214">
    <cfRule type="expression" dxfId="2538" priority="2739">
      <formula>F214&gt;Q214</formula>
    </cfRule>
  </conditionalFormatting>
  <conditionalFormatting sqref="G214">
    <cfRule type="expression" dxfId="2537" priority="2738">
      <formula>G214&gt;R214</formula>
    </cfRule>
  </conditionalFormatting>
  <conditionalFormatting sqref="E215">
    <cfRule type="expression" dxfId="2536" priority="2736">
      <formula>E215&gt;P215</formula>
    </cfRule>
  </conditionalFormatting>
  <conditionalFormatting sqref="F215">
    <cfRule type="expression" dxfId="2535" priority="2735">
      <formula>F215&gt;Q215</formula>
    </cfRule>
  </conditionalFormatting>
  <conditionalFormatting sqref="G215">
    <cfRule type="expression" dxfId="2534" priority="2734">
      <formula>G215&gt;R215</formula>
    </cfRule>
  </conditionalFormatting>
  <conditionalFormatting sqref="E216">
    <cfRule type="expression" dxfId="2533" priority="2732">
      <formula>E216&gt;P216</formula>
    </cfRule>
  </conditionalFormatting>
  <conditionalFormatting sqref="F216">
    <cfRule type="expression" dxfId="2532" priority="2731">
      <formula>F216&gt;Q216</formula>
    </cfRule>
  </conditionalFormatting>
  <conditionalFormatting sqref="G216">
    <cfRule type="expression" dxfId="2531" priority="2730">
      <formula>G216&gt;R216</formula>
    </cfRule>
  </conditionalFormatting>
  <conditionalFormatting sqref="E219">
    <cfRule type="expression" dxfId="2530" priority="2728">
      <formula>E219&gt;P219</formula>
    </cfRule>
  </conditionalFormatting>
  <conditionalFormatting sqref="F219">
    <cfRule type="expression" dxfId="2529" priority="2727">
      <formula>F219&gt;Q219</formula>
    </cfRule>
  </conditionalFormatting>
  <conditionalFormatting sqref="G219">
    <cfRule type="expression" dxfId="2528" priority="2726">
      <formula>G219&gt;R219</formula>
    </cfRule>
  </conditionalFormatting>
  <conditionalFormatting sqref="E220">
    <cfRule type="expression" dxfId="2527" priority="2724">
      <formula>E220&gt;P220</formula>
    </cfRule>
  </conditionalFormatting>
  <conditionalFormatting sqref="F220">
    <cfRule type="expression" dxfId="2526" priority="2723">
      <formula>F220&gt;Q220</formula>
    </cfRule>
  </conditionalFormatting>
  <conditionalFormatting sqref="G220">
    <cfRule type="expression" dxfId="2525" priority="2722">
      <formula>G220&gt;R220</formula>
    </cfRule>
  </conditionalFormatting>
  <conditionalFormatting sqref="E221">
    <cfRule type="expression" dxfId="2524" priority="2720">
      <formula>E221&gt;P221</formula>
    </cfRule>
  </conditionalFormatting>
  <conditionalFormatting sqref="F221">
    <cfRule type="expression" dxfId="2523" priority="2719">
      <formula>F221&gt;Q221</formula>
    </cfRule>
  </conditionalFormatting>
  <conditionalFormatting sqref="G221">
    <cfRule type="expression" dxfId="2522" priority="2718">
      <formula>G221&gt;R221</formula>
    </cfRule>
  </conditionalFormatting>
  <conditionalFormatting sqref="E222">
    <cfRule type="expression" dxfId="2521" priority="2716">
      <formula>E222&gt;P222</formula>
    </cfRule>
  </conditionalFormatting>
  <conditionalFormatting sqref="F222">
    <cfRule type="expression" dxfId="2520" priority="2715">
      <formula>F222&gt;Q222</formula>
    </cfRule>
  </conditionalFormatting>
  <conditionalFormatting sqref="G222:G223">
    <cfRule type="expression" dxfId="2519" priority="2714">
      <formula>G222&gt;R222</formula>
    </cfRule>
  </conditionalFormatting>
  <conditionalFormatting sqref="E224">
    <cfRule type="expression" dxfId="2518" priority="2712">
      <formula>E224&gt;P224</formula>
    </cfRule>
  </conditionalFormatting>
  <conditionalFormatting sqref="F224">
    <cfRule type="expression" dxfId="2517" priority="2711">
      <formula>F224&gt;Q224</formula>
    </cfRule>
  </conditionalFormatting>
  <conditionalFormatting sqref="G224">
    <cfRule type="expression" dxfId="2516" priority="2710">
      <formula>G224&gt;R224</formula>
    </cfRule>
  </conditionalFormatting>
  <conditionalFormatting sqref="E227">
    <cfRule type="expression" dxfId="2515" priority="2700">
      <formula>E227&gt;P227</formula>
    </cfRule>
  </conditionalFormatting>
  <conditionalFormatting sqref="F227">
    <cfRule type="expression" dxfId="2514" priority="2699">
      <formula>F227&gt;Q227</formula>
    </cfRule>
  </conditionalFormatting>
  <conditionalFormatting sqref="G227">
    <cfRule type="expression" dxfId="2513" priority="2698">
      <formula>G227&gt;R227</formula>
    </cfRule>
  </conditionalFormatting>
  <conditionalFormatting sqref="E228">
    <cfRule type="expression" dxfId="2512" priority="2696">
      <formula>E228&gt;P228</formula>
    </cfRule>
  </conditionalFormatting>
  <conditionalFormatting sqref="F228">
    <cfRule type="expression" dxfId="2511" priority="2695">
      <formula>F228&gt;Q228</formula>
    </cfRule>
  </conditionalFormatting>
  <conditionalFormatting sqref="E229">
    <cfRule type="expression" dxfId="2510" priority="2688">
      <formula>E229&gt;P229</formula>
    </cfRule>
  </conditionalFormatting>
  <conditionalFormatting sqref="F229">
    <cfRule type="expression" dxfId="2509" priority="2687">
      <formula>F229&gt;Q229</formula>
    </cfRule>
  </conditionalFormatting>
  <conditionalFormatting sqref="E230">
    <cfRule type="expression" dxfId="2508" priority="2684">
      <formula>E230&gt;P230</formula>
    </cfRule>
  </conditionalFormatting>
  <conditionalFormatting sqref="F230">
    <cfRule type="expression" dxfId="2507" priority="2683">
      <formula>F230&gt;Q230</formula>
    </cfRule>
  </conditionalFormatting>
  <conditionalFormatting sqref="E231">
    <cfRule type="expression" dxfId="2506" priority="2680">
      <formula>E231&gt;P231</formula>
    </cfRule>
  </conditionalFormatting>
  <conditionalFormatting sqref="F231">
    <cfRule type="expression" dxfId="2505" priority="2679">
      <formula>F231&gt;Q231</formula>
    </cfRule>
  </conditionalFormatting>
  <conditionalFormatting sqref="E232">
    <cfRule type="expression" dxfId="2504" priority="2676">
      <formula>E232&gt;P232</formula>
    </cfRule>
  </conditionalFormatting>
  <conditionalFormatting sqref="F232">
    <cfRule type="expression" dxfId="2503" priority="2675">
      <formula>F232&gt;Q232</formula>
    </cfRule>
  </conditionalFormatting>
  <conditionalFormatting sqref="E233">
    <cfRule type="expression" dxfId="2502" priority="2672">
      <formula>E233&gt;P233</formula>
    </cfRule>
  </conditionalFormatting>
  <conditionalFormatting sqref="F233">
    <cfRule type="expression" dxfId="2501" priority="2671">
      <formula>F233&gt;Q233</formula>
    </cfRule>
  </conditionalFormatting>
  <conditionalFormatting sqref="E234">
    <cfRule type="expression" dxfId="2500" priority="2668">
      <formula>E234&gt;P234</formula>
    </cfRule>
  </conditionalFormatting>
  <conditionalFormatting sqref="F234">
    <cfRule type="expression" dxfId="2499" priority="2667">
      <formula>F234&gt;Q234</formula>
    </cfRule>
  </conditionalFormatting>
  <conditionalFormatting sqref="E235">
    <cfRule type="expression" dxfId="2498" priority="2660">
      <formula>E235&gt;P235</formula>
    </cfRule>
  </conditionalFormatting>
  <conditionalFormatting sqref="F235">
    <cfRule type="expression" dxfId="2497" priority="2659">
      <formula>F235&gt;Q235</formula>
    </cfRule>
  </conditionalFormatting>
  <conditionalFormatting sqref="E236">
    <cfRule type="expression" dxfId="2496" priority="2656">
      <formula>E236&gt;P236</formula>
    </cfRule>
  </conditionalFormatting>
  <conditionalFormatting sqref="F236">
    <cfRule type="expression" dxfId="2495" priority="2655">
      <formula>F236&gt;Q236</formula>
    </cfRule>
  </conditionalFormatting>
  <conditionalFormatting sqref="E237">
    <cfRule type="expression" dxfId="2494" priority="2652">
      <formula>E237&gt;P237</formula>
    </cfRule>
  </conditionalFormatting>
  <conditionalFormatting sqref="F237">
    <cfRule type="expression" dxfId="2493" priority="2651">
      <formula>F237&gt;Q237</formula>
    </cfRule>
  </conditionalFormatting>
  <conditionalFormatting sqref="E238">
    <cfRule type="expression" dxfId="2492" priority="2648">
      <formula>E238&gt;P238</formula>
    </cfRule>
  </conditionalFormatting>
  <conditionalFormatting sqref="F238">
    <cfRule type="expression" dxfId="2491" priority="2647">
      <formula>F238&gt;Q238</formula>
    </cfRule>
  </conditionalFormatting>
  <conditionalFormatting sqref="E239">
    <cfRule type="expression" dxfId="2490" priority="2644">
      <formula>E239&gt;P239</formula>
    </cfRule>
  </conditionalFormatting>
  <conditionalFormatting sqref="F239">
    <cfRule type="expression" dxfId="2489" priority="2643">
      <formula>F239&gt;Q239</formula>
    </cfRule>
  </conditionalFormatting>
  <conditionalFormatting sqref="E240">
    <cfRule type="expression" dxfId="2488" priority="2640">
      <formula>E240&gt;P240</formula>
    </cfRule>
  </conditionalFormatting>
  <conditionalFormatting sqref="F240">
    <cfRule type="expression" dxfId="2487" priority="2639">
      <formula>F240&gt;Q240</formula>
    </cfRule>
  </conditionalFormatting>
  <conditionalFormatting sqref="E241">
    <cfRule type="expression" dxfId="2486" priority="2636">
      <formula>E241&gt;P241</formula>
    </cfRule>
  </conditionalFormatting>
  <conditionalFormatting sqref="F241">
    <cfRule type="expression" dxfId="2485" priority="2635">
      <formula>F241&gt;Q241</formula>
    </cfRule>
  </conditionalFormatting>
  <conditionalFormatting sqref="E242">
    <cfRule type="expression" dxfId="2484" priority="2632">
      <formula>E242&gt;P242</formula>
    </cfRule>
  </conditionalFormatting>
  <conditionalFormatting sqref="F242">
    <cfRule type="expression" dxfId="2483" priority="2631">
      <formula>F242&gt;Q242</formula>
    </cfRule>
  </conditionalFormatting>
  <conditionalFormatting sqref="E243">
    <cfRule type="expression" dxfId="2482" priority="2628">
      <formula>E243&gt;P243</formula>
    </cfRule>
  </conditionalFormatting>
  <conditionalFormatting sqref="F243">
    <cfRule type="expression" dxfId="2481" priority="2627">
      <formula>F243&gt;Q243</formula>
    </cfRule>
  </conditionalFormatting>
  <conditionalFormatting sqref="E244">
    <cfRule type="expression" dxfId="2480" priority="2624">
      <formula>E244&gt;P244</formula>
    </cfRule>
  </conditionalFormatting>
  <conditionalFormatting sqref="F244">
    <cfRule type="expression" dxfId="2479" priority="2623">
      <formula>F244&gt;Q244</formula>
    </cfRule>
  </conditionalFormatting>
  <conditionalFormatting sqref="E245:E246">
    <cfRule type="expression" dxfId="2478" priority="2620">
      <formula>E245&gt;P245</formula>
    </cfRule>
  </conditionalFormatting>
  <conditionalFormatting sqref="F245:F246">
    <cfRule type="expression" dxfId="2477" priority="2619">
      <formula>F245&gt;Q245</formula>
    </cfRule>
  </conditionalFormatting>
  <conditionalFormatting sqref="E247">
    <cfRule type="expression" dxfId="2476" priority="2616">
      <formula>E247&gt;P247</formula>
    </cfRule>
  </conditionalFormatting>
  <conditionalFormatting sqref="F247">
    <cfRule type="expression" dxfId="2475" priority="2615">
      <formula>F247&gt;Q247</formula>
    </cfRule>
  </conditionalFormatting>
  <conditionalFormatting sqref="E248">
    <cfRule type="expression" dxfId="2474" priority="2612">
      <formula>E248&gt;P248</formula>
    </cfRule>
  </conditionalFormatting>
  <conditionalFormatting sqref="F248">
    <cfRule type="expression" dxfId="2473" priority="2611">
      <formula>F248&gt;Q248</formula>
    </cfRule>
  </conditionalFormatting>
  <conditionalFormatting sqref="G248">
    <cfRule type="expression" dxfId="2472" priority="2610">
      <formula>G248&gt;R248</formula>
    </cfRule>
  </conditionalFormatting>
  <conditionalFormatting sqref="E249">
    <cfRule type="expression" dxfId="2471" priority="2608">
      <formula>E249&gt;P249</formula>
    </cfRule>
  </conditionalFormatting>
  <conditionalFormatting sqref="F249">
    <cfRule type="expression" dxfId="2470" priority="2607">
      <formula>F249&gt;Q249</formula>
    </cfRule>
  </conditionalFormatting>
  <conditionalFormatting sqref="G249">
    <cfRule type="expression" dxfId="2469" priority="2606">
      <formula>G249&gt;R249</formula>
    </cfRule>
  </conditionalFormatting>
  <conditionalFormatting sqref="E250">
    <cfRule type="expression" dxfId="2468" priority="2600">
      <formula>E250&gt;P250</formula>
    </cfRule>
  </conditionalFormatting>
  <conditionalFormatting sqref="F250">
    <cfRule type="expression" dxfId="2467" priority="2599">
      <formula>F250&gt;Q250</formula>
    </cfRule>
  </conditionalFormatting>
  <conditionalFormatting sqref="G250">
    <cfRule type="expression" dxfId="2466" priority="2598">
      <formula>G250&gt;R250</formula>
    </cfRule>
  </conditionalFormatting>
  <conditionalFormatting sqref="E252">
    <cfRule type="expression" dxfId="2465" priority="2596">
      <formula>E252&gt;P252</formula>
    </cfRule>
  </conditionalFormatting>
  <conditionalFormatting sqref="F252">
    <cfRule type="expression" dxfId="2464" priority="2595">
      <formula>F252&gt;Q252</formula>
    </cfRule>
  </conditionalFormatting>
  <conditionalFormatting sqref="G252">
    <cfRule type="expression" dxfId="2463" priority="2594">
      <formula>G252&gt;R252</formula>
    </cfRule>
  </conditionalFormatting>
  <conditionalFormatting sqref="E253">
    <cfRule type="expression" dxfId="2462" priority="2592">
      <formula>E253&gt;P253</formula>
    </cfRule>
  </conditionalFormatting>
  <conditionalFormatting sqref="F253">
    <cfRule type="expression" dxfId="2461" priority="2591">
      <formula>F253&gt;Q253</formula>
    </cfRule>
  </conditionalFormatting>
  <conditionalFormatting sqref="G253">
    <cfRule type="expression" dxfId="2460" priority="2590">
      <formula>G253&gt;R253</formula>
    </cfRule>
  </conditionalFormatting>
  <conditionalFormatting sqref="E254">
    <cfRule type="expression" dxfId="2459" priority="2588">
      <formula>E254&gt;P254</formula>
    </cfRule>
  </conditionalFormatting>
  <conditionalFormatting sqref="F254">
    <cfRule type="expression" dxfId="2458" priority="2587">
      <formula>F254&gt;Q254</formula>
    </cfRule>
  </conditionalFormatting>
  <conditionalFormatting sqref="G254">
    <cfRule type="expression" dxfId="2457" priority="2586">
      <formula>G254&gt;R254</formula>
    </cfRule>
  </conditionalFormatting>
  <conditionalFormatting sqref="E255">
    <cfRule type="expression" dxfId="2456" priority="2584">
      <formula>E255&gt;P255</formula>
    </cfRule>
  </conditionalFormatting>
  <conditionalFormatting sqref="F255">
    <cfRule type="expression" dxfId="2455" priority="2583">
      <formula>F255&gt;Q255</formula>
    </cfRule>
  </conditionalFormatting>
  <conditionalFormatting sqref="G255">
    <cfRule type="expression" dxfId="2454" priority="2582">
      <formula>G255&gt;R255</formula>
    </cfRule>
  </conditionalFormatting>
  <conditionalFormatting sqref="E257">
    <cfRule type="expression" dxfId="2453" priority="2580">
      <formula>E257&gt;P257</formula>
    </cfRule>
  </conditionalFormatting>
  <conditionalFormatting sqref="F257">
    <cfRule type="expression" dxfId="2452" priority="2579">
      <formula>F257&gt;Q257</formula>
    </cfRule>
  </conditionalFormatting>
  <conditionalFormatting sqref="G257">
    <cfRule type="expression" dxfId="2451" priority="2578">
      <formula>G257&gt;R257</formula>
    </cfRule>
  </conditionalFormatting>
  <conditionalFormatting sqref="E258">
    <cfRule type="expression" dxfId="2450" priority="2576">
      <formula>E258&gt;P258</formula>
    </cfRule>
  </conditionalFormatting>
  <conditionalFormatting sqref="F258">
    <cfRule type="expression" dxfId="2449" priority="2575">
      <formula>F258&gt;Q258</formula>
    </cfRule>
  </conditionalFormatting>
  <conditionalFormatting sqref="G258">
    <cfRule type="expression" dxfId="2448" priority="2574">
      <formula>G258&gt;R258</formula>
    </cfRule>
  </conditionalFormatting>
  <conditionalFormatting sqref="G261">
    <cfRule type="expression" dxfId="2447" priority="2571">
      <formula>G261&gt;R261</formula>
    </cfRule>
  </conditionalFormatting>
  <conditionalFormatting sqref="G280">
    <cfRule type="expression" dxfId="2446" priority="2570">
      <formula>G280&gt;R280</formula>
    </cfRule>
  </conditionalFormatting>
  <conditionalFormatting sqref="G285">
    <cfRule type="expression" dxfId="2445" priority="2569">
      <formula>G285&gt;R285</formula>
    </cfRule>
  </conditionalFormatting>
  <conditionalFormatting sqref="G310">
    <cfRule type="expression" dxfId="2444" priority="2568">
      <formula>G310&gt;R310</formula>
    </cfRule>
  </conditionalFormatting>
  <conditionalFormatting sqref="G328">
    <cfRule type="expression" dxfId="2443" priority="2567">
      <formula>G328&gt;R328</formula>
    </cfRule>
  </conditionalFormatting>
  <conditionalFormatting sqref="G354">
    <cfRule type="expression" dxfId="2442" priority="2566">
      <formula>G354&gt;R354</formula>
    </cfRule>
  </conditionalFormatting>
  <conditionalFormatting sqref="G368">
    <cfRule type="expression" dxfId="2441" priority="2565">
      <formula>G368&gt;R368</formula>
    </cfRule>
  </conditionalFormatting>
  <conditionalFormatting sqref="E53">
    <cfRule type="expression" dxfId="2440" priority="2558">
      <formula>E53&gt;P53</formula>
    </cfRule>
  </conditionalFormatting>
  <conditionalFormatting sqref="F53">
    <cfRule type="expression" dxfId="2439" priority="2557">
      <formula>F53&gt;Q53</formula>
    </cfRule>
  </conditionalFormatting>
  <conditionalFormatting sqref="G53">
    <cfRule type="expression" dxfId="2438" priority="2556">
      <formula>G53&gt;R53</formula>
    </cfRule>
  </conditionalFormatting>
  <conditionalFormatting sqref="E54">
    <cfRule type="expression" dxfId="2437" priority="2554">
      <formula>E54&gt;P54</formula>
    </cfRule>
  </conditionalFormatting>
  <conditionalFormatting sqref="F54">
    <cfRule type="expression" dxfId="2436" priority="2553">
      <formula>F54&gt;Q54</formula>
    </cfRule>
  </conditionalFormatting>
  <conditionalFormatting sqref="G54">
    <cfRule type="expression" dxfId="2435" priority="2552">
      <formula>G54&gt;R54</formula>
    </cfRule>
  </conditionalFormatting>
  <conditionalFormatting sqref="E55">
    <cfRule type="expression" dxfId="2434" priority="2550">
      <formula>E55&gt;P55</formula>
    </cfRule>
  </conditionalFormatting>
  <conditionalFormatting sqref="F55">
    <cfRule type="expression" dxfId="2433" priority="2549">
      <formula>F55&gt;Q55</formula>
    </cfRule>
  </conditionalFormatting>
  <conditionalFormatting sqref="G55">
    <cfRule type="expression" dxfId="2432" priority="2548">
      <formula>G55&gt;R55</formula>
    </cfRule>
  </conditionalFormatting>
  <conditionalFormatting sqref="E56">
    <cfRule type="expression" dxfId="2431" priority="2546">
      <formula>E56&gt;P56</formula>
    </cfRule>
  </conditionalFormatting>
  <conditionalFormatting sqref="F56">
    <cfRule type="expression" dxfId="2430" priority="2545">
      <formula>F56&gt;Q56</formula>
    </cfRule>
  </conditionalFormatting>
  <conditionalFormatting sqref="G56">
    <cfRule type="expression" dxfId="2429" priority="2544">
      <formula>G56&gt;R56</formula>
    </cfRule>
  </conditionalFormatting>
  <conditionalFormatting sqref="F58">
    <cfRule type="expression" dxfId="2428" priority="2537">
      <formula>F58&gt;Q58</formula>
    </cfRule>
  </conditionalFormatting>
  <conditionalFormatting sqref="E58">
    <cfRule type="expression" dxfId="2427" priority="2538">
      <formula>E58&gt;P58</formula>
    </cfRule>
  </conditionalFormatting>
  <conditionalFormatting sqref="G58">
    <cfRule type="expression" dxfId="2426" priority="2536">
      <formula>G58&gt;R58</formula>
    </cfRule>
  </conditionalFormatting>
  <conditionalFormatting sqref="E62">
    <cfRule type="expression" dxfId="2425" priority="2534">
      <formula>E62&gt;P62</formula>
    </cfRule>
  </conditionalFormatting>
  <conditionalFormatting sqref="F62">
    <cfRule type="expression" dxfId="2424" priority="2533">
      <formula>F62&gt;Q62</formula>
    </cfRule>
  </conditionalFormatting>
  <conditionalFormatting sqref="E28">
    <cfRule type="expression" dxfId="2423" priority="2522">
      <formula>E28&gt;P28</formula>
    </cfRule>
  </conditionalFormatting>
  <conditionalFormatting sqref="F28">
    <cfRule type="expression" dxfId="2422" priority="2521">
      <formula>F28&gt;Q28</formula>
    </cfRule>
  </conditionalFormatting>
  <conditionalFormatting sqref="G28">
    <cfRule type="expression" dxfId="2421" priority="2520">
      <formula>G28&gt;R28</formula>
    </cfRule>
  </conditionalFormatting>
  <conditionalFormatting sqref="E29">
    <cfRule type="expression" dxfId="2420" priority="2518">
      <formula>E29&gt;P29</formula>
    </cfRule>
  </conditionalFormatting>
  <conditionalFormatting sqref="F29">
    <cfRule type="expression" dxfId="2419" priority="2517">
      <formula>F29&gt;Q29</formula>
    </cfRule>
  </conditionalFormatting>
  <conditionalFormatting sqref="G29">
    <cfRule type="expression" dxfId="2418" priority="2516">
      <formula>G29&gt;R29</formula>
    </cfRule>
  </conditionalFormatting>
  <conditionalFormatting sqref="E30">
    <cfRule type="expression" dxfId="2417" priority="2514">
      <formula>E30&gt;P30</formula>
    </cfRule>
  </conditionalFormatting>
  <conditionalFormatting sqref="F30">
    <cfRule type="expression" dxfId="2416" priority="2513">
      <formula>F30&gt;Q30</formula>
    </cfRule>
  </conditionalFormatting>
  <conditionalFormatting sqref="G30">
    <cfRule type="expression" dxfId="2415" priority="2512">
      <formula>G30&gt;R30</formula>
    </cfRule>
  </conditionalFormatting>
  <conditionalFormatting sqref="E31">
    <cfRule type="expression" dxfId="2414" priority="2510">
      <formula>E31&gt;P31</formula>
    </cfRule>
  </conditionalFormatting>
  <conditionalFormatting sqref="F31">
    <cfRule type="expression" dxfId="2413" priority="2509">
      <formula>F31&gt;Q31</formula>
    </cfRule>
  </conditionalFormatting>
  <conditionalFormatting sqref="G31">
    <cfRule type="expression" dxfId="2412" priority="2508">
      <formula>G31&gt;R31</formula>
    </cfRule>
  </conditionalFormatting>
  <conditionalFormatting sqref="E45">
    <cfRule type="expression" dxfId="2411" priority="2506">
      <formula>E45&gt;P45</formula>
    </cfRule>
  </conditionalFormatting>
  <conditionalFormatting sqref="F45">
    <cfRule type="expression" dxfId="2410" priority="2505">
      <formula>F45&gt;Q45</formula>
    </cfRule>
  </conditionalFormatting>
  <conditionalFormatting sqref="F47">
    <cfRule type="expression" dxfId="2409" priority="2497">
      <formula>F47&gt;Q47</formula>
    </cfRule>
  </conditionalFormatting>
  <conditionalFormatting sqref="E46">
    <cfRule type="expression" dxfId="2408" priority="2502">
      <formula>E46&gt;P46</formula>
    </cfRule>
  </conditionalFormatting>
  <conditionalFormatting sqref="F46">
    <cfRule type="expression" dxfId="2407" priority="2501">
      <formula>F46&gt;Q46</formula>
    </cfRule>
  </conditionalFormatting>
  <conditionalFormatting sqref="G46">
    <cfRule type="expression" dxfId="2406" priority="2500">
      <formula>G46&gt;R46</formula>
    </cfRule>
  </conditionalFormatting>
  <conditionalFormatting sqref="E47">
    <cfRule type="expression" dxfId="2405" priority="2498">
      <formula>E47&gt;P47</formula>
    </cfRule>
  </conditionalFormatting>
  <conditionalFormatting sqref="G47">
    <cfRule type="expression" dxfId="2404" priority="2496">
      <formula>G47&gt;R47</formula>
    </cfRule>
  </conditionalFormatting>
  <conditionalFormatting sqref="G400">
    <cfRule type="expression" dxfId="2403" priority="2484">
      <formula>G400&gt;R400</formula>
    </cfRule>
  </conditionalFormatting>
  <conditionalFormatting sqref="E401">
    <cfRule type="expression" dxfId="2402" priority="2482">
      <formula>E401&gt;P401</formula>
    </cfRule>
  </conditionalFormatting>
  <conditionalFormatting sqref="E400">
    <cfRule type="expression" dxfId="2401" priority="2486">
      <formula>E400&gt;P400</formula>
    </cfRule>
  </conditionalFormatting>
  <conditionalFormatting sqref="G401">
    <cfRule type="expression" dxfId="2400" priority="2480">
      <formula>G401&gt;R401</formula>
    </cfRule>
  </conditionalFormatting>
  <conditionalFormatting sqref="D405">
    <cfRule type="expression" dxfId="2399" priority="2474">
      <formula>D405&gt;O405</formula>
    </cfRule>
  </conditionalFormatting>
  <conditionalFormatting sqref="E405">
    <cfRule type="expression" dxfId="2398" priority="2473">
      <formula>E405&gt;P405</formula>
    </cfRule>
  </conditionalFormatting>
  <conditionalFormatting sqref="G405">
    <cfRule type="expression" dxfId="2397" priority="2472">
      <formula>G405&gt;R405</formula>
    </cfRule>
  </conditionalFormatting>
  <conditionalFormatting sqref="D413">
    <cfRule type="expression" dxfId="2396" priority="2470">
      <formula>D413&gt;O413</formula>
    </cfRule>
  </conditionalFormatting>
  <conditionalFormatting sqref="E413">
    <cfRule type="expression" dxfId="2395" priority="2469">
      <formula>E413&gt;P413</formula>
    </cfRule>
  </conditionalFormatting>
  <conditionalFormatting sqref="G413">
    <cfRule type="expression" dxfId="2394" priority="2468">
      <formula>G413&gt;R413</formula>
    </cfRule>
  </conditionalFormatting>
  <conditionalFormatting sqref="D414">
    <cfRule type="expression" dxfId="2393" priority="2466">
      <formula>D414&gt;O414</formula>
    </cfRule>
  </conditionalFormatting>
  <conditionalFormatting sqref="E414">
    <cfRule type="expression" dxfId="2392" priority="2465">
      <formula>E414&gt;P414</formula>
    </cfRule>
  </conditionalFormatting>
  <conditionalFormatting sqref="G414">
    <cfRule type="expression" dxfId="2391" priority="2464">
      <formula>G414&gt;R414</formula>
    </cfRule>
  </conditionalFormatting>
  <conditionalFormatting sqref="D422">
    <cfRule type="expression" dxfId="2390" priority="2462">
      <formula>D422&gt;O422</formula>
    </cfRule>
  </conditionalFormatting>
  <conditionalFormatting sqref="E422">
    <cfRule type="expression" dxfId="2389" priority="2461">
      <formula>E422&gt;P422</formula>
    </cfRule>
  </conditionalFormatting>
  <conditionalFormatting sqref="G422">
    <cfRule type="expression" dxfId="2388" priority="2460">
      <formula>G422&gt;R422</formula>
    </cfRule>
  </conditionalFormatting>
  <conditionalFormatting sqref="D423">
    <cfRule type="expression" dxfId="2387" priority="2458">
      <formula>D423&gt;O423</formula>
    </cfRule>
  </conditionalFormatting>
  <conditionalFormatting sqref="E423">
    <cfRule type="expression" dxfId="2386" priority="2457">
      <formula>E423&gt;P423</formula>
    </cfRule>
  </conditionalFormatting>
  <conditionalFormatting sqref="G423">
    <cfRule type="expression" dxfId="2385" priority="2456">
      <formula>G423&gt;R423</formula>
    </cfRule>
  </conditionalFormatting>
  <conditionalFormatting sqref="D432">
    <cfRule type="expression" dxfId="2384" priority="2454">
      <formula>D432&gt;O432</formula>
    </cfRule>
  </conditionalFormatting>
  <conditionalFormatting sqref="E432">
    <cfRule type="expression" dxfId="2383" priority="2453">
      <formula>E432&gt;P432</formula>
    </cfRule>
  </conditionalFormatting>
  <conditionalFormatting sqref="G432">
    <cfRule type="expression" dxfId="2382" priority="2452">
      <formula>G432&gt;R432</formula>
    </cfRule>
  </conditionalFormatting>
  <conditionalFormatting sqref="D444">
    <cfRule type="expression" dxfId="2381" priority="2450">
      <formula>D444&gt;O444</formula>
    </cfRule>
  </conditionalFormatting>
  <conditionalFormatting sqref="G444">
    <cfRule type="expression" dxfId="2380" priority="2448">
      <formula>G444&gt;R444</formula>
    </cfRule>
  </conditionalFormatting>
  <conditionalFormatting sqref="D445">
    <cfRule type="expression" dxfId="2379" priority="2446">
      <formula>D445&gt;O445</formula>
    </cfRule>
  </conditionalFormatting>
  <conditionalFormatting sqref="G445">
    <cfRule type="expression" dxfId="2378" priority="2444">
      <formula>G445&gt;R445</formula>
    </cfRule>
  </conditionalFormatting>
  <conditionalFormatting sqref="D449">
    <cfRule type="expression" dxfId="2377" priority="2442">
      <formula>D449&gt;O449</formula>
    </cfRule>
  </conditionalFormatting>
  <conditionalFormatting sqref="G449">
    <cfRule type="expression" dxfId="2376" priority="2440">
      <formula>G449&gt;R449</formula>
    </cfRule>
  </conditionalFormatting>
  <conditionalFormatting sqref="D457">
    <cfRule type="expression" dxfId="2375" priority="2438">
      <formula>D457&gt;O457</formula>
    </cfRule>
  </conditionalFormatting>
  <conditionalFormatting sqref="G457">
    <cfRule type="expression" dxfId="2374" priority="2436">
      <formula>G457&gt;R457</formula>
    </cfRule>
  </conditionalFormatting>
  <conditionalFormatting sqref="D458">
    <cfRule type="expression" dxfId="2373" priority="2434">
      <formula>D458&gt;O458</formula>
    </cfRule>
  </conditionalFormatting>
  <conditionalFormatting sqref="G458">
    <cfRule type="expression" dxfId="2372" priority="2432">
      <formula>G458&gt;R458</formula>
    </cfRule>
  </conditionalFormatting>
  <conditionalFormatting sqref="D406">
    <cfRule type="expression" dxfId="2371" priority="2430">
      <formula>D406&gt;O406</formula>
    </cfRule>
  </conditionalFormatting>
  <conditionalFormatting sqref="G406">
    <cfRule type="expression" dxfId="2370" priority="2428">
      <formula>G406&gt;R406</formula>
    </cfRule>
  </conditionalFormatting>
  <conditionalFormatting sqref="E406">
    <cfRule type="expression" dxfId="2369" priority="2426">
      <formula>E406&gt;P406</formula>
    </cfRule>
  </conditionalFormatting>
  <conditionalFormatting sqref="G407">
    <cfRule type="expression" dxfId="2368" priority="2424">
      <formula>G407&gt;R407</formula>
    </cfRule>
  </conditionalFormatting>
  <conditionalFormatting sqref="G408">
    <cfRule type="expression" dxfId="2367" priority="2420">
      <formula>G408&gt;R408</formula>
    </cfRule>
  </conditionalFormatting>
  <conditionalFormatting sqref="G409">
    <cfRule type="expression" dxfId="2366" priority="2416">
      <formula>G409&gt;R409</formula>
    </cfRule>
  </conditionalFormatting>
  <conditionalFormatting sqref="G410">
    <cfRule type="expression" dxfId="2365" priority="2412">
      <formula>G410&gt;R410</formula>
    </cfRule>
  </conditionalFormatting>
  <conditionalFormatting sqref="G411">
    <cfRule type="expression" dxfId="2364" priority="2408">
      <formula>G411&gt;R411</formula>
    </cfRule>
  </conditionalFormatting>
  <conditionalFormatting sqref="G412">
    <cfRule type="expression" dxfId="2363" priority="2404">
      <formula>G412&gt;R412</formula>
    </cfRule>
  </conditionalFormatting>
  <conditionalFormatting sqref="G415">
    <cfRule type="expression" dxfId="2362" priority="2400">
      <formula>G415&gt;R415</formula>
    </cfRule>
  </conditionalFormatting>
  <conditionalFormatting sqref="G416">
    <cfRule type="expression" dxfId="2361" priority="2396">
      <formula>G416&gt;R416</formula>
    </cfRule>
  </conditionalFormatting>
  <conditionalFormatting sqref="G417">
    <cfRule type="expression" dxfId="2360" priority="2392">
      <formula>G417&gt;R417</formula>
    </cfRule>
  </conditionalFormatting>
  <conditionalFormatting sqref="G418">
    <cfRule type="expression" dxfId="2359" priority="2388">
      <formula>G418&gt;R418</formula>
    </cfRule>
  </conditionalFormatting>
  <conditionalFormatting sqref="G419">
    <cfRule type="expression" dxfId="2358" priority="2384">
      <formula>G419&gt;R419</formula>
    </cfRule>
  </conditionalFormatting>
  <conditionalFormatting sqref="G420">
    <cfRule type="expression" dxfId="2357" priority="2380">
      <formula>G420&gt;R420</formula>
    </cfRule>
  </conditionalFormatting>
  <conditionalFormatting sqref="G421">
    <cfRule type="expression" dxfId="2356" priority="2376">
      <formula>G421&gt;R421</formula>
    </cfRule>
  </conditionalFormatting>
  <conditionalFormatting sqref="D424">
    <cfRule type="expression" dxfId="2355" priority="2369">
      <formula>D424&gt;O424</formula>
    </cfRule>
  </conditionalFormatting>
  <conditionalFormatting sqref="G424">
    <cfRule type="expression" dxfId="2354" priority="2368">
      <formula>G424&gt;R424</formula>
    </cfRule>
  </conditionalFormatting>
  <conditionalFormatting sqref="E424">
    <cfRule type="expression" dxfId="2353" priority="2366">
      <formula>E424&gt;P424</formula>
    </cfRule>
  </conditionalFormatting>
  <conditionalFormatting sqref="D425">
    <cfRule type="expression" dxfId="2352" priority="2365">
      <formula>D425&gt;O425</formula>
    </cfRule>
  </conditionalFormatting>
  <conditionalFormatting sqref="G425">
    <cfRule type="expression" dxfId="2351" priority="2364">
      <formula>G425&gt;R425</formula>
    </cfRule>
  </conditionalFormatting>
  <conditionalFormatting sqref="E425">
    <cfRule type="expression" dxfId="2350" priority="2362">
      <formula>E425&gt;P425</formula>
    </cfRule>
  </conditionalFormatting>
  <conditionalFormatting sqref="D426">
    <cfRule type="expression" dxfId="2349" priority="2361">
      <formula>D426&gt;O426</formula>
    </cfRule>
  </conditionalFormatting>
  <conditionalFormatting sqref="G426">
    <cfRule type="expression" dxfId="2348" priority="2360">
      <formula>G426&gt;R426</formula>
    </cfRule>
  </conditionalFormatting>
  <conditionalFormatting sqref="E426">
    <cfRule type="expression" dxfId="2347" priority="2358">
      <formula>E426&gt;P426</formula>
    </cfRule>
  </conditionalFormatting>
  <conditionalFormatting sqref="D427">
    <cfRule type="expression" dxfId="2346" priority="2357">
      <formula>D427&gt;O427</formula>
    </cfRule>
  </conditionalFormatting>
  <conditionalFormatting sqref="G427">
    <cfRule type="expression" dxfId="2345" priority="2356">
      <formula>G427&gt;R427</formula>
    </cfRule>
  </conditionalFormatting>
  <conditionalFormatting sqref="E427">
    <cfRule type="expression" dxfId="2344" priority="2354">
      <formula>E427&gt;P427</formula>
    </cfRule>
  </conditionalFormatting>
  <conditionalFormatting sqref="D428">
    <cfRule type="expression" dxfId="2343" priority="2353">
      <formula>D428&gt;O428</formula>
    </cfRule>
  </conditionalFormatting>
  <conditionalFormatting sqref="G428">
    <cfRule type="expression" dxfId="2342" priority="2352">
      <formula>G428&gt;R428</formula>
    </cfRule>
  </conditionalFormatting>
  <conditionalFormatting sqref="E428">
    <cfRule type="expression" dxfId="2341" priority="2350">
      <formula>E428&gt;P428</formula>
    </cfRule>
  </conditionalFormatting>
  <conditionalFormatting sqref="D429">
    <cfRule type="expression" dxfId="2340" priority="2349">
      <formula>D429&gt;O429</formula>
    </cfRule>
  </conditionalFormatting>
  <conditionalFormatting sqref="G429">
    <cfRule type="expression" dxfId="2339" priority="2348">
      <formula>G429&gt;R429</formula>
    </cfRule>
  </conditionalFormatting>
  <conditionalFormatting sqref="E429">
    <cfRule type="expression" dxfId="2338" priority="2346">
      <formula>E429&gt;P429</formula>
    </cfRule>
  </conditionalFormatting>
  <conditionalFormatting sqref="D430">
    <cfRule type="expression" dxfId="2337" priority="2345">
      <formula>D430&gt;O430</formula>
    </cfRule>
  </conditionalFormatting>
  <conditionalFormatting sqref="G430">
    <cfRule type="expression" dxfId="2336" priority="2344">
      <formula>G430&gt;R430</formula>
    </cfRule>
  </conditionalFormatting>
  <conditionalFormatting sqref="E430">
    <cfRule type="expression" dxfId="2335" priority="2342">
      <formula>E430&gt;P430</formula>
    </cfRule>
  </conditionalFormatting>
  <conditionalFormatting sqref="D433">
    <cfRule type="expression" dxfId="2334" priority="2341">
      <formula>D433&gt;O433</formula>
    </cfRule>
  </conditionalFormatting>
  <conditionalFormatting sqref="G433">
    <cfRule type="expression" dxfId="2333" priority="2340">
      <formula>G433&gt;R433</formula>
    </cfRule>
  </conditionalFormatting>
  <conditionalFormatting sqref="E433">
    <cfRule type="expression" dxfId="2332" priority="2338">
      <formula>E433&gt;P433</formula>
    </cfRule>
  </conditionalFormatting>
  <conditionalFormatting sqref="D434">
    <cfRule type="expression" dxfId="2331" priority="2337">
      <formula>D434&gt;O434</formula>
    </cfRule>
  </conditionalFormatting>
  <conditionalFormatting sqref="G434">
    <cfRule type="expression" dxfId="2330" priority="2336">
      <formula>G434&gt;R434</formula>
    </cfRule>
  </conditionalFormatting>
  <conditionalFormatting sqref="E434">
    <cfRule type="expression" dxfId="2329" priority="2334">
      <formula>E434&gt;P434</formula>
    </cfRule>
  </conditionalFormatting>
  <conditionalFormatting sqref="D435">
    <cfRule type="expression" dxfId="2328" priority="2333">
      <formula>D435&gt;O435</formula>
    </cfRule>
  </conditionalFormatting>
  <conditionalFormatting sqref="G435">
    <cfRule type="expression" dxfId="2327" priority="2332">
      <formula>G435&gt;R435</formula>
    </cfRule>
  </conditionalFormatting>
  <conditionalFormatting sqref="E435">
    <cfRule type="expression" dxfId="2326" priority="2330">
      <formula>E435&gt;P435</formula>
    </cfRule>
  </conditionalFormatting>
  <conditionalFormatting sqref="D436">
    <cfRule type="expression" dxfId="2325" priority="2329">
      <formula>D436&gt;O436</formula>
    </cfRule>
  </conditionalFormatting>
  <conditionalFormatting sqref="G436">
    <cfRule type="expression" dxfId="2324" priority="2328">
      <formula>G436&gt;R436</formula>
    </cfRule>
  </conditionalFormatting>
  <conditionalFormatting sqref="E436">
    <cfRule type="expression" dxfId="2323" priority="2326">
      <formula>E436&gt;P436</formula>
    </cfRule>
  </conditionalFormatting>
  <conditionalFormatting sqref="D437">
    <cfRule type="expression" dxfId="2322" priority="2325">
      <formula>D437&gt;O437</formula>
    </cfRule>
  </conditionalFormatting>
  <conditionalFormatting sqref="G437">
    <cfRule type="expression" dxfId="2321" priority="2324">
      <formula>G437&gt;R437</formula>
    </cfRule>
  </conditionalFormatting>
  <conditionalFormatting sqref="E437">
    <cfRule type="expression" dxfId="2320" priority="2322">
      <formula>E437&gt;P437</formula>
    </cfRule>
  </conditionalFormatting>
  <conditionalFormatting sqref="D438">
    <cfRule type="expression" dxfId="2319" priority="2321">
      <formula>D438&gt;O438</formula>
    </cfRule>
  </conditionalFormatting>
  <conditionalFormatting sqref="G438">
    <cfRule type="expression" dxfId="2318" priority="2320">
      <formula>G438&gt;R438</formula>
    </cfRule>
  </conditionalFormatting>
  <conditionalFormatting sqref="E438">
    <cfRule type="expression" dxfId="2317" priority="2318">
      <formula>E438&gt;P438</formula>
    </cfRule>
  </conditionalFormatting>
  <conditionalFormatting sqref="D439">
    <cfRule type="expression" dxfId="2316" priority="2317">
      <formula>D439&gt;O439</formula>
    </cfRule>
  </conditionalFormatting>
  <conditionalFormatting sqref="G439">
    <cfRule type="expression" dxfId="2315" priority="2316">
      <formula>G439&gt;R439</formula>
    </cfRule>
  </conditionalFormatting>
  <conditionalFormatting sqref="E439">
    <cfRule type="expression" dxfId="2314" priority="2314">
      <formula>E439&gt;P439</formula>
    </cfRule>
  </conditionalFormatting>
  <conditionalFormatting sqref="D440">
    <cfRule type="expression" dxfId="2313" priority="2313">
      <formula>D440&gt;O440</formula>
    </cfRule>
  </conditionalFormatting>
  <conditionalFormatting sqref="G440">
    <cfRule type="expression" dxfId="2312" priority="2312">
      <formula>G440&gt;R440</formula>
    </cfRule>
  </conditionalFormatting>
  <conditionalFormatting sqref="D441">
    <cfRule type="expression" dxfId="2311" priority="2309">
      <formula>D441&gt;O441</formula>
    </cfRule>
  </conditionalFormatting>
  <conditionalFormatting sqref="G441">
    <cfRule type="expression" dxfId="2310" priority="2308">
      <formula>G441&gt;R441</formula>
    </cfRule>
  </conditionalFormatting>
  <conditionalFormatting sqref="E441">
    <cfRule type="expression" dxfId="2309" priority="2306">
      <formula>E441&gt;P441</formula>
    </cfRule>
  </conditionalFormatting>
  <conditionalFormatting sqref="D442">
    <cfRule type="expression" dxfId="2308" priority="2305">
      <formula>D442&gt;O442</formula>
    </cfRule>
  </conditionalFormatting>
  <conditionalFormatting sqref="G442">
    <cfRule type="expression" dxfId="2307" priority="2304">
      <formula>G442&gt;R442</formula>
    </cfRule>
  </conditionalFormatting>
  <conditionalFormatting sqref="E442">
    <cfRule type="expression" dxfId="2306" priority="2302">
      <formula>E442&gt;P442</formula>
    </cfRule>
  </conditionalFormatting>
  <conditionalFormatting sqref="D443">
    <cfRule type="expression" dxfId="2305" priority="2301">
      <formula>D443&gt;O443</formula>
    </cfRule>
  </conditionalFormatting>
  <conditionalFormatting sqref="G443">
    <cfRule type="expression" dxfId="2304" priority="2300">
      <formula>G443&gt;R443</formula>
    </cfRule>
  </conditionalFormatting>
  <conditionalFormatting sqref="E443">
    <cfRule type="expression" dxfId="2303" priority="2298">
      <formula>E443&gt;P443</formula>
    </cfRule>
  </conditionalFormatting>
  <conditionalFormatting sqref="D446">
    <cfRule type="expression" dxfId="2302" priority="2297">
      <formula>D446&gt;O446</formula>
    </cfRule>
  </conditionalFormatting>
  <conditionalFormatting sqref="G446">
    <cfRule type="expression" dxfId="2301" priority="2296">
      <formula>G446&gt;R446</formula>
    </cfRule>
  </conditionalFormatting>
  <conditionalFormatting sqref="E446">
    <cfRule type="expression" dxfId="2300" priority="2294">
      <formula>E446&gt;P446</formula>
    </cfRule>
  </conditionalFormatting>
  <conditionalFormatting sqref="D447">
    <cfRule type="expression" dxfId="2299" priority="2293">
      <formula>D447&gt;O447</formula>
    </cfRule>
  </conditionalFormatting>
  <conditionalFormatting sqref="G447">
    <cfRule type="expression" dxfId="2298" priority="2292">
      <formula>G447&gt;R447</formula>
    </cfRule>
  </conditionalFormatting>
  <conditionalFormatting sqref="D448">
    <cfRule type="expression" dxfId="2297" priority="2289">
      <formula>D448&gt;O448</formula>
    </cfRule>
  </conditionalFormatting>
  <conditionalFormatting sqref="G448">
    <cfRule type="expression" dxfId="2296" priority="2288">
      <formula>G448&gt;R448</formula>
    </cfRule>
  </conditionalFormatting>
  <conditionalFormatting sqref="D450">
    <cfRule type="expression" dxfId="2295" priority="2285">
      <formula>D450&gt;O450</formula>
    </cfRule>
  </conditionalFormatting>
  <conditionalFormatting sqref="G450">
    <cfRule type="expression" dxfId="2294" priority="2284">
      <formula>G450&gt;R450</formula>
    </cfRule>
  </conditionalFormatting>
  <conditionalFormatting sqref="E450">
    <cfRule type="expression" dxfId="2293" priority="2282">
      <formula>E450&gt;P450</formula>
    </cfRule>
  </conditionalFormatting>
  <conditionalFormatting sqref="D451:D452">
    <cfRule type="expression" dxfId="2292" priority="2281">
      <formula>D451&gt;O451</formula>
    </cfRule>
  </conditionalFormatting>
  <conditionalFormatting sqref="G451:G452">
    <cfRule type="expression" dxfId="2291" priority="2280">
      <formula>G451&gt;R451</formula>
    </cfRule>
  </conditionalFormatting>
  <conditionalFormatting sqref="E451">
    <cfRule type="expression" dxfId="2290" priority="2278">
      <formula>E451&gt;P451</formula>
    </cfRule>
  </conditionalFormatting>
  <conditionalFormatting sqref="D453">
    <cfRule type="expression" dxfId="2289" priority="2277">
      <formula>D453&gt;O453</formula>
    </cfRule>
  </conditionalFormatting>
  <conditionalFormatting sqref="G453">
    <cfRule type="expression" dxfId="2288" priority="2276">
      <formula>G453&gt;R453</formula>
    </cfRule>
  </conditionalFormatting>
  <conditionalFormatting sqref="D454">
    <cfRule type="expression" dxfId="2287" priority="2273">
      <formula>D454&gt;O454</formula>
    </cfRule>
  </conditionalFormatting>
  <conditionalFormatting sqref="G454">
    <cfRule type="expression" dxfId="2286" priority="2272">
      <formula>G454&gt;R454</formula>
    </cfRule>
  </conditionalFormatting>
  <conditionalFormatting sqref="E454">
    <cfRule type="expression" dxfId="2285" priority="2270">
      <formula>E454&gt;P454</formula>
    </cfRule>
  </conditionalFormatting>
  <conditionalFormatting sqref="D455">
    <cfRule type="expression" dxfId="2284" priority="2269">
      <formula>D455&gt;O455</formula>
    </cfRule>
  </conditionalFormatting>
  <conditionalFormatting sqref="G455">
    <cfRule type="expression" dxfId="2283" priority="2268">
      <formula>G455&gt;R455</formula>
    </cfRule>
  </conditionalFormatting>
  <conditionalFormatting sqref="E455">
    <cfRule type="expression" dxfId="2282" priority="2266">
      <formula>E455&gt;P455</formula>
    </cfRule>
  </conditionalFormatting>
  <conditionalFormatting sqref="D456">
    <cfRule type="expression" dxfId="2281" priority="2265">
      <formula>D456&gt;O456</formula>
    </cfRule>
  </conditionalFormatting>
  <conditionalFormatting sqref="G456">
    <cfRule type="expression" dxfId="2280" priority="2264">
      <formula>G456&gt;R456</formula>
    </cfRule>
  </conditionalFormatting>
  <conditionalFormatting sqref="E456">
    <cfRule type="expression" dxfId="2279" priority="2262">
      <formula>E456&gt;P456</formula>
    </cfRule>
  </conditionalFormatting>
  <conditionalFormatting sqref="D459">
    <cfRule type="expression" dxfId="2278" priority="2261">
      <formula>D459&gt;O459</formula>
    </cfRule>
  </conditionalFormatting>
  <conditionalFormatting sqref="G459">
    <cfRule type="expression" dxfId="2277" priority="2260">
      <formula>G459&gt;R459</formula>
    </cfRule>
  </conditionalFormatting>
  <conditionalFormatting sqref="E459">
    <cfRule type="expression" dxfId="2276" priority="2258">
      <formula>E459&gt;P459</formula>
    </cfRule>
  </conditionalFormatting>
  <conditionalFormatting sqref="D460">
    <cfRule type="expression" dxfId="2275" priority="2257">
      <formula>D460&gt;O460</formula>
    </cfRule>
  </conditionalFormatting>
  <conditionalFormatting sqref="G460">
    <cfRule type="expression" dxfId="2274" priority="2256">
      <formula>G460&gt;R460</formula>
    </cfRule>
  </conditionalFormatting>
  <conditionalFormatting sqref="E460">
    <cfRule type="expression" dxfId="2273" priority="2254">
      <formula>E460&gt;P460</formula>
    </cfRule>
  </conditionalFormatting>
  <conditionalFormatting sqref="D461">
    <cfRule type="expression" dxfId="2272" priority="2253">
      <formula>D461&gt;O461</formula>
    </cfRule>
  </conditionalFormatting>
  <conditionalFormatting sqref="G461">
    <cfRule type="expression" dxfId="2271" priority="2252">
      <formula>G461&gt;R461</formula>
    </cfRule>
  </conditionalFormatting>
  <conditionalFormatting sqref="D462">
    <cfRule type="expression" dxfId="2270" priority="2249">
      <formula>D462&gt;O462</formula>
    </cfRule>
  </conditionalFormatting>
  <conditionalFormatting sqref="G462">
    <cfRule type="expression" dxfId="2269" priority="2248">
      <formula>G462&gt;R462</formula>
    </cfRule>
  </conditionalFormatting>
  <conditionalFormatting sqref="D463">
    <cfRule type="expression" dxfId="2268" priority="2245">
      <formula>D463&gt;O463</formula>
    </cfRule>
  </conditionalFormatting>
  <conditionalFormatting sqref="G463">
    <cfRule type="expression" dxfId="2267" priority="2244">
      <formula>G463&gt;R463</formula>
    </cfRule>
  </conditionalFormatting>
  <conditionalFormatting sqref="E463">
    <cfRule type="expression" dxfId="2266" priority="2242">
      <formula>E463&gt;P463</formula>
    </cfRule>
  </conditionalFormatting>
  <conditionalFormatting sqref="D464">
    <cfRule type="expression" dxfId="2265" priority="2237">
      <formula>D464&gt;O464</formula>
    </cfRule>
  </conditionalFormatting>
  <conditionalFormatting sqref="G464">
    <cfRule type="expression" dxfId="2264" priority="2236">
      <formula>G464&gt;R464</formula>
    </cfRule>
  </conditionalFormatting>
  <conditionalFormatting sqref="E464">
    <cfRule type="expression" dxfId="2263" priority="2234">
      <formula>E464&gt;P464</formula>
    </cfRule>
  </conditionalFormatting>
  <conditionalFormatting sqref="D465">
    <cfRule type="expression" dxfId="2262" priority="2233">
      <formula>D465&gt;O465</formula>
    </cfRule>
  </conditionalFormatting>
  <conditionalFormatting sqref="G465">
    <cfRule type="expression" dxfId="2261" priority="2232">
      <formula>G465&gt;R465</formula>
    </cfRule>
  </conditionalFormatting>
  <conditionalFormatting sqref="E465">
    <cfRule type="expression" dxfId="2260" priority="2230">
      <formula>E465&gt;P465</formula>
    </cfRule>
  </conditionalFormatting>
  <conditionalFormatting sqref="D466">
    <cfRule type="expression" dxfId="2259" priority="2229">
      <formula>D466&gt;O466</formula>
    </cfRule>
  </conditionalFormatting>
  <conditionalFormatting sqref="G466">
    <cfRule type="expression" dxfId="2258" priority="2228">
      <formula>G466&gt;R466</formula>
    </cfRule>
  </conditionalFormatting>
  <conditionalFormatting sqref="E466">
    <cfRule type="expression" dxfId="2257" priority="2226">
      <formula>E466&gt;P466</formula>
    </cfRule>
  </conditionalFormatting>
  <conditionalFormatting sqref="D478:D498">
    <cfRule type="expression" dxfId="2256" priority="2225">
      <formula>D478&gt;O478</formula>
    </cfRule>
  </conditionalFormatting>
  <conditionalFormatting sqref="G467">
    <cfRule type="expression" dxfId="2255" priority="2224">
      <formula>G467&gt;R467</formula>
    </cfRule>
  </conditionalFormatting>
  <conditionalFormatting sqref="E494:E498 E480:E492">
    <cfRule type="expression" dxfId="2254" priority="2222">
      <formula>E480&gt;P480</formula>
    </cfRule>
  </conditionalFormatting>
  <conditionalFormatting sqref="D499">
    <cfRule type="expression" dxfId="2253" priority="2221">
      <formula>D499&gt;O499</formula>
    </cfRule>
  </conditionalFormatting>
  <conditionalFormatting sqref="G499">
    <cfRule type="expression" dxfId="2252" priority="2220">
      <formula>G499&gt;R499</formula>
    </cfRule>
  </conditionalFormatting>
  <conditionalFormatting sqref="E499">
    <cfRule type="expression" dxfId="2251" priority="2218">
      <formula>E499&gt;P499</formula>
    </cfRule>
  </conditionalFormatting>
  <conditionalFormatting sqref="E61">
    <cfRule type="expression" dxfId="2250" priority="2204">
      <formula>E61&gt;P61</formula>
    </cfRule>
  </conditionalFormatting>
  <conditionalFormatting sqref="F61">
    <cfRule type="expression" dxfId="2249" priority="2203">
      <formula>F61&gt;Q61</formula>
    </cfRule>
  </conditionalFormatting>
  <conditionalFormatting sqref="E218">
    <cfRule type="expression" dxfId="2248" priority="2200">
      <formula>E218&gt;P218</formula>
    </cfRule>
  </conditionalFormatting>
  <conditionalFormatting sqref="F218">
    <cfRule type="expression" dxfId="2247" priority="2199">
      <formula>F218&gt;Q218</formula>
    </cfRule>
  </conditionalFormatting>
  <conditionalFormatting sqref="E223">
    <cfRule type="expression" dxfId="2246" priority="2196">
      <formula>E223&gt;P223</formula>
    </cfRule>
  </conditionalFormatting>
  <conditionalFormatting sqref="F223">
    <cfRule type="expression" dxfId="2245" priority="2195">
      <formula>F223&gt;Q223</formula>
    </cfRule>
  </conditionalFormatting>
  <conditionalFormatting sqref="E251">
    <cfRule type="expression" dxfId="2244" priority="2192">
      <formula>E251&gt;P251</formula>
    </cfRule>
  </conditionalFormatting>
  <conditionalFormatting sqref="F251">
    <cfRule type="expression" dxfId="2243" priority="2191">
      <formula>F251&gt;Q251</formula>
    </cfRule>
  </conditionalFormatting>
  <conditionalFormatting sqref="G251">
    <cfRule type="expression" dxfId="2242" priority="2190">
      <formula>G251&gt;R251</formula>
    </cfRule>
  </conditionalFormatting>
  <conditionalFormatting sqref="E8">
    <cfRule type="expression" dxfId="2241" priority="2188">
      <formula>E8&gt;P8</formula>
    </cfRule>
  </conditionalFormatting>
  <conditionalFormatting sqref="F8">
    <cfRule type="expression" dxfId="2240" priority="2187">
      <formula>F8&gt;Q8</formula>
    </cfRule>
  </conditionalFormatting>
  <conditionalFormatting sqref="G8">
    <cfRule type="expression" dxfId="2239" priority="2186">
      <formula>G8&gt;R8</formula>
    </cfRule>
  </conditionalFormatting>
  <conditionalFormatting sqref="E27">
    <cfRule type="expression" dxfId="2238" priority="2184">
      <formula>E27&gt;P27</formula>
    </cfRule>
  </conditionalFormatting>
  <conditionalFormatting sqref="F27">
    <cfRule type="expression" dxfId="2237" priority="2183">
      <formula>F27&gt;Q27</formula>
    </cfRule>
  </conditionalFormatting>
  <conditionalFormatting sqref="G27">
    <cfRule type="expression" dxfId="2236" priority="2182">
      <formula>G27&gt;R27</formula>
    </cfRule>
  </conditionalFormatting>
  <conditionalFormatting sqref="E52">
    <cfRule type="expression" dxfId="2235" priority="2180">
      <formula>E52&gt;P52</formula>
    </cfRule>
  </conditionalFormatting>
  <conditionalFormatting sqref="F52">
    <cfRule type="expression" dxfId="2234" priority="2179">
      <formula>F52&gt;Q52</formula>
    </cfRule>
  </conditionalFormatting>
  <conditionalFormatting sqref="G52">
    <cfRule type="expression" dxfId="2233" priority="2178">
      <formula>G52&gt;R52</formula>
    </cfRule>
  </conditionalFormatting>
  <conditionalFormatting sqref="E73">
    <cfRule type="expression" dxfId="2232" priority="2176">
      <formula>E73&gt;P73</formula>
    </cfRule>
  </conditionalFormatting>
  <conditionalFormatting sqref="F73">
    <cfRule type="expression" dxfId="2231" priority="2175">
      <formula>F73&gt;Q73</formula>
    </cfRule>
  </conditionalFormatting>
  <conditionalFormatting sqref="G73">
    <cfRule type="expression" dxfId="2230" priority="2174">
      <formula>G73&gt;R73</formula>
    </cfRule>
  </conditionalFormatting>
  <conditionalFormatting sqref="D161">
    <cfRule type="expression" dxfId="2229" priority="2173">
      <formula>D161&gt;O161</formula>
    </cfRule>
  </conditionalFormatting>
  <conditionalFormatting sqref="E161">
    <cfRule type="expression" dxfId="2228" priority="2172">
      <formula>E161&gt;P161</formula>
    </cfRule>
  </conditionalFormatting>
  <conditionalFormatting sqref="F161">
    <cfRule type="expression" dxfId="2227" priority="2171">
      <formula>F161&gt;Q161</formula>
    </cfRule>
  </conditionalFormatting>
  <conditionalFormatting sqref="G161">
    <cfRule type="expression" dxfId="2226" priority="2170">
      <formula>G161&gt;R161</formula>
    </cfRule>
  </conditionalFormatting>
  <conditionalFormatting sqref="E399">
    <cfRule type="expression" dxfId="2225" priority="2166">
      <formula>E399&gt;P399</formula>
    </cfRule>
  </conditionalFormatting>
  <conditionalFormatting sqref="G399">
    <cfRule type="expression" dxfId="2224" priority="2164">
      <formula>G399&gt;R399</formula>
    </cfRule>
  </conditionalFormatting>
  <conditionalFormatting sqref="D404">
    <cfRule type="expression" dxfId="2223" priority="2163">
      <formula>D404&gt;O404</formula>
    </cfRule>
  </conditionalFormatting>
  <conditionalFormatting sqref="E404">
    <cfRule type="expression" dxfId="2222" priority="2162">
      <formula>E404&gt;P404</formula>
    </cfRule>
  </conditionalFormatting>
  <conditionalFormatting sqref="G404">
    <cfRule type="expression" dxfId="2221" priority="2161">
      <formula>G404&gt;R404</formula>
    </cfRule>
  </conditionalFormatting>
  <conditionalFormatting sqref="R368 R145 R127:R129">
    <cfRule type="expression" dxfId="2220" priority="1924">
      <formula>M127=0</formula>
    </cfRule>
  </conditionalFormatting>
  <conditionalFormatting sqref="S368">
    <cfRule type="expression" dxfId="2219" priority="1923">
      <formula>R368=0</formula>
    </cfRule>
  </conditionalFormatting>
  <conditionalFormatting sqref="R354">
    <cfRule type="expression" dxfId="2218" priority="1922">
      <formula>M354=0</formula>
    </cfRule>
  </conditionalFormatting>
  <conditionalFormatting sqref="S354">
    <cfRule type="expression" dxfId="2217" priority="1921">
      <formula>R354=0</formula>
    </cfRule>
  </conditionalFormatting>
  <conditionalFormatting sqref="R328">
    <cfRule type="expression" dxfId="2216" priority="1920">
      <formula>M328=0</formula>
    </cfRule>
  </conditionalFormatting>
  <conditionalFormatting sqref="S328">
    <cfRule type="expression" dxfId="2215" priority="1919">
      <formula>R328=0</formula>
    </cfRule>
  </conditionalFormatting>
  <conditionalFormatting sqref="R310">
    <cfRule type="expression" dxfId="2214" priority="1918">
      <formula>M310=0</formula>
    </cfRule>
  </conditionalFormatting>
  <conditionalFormatting sqref="S310">
    <cfRule type="expression" dxfId="2213" priority="1917">
      <formula>R310=0</formula>
    </cfRule>
  </conditionalFormatting>
  <conditionalFormatting sqref="R285">
    <cfRule type="expression" dxfId="2212" priority="1916">
      <formula>M285=0</formula>
    </cfRule>
  </conditionalFormatting>
  <conditionalFormatting sqref="S285">
    <cfRule type="expression" dxfId="2211" priority="1915">
      <formula>R285=0</formula>
    </cfRule>
  </conditionalFormatting>
  <conditionalFormatting sqref="R280">
    <cfRule type="expression" dxfId="2210" priority="1914">
      <formula>M280=0</formula>
    </cfRule>
  </conditionalFormatting>
  <conditionalFormatting sqref="S280">
    <cfRule type="expression" dxfId="2209" priority="1913">
      <formula>R280=0</formula>
    </cfRule>
  </conditionalFormatting>
  <conditionalFormatting sqref="R261">
    <cfRule type="expression" dxfId="2208" priority="1912">
      <formula>M261=0</formula>
    </cfRule>
  </conditionalFormatting>
  <conditionalFormatting sqref="S261">
    <cfRule type="expression" dxfId="2207" priority="1911">
      <formula>R261=0</formula>
    </cfRule>
  </conditionalFormatting>
  <conditionalFormatting sqref="R258">
    <cfRule type="expression" dxfId="2206" priority="1910">
      <formula>M258=0</formula>
    </cfRule>
  </conditionalFormatting>
  <conditionalFormatting sqref="R257">
    <cfRule type="expression" dxfId="2205" priority="1908">
      <formula>M257=0</formula>
    </cfRule>
  </conditionalFormatting>
  <conditionalFormatting sqref="R255">
    <cfRule type="expression" dxfId="2204" priority="1906">
      <formula>M255=0</formula>
    </cfRule>
  </conditionalFormatting>
  <conditionalFormatting sqref="R254">
    <cfRule type="expression" dxfId="2203" priority="1904">
      <formula>M254=0</formula>
    </cfRule>
  </conditionalFormatting>
  <conditionalFormatting sqref="R253">
    <cfRule type="expression" dxfId="2202" priority="1902">
      <formula>M253=0</formula>
    </cfRule>
  </conditionalFormatting>
  <conditionalFormatting sqref="R252">
    <cfRule type="expression" dxfId="2201" priority="1900">
      <formula>M252=0</formula>
    </cfRule>
  </conditionalFormatting>
  <conditionalFormatting sqref="R251">
    <cfRule type="expression" dxfId="2200" priority="1898">
      <formula>M251=0</formula>
    </cfRule>
  </conditionalFormatting>
  <conditionalFormatting sqref="R250">
    <cfRule type="expression" dxfId="2199" priority="1896">
      <formula>M250=0</formula>
    </cfRule>
  </conditionalFormatting>
  <conditionalFormatting sqref="R249">
    <cfRule type="expression" dxfId="2198" priority="1894">
      <formula>M249=0</formula>
    </cfRule>
  </conditionalFormatting>
  <conditionalFormatting sqref="R248">
    <cfRule type="expression" dxfId="2197" priority="1892">
      <formula>M248=0</formula>
    </cfRule>
  </conditionalFormatting>
  <conditionalFormatting sqref="R247">
    <cfRule type="expression" dxfId="2196" priority="1890">
      <formula>M247=0</formula>
    </cfRule>
  </conditionalFormatting>
  <conditionalFormatting sqref="R245:R246">
    <cfRule type="expression" dxfId="2195" priority="1888">
      <formula>M245=0</formula>
    </cfRule>
  </conditionalFormatting>
  <conditionalFormatting sqref="R244">
    <cfRule type="expression" dxfId="2194" priority="1886">
      <formula>M244=0</formula>
    </cfRule>
  </conditionalFormatting>
  <conditionalFormatting sqref="R243">
    <cfRule type="expression" dxfId="2193" priority="1884">
      <formula>M243=0</formula>
    </cfRule>
  </conditionalFormatting>
  <conditionalFormatting sqref="R242">
    <cfRule type="expression" dxfId="2192" priority="1882">
      <formula>M242=0</formula>
    </cfRule>
  </conditionalFormatting>
  <conditionalFormatting sqref="R241">
    <cfRule type="expression" dxfId="2191" priority="1880">
      <formula>M241=0</formula>
    </cfRule>
  </conditionalFormatting>
  <conditionalFormatting sqref="R240">
    <cfRule type="expression" dxfId="2190" priority="1878">
      <formula>M240=0</formula>
    </cfRule>
  </conditionalFormatting>
  <conditionalFormatting sqref="R239">
    <cfRule type="expression" dxfId="2189" priority="1876">
      <formula>M239=0</formula>
    </cfRule>
  </conditionalFormatting>
  <conditionalFormatting sqref="R238">
    <cfRule type="expression" dxfId="2188" priority="1874">
      <formula>M238=0</formula>
    </cfRule>
  </conditionalFormatting>
  <conditionalFormatting sqref="R237">
    <cfRule type="expression" dxfId="2187" priority="1872">
      <formula>M237=0</formula>
    </cfRule>
  </conditionalFormatting>
  <conditionalFormatting sqref="R236">
    <cfRule type="expression" dxfId="2186" priority="1870">
      <formula>M236=0</formula>
    </cfRule>
  </conditionalFormatting>
  <conditionalFormatting sqref="R235">
    <cfRule type="expression" dxfId="2185" priority="1868">
      <formula>M235=0</formula>
    </cfRule>
  </conditionalFormatting>
  <conditionalFormatting sqref="R234">
    <cfRule type="expression" dxfId="2184" priority="1866">
      <formula>M234=0</formula>
    </cfRule>
  </conditionalFormatting>
  <conditionalFormatting sqref="R233">
    <cfRule type="expression" dxfId="2183" priority="1864">
      <formula>M233=0</formula>
    </cfRule>
  </conditionalFormatting>
  <conditionalFormatting sqref="R232">
    <cfRule type="expression" dxfId="2182" priority="1862">
      <formula>M232=0</formula>
    </cfRule>
  </conditionalFormatting>
  <conditionalFormatting sqref="R231">
    <cfRule type="expression" dxfId="2181" priority="1860">
      <formula>M231=0</formula>
    </cfRule>
  </conditionalFormatting>
  <conditionalFormatting sqref="R230">
    <cfRule type="expression" dxfId="2180" priority="1858">
      <formula>M230=0</formula>
    </cfRule>
  </conditionalFormatting>
  <conditionalFormatting sqref="R229">
    <cfRule type="expression" dxfId="2179" priority="1856">
      <formula>M229=0</formula>
    </cfRule>
  </conditionalFormatting>
  <conditionalFormatting sqref="R228">
    <cfRule type="expression" dxfId="2178" priority="1854">
      <formula>M228=0</formula>
    </cfRule>
  </conditionalFormatting>
  <conditionalFormatting sqref="R227">
    <cfRule type="expression" dxfId="2177" priority="1852">
      <formula>M227=0</formula>
    </cfRule>
  </conditionalFormatting>
  <conditionalFormatting sqref="R224">
    <cfRule type="expression" dxfId="2176" priority="1846">
      <formula>M224=0</formula>
    </cfRule>
  </conditionalFormatting>
  <conditionalFormatting sqref="R222:R223">
    <cfRule type="expression" dxfId="2175" priority="1842">
      <formula>M222=0</formula>
    </cfRule>
  </conditionalFormatting>
  <conditionalFormatting sqref="R221">
    <cfRule type="expression" dxfId="2174" priority="1840">
      <formula>M221=0</formula>
    </cfRule>
  </conditionalFormatting>
  <conditionalFormatting sqref="R220">
    <cfRule type="expression" dxfId="2173" priority="1838">
      <formula>M220=0</formula>
    </cfRule>
  </conditionalFormatting>
  <conditionalFormatting sqref="R219">
    <cfRule type="expression" dxfId="2172" priority="1836">
      <formula>M219=0</formula>
    </cfRule>
  </conditionalFormatting>
  <conditionalFormatting sqref="R218">
    <cfRule type="expression" dxfId="2171" priority="1834">
      <formula>M218=0</formula>
    </cfRule>
  </conditionalFormatting>
  <conditionalFormatting sqref="R216">
    <cfRule type="expression" dxfId="2170" priority="1832">
      <formula>M216=0</formula>
    </cfRule>
  </conditionalFormatting>
  <conditionalFormatting sqref="R215">
    <cfRule type="expression" dxfId="2169" priority="1830">
      <formula>M215=0</formula>
    </cfRule>
  </conditionalFormatting>
  <conditionalFormatting sqref="R214">
    <cfRule type="expression" dxfId="2168" priority="1828">
      <formula>M214=0</formula>
    </cfRule>
  </conditionalFormatting>
  <conditionalFormatting sqref="R213">
    <cfRule type="expression" dxfId="2167" priority="1826">
      <formula>M213=0</formula>
    </cfRule>
  </conditionalFormatting>
  <conditionalFormatting sqref="R212">
    <cfRule type="expression" dxfId="2166" priority="1824">
      <formula>M212=0</formula>
    </cfRule>
  </conditionalFormatting>
  <conditionalFormatting sqref="R211">
    <cfRule type="expression" dxfId="2165" priority="1820">
      <formula>M211=0</formula>
    </cfRule>
  </conditionalFormatting>
  <conditionalFormatting sqref="R210">
    <cfRule type="expression" dxfId="2164" priority="1818">
      <formula>M210=0</formula>
    </cfRule>
  </conditionalFormatting>
  <conditionalFormatting sqref="R209">
    <cfRule type="expression" dxfId="2163" priority="1816">
      <formula>M209=0</formula>
    </cfRule>
  </conditionalFormatting>
  <conditionalFormatting sqref="R208">
    <cfRule type="expression" dxfId="2162" priority="1814">
      <formula>M208=0</formula>
    </cfRule>
  </conditionalFormatting>
  <conditionalFormatting sqref="R207">
    <cfRule type="expression" dxfId="2161" priority="1812">
      <formula>M207=0</formula>
    </cfRule>
  </conditionalFormatting>
  <conditionalFormatting sqref="R206">
    <cfRule type="expression" dxfId="2160" priority="1810">
      <formula>M206=0</formula>
    </cfRule>
  </conditionalFormatting>
  <conditionalFormatting sqref="R205">
    <cfRule type="expression" dxfId="2159" priority="1808">
      <formula>M205=0</formula>
    </cfRule>
  </conditionalFormatting>
  <conditionalFormatting sqref="R204">
    <cfRule type="expression" dxfId="2158" priority="1806">
      <formula>M204=0</formula>
    </cfRule>
  </conditionalFormatting>
  <conditionalFormatting sqref="R203">
    <cfRule type="expression" dxfId="2157" priority="1804">
      <formula>M203=0</formula>
    </cfRule>
  </conditionalFormatting>
  <conditionalFormatting sqref="R202">
    <cfRule type="expression" dxfId="2156" priority="1802">
      <formula>M202=0</formula>
    </cfRule>
  </conditionalFormatting>
  <conditionalFormatting sqref="R201">
    <cfRule type="expression" dxfId="2155" priority="1800">
      <formula>M201=0</formula>
    </cfRule>
  </conditionalFormatting>
  <conditionalFormatting sqref="R200">
    <cfRule type="expression" dxfId="2154" priority="1798">
      <formula>M200=0</formula>
    </cfRule>
  </conditionalFormatting>
  <conditionalFormatting sqref="R199">
    <cfRule type="expression" dxfId="2153" priority="1796">
      <formula>M199=0</formula>
    </cfRule>
  </conditionalFormatting>
  <conditionalFormatting sqref="R198">
    <cfRule type="expression" dxfId="2152" priority="1794">
      <formula>M198=0</formula>
    </cfRule>
  </conditionalFormatting>
  <conditionalFormatting sqref="R197">
    <cfRule type="expression" dxfId="2151" priority="1792">
      <formula>M197=0</formula>
    </cfRule>
  </conditionalFormatting>
  <conditionalFormatting sqref="R196">
    <cfRule type="expression" dxfId="2150" priority="1790">
      <formula>M196=0</formula>
    </cfRule>
  </conditionalFormatting>
  <conditionalFormatting sqref="R195">
    <cfRule type="expression" dxfId="2149" priority="1788">
      <formula>M195=0</formula>
    </cfRule>
  </conditionalFormatting>
  <conditionalFormatting sqref="R194">
    <cfRule type="expression" dxfId="2148" priority="1786">
      <formula>M194=0</formula>
    </cfRule>
  </conditionalFormatting>
  <conditionalFormatting sqref="R193">
    <cfRule type="expression" dxfId="2147" priority="1784">
      <formula>M193=0</formula>
    </cfRule>
  </conditionalFormatting>
  <conditionalFormatting sqref="R192">
    <cfRule type="expression" dxfId="2146" priority="1782">
      <formula>M192=0</formula>
    </cfRule>
  </conditionalFormatting>
  <conditionalFormatting sqref="R191">
    <cfRule type="expression" dxfId="2145" priority="1780">
      <formula>M191=0</formula>
    </cfRule>
  </conditionalFormatting>
  <conditionalFormatting sqref="R190">
    <cfRule type="expression" dxfId="2144" priority="1778">
      <formula>M190=0</formula>
    </cfRule>
  </conditionalFormatting>
  <conditionalFormatting sqref="R189">
    <cfRule type="expression" dxfId="2143" priority="1776">
      <formula>M189=0</formula>
    </cfRule>
  </conditionalFormatting>
  <conditionalFormatting sqref="R188">
    <cfRule type="expression" dxfId="2142" priority="1774">
      <formula>M188=0</formula>
    </cfRule>
  </conditionalFormatting>
  <conditionalFormatting sqref="R187">
    <cfRule type="expression" dxfId="2141" priority="1772">
      <formula>M187=0</formula>
    </cfRule>
  </conditionalFormatting>
  <conditionalFormatting sqref="R186">
    <cfRule type="expression" dxfId="2140" priority="1770">
      <formula>M186=0</formula>
    </cfRule>
  </conditionalFormatting>
  <conditionalFormatting sqref="R185">
    <cfRule type="expression" dxfId="2139" priority="1768">
      <formula>M185=0</formula>
    </cfRule>
  </conditionalFormatting>
  <conditionalFormatting sqref="R184">
    <cfRule type="expression" dxfId="2138" priority="1766">
      <formula>M184=0</formula>
    </cfRule>
  </conditionalFormatting>
  <conditionalFormatting sqref="R183">
    <cfRule type="expression" dxfId="2137" priority="1764">
      <formula>M183=0</formula>
    </cfRule>
  </conditionalFormatting>
  <conditionalFormatting sqref="R182">
    <cfRule type="expression" dxfId="2136" priority="1762">
      <formula>M182=0</formula>
    </cfRule>
  </conditionalFormatting>
  <conditionalFormatting sqref="R181">
    <cfRule type="expression" dxfId="2135" priority="1760">
      <formula>M181=0</formula>
    </cfRule>
  </conditionalFormatting>
  <conditionalFormatting sqref="R180">
    <cfRule type="expression" dxfId="2134" priority="1758">
      <formula>M180=0</formula>
    </cfRule>
  </conditionalFormatting>
  <conditionalFormatting sqref="R179">
    <cfRule type="expression" dxfId="2133" priority="1756">
      <formula>M179=0</formula>
    </cfRule>
  </conditionalFormatting>
  <conditionalFormatting sqref="R178">
    <cfRule type="expression" dxfId="2132" priority="1754">
      <formula>M178=0</formula>
    </cfRule>
  </conditionalFormatting>
  <conditionalFormatting sqref="R177">
    <cfRule type="expression" dxfId="2131" priority="1752">
      <formula>M177=0</formula>
    </cfRule>
  </conditionalFormatting>
  <conditionalFormatting sqref="R176">
    <cfRule type="expression" dxfId="2130" priority="1750">
      <formula>M176=0</formula>
    </cfRule>
  </conditionalFormatting>
  <conditionalFormatting sqref="R175">
    <cfRule type="expression" dxfId="2129" priority="1748">
      <formula>M175=0</formula>
    </cfRule>
  </conditionalFormatting>
  <conditionalFormatting sqref="R174">
    <cfRule type="expression" dxfId="2128" priority="1746">
      <formula>M174=0</formula>
    </cfRule>
  </conditionalFormatting>
  <conditionalFormatting sqref="R173">
    <cfRule type="expression" dxfId="2127" priority="1744">
      <formula>M173=0</formula>
    </cfRule>
  </conditionalFormatting>
  <conditionalFormatting sqref="R172">
    <cfRule type="expression" dxfId="2126" priority="1742">
      <formula>M172=0</formula>
    </cfRule>
  </conditionalFormatting>
  <conditionalFormatting sqref="R169:R171">
    <cfRule type="expression" dxfId="2125" priority="1740">
      <formula>M169=0</formula>
    </cfRule>
  </conditionalFormatting>
  <conditionalFormatting sqref="R168">
    <cfRule type="expression" dxfId="2124" priority="1738">
      <formula>M168=0</formula>
    </cfRule>
  </conditionalFormatting>
  <conditionalFormatting sqref="R167">
    <cfRule type="expression" dxfId="2123" priority="1736">
      <formula>M167=0</formula>
    </cfRule>
  </conditionalFormatting>
  <conditionalFormatting sqref="R166">
    <cfRule type="expression" dxfId="2122" priority="1734">
      <formula>M166=0</formula>
    </cfRule>
  </conditionalFormatting>
  <conditionalFormatting sqref="R165">
    <cfRule type="expression" dxfId="2121" priority="1732">
      <formula>M165=0</formula>
    </cfRule>
  </conditionalFormatting>
  <conditionalFormatting sqref="R164">
    <cfRule type="expression" dxfId="2120" priority="1730">
      <formula>M164=0</formula>
    </cfRule>
  </conditionalFormatting>
  <conditionalFormatting sqref="R163">
    <cfRule type="expression" dxfId="2119" priority="1728">
      <formula>M163=0</formula>
    </cfRule>
  </conditionalFormatting>
  <conditionalFormatting sqref="R162">
    <cfRule type="expression" dxfId="2118" priority="1726">
      <formula>M162=0</formula>
    </cfRule>
  </conditionalFormatting>
  <conditionalFormatting sqref="R161">
    <cfRule type="expression" dxfId="2117" priority="1724">
      <formula>M161=0</formula>
    </cfRule>
  </conditionalFormatting>
  <conditionalFormatting sqref="R146">
    <cfRule type="expression" dxfId="2116" priority="1722">
      <formula>M146=0</formula>
    </cfRule>
  </conditionalFormatting>
  <conditionalFormatting sqref="R142">
    <cfRule type="expression" dxfId="2115" priority="1720">
      <formula>M142=0</formula>
    </cfRule>
  </conditionalFormatting>
  <conditionalFormatting sqref="R140">
    <cfRule type="expression" dxfId="2114" priority="1716">
      <formula>M140=0</formula>
    </cfRule>
  </conditionalFormatting>
  <conditionalFormatting sqref="R139">
    <cfRule type="expression" dxfId="2113" priority="1714">
      <formula>M139=0</formula>
    </cfRule>
  </conditionalFormatting>
  <conditionalFormatting sqref="R138">
    <cfRule type="expression" dxfId="2112" priority="1712">
      <formula>M138=0</formula>
    </cfRule>
  </conditionalFormatting>
  <conditionalFormatting sqref="R137">
    <cfRule type="expression" dxfId="2111" priority="1710">
      <formula>M137=0</formula>
    </cfRule>
  </conditionalFormatting>
  <conditionalFormatting sqref="R136">
    <cfRule type="expression" dxfId="2110" priority="1708">
      <formula>M136=0</formula>
    </cfRule>
  </conditionalFormatting>
  <conditionalFormatting sqref="R135">
    <cfRule type="expression" dxfId="2109" priority="1706">
      <formula>M135=0</formula>
    </cfRule>
  </conditionalFormatting>
  <conditionalFormatting sqref="R134">
    <cfRule type="expression" dxfId="2108" priority="1704">
      <formula>M134=0</formula>
    </cfRule>
  </conditionalFormatting>
  <conditionalFormatting sqref="R133">
    <cfRule type="expression" dxfId="2107" priority="1702">
      <formula>M133=0</formula>
    </cfRule>
  </conditionalFormatting>
  <conditionalFormatting sqref="R132">
    <cfRule type="expression" dxfId="2106" priority="1700">
      <formula>M132=0</formula>
    </cfRule>
  </conditionalFormatting>
  <conditionalFormatting sqref="R131">
    <cfRule type="expression" dxfId="2105" priority="1698">
      <formula>M131=0</formula>
    </cfRule>
  </conditionalFormatting>
  <conditionalFormatting sqref="R130">
    <cfRule type="expression" dxfId="2104" priority="1696">
      <formula>M130=0</formula>
    </cfRule>
  </conditionalFormatting>
  <conditionalFormatting sqref="R129">
    <cfRule type="expression" dxfId="2103" priority="1694">
      <formula>M129=0</formula>
    </cfRule>
  </conditionalFormatting>
  <conditionalFormatting sqref="R126">
    <cfRule type="expression" dxfId="2102" priority="1684">
      <formula>M126=0</formula>
    </cfRule>
  </conditionalFormatting>
  <conditionalFormatting sqref="R125">
    <cfRule type="expression" dxfId="2101" priority="1682">
      <formula>M125=0</formula>
    </cfRule>
  </conditionalFormatting>
  <conditionalFormatting sqref="R124">
    <cfRule type="expression" dxfId="2100" priority="1680">
      <formula>M124=0</formula>
    </cfRule>
  </conditionalFormatting>
  <conditionalFormatting sqref="R123">
    <cfRule type="expression" dxfId="2099" priority="1678">
      <formula>M123=0</formula>
    </cfRule>
  </conditionalFormatting>
  <conditionalFormatting sqref="R122">
    <cfRule type="expression" dxfId="2098" priority="1676">
      <formula>M122=0</formula>
    </cfRule>
  </conditionalFormatting>
  <conditionalFormatting sqref="R121">
    <cfRule type="expression" dxfId="2097" priority="1674">
      <formula>M121=0</formula>
    </cfRule>
  </conditionalFormatting>
  <conditionalFormatting sqref="R120">
    <cfRule type="expression" dxfId="2096" priority="1672">
      <formula>M120=0</formula>
    </cfRule>
  </conditionalFormatting>
  <conditionalFormatting sqref="R119">
    <cfRule type="expression" dxfId="2095" priority="1670">
      <formula>M119=0</formula>
    </cfRule>
  </conditionalFormatting>
  <conditionalFormatting sqref="R118">
    <cfRule type="expression" dxfId="2094" priority="1668">
      <formula>M118=0</formula>
    </cfRule>
  </conditionalFormatting>
  <conditionalFormatting sqref="R117">
    <cfRule type="expression" dxfId="2093" priority="1666">
      <formula>M117=0</formula>
    </cfRule>
  </conditionalFormatting>
  <conditionalFormatting sqref="R116">
    <cfRule type="expression" dxfId="2092" priority="1664">
      <formula>M116=0</formula>
    </cfRule>
  </conditionalFormatting>
  <conditionalFormatting sqref="R115">
    <cfRule type="expression" dxfId="2091" priority="1662">
      <formula>M115=0</formula>
    </cfRule>
  </conditionalFormatting>
  <conditionalFormatting sqref="R114">
    <cfRule type="expression" dxfId="2090" priority="1660">
      <formula>M114=0</formula>
    </cfRule>
  </conditionalFormatting>
  <conditionalFormatting sqref="R113">
    <cfRule type="expression" dxfId="2089" priority="1658">
      <formula>M113=0</formula>
    </cfRule>
  </conditionalFormatting>
  <conditionalFormatting sqref="R112">
    <cfRule type="expression" dxfId="2088" priority="1656">
      <formula>M112=0</formula>
    </cfRule>
  </conditionalFormatting>
  <conditionalFormatting sqref="R111">
    <cfRule type="expression" dxfId="2087" priority="1654">
      <formula>M111=0</formula>
    </cfRule>
  </conditionalFormatting>
  <conditionalFormatting sqref="R110">
    <cfRule type="expression" dxfId="2086" priority="1652">
      <formula>M110=0</formula>
    </cfRule>
  </conditionalFormatting>
  <conditionalFormatting sqref="R109">
    <cfRule type="expression" dxfId="2085" priority="1650">
      <formula>M109=0</formula>
    </cfRule>
  </conditionalFormatting>
  <conditionalFormatting sqref="R108">
    <cfRule type="expression" dxfId="2084" priority="1648">
      <formula>M108=0</formula>
    </cfRule>
  </conditionalFormatting>
  <conditionalFormatting sqref="R107">
    <cfRule type="expression" dxfId="2083" priority="1646">
      <formula>M107=0</formula>
    </cfRule>
  </conditionalFormatting>
  <conditionalFormatting sqref="R106">
    <cfRule type="expression" dxfId="2082" priority="1644">
      <formula>M106=0</formula>
    </cfRule>
  </conditionalFormatting>
  <conditionalFormatting sqref="R105">
    <cfRule type="expression" dxfId="2081" priority="1638">
      <formula>M105=0</formula>
    </cfRule>
  </conditionalFormatting>
  <conditionalFormatting sqref="R104">
    <cfRule type="expression" dxfId="2080" priority="1636">
      <formula>M104=0</formula>
    </cfRule>
  </conditionalFormatting>
  <conditionalFormatting sqref="R103">
    <cfRule type="expression" dxfId="2079" priority="1634">
      <formula>M103=0</formula>
    </cfRule>
  </conditionalFormatting>
  <conditionalFormatting sqref="R102">
    <cfRule type="expression" dxfId="2078" priority="1632">
      <formula>M102=0</formula>
    </cfRule>
  </conditionalFormatting>
  <conditionalFormatting sqref="R101">
    <cfRule type="expression" dxfId="2077" priority="1630">
      <formula>M101=0</formula>
    </cfRule>
  </conditionalFormatting>
  <conditionalFormatting sqref="R100">
    <cfRule type="expression" dxfId="2076" priority="1628">
      <formula>M100=0</formula>
    </cfRule>
  </conditionalFormatting>
  <conditionalFormatting sqref="R99">
    <cfRule type="expression" dxfId="2075" priority="1626">
      <formula>M99=0</formula>
    </cfRule>
  </conditionalFormatting>
  <conditionalFormatting sqref="R98">
    <cfRule type="expression" dxfId="2074" priority="1624">
      <formula>M98=0</formula>
    </cfRule>
  </conditionalFormatting>
  <conditionalFormatting sqref="R97">
    <cfRule type="expression" dxfId="2073" priority="1622">
      <formula>M97=0</formula>
    </cfRule>
  </conditionalFormatting>
  <conditionalFormatting sqref="R96">
    <cfRule type="expression" dxfId="2072" priority="1620">
      <formula>M96=0</formula>
    </cfRule>
  </conditionalFormatting>
  <conditionalFormatting sqref="R95">
    <cfRule type="expression" dxfId="2071" priority="1618">
      <formula>M95=0</formula>
    </cfRule>
  </conditionalFormatting>
  <conditionalFormatting sqref="R94">
    <cfRule type="expression" dxfId="2070" priority="1616">
      <formula>M94=0</formula>
    </cfRule>
  </conditionalFormatting>
  <conditionalFormatting sqref="R93">
    <cfRule type="expression" dxfId="2069" priority="1614">
      <formula>M93=0</formula>
    </cfRule>
  </conditionalFormatting>
  <conditionalFormatting sqref="R92">
    <cfRule type="expression" dxfId="2068" priority="1612">
      <formula>M92=0</formula>
    </cfRule>
  </conditionalFormatting>
  <conditionalFormatting sqref="R91">
    <cfRule type="expression" dxfId="2067" priority="1610">
      <formula>M91=0</formula>
    </cfRule>
  </conditionalFormatting>
  <conditionalFormatting sqref="R90">
    <cfRule type="expression" dxfId="2066" priority="1608">
      <formula>M90=0</formula>
    </cfRule>
  </conditionalFormatting>
  <conditionalFormatting sqref="R89">
    <cfRule type="expression" dxfId="2065" priority="1606">
      <formula>M89=0</formula>
    </cfRule>
  </conditionalFormatting>
  <conditionalFormatting sqref="R88">
    <cfRule type="expression" dxfId="2064" priority="1604">
      <formula>M88=0</formula>
    </cfRule>
  </conditionalFormatting>
  <conditionalFormatting sqref="R87">
    <cfRule type="expression" dxfId="2063" priority="1602">
      <formula>M87=0</formula>
    </cfRule>
  </conditionalFormatting>
  <conditionalFormatting sqref="R86">
    <cfRule type="expression" dxfId="2062" priority="1600">
      <formula>M86=0</formula>
    </cfRule>
  </conditionalFormatting>
  <conditionalFormatting sqref="R85">
    <cfRule type="expression" dxfId="2061" priority="1598">
      <formula>M85=0</formula>
    </cfRule>
  </conditionalFormatting>
  <conditionalFormatting sqref="R84">
    <cfRule type="expression" dxfId="2060" priority="1596">
      <formula>M84=0</formula>
    </cfRule>
  </conditionalFormatting>
  <conditionalFormatting sqref="R83">
    <cfRule type="expression" dxfId="2059" priority="1594">
      <formula>M83=0</formula>
    </cfRule>
  </conditionalFormatting>
  <conditionalFormatting sqref="R82">
    <cfRule type="expression" dxfId="2058" priority="1592">
      <formula>M82=0</formula>
    </cfRule>
  </conditionalFormatting>
  <conditionalFormatting sqref="R81">
    <cfRule type="expression" dxfId="2057" priority="1590">
      <formula>M81=0</formula>
    </cfRule>
  </conditionalFormatting>
  <conditionalFormatting sqref="R80">
    <cfRule type="expression" dxfId="2056" priority="1588">
      <formula>M80=0</formula>
    </cfRule>
  </conditionalFormatting>
  <conditionalFormatting sqref="R79">
    <cfRule type="expression" dxfId="2055" priority="1586">
      <formula>M79=0</formula>
    </cfRule>
  </conditionalFormatting>
  <conditionalFormatting sqref="R78">
    <cfRule type="expression" dxfId="2054" priority="1584">
      <formula>M78=0</formula>
    </cfRule>
  </conditionalFormatting>
  <conditionalFormatting sqref="R77">
    <cfRule type="expression" dxfId="2053" priority="1582">
      <formula>M77=0</formula>
    </cfRule>
  </conditionalFormatting>
  <conditionalFormatting sqref="R76">
    <cfRule type="expression" dxfId="2052" priority="1580">
      <formula>M76=0</formula>
    </cfRule>
  </conditionalFormatting>
  <conditionalFormatting sqref="R75">
    <cfRule type="expression" dxfId="2051" priority="1578">
      <formula>M75=0</formula>
    </cfRule>
  </conditionalFormatting>
  <conditionalFormatting sqref="R74">
    <cfRule type="expression" dxfId="2050" priority="1576">
      <formula>M74=0</formula>
    </cfRule>
  </conditionalFormatting>
  <conditionalFormatting sqref="R73">
    <cfRule type="expression" dxfId="2049" priority="1574">
      <formula>M73=0</formula>
    </cfRule>
  </conditionalFormatting>
  <conditionalFormatting sqref="R58">
    <cfRule type="expression" dxfId="2048" priority="1562">
      <formula>M58=0</formula>
    </cfRule>
  </conditionalFormatting>
  <conditionalFormatting sqref="R56">
    <cfRule type="expression" dxfId="2047" priority="1558">
      <formula>M56=0</formula>
    </cfRule>
  </conditionalFormatting>
  <conditionalFormatting sqref="R55">
    <cfRule type="expression" dxfId="2046" priority="1556">
      <formula>M55=0</formula>
    </cfRule>
  </conditionalFormatting>
  <conditionalFormatting sqref="R54">
    <cfRule type="expression" dxfId="2045" priority="1554">
      <formula>M54=0</formula>
    </cfRule>
  </conditionalFormatting>
  <conditionalFormatting sqref="R53">
    <cfRule type="expression" dxfId="2044" priority="1552">
      <formula>M53=0</formula>
    </cfRule>
  </conditionalFormatting>
  <conditionalFormatting sqref="R52">
    <cfRule type="expression" dxfId="2043" priority="1550">
      <formula>M52=0</formula>
    </cfRule>
  </conditionalFormatting>
  <conditionalFormatting sqref="R30">
    <cfRule type="expression" dxfId="2042" priority="1538">
      <formula>M30=0</formula>
    </cfRule>
  </conditionalFormatting>
  <conditionalFormatting sqref="R47">
    <cfRule type="expression" dxfId="2041" priority="1546">
      <formula>M47=0</formula>
    </cfRule>
  </conditionalFormatting>
  <conditionalFormatting sqref="R46">
    <cfRule type="expression" dxfId="2040" priority="1544">
      <formula>M46=0</formula>
    </cfRule>
  </conditionalFormatting>
  <conditionalFormatting sqref="R45">
    <cfRule type="expression" dxfId="2039" priority="1542">
      <formula>M45=0</formula>
    </cfRule>
  </conditionalFormatting>
  <conditionalFormatting sqref="R31">
    <cfRule type="expression" dxfId="2038" priority="1540">
      <formula>M31=0</formula>
    </cfRule>
  </conditionalFormatting>
  <conditionalFormatting sqref="R29">
    <cfRule type="expression" dxfId="2037" priority="1536">
      <formula>M29=0</formula>
    </cfRule>
  </conditionalFormatting>
  <conditionalFormatting sqref="R28">
    <cfRule type="expression" dxfId="2036" priority="1534">
      <formula>M28=0</formula>
    </cfRule>
  </conditionalFormatting>
  <conditionalFormatting sqref="R27">
    <cfRule type="expression" dxfId="2035" priority="1532">
      <formula>M27=0</formula>
    </cfRule>
  </conditionalFormatting>
  <conditionalFormatting sqref="R24">
    <cfRule type="expression" dxfId="2034" priority="1530">
      <formula>M24=0</formula>
    </cfRule>
  </conditionalFormatting>
  <conditionalFormatting sqref="R22:R23">
    <cfRule type="expression" dxfId="2033" priority="1528">
      <formula>M22=0</formula>
    </cfRule>
  </conditionalFormatting>
  <conditionalFormatting sqref="R21">
    <cfRule type="expression" dxfId="2032" priority="1526">
      <formula>M21=0</formula>
    </cfRule>
  </conditionalFormatting>
  <conditionalFormatting sqref="R20">
    <cfRule type="expression" dxfId="2031" priority="1524">
      <formula>M20=0</formula>
    </cfRule>
  </conditionalFormatting>
  <conditionalFormatting sqref="R19">
    <cfRule type="expression" dxfId="2030" priority="1522">
      <formula>M19=0</formula>
    </cfRule>
  </conditionalFormatting>
  <conditionalFormatting sqref="R18">
    <cfRule type="expression" dxfId="2029" priority="1520">
      <formula>M18=0</formula>
    </cfRule>
  </conditionalFormatting>
  <conditionalFormatting sqref="R17">
    <cfRule type="expression" dxfId="2028" priority="1518">
      <formula>M17=0</formula>
    </cfRule>
  </conditionalFormatting>
  <conditionalFormatting sqref="R16">
    <cfRule type="expression" dxfId="2027" priority="1516">
      <formula>M16=0</formula>
    </cfRule>
  </conditionalFormatting>
  <conditionalFormatting sqref="R15">
    <cfRule type="expression" dxfId="2026" priority="1514">
      <formula>M15=0</formula>
    </cfRule>
  </conditionalFormatting>
  <conditionalFormatting sqref="R14">
    <cfRule type="expression" dxfId="2025" priority="1512">
      <formula>M14=0</formula>
    </cfRule>
  </conditionalFormatting>
  <conditionalFormatting sqref="R13">
    <cfRule type="expression" dxfId="2024" priority="1510">
      <formula>M13=0</formula>
    </cfRule>
  </conditionalFormatting>
  <conditionalFormatting sqref="R12">
    <cfRule type="expression" dxfId="2023" priority="1508">
      <formula>M12=0</formula>
    </cfRule>
  </conditionalFormatting>
  <conditionalFormatting sqref="R11">
    <cfRule type="expression" dxfId="2022" priority="1506">
      <formula>M11=0</formula>
    </cfRule>
  </conditionalFormatting>
  <conditionalFormatting sqref="R10">
    <cfRule type="expression" dxfId="2021" priority="1504">
      <formula>M10=0</formula>
    </cfRule>
  </conditionalFormatting>
  <conditionalFormatting sqref="R9">
    <cfRule type="expression" dxfId="2020" priority="1502">
      <formula>M9=0</formula>
    </cfRule>
  </conditionalFormatting>
  <conditionalFormatting sqref="R8">
    <cfRule type="expression" dxfId="2019" priority="1500">
      <formula>M8=0</formula>
    </cfRule>
  </conditionalFormatting>
  <conditionalFormatting sqref="R404">
    <cfRule type="expression" dxfId="2018" priority="1495">
      <formula>M404=0</formula>
    </cfRule>
  </conditionalFormatting>
  <conditionalFormatting sqref="S404 S52:S56 S24 S145:S146 S161:S216 S73:S142">
    <cfRule type="expression" dxfId="2017" priority="1494">
      <formula>M24=0</formula>
    </cfRule>
  </conditionalFormatting>
  <conditionalFormatting sqref="S405">
    <cfRule type="expression" dxfId="2016" priority="1490">
      <formula>M405=0</formula>
    </cfRule>
  </conditionalFormatting>
  <conditionalFormatting sqref="S413">
    <cfRule type="expression" dxfId="2015" priority="1486">
      <formula>M413=0</formula>
    </cfRule>
  </conditionalFormatting>
  <conditionalFormatting sqref="S414">
    <cfRule type="expression" dxfId="2014" priority="1482">
      <formula>M414=0</formula>
    </cfRule>
  </conditionalFormatting>
  <conditionalFormatting sqref="S422">
    <cfRule type="expression" dxfId="2013" priority="1478">
      <formula>M422=0</formula>
    </cfRule>
  </conditionalFormatting>
  <conditionalFormatting sqref="S423">
    <cfRule type="expression" dxfId="2012" priority="1474">
      <formula>M423=0</formula>
    </cfRule>
  </conditionalFormatting>
  <conditionalFormatting sqref="S432">
    <cfRule type="expression" dxfId="2011" priority="1470">
      <formula>M432=0</formula>
    </cfRule>
  </conditionalFormatting>
  <conditionalFormatting sqref="S444">
    <cfRule type="expression" dxfId="2010" priority="1466">
      <formula>M444=0</formula>
    </cfRule>
  </conditionalFormatting>
  <conditionalFormatting sqref="S445">
    <cfRule type="expression" dxfId="2009" priority="1462">
      <formula>M445=0</formula>
    </cfRule>
  </conditionalFormatting>
  <conditionalFormatting sqref="S449">
    <cfRule type="expression" dxfId="2008" priority="1458">
      <formula>M449=0</formula>
    </cfRule>
  </conditionalFormatting>
  <conditionalFormatting sqref="S457">
    <cfRule type="expression" dxfId="2007" priority="1454">
      <formula>M457=0</formula>
    </cfRule>
  </conditionalFormatting>
  <conditionalFormatting sqref="S458">
    <cfRule type="expression" dxfId="2006" priority="1450">
      <formula>M458=0</formula>
    </cfRule>
  </conditionalFormatting>
  <conditionalFormatting sqref="S406">
    <cfRule type="expression" dxfId="2005" priority="1446">
      <formula>M406=0</formula>
    </cfRule>
  </conditionalFormatting>
  <conditionalFormatting sqref="S407">
    <cfRule type="expression" dxfId="2004" priority="1441">
      <formula>M407=0</formula>
    </cfRule>
  </conditionalFormatting>
  <conditionalFormatting sqref="S408">
    <cfRule type="expression" dxfId="2003" priority="1436">
      <formula>M408=0</formula>
    </cfRule>
  </conditionalFormatting>
  <conditionalFormatting sqref="S409">
    <cfRule type="expression" dxfId="2002" priority="1431">
      <formula>M409=0</formula>
    </cfRule>
  </conditionalFormatting>
  <conditionalFormatting sqref="S410">
    <cfRule type="expression" dxfId="2001" priority="1426">
      <formula>M410=0</formula>
    </cfRule>
  </conditionalFormatting>
  <conditionalFormatting sqref="S411">
    <cfRule type="expression" dxfId="2000" priority="1421">
      <formula>M411=0</formula>
    </cfRule>
  </conditionalFormatting>
  <conditionalFormatting sqref="S412">
    <cfRule type="expression" dxfId="1999" priority="1416">
      <formula>M412=0</formula>
    </cfRule>
  </conditionalFormatting>
  <conditionalFormatting sqref="S415">
    <cfRule type="expression" dxfId="1998" priority="1411">
      <formula>M415=0</formula>
    </cfRule>
  </conditionalFormatting>
  <conditionalFormatting sqref="S416">
    <cfRule type="expression" dxfId="1997" priority="1406">
      <formula>M416=0</formula>
    </cfRule>
  </conditionalFormatting>
  <conditionalFormatting sqref="S417">
    <cfRule type="expression" dxfId="1996" priority="1401">
      <formula>M417=0</formula>
    </cfRule>
  </conditionalFormatting>
  <conditionalFormatting sqref="S418">
    <cfRule type="expression" dxfId="1995" priority="1396">
      <formula>M418=0</formula>
    </cfRule>
  </conditionalFormatting>
  <conditionalFormatting sqref="S419">
    <cfRule type="expression" dxfId="1994" priority="1391">
      <formula>M419=0</formula>
    </cfRule>
  </conditionalFormatting>
  <conditionalFormatting sqref="S420">
    <cfRule type="expression" dxfId="1993" priority="1386">
      <formula>M420=0</formula>
    </cfRule>
  </conditionalFormatting>
  <conditionalFormatting sqref="S421">
    <cfRule type="expression" dxfId="1992" priority="1381">
      <formula>M421=0</formula>
    </cfRule>
  </conditionalFormatting>
  <conditionalFormatting sqref="S424">
    <cfRule type="expression" dxfId="1991" priority="1376">
      <formula>M424=0</formula>
    </cfRule>
  </conditionalFormatting>
  <conditionalFormatting sqref="S425">
    <cfRule type="expression" dxfId="1990" priority="1371">
      <formula>M425=0</formula>
    </cfRule>
  </conditionalFormatting>
  <conditionalFormatting sqref="S426">
    <cfRule type="expression" dxfId="1989" priority="1366">
      <formula>M426=0</formula>
    </cfRule>
  </conditionalFormatting>
  <conditionalFormatting sqref="S427">
    <cfRule type="expression" dxfId="1988" priority="1361">
      <formula>M427=0</formula>
    </cfRule>
  </conditionalFormatting>
  <conditionalFormatting sqref="S428">
    <cfRule type="expression" dxfId="1987" priority="1356">
      <formula>M428=0</formula>
    </cfRule>
  </conditionalFormatting>
  <conditionalFormatting sqref="S429">
    <cfRule type="expression" dxfId="1986" priority="1351">
      <formula>M429=0</formula>
    </cfRule>
  </conditionalFormatting>
  <conditionalFormatting sqref="S430">
    <cfRule type="expression" dxfId="1985" priority="1346">
      <formula>M430=0</formula>
    </cfRule>
  </conditionalFormatting>
  <conditionalFormatting sqref="S433">
    <cfRule type="expression" dxfId="1984" priority="1341">
      <formula>M433=0</formula>
    </cfRule>
  </conditionalFormatting>
  <conditionalFormatting sqref="S434">
    <cfRule type="expression" dxfId="1983" priority="1336">
      <formula>M434=0</formula>
    </cfRule>
  </conditionalFormatting>
  <conditionalFormatting sqref="S435">
    <cfRule type="expression" dxfId="1982" priority="1331">
      <formula>M435=0</formula>
    </cfRule>
  </conditionalFormatting>
  <conditionalFormatting sqref="S436">
    <cfRule type="expression" dxfId="1981" priority="1326">
      <formula>M436=0</formula>
    </cfRule>
  </conditionalFormatting>
  <conditionalFormatting sqref="S437">
    <cfRule type="expression" dxfId="1980" priority="1321">
      <formula>M437=0</formula>
    </cfRule>
  </conditionalFormatting>
  <conditionalFormatting sqref="S438">
    <cfRule type="expression" dxfId="1979" priority="1316">
      <formula>M438=0</formula>
    </cfRule>
  </conditionalFormatting>
  <conditionalFormatting sqref="S439">
    <cfRule type="expression" dxfId="1978" priority="1311">
      <formula>M439=0</formula>
    </cfRule>
  </conditionalFormatting>
  <conditionalFormatting sqref="S440">
    <cfRule type="expression" dxfId="1977" priority="1306">
      <formula>M440=0</formula>
    </cfRule>
  </conditionalFormatting>
  <conditionalFormatting sqref="S441">
    <cfRule type="expression" dxfId="1976" priority="1301">
      <formula>M441=0</formula>
    </cfRule>
  </conditionalFormatting>
  <conditionalFormatting sqref="S442">
    <cfRule type="expression" dxfId="1975" priority="1296">
      <formula>M442=0</formula>
    </cfRule>
  </conditionalFormatting>
  <conditionalFormatting sqref="S443">
    <cfRule type="expression" dxfId="1974" priority="1291">
      <formula>M443=0</formula>
    </cfRule>
  </conditionalFormatting>
  <conditionalFormatting sqref="S446">
    <cfRule type="expression" dxfId="1973" priority="1286">
      <formula>M446=0</formula>
    </cfRule>
  </conditionalFormatting>
  <conditionalFormatting sqref="S447">
    <cfRule type="expression" dxfId="1972" priority="1281">
      <formula>M447=0</formula>
    </cfRule>
  </conditionalFormatting>
  <conditionalFormatting sqref="S448">
    <cfRule type="expression" dxfId="1971" priority="1276">
      <formula>M448=0</formula>
    </cfRule>
  </conditionalFormatting>
  <conditionalFormatting sqref="S450">
    <cfRule type="expression" dxfId="1970" priority="1271">
      <formula>M450=0</formula>
    </cfRule>
  </conditionalFormatting>
  <conditionalFormatting sqref="S451:S453">
    <cfRule type="expression" dxfId="1969" priority="1266">
      <formula>M451=0</formula>
    </cfRule>
  </conditionalFormatting>
  <conditionalFormatting sqref="S454">
    <cfRule type="expression" dxfId="1968" priority="1256">
      <formula>M454=0</formula>
    </cfRule>
  </conditionalFormatting>
  <conditionalFormatting sqref="S455">
    <cfRule type="expression" dxfId="1967" priority="1251">
      <formula>M455=0</formula>
    </cfRule>
  </conditionalFormatting>
  <conditionalFormatting sqref="S456">
    <cfRule type="expression" dxfId="1966" priority="1246">
      <formula>M456=0</formula>
    </cfRule>
  </conditionalFormatting>
  <conditionalFormatting sqref="S459">
    <cfRule type="expression" dxfId="1965" priority="1241">
      <formula>M459=0</formula>
    </cfRule>
  </conditionalFormatting>
  <conditionalFormatting sqref="S460">
    <cfRule type="expression" dxfId="1964" priority="1236">
      <formula>M460=0</formula>
    </cfRule>
  </conditionalFormatting>
  <conditionalFormatting sqref="S461">
    <cfRule type="expression" dxfId="1963" priority="1231">
      <formula>M461=0</formula>
    </cfRule>
  </conditionalFormatting>
  <conditionalFormatting sqref="S462">
    <cfRule type="expression" dxfId="1962" priority="1226">
      <formula>M462=0</formula>
    </cfRule>
  </conditionalFormatting>
  <conditionalFormatting sqref="S463">
    <cfRule type="expression" dxfId="1961" priority="1221">
      <formula>M463=0</formula>
    </cfRule>
  </conditionalFormatting>
  <conditionalFormatting sqref="S464">
    <cfRule type="expression" dxfId="1960" priority="1216">
      <formula>M464=0</formula>
    </cfRule>
  </conditionalFormatting>
  <conditionalFormatting sqref="S465">
    <cfRule type="expression" dxfId="1959" priority="1211">
      <formula>M465=0</formula>
    </cfRule>
  </conditionalFormatting>
  <conditionalFormatting sqref="S466">
    <cfRule type="expression" dxfId="1958" priority="1206">
      <formula>M466=0</formula>
    </cfRule>
  </conditionalFormatting>
  <conditionalFormatting sqref="S467">
    <cfRule type="expression" dxfId="1957" priority="1201">
      <formula>M467=0</formula>
    </cfRule>
  </conditionalFormatting>
  <conditionalFormatting sqref="S499">
    <cfRule type="expression" dxfId="1956" priority="1196">
      <formula>M499=0</formula>
    </cfRule>
  </conditionalFormatting>
  <conditionalFormatting sqref="R405:R430 R499 R432:R467">
    <cfRule type="expression" dxfId="1955" priority="1187">
      <formula>M405=0</formula>
    </cfRule>
  </conditionalFormatting>
  <conditionalFormatting sqref="S399:S401">
    <cfRule type="expression" dxfId="1954" priority="1186">
      <formula>M399=0</formula>
    </cfRule>
  </conditionalFormatting>
  <conditionalFormatting sqref="S257:S258 S218:S224 S227:S255">
    <cfRule type="expression" dxfId="1953" priority="1185">
      <formula>M218=0</formula>
    </cfRule>
  </conditionalFormatting>
  <conditionalFormatting sqref="S27:S31 S45:S47">
    <cfRule type="expression" dxfId="1952" priority="1182">
      <formula>M27=0</formula>
    </cfRule>
  </conditionalFormatting>
  <conditionalFormatting sqref="S8:S22">
    <cfRule type="expression" dxfId="1951" priority="1181">
      <formula>M8=0</formula>
    </cfRule>
  </conditionalFormatting>
  <conditionalFormatting sqref="F404:F406 F478:F499 F413:F414 F422:F430 F432:F466">
    <cfRule type="expression" dxfId="1950" priority="3354">
      <formula>$F404&gt;$Q404</formula>
    </cfRule>
  </conditionalFormatting>
  <conditionalFormatting sqref="R141">
    <cfRule type="expression" dxfId="1949" priority="1164">
      <formula>M141=0</formula>
    </cfRule>
  </conditionalFormatting>
  <conditionalFormatting sqref="D311 D404:D406 E406 E424:E430 E433:E439 E446 E450:E451 E459:E460 F404:F406 E494:E499 E480:E492 E463:E466 E454:E456 E441:E443 F478:F499 D478:D499 D286:D309 D355:D367 F413:F414 D413:D414 D422:D430 F422:F430 D8:D24 D161:D216 F432:F466 D432:D466 D73:D146 D262:D279 D281:D284 D369:D382">
    <cfRule type="expression" dxfId="1948" priority="1162">
      <formula>ROW(D8)=Fila_Activa</formula>
    </cfRule>
  </conditionalFormatting>
  <conditionalFormatting sqref="R143">
    <cfRule type="expression" dxfId="1947" priority="1146">
      <formula>M143=0</formula>
    </cfRule>
  </conditionalFormatting>
  <conditionalFormatting sqref="S143">
    <cfRule type="expression" dxfId="1946" priority="1145">
      <formula>M143=0</formula>
    </cfRule>
  </conditionalFormatting>
  <conditionalFormatting sqref="R144">
    <cfRule type="expression" dxfId="1945" priority="1139">
      <formula>M144=0</formula>
    </cfRule>
  </conditionalFormatting>
  <conditionalFormatting sqref="S144">
    <cfRule type="expression" dxfId="1944" priority="1137">
      <formula>M144=0</formula>
    </cfRule>
  </conditionalFormatting>
  <conditionalFormatting sqref="E256">
    <cfRule type="expression" dxfId="1943" priority="1126">
      <formula>E256&gt;P256</formula>
    </cfRule>
  </conditionalFormatting>
  <conditionalFormatting sqref="F256">
    <cfRule type="expression" dxfId="1942" priority="1125">
      <formula>F256&gt;Q256</formula>
    </cfRule>
  </conditionalFormatting>
  <conditionalFormatting sqref="G256">
    <cfRule type="expression" dxfId="1941" priority="1124">
      <formula>G256&gt;R256</formula>
    </cfRule>
  </conditionalFormatting>
  <conditionalFormatting sqref="R256">
    <cfRule type="expression" dxfId="1940" priority="1123">
      <formula>M256=0</formula>
    </cfRule>
  </conditionalFormatting>
  <conditionalFormatting sqref="S256">
    <cfRule type="expression" dxfId="1939" priority="1121">
      <formula>M256=0</formula>
    </cfRule>
  </conditionalFormatting>
  <conditionalFormatting sqref="D399">
    <cfRule type="expression" dxfId="1938" priority="1119">
      <formula>$D399&gt;$O399</formula>
    </cfRule>
  </conditionalFormatting>
  <conditionalFormatting sqref="D400">
    <cfRule type="expression" dxfId="1937" priority="1118">
      <formula>$D400&gt;$O400</formula>
    </cfRule>
  </conditionalFormatting>
  <conditionalFormatting sqref="F399:F401">
    <cfRule type="expression" dxfId="1936" priority="1117">
      <formula>$F399&gt;$Q399</formula>
    </cfRule>
  </conditionalFormatting>
  <conditionalFormatting sqref="F399:F401">
    <cfRule type="expression" dxfId="1935" priority="1116">
      <formula>ROW(F399)=Fila_Activa</formula>
    </cfRule>
  </conditionalFormatting>
  <conditionalFormatting sqref="E23">
    <cfRule type="expression" dxfId="1934" priority="1110">
      <formula>E23&gt;P23</formula>
    </cfRule>
  </conditionalFormatting>
  <conditionalFormatting sqref="F23">
    <cfRule type="expression" dxfId="1933" priority="1109">
      <formula>F23&gt;Q23</formula>
    </cfRule>
  </conditionalFormatting>
  <conditionalFormatting sqref="S23">
    <cfRule type="expression" dxfId="1932" priority="1108">
      <formula>M23=0</formula>
    </cfRule>
  </conditionalFormatting>
  <conditionalFormatting sqref="E34:E38">
    <cfRule type="expression" dxfId="1931" priority="1103">
      <formula>E34&gt;P34</formula>
    </cfRule>
  </conditionalFormatting>
  <conditionalFormatting sqref="F34:F38">
    <cfRule type="expression" dxfId="1930" priority="1102">
      <formula>F34&gt;Q34</formula>
    </cfRule>
  </conditionalFormatting>
  <conditionalFormatting sqref="G34:G38">
    <cfRule type="expression" dxfId="1929" priority="1101">
      <formula>G34&gt;R34</formula>
    </cfRule>
  </conditionalFormatting>
  <conditionalFormatting sqref="R34:R38">
    <cfRule type="expression" dxfId="1928" priority="1100">
      <formula>M34=0</formula>
    </cfRule>
  </conditionalFormatting>
  <conditionalFormatting sqref="S34:S38">
    <cfRule type="expression" dxfId="1927" priority="1098">
      <formula>M34=0</formula>
    </cfRule>
  </conditionalFormatting>
  <conditionalFormatting sqref="E32:E33">
    <cfRule type="expression" dxfId="1926" priority="1095">
      <formula>E32&gt;P32</formula>
    </cfRule>
  </conditionalFormatting>
  <conditionalFormatting sqref="F32:F33">
    <cfRule type="expression" dxfId="1925" priority="1094">
      <formula>F32&gt;Q32</formula>
    </cfRule>
  </conditionalFormatting>
  <conditionalFormatting sqref="G32:G33">
    <cfRule type="expression" dxfId="1924" priority="1093">
      <formula>G32&gt;R32</formula>
    </cfRule>
  </conditionalFormatting>
  <conditionalFormatting sqref="R32:R33">
    <cfRule type="expression" dxfId="1923" priority="1092">
      <formula>M32=0</formula>
    </cfRule>
  </conditionalFormatting>
  <conditionalFormatting sqref="S32:S33">
    <cfRule type="expression" dxfId="1922" priority="1090">
      <formula>M32=0</formula>
    </cfRule>
  </conditionalFormatting>
  <conditionalFormatting sqref="D401">
    <cfRule type="expression" dxfId="1921" priority="1088">
      <formula>D401&gt;O401</formula>
    </cfRule>
  </conditionalFormatting>
  <conditionalFormatting sqref="D401">
    <cfRule type="expression" dxfId="1920" priority="1087">
      <formula>ROW(D401)=Fila_Activa</formula>
    </cfRule>
  </conditionalFormatting>
  <conditionalFormatting sqref="D280">
    <cfRule type="expression" dxfId="1919" priority="1064">
      <formula>D280&gt;O280</formula>
    </cfRule>
  </conditionalFormatting>
  <conditionalFormatting sqref="D285">
    <cfRule type="expression" dxfId="1918" priority="1063">
      <formula>D285&gt;O285</formula>
    </cfRule>
  </conditionalFormatting>
  <conditionalFormatting sqref="D310">
    <cfRule type="expression" dxfId="1917" priority="1062">
      <formula>D310&gt;O310</formula>
    </cfRule>
  </conditionalFormatting>
  <conditionalFormatting sqref="D328">
    <cfRule type="expression" dxfId="1916" priority="1061">
      <formula>D328&gt;O328</formula>
    </cfRule>
  </conditionalFormatting>
  <conditionalFormatting sqref="D354">
    <cfRule type="expression" dxfId="1915" priority="1060">
      <formula>D354&gt;O354</formula>
    </cfRule>
  </conditionalFormatting>
  <conditionalFormatting sqref="P8:P21 P52:P56 P23:P24 P58:P59 P61:P62 P161:P216 P73:P145">
    <cfRule type="expression" dxfId="1914" priority="1055">
      <formula>M8=0</formula>
    </cfRule>
  </conditionalFormatting>
  <conditionalFormatting sqref="Q8:Q21 Q58:Q59 Q23:Q24 Q61:Q62 Q161:Q216 Q73:Q145">
    <cfRule type="expression" dxfId="1913" priority="1054">
      <formula>M8=0</formula>
    </cfRule>
  </conditionalFormatting>
  <conditionalFormatting sqref="P22">
    <cfRule type="expression" dxfId="1912" priority="1052">
      <formula>M22=0</formula>
    </cfRule>
  </conditionalFormatting>
  <conditionalFormatting sqref="Q22">
    <cfRule type="expression" dxfId="1911" priority="1051">
      <formula>M22=0</formula>
    </cfRule>
  </conditionalFormatting>
  <conditionalFormatting sqref="O37:O38 O205:O212 O103:O128">
    <cfRule type="expression" dxfId="1910" priority="1050">
      <formula>M37=0</formula>
    </cfRule>
  </conditionalFormatting>
  <conditionalFormatting sqref="P27:P30 P36:P38 P45:P47">
    <cfRule type="expression" dxfId="1909" priority="1049">
      <formula>M27=0</formula>
    </cfRule>
  </conditionalFormatting>
  <conditionalFormatting sqref="Q27:Q30 Q36:Q38 Q45:Q47">
    <cfRule type="expression" dxfId="1908" priority="1048">
      <formula>M27=0</formula>
    </cfRule>
  </conditionalFormatting>
  <conditionalFormatting sqref="P32:P35">
    <cfRule type="expression" dxfId="1907" priority="1046">
      <formula>M32=0</formula>
    </cfRule>
  </conditionalFormatting>
  <conditionalFormatting sqref="Q32:Q35">
    <cfRule type="expression" dxfId="1906" priority="1045">
      <formula>M32=0</formula>
    </cfRule>
  </conditionalFormatting>
  <conditionalFormatting sqref="P31">
    <cfRule type="expression" dxfId="1905" priority="1043">
      <formula>M31=0</formula>
    </cfRule>
  </conditionalFormatting>
  <conditionalFormatting sqref="Q31">
    <cfRule type="expression" dxfId="1904" priority="1042">
      <formula>M31=0</formula>
    </cfRule>
  </conditionalFormatting>
  <conditionalFormatting sqref="Q52:Q56">
    <cfRule type="expression" dxfId="1903" priority="1039">
      <formula>M52=0</formula>
    </cfRule>
  </conditionalFormatting>
  <conditionalFormatting sqref="P146">
    <cfRule type="expression" dxfId="1902" priority="1037">
      <formula>M146=0</formula>
    </cfRule>
  </conditionalFormatting>
  <conditionalFormatting sqref="Q146">
    <cfRule type="expression" dxfId="1901" priority="1036">
      <formula>M146=0</formula>
    </cfRule>
  </conditionalFormatting>
  <conditionalFormatting sqref="O246">
    <cfRule type="expression" dxfId="1900" priority="1032">
      <formula>M246=0</formula>
    </cfRule>
  </conditionalFormatting>
  <conditionalFormatting sqref="P257:P258 P227:P255 P218:P224">
    <cfRule type="expression" dxfId="1899" priority="1031">
      <formula>M218=0</formula>
    </cfRule>
  </conditionalFormatting>
  <conditionalFormatting sqref="Q257:Q258 Q218:Q224 Q227:Q255">
    <cfRule type="expression" dxfId="1898" priority="1030">
      <formula>M218=0</formula>
    </cfRule>
  </conditionalFormatting>
  <conditionalFormatting sqref="P256">
    <cfRule type="expression" dxfId="1897" priority="1028">
      <formula>M256=0</formula>
    </cfRule>
  </conditionalFormatting>
  <conditionalFormatting sqref="Q256">
    <cfRule type="expression" dxfId="1896" priority="1027">
      <formula>M256=0</formula>
    </cfRule>
  </conditionalFormatting>
  <conditionalFormatting sqref="O320:O327 O262:O279 O340:O353 O281:O284 O286:O309 O311:O318 O329:O338 O355:O367 O369:O382">
    <cfRule type="expression" dxfId="1895" priority="1026">
      <formula>M262=0</formula>
    </cfRule>
  </conditionalFormatting>
  <conditionalFormatting sqref="P320:P338 P261:P318 P340:P382">
    <cfRule type="expression" dxfId="1894" priority="1025">
      <formula>M261=0</formula>
    </cfRule>
  </conditionalFormatting>
  <conditionalFormatting sqref="Q320:Q338 Q340:Q382 Q261:Q318">
    <cfRule type="expression" dxfId="1893" priority="1024">
      <formula>M261=0</formula>
    </cfRule>
  </conditionalFormatting>
  <conditionalFormatting sqref="O319">
    <cfRule type="expression" dxfId="1892" priority="1023">
      <formula>M319=0</formula>
    </cfRule>
  </conditionalFormatting>
  <conditionalFormatting sqref="P319">
    <cfRule type="expression" dxfId="1891" priority="1022">
      <formula>M319=0</formula>
    </cfRule>
  </conditionalFormatting>
  <conditionalFormatting sqref="Q319">
    <cfRule type="expression" dxfId="1890" priority="1021">
      <formula>M319=0</formula>
    </cfRule>
  </conditionalFormatting>
  <conditionalFormatting sqref="O339">
    <cfRule type="expression" dxfId="1889" priority="1020">
      <formula>M339=0</formula>
    </cfRule>
  </conditionalFormatting>
  <conditionalFormatting sqref="P339">
    <cfRule type="expression" dxfId="1888" priority="1019">
      <formula>M339=0</formula>
    </cfRule>
  </conditionalFormatting>
  <conditionalFormatting sqref="Q339">
    <cfRule type="expression" dxfId="1887" priority="1018">
      <formula>M339=0</formula>
    </cfRule>
  </conditionalFormatting>
  <conditionalFormatting sqref="O399:O400">
    <cfRule type="expression" dxfId="1886" priority="1017">
      <formula>M399=0</formula>
    </cfRule>
  </conditionalFormatting>
  <conditionalFormatting sqref="P399:P401">
    <cfRule type="expression" dxfId="1885" priority="1016">
      <formula>M399=0</formula>
    </cfRule>
  </conditionalFormatting>
  <conditionalFormatting sqref="Q478:Q479">
    <cfRule type="expression" dxfId="1884" priority="829">
      <formula>M478=0</formula>
    </cfRule>
  </conditionalFormatting>
  <conditionalFormatting sqref="Q493">
    <cfRule type="expression" dxfId="1883" priority="828">
      <formula>M493=0</formula>
    </cfRule>
  </conditionalFormatting>
  <conditionalFormatting sqref="O460">
    <cfRule type="expression" dxfId="1882" priority="873">
      <formula>M460=0</formula>
    </cfRule>
  </conditionalFormatting>
  <conditionalFormatting sqref="Q460">
    <cfRule type="expression" dxfId="1881" priority="872">
      <formula>M460=0</formula>
    </cfRule>
  </conditionalFormatting>
  <conditionalFormatting sqref="P460">
    <cfRule type="expression" dxfId="1880" priority="871">
      <formula>M460=0</formula>
    </cfRule>
  </conditionalFormatting>
  <conditionalFormatting sqref="O440">
    <cfRule type="expression" dxfId="1879" priority="843">
      <formula>M440=0</formula>
    </cfRule>
  </conditionalFormatting>
  <conditionalFormatting sqref="Q442">
    <cfRule type="expression" dxfId="1878" priority="841">
      <formula>M442=0</formula>
    </cfRule>
  </conditionalFormatting>
  <conditionalFormatting sqref="P442">
    <cfRule type="expression" dxfId="1877" priority="840">
      <formula>M442=0</formula>
    </cfRule>
  </conditionalFormatting>
  <conditionalFormatting sqref="O442">
    <cfRule type="expression" dxfId="1876" priority="842">
      <formula>M442=0</formula>
    </cfRule>
  </conditionalFormatting>
  <conditionalFormatting sqref="Q445:Q446">
    <cfRule type="expression" dxfId="1875" priority="838">
      <formula>M445=0</formula>
    </cfRule>
  </conditionalFormatting>
  <conditionalFormatting sqref="P445:P446">
    <cfRule type="expression" dxfId="1874" priority="837">
      <formula>M445=0</formula>
    </cfRule>
  </conditionalFormatting>
  <conditionalFormatting sqref="O445:O446">
    <cfRule type="expression" dxfId="1873" priority="839">
      <formula>M445=0</formula>
    </cfRule>
  </conditionalFormatting>
  <conditionalFormatting sqref="O459">
    <cfRule type="expression" dxfId="1872" priority="836">
      <formula>M459=0</formula>
    </cfRule>
  </conditionalFormatting>
  <conditionalFormatting sqref="Q459">
    <cfRule type="expression" dxfId="1871" priority="835">
      <formula>M459=0</formula>
    </cfRule>
  </conditionalFormatting>
  <conditionalFormatting sqref="P459">
    <cfRule type="expression" dxfId="1870" priority="834">
      <formula>M459=0</formula>
    </cfRule>
  </conditionalFormatting>
  <conditionalFormatting sqref="O478:O499">
    <cfRule type="expression" dxfId="1869" priority="833">
      <formula>M478=0</formula>
    </cfRule>
  </conditionalFormatting>
  <conditionalFormatting sqref="Q494:Q499 Q480:Q492">
    <cfRule type="expression" dxfId="1868" priority="832">
      <formula>M480=0</formula>
    </cfRule>
  </conditionalFormatting>
  <conditionalFormatting sqref="P494:P499 P480:P492">
    <cfRule type="expression" dxfId="1867" priority="831">
      <formula>M480=0</formula>
    </cfRule>
  </conditionalFormatting>
  <conditionalFormatting sqref="Q440">
    <cfRule type="expression" dxfId="1866" priority="830">
      <formula>M440=0</formula>
    </cfRule>
  </conditionalFormatting>
  <conditionalFormatting sqref="E493">
    <cfRule type="expression" dxfId="1865" priority="827">
      <formula>E493&gt;P493</formula>
    </cfRule>
  </conditionalFormatting>
  <conditionalFormatting sqref="E449">
    <cfRule type="expression" dxfId="1864" priority="822">
      <formula>E449&gt;P449</formula>
    </cfRule>
  </conditionalFormatting>
  <conditionalFormatting sqref="E461:E462">
    <cfRule type="expression" dxfId="1863" priority="825">
      <formula>E461&gt;P461</formula>
    </cfRule>
  </conditionalFormatting>
  <conditionalFormatting sqref="E453">
    <cfRule type="expression" dxfId="1862" priority="824">
      <formula>E453&gt;P453</formula>
    </cfRule>
  </conditionalFormatting>
  <conditionalFormatting sqref="E447:E448">
    <cfRule type="expression" dxfId="1861" priority="823">
      <formula>E447&gt;P447</formula>
    </cfRule>
  </conditionalFormatting>
  <conditionalFormatting sqref="E449">
    <cfRule type="expression" dxfId="1860" priority="821">
      <formula>ROW(E449)=Fila_Activa</formula>
    </cfRule>
  </conditionalFormatting>
  <conditionalFormatting sqref="E444:E445">
    <cfRule type="expression" dxfId="1859" priority="820">
      <formula>E444&gt;P444</formula>
    </cfRule>
  </conditionalFormatting>
  <conditionalFormatting sqref="E444:E445">
    <cfRule type="expression" dxfId="1858" priority="819">
      <formula>ROW(E444)=Fila_Activa</formula>
    </cfRule>
  </conditionalFormatting>
  <conditionalFormatting sqref="E440">
    <cfRule type="expression" dxfId="1857" priority="818">
      <formula>E440&gt;P440</formula>
    </cfRule>
  </conditionalFormatting>
  <conditionalFormatting sqref="K440">
    <cfRule type="expression" dxfId="1856" priority="817">
      <formula>K440&gt;V440</formula>
    </cfRule>
  </conditionalFormatting>
  <conditionalFormatting sqref="K447">
    <cfRule type="expression" dxfId="1855" priority="816">
      <formula>K447&gt;V447</formula>
    </cfRule>
  </conditionalFormatting>
  <conditionalFormatting sqref="K448">
    <cfRule type="expression" dxfId="1854" priority="815">
      <formula>K448&gt;V448</formula>
    </cfRule>
  </conditionalFormatting>
  <conditionalFormatting sqref="E457">
    <cfRule type="expression" dxfId="1853" priority="814">
      <formula>E457&gt;P457</formula>
    </cfRule>
  </conditionalFormatting>
  <conditionalFormatting sqref="E457">
    <cfRule type="expression" dxfId="1852" priority="813">
      <formula>ROW(E457)=Fila_Activa</formula>
    </cfRule>
  </conditionalFormatting>
  <conditionalFormatting sqref="E458">
    <cfRule type="expression" dxfId="1851" priority="812">
      <formula>E458&gt;P458</formula>
    </cfRule>
  </conditionalFormatting>
  <conditionalFormatting sqref="E458">
    <cfRule type="expression" dxfId="1850" priority="811">
      <formula>ROW(E458)=Fila_Activa</formula>
    </cfRule>
  </conditionalFormatting>
  <conditionalFormatting sqref="G469:G498">
    <cfRule type="expression" dxfId="1849" priority="803">
      <formula>G469&gt;R469</formula>
    </cfRule>
  </conditionalFormatting>
  <conditionalFormatting sqref="S468:S498">
    <cfRule type="expression" dxfId="1848" priority="802">
      <formula>M468=0</formula>
    </cfRule>
  </conditionalFormatting>
  <conditionalFormatting sqref="R468:R498">
    <cfRule type="expression" dxfId="1847" priority="801">
      <formula>M468=0</formula>
    </cfRule>
  </conditionalFormatting>
  <conditionalFormatting sqref="K461:K462">
    <cfRule type="expression" dxfId="1846" priority="800">
      <formula>K461&gt;V461</formula>
    </cfRule>
  </conditionalFormatting>
  <conditionalFormatting sqref="K493">
    <cfRule type="expression" dxfId="1845" priority="798">
      <formula>K493&gt;V493</formula>
    </cfRule>
  </conditionalFormatting>
  <conditionalFormatting sqref="D467:D477">
    <cfRule type="expression" dxfId="1844" priority="783">
      <formula>D467&gt;O467</formula>
    </cfRule>
  </conditionalFormatting>
  <conditionalFormatting sqref="E467:E469 E472:E477">
    <cfRule type="expression" dxfId="1843" priority="782">
      <formula>E467&gt;P467</formula>
    </cfRule>
  </conditionalFormatting>
  <conditionalFormatting sqref="F467:F477">
    <cfRule type="expression" dxfId="1842" priority="784">
      <formula>$F467&gt;$Q467</formula>
    </cfRule>
  </conditionalFormatting>
  <conditionalFormatting sqref="D467:F469 D472:F477 D470:D471 F470:F471">
    <cfRule type="expression" dxfId="1841" priority="781">
      <formula>ROW(D467)=Fila_Activa</formula>
    </cfRule>
  </conditionalFormatting>
  <conditionalFormatting sqref="D218:D224 D227:D258">
    <cfRule type="expression" dxfId="1840" priority="771">
      <formula>D218&gt;O218</formula>
    </cfRule>
  </conditionalFormatting>
  <conditionalFormatting sqref="D218:D224 D227:D258">
    <cfRule type="expression" dxfId="1839" priority="770">
      <formula>ROW(D218)=Fila_Activa</formula>
    </cfRule>
  </conditionalFormatting>
  <conditionalFormatting sqref="D312:D327">
    <cfRule type="expression" dxfId="1838" priority="769">
      <formula>ROW(D312)=Fila_Activa</formula>
    </cfRule>
  </conditionalFormatting>
  <conditionalFormatting sqref="D329:D353">
    <cfRule type="expression" dxfId="1837" priority="768">
      <formula>ROW(D329)=Fila_Activa</formula>
    </cfRule>
  </conditionalFormatting>
  <conditionalFormatting sqref="D407:D412">
    <cfRule type="expression" dxfId="1836" priority="766">
      <formula>D407&gt;O407</formula>
    </cfRule>
  </conditionalFormatting>
  <conditionalFormatting sqref="E407:E412">
    <cfRule type="expression" dxfId="1835" priority="765">
      <formula>E407&gt;P407</formula>
    </cfRule>
  </conditionalFormatting>
  <conditionalFormatting sqref="F407:F412">
    <cfRule type="expression" dxfId="1834" priority="767">
      <formula>$F407&gt;$Q407</formula>
    </cfRule>
  </conditionalFormatting>
  <conditionalFormatting sqref="D407:F412">
    <cfRule type="expression" dxfId="1833" priority="764">
      <formula>ROW(D407)=Fila_Activa</formula>
    </cfRule>
  </conditionalFormatting>
  <conditionalFormatting sqref="D415:D421">
    <cfRule type="expression" dxfId="1832" priority="762">
      <formula>D415&gt;O415</formula>
    </cfRule>
  </conditionalFormatting>
  <conditionalFormatting sqref="E415:E421">
    <cfRule type="expression" dxfId="1831" priority="761">
      <formula>E415&gt;P415</formula>
    </cfRule>
  </conditionalFormatting>
  <conditionalFormatting sqref="F415:F421">
    <cfRule type="expression" dxfId="1830" priority="763">
      <formula>$F415&gt;$Q415</formula>
    </cfRule>
  </conditionalFormatting>
  <conditionalFormatting sqref="D415:F421">
    <cfRule type="expression" dxfId="1829" priority="760">
      <formula>ROW(D415)=Fila_Activa</formula>
    </cfRule>
  </conditionalFormatting>
  <conditionalFormatting sqref="D52:D56 D58">
    <cfRule type="expression" dxfId="1828" priority="757">
      <formula>D52&gt;O52</formula>
    </cfRule>
  </conditionalFormatting>
  <conditionalFormatting sqref="D52:D56 D58">
    <cfRule type="expression" dxfId="1827" priority="756">
      <formula>ROW(D52)=Fila_Activa</formula>
    </cfRule>
  </conditionalFormatting>
  <conditionalFormatting sqref="D27:D38 D45:D47">
    <cfRule type="expression" dxfId="1826" priority="755">
      <formula>D27&gt;O27</formula>
    </cfRule>
  </conditionalFormatting>
  <conditionalFormatting sqref="D27:D38 D45:D47">
    <cfRule type="expression" dxfId="1825" priority="754">
      <formula>ROW(D27)=Fila_Activa</formula>
    </cfRule>
  </conditionalFormatting>
  <conditionalFormatting sqref="O8:O22">
    <cfRule type="expression" dxfId="1824" priority="751">
      <formula>M8=0</formula>
    </cfRule>
  </conditionalFormatting>
  <conditionalFormatting sqref="O23">
    <cfRule type="expression" dxfId="1823" priority="750">
      <formula>M23=0</formula>
    </cfRule>
  </conditionalFormatting>
  <conditionalFormatting sqref="O24">
    <cfRule type="expression" dxfId="1822" priority="749">
      <formula>M24=0</formula>
    </cfRule>
  </conditionalFormatting>
  <conditionalFormatting sqref="O27:O31">
    <cfRule type="expression" dxfId="1821" priority="748">
      <formula>M27=0</formula>
    </cfRule>
  </conditionalFormatting>
  <conditionalFormatting sqref="O34:O36">
    <cfRule type="expression" dxfId="1820" priority="747">
      <formula>M34=0</formula>
    </cfRule>
  </conditionalFormatting>
  <conditionalFormatting sqref="O32:O33">
    <cfRule type="expression" dxfId="1819" priority="746">
      <formula>M32=0</formula>
    </cfRule>
  </conditionalFormatting>
  <conditionalFormatting sqref="O45:O47">
    <cfRule type="expression" dxfId="1818" priority="745">
      <formula>M45=0</formula>
    </cfRule>
  </conditionalFormatting>
  <conditionalFormatting sqref="O52:O56 O58">
    <cfRule type="expression" dxfId="1817" priority="744">
      <formula>M52=0</formula>
    </cfRule>
  </conditionalFormatting>
  <conditionalFormatting sqref="O73:O84">
    <cfRule type="expression" dxfId="1816" priority="742">
      <formula>M73=0</formula>
    </cfRule>
  </conditionalFormatting>
  <conditionalFormatting sqref="O85:O97">
    <cfRule type="expression" dxfId="1815" priority="741">
      <formula>M85=0</formula>
    </cfRule>
  </conditionalFormatting>
  <conditionalFormatting sqref="O98:O102">
    <cfRule type="expression" dxfId="1814" priority="740">
      <formula>M98=0</formula>
    </cfRule>
  </conditionalFormatting>
  <conditionalFormatting sqref="O129:O138">
    <cfRule type="expression" dxfId="1813" priority="737">
      <formula>M129=0</formula>
    </cfRule>
  </conditionalFormatting>
  <conditionalFormatting sqref="O139:O142">
    <cfRule type="expression" dxfId="1812" priority="736">
      <formula>M139=0</formula>
    </cfRule>
  </conditionalFormatting>
  <conditionalFormatting sqref="O143">
    <cfRule type="expression" dxfId="1811" priority="735">
      <formula>M143=0</formula>
    </cfRule>
  </conditionalFormatting>
  <conditionalFormatting sqref="O145">
    <cfRule type="expression" dxfId="1810" priority="733">
      <formula>M145=0</formula>
    </cfRule>
  </conditionalFormatting>
  <conditionalFormatting sqref="O144">
    <cfRule type="expression" dxfId="1809" priority="732">
      <formula>M144=0</formula>
    </cfRule>
  </conditionalFormatting>
  <conditionalFormatting sqref="O227:O239">
    <cfRule type="expression" dxfId="1808" priority="721">
      <formula>M227=0</formula>
    </cfRule>
  </conditionalFormatting>
  <conditionalFormatting sqref="O146">
    <cfRule type="expression" dxfId="1807" priority="730">
      <formula>M146=0</formula>
    </cfRule>
  </conditionalFormatting>
  <conditionalFormatting sqref="O161:O168">
    <cfRule type="expression" dxfId="1806" priority="729">
      <formula>M161=0</formula>
    </cfRule>
  </conditionalFormatting>
  <conditionalFormatting sqref="O169:O181">
    <cfRule type="expression" dxfId="1805" priority="728">
      <formula>M169=0</formula>
    </cfRule>
  </conditionalFormatting>
  <conditionalFormatting sqref="O182:O188">
    <cfRule type="expression" dxfId="1804" priority="727">
      <formula>M182=0</formula>
    </cfRule>
  </conditionalFormatting>
  <conditionalFormatting sqref="O189:O198">
    <cfRule type="expression" dxfId="1803" priority="726">
      <formula>M189=0</formula>
    </cfRule>
  </conditionalFormatting>
  <conditionalFormatting sqref="O199:O204">
    <cfRule type="expression" dxfId="1802" priority="725">
      <formula>M199=0</formula>
    </cfRule>
  </conditionalFormatting>
  <conditionalFormatting sqref="O213:O216 O218:O224">
    <cfRule type="expression" dxfId="1801" priority="723">
      <formula>M213=0</formula>
    </cfRule>
  </conditionalFormatting>
  <conditionalFormatting sqref="O240:O241">
    <cfRule type="expression" dxfId="1800" priority="720">
      <formula>M240=0</formula>
    </cfRule>
  </conditionalFormatting>
  <conditionalFormatting sqref="O242:O244">
    <cfRule type="expression" dxfId="1799" priority="719">
      <formula>M242=0</formula>
    </cfRule>
  </conditionalFormatting>
  <conditionalFormatting sqref="O245">
    <cfRule type="expression" dxfId="1798" priority="718">
      <formula>M245=0</formula>
    </cfRule>
  </conditionalFormatting>
  <conditionalFormatting sqref="O257:O258 O247:O255">
    <cfRule type="expression" dxfId="1797" priority="717">
      <formula>M247=0</formula>
    </cfRule>
  </conditionalFormatting>
  <conditionalFormatting sqref="O256">
    <cfRule type="expression" dxfId="1796" priority="716">
      <formula>M256=0</formula>
    </cfRule>
  </conditionalFormatting>
  <conditionalFormatting sqref="O261">
    <cfRule type="expression" dxfId="1795" priority="715">
      <formula>M261=0</formula>
    </cfRule>
  </conditionalFormatting>
  <conditionalFormatting sqref="O280">
    <cfRule type="expression" dxfId="1794" priority="714">
      <formula>M280=0</formula>
    </cfRule>
  </conditionalFormatting>
  <conditionalFormatting sqref="O285">
    <cfRule type="expression" dxfId="1793" priority="713">
      <formula>M285=0</formula>
    </cfRule>
  </conditionalFormatting>
  <conditionalFormatting sqref="O310">
    <cfRule type="expression" dxfId="1792" priority="712">
      <formula>M310=0</formula>
    </cfRule>
  </conditionalFormatting>
  <conditionalFormatting sqref="O328">
    <cfRule type="expression" dxfId="1791" priority="711">
      <formula>M328=0</formula>
    </cfRule>
  </conditionalFormatting>
  <conditionalFormatting sqref="O354">
    <cfRule type="expression" dxfId="1790" priority="710">
      <formula>M354=0</formula>
    </cfRule>
  </conditionalFormatting>
  <conditionalFormatting sqref="O368">
    <cfRule type="expression" dxfId="1789" priority="709">
      <formula>M368=0</formula>
    </cfRule>
  </conditionalFormatting>
  <conditionalFormatting sqref="O401">
    <cfRule type="expression" dxfId="1788" priority="707">
      <formula>M401=0</formula>
    </cfRule>
  </conditionalFormatting>
  <conditionalFormatting sqref="R401">
    <cfRule type="expression" dxfId="1787" priority="706">
      <formula>M401=0</formula>
    </cfRule>
  </conditionalFormatting>
  <conditionalFormatting sqref="R400">
    <cfRule type="expression" dxfId="1786" priority="705">
      <formula>M400=0</formula>
    </cfRule>
  </conditionalFormatting>
  <conditionalFormatting sqref="R399">
    <cfRule type="expression" dxfId="1785" priority="704">
      <formula>M399=0</formula>
    </cfRule>
  </conditionalFormatting>
  <conditionalFormatting sqref="Q399">
    <cfRule type="expression" dxfId="1784" priority="703">
      <formula>M399=0</formula>
    </cfRule>
  </conditionalFormatting>
  <conditionalFormatting sqref="Q400">
    <cfRule type="expression" dxfId="1783" priority="702">
      <formula>M400=0</formula>
    </cfRule>
  </conditionalFormatting>
  <conditionalFormatting sqref="Q401">
    <cfRule type="expression" dxfId="1782" priority="701">
      <formula>M401=0</formula>
    </cfRule>
  </conditionalFormatting>
  <conditionalFormatting sqref="O404">
    <cfRule type="expression" dxfId="1781" priority="700">
      <formula>M404=0</formula>
    </cfRule>
  </conditionalFormatting>
  <conditionalFormatting sqref="Q404">
    <cfRule type="expression" dxfId="1780" priority="699">
      <formula>M404=0</formula>
    </cfRule>
  </conditionalFormatting>
  <conditionalFormatting sqref="O405">
    <cfRule type="expression" dxfId="1779" priority="698">
      <formula>M405=0</formula>
    </cfRule>
  </conditionalFormatting>
  <conditionalFormatting sqref="Q405">
    <cfRule type="expression" dxfId="1778" priority="697">
      <formula>M405=0</formula>
    </cfRule>
  </conditionalFormatting>
  <conditionalFormatting sqref="O406">
    <cfRule type="expression" dxfId="1777" priority="696">
      <formula>M406=0</formula>
    </cfRule>
  </conditionalFormatting>
  <conditionalFormatting sqref="Q406">
    <cfRule type="expression" dxfId="1776" priority="695">
      <formula>M406=0</formula>
    </cfRule>
  </conditionalFormatting>
  <conditionalFormatting sqref="P406">
    <cfRule type="expression" dxfId="1775" priority="694">
      <formula>M406=0</formula>
    </cfRule>
  </conditionalFormatting>
  <conditionalFormatting sqref="O407">
    <cfRule type="expression" dxfId="1774" priority="693">
      <formula>M407=0</formula>
    </cfRule>
  </conditionalFormatting>
  <conditionalFormatting sqref="Q407">
    <cfRule type="expression" dxfId="1773" priority="692">
      <formula>M407=0</formula>
    </cfRule>
  </conditionalFormatting>
  <conditionalFormatting sqref="P407">
    <cfRule type="expression" dxfId="1772" priority="691">
      <formula>M407=0</formula>
    </cfRule>
  </conditionalFormatting>
  <conditionalFormatting sqref="O408">
    <cfRule type="expression" dxfId="1771" priority="690">
      <formula>M408=0</formula>
    </cfRule>
  </conditionalFormatting>
  <conditionalFormatting sqref="Q408">
    <cfRule type="expression" dxfId="1770" priority="689">
      <formula>M408=0</formula>
    </cfRule>
  </conditionalFormatting>
  <conditionalFormatting sqref="P408">
    <cfRule type="expression" dxfId="1769" priority="688">
      <formula>M408=0</formula>
    </cfRule>
  </conditionalFormatting>
  <conditionalFormatting sqref="O409">
    <cfRule type="expression" dxfId="1768" priority="687">
      <formula>M409=0</formula>
    </cfRule>
  </conditionalFormatting>
  <conditionalFormatting sqref="Q409">
    <cfRule type="expression" dxfId="1767" priority="686">
      <formula>M409=0</formula>
    </cfRule>
  </conditionalFormatting>
  <conditionalFormatting sqref="P409">
    <cfRule type="expression" dxfId="1766" priority="685">
      <formula>M409=0</formula>
    </cfRule>
  </conditionalFormatting>
  <conditionalFormatting sqref="O410">
    <cfRule type="expression" dxfId="1765" priority="684">
      <formula>M410=0</formula>
    </cfRule>
  </conditionalFormatting>
  <conditionalFormatting sqref="Q410">
    <cfRule type="expression" dxfId="1764" priority="683">
      <formula>M410=0</formula>
    </cfRule>
  </conditionalFormatting>
  <conditionalFormatting sqref="P410">
    <cfRule type="expression" dxfId="1763" priority="682">
      <formula>M410=0</formula>
    </cfRule>
  </conditionalFormatting>
  <conditionalFormatting sqref="O411">
    <cfRule type="expression" dxfId="1762" priority="681">
      <formula>M411=0</formula>
    </cfRule>
  </conditionalFormatting>
  <conditionalFormatting sqref="Q411">
    <cfRule type="expression" dxfId="1761" priority="680">
      <formula>M411=0</formula>
    </cfRule>
  </conditionalFormatting>
  <conditionalFormatting sqref="P411">
    <cfRule type="expression" dxfId="1760" priority="679">
      <formula>M411=0</formula>
    </cfRule>
  </conditionalFormatting>
  <conditionalFormatting sqref="O412">
    <cfRule type="expression" dxfId="1759" priority="678">
      <formula>M412=0</formula>
    </cfRule>
  </conditionalFormatting>
  <conditionalFormatting sqref="Q412">
    <cfRule type="expression" dxfId="1758" priority="677">
      <formula>M412=0</formula>
    </cfRule>
  </conditionalFormatting>
  <conditionalFormatting sqref="P412">
    <cfRule type="expression" dxfId="1757" priority="676">
      <formula>M412=0</formula>
    </cfRule>
  </conditionalFormatting>
  <conditionalFormatting sqref="O413">
    <cfRule type="expression" dxfId="1756" priority="675">
      <formula>M413=0</formula>
    </cfRule>
  </conditionalFormatting>
  <conditionalFormatting sqref="Q413">
    <cfRule type="expression" dxfId="1755" priority="674">
      <formula>M413=0</formula>
    </cfRule>
  </conditionalFormatting>
  <conditionalFormatting sqref="O414">
    <cfRule type="expression" dxfId="1754" priority="673">
      <formula>M414=0</formula>
    </cfRule>
  </conditionalFormatting>
  <conditionalFormatting sqref="Q414">
    <cfRule type="expression" dxfId="1753" priority="672">
      <formula>M414=0</formula>
    </cfRule>
  </conditionalFormatting>
  <conditionalFormatting sqref="O415">
    <cfRule type="expression" dxfId="1752" priority="671">
      <formula>M415=0</formula>
    </cfRule>
  </conditionalFormatting>
  <conditionalFormatting sqref="Q415">
    <cfRule type="expression" dxfId="1751" priority="670">
      <formula>M415=0</formula>
    </cfRule>
  </conditionalFormatting>
  <conditionalFormatting sqref="P415">
    <cfRule type="expression" dxfId="1750" priority="669">
      <formula>M415=0</formula>
    </cfRule>
  </conditionalFormatting>
  <conditionalFormatting sqref="O416">
    <cfRule type="expression" dxfId="1749" priority="668">
      <formula>M416=0</formula>
    </cfRule>
  </conditionalFormatting>
  <conditionalFormatting sqref="Q416">
    <cfRule type="expression" dxfId="1748" priority="667">
      <formula>M416=0</formula>
    </cfRule>
  </conditionalFormatting>
  <conditionalFormatting sqref="P416">
    <cfRule type="expression" dxfId="1747" priority="666">
      <formula>M416=0</formula>
    </cfRule>
  </conditionalFormatting>
  <conditionalFormatting sqref="O417">
    <cfRule type="expression" dxfId="1746" priority="665">
      <formula>M417=0</formula>
    </cfRule>
  </conditionalFormatting>
  <conditionalFormatting sqref="Q417">
    <cfRule type="expression" dxfId="1745" priority="664">
      <formula>M417=0</formula>
    </cfRule>
  </conditionalFormatting>
  <conditionalFormatting sqref="P417">
    <cfRule type="expression" dxfId="1744" priority="663">
      <formula>M417=0</formula>
    </cfRule>
  </conditionalFormatting>
  <conditionalFormatting sqref="O418">
    <cfRule type="expression" dxfId="1743" priority="662">
      <formula>M418=0</formula>
    </cfRule>
  </conditionalFormatting>
  <conditionalFormatting sqref="Q418">
    <cfRule type="expression" dxfId="1742" priority="661">
      <formula>M418=0</formula>
    </cfRule>
  </conditionalFormatting>
  <conditionalFormatting sqref="P418">
    <cfRule type="expression" dxfId="1741" priority="660">
      <formula>M418=0</formula>
    </cfRule>
  </conditionalFormatting>
  <conditionalFormatting sqref="O419">
    <cfRule type="expression" dxfId="1740" priority="659">
      <formula>M419=0</formula>
    </cfRule>
  </conditionalFormatting>
  <conditionalFormatting sqref="Q419">
    <cfRule type="expression" dxfId="1739" priority="658">
      <formula>M419=0</formula>
    </cfRule>
  </conditionalFormatting>
  <conditionalFormatting sqref="P419">
    <cfRule type="expression" dxfId="1738" priority="657">
      <formula>M419=0</formula>
    </cfRule>
  </conditionalFormatting>
  <conditionalFormatting sqref="O420">
    <cfRule type="expression" dxfId="1737" priority="656">
      <formula>M420=0</formula>
    </cfRule>
  </conditionalFormatting>
  <conditionalFormatting sqref="Q420">
    <cfRule type="expression" dxfId="1736" priority="655">
      <formula>M420=0</formula>
    </cfRule>
  </conditionalFormatting>
  <conditionalFormatting sqref="P420">
    <cfRule type="expression" dxfId="1735" priority="654">
      <formula>M420=0</formula>
    </cfRule>
  </conditionalFormatting>
  <conditionalFormatting sqref="O421">
    <cfRule type="expression" dxfId="1734" priority="653">
      <formula>M421=0</formula>
    </cfRule>
  </conditionalFormatting>
  <conditionalFormatting sqref="Q421">
    <cfRule type="expression" dxfId="1733" priority="652">
      <formula>M421=0</formula>
    </cfRule>
  </conditionalFormatting>
  <conditionalFormatting sqref="P421">
    <cfRule type="expression" dxfId="1732" priority="651">
      <formula>M421=0</formula>
    </cfRule>
  </conditionalFormatting>
  <conditionalFormatting sqref="O422">
    <cfRule type="expression" dxfId="1731" priority="650">
      <formula>M422=0</formula>
    </cfRule>
  </conditionalFormatting>
  <conditionalFormatting sqref="Q422">
    <cfRule type="expression" dxfId="1730" priority="649">
      <formula>M422=0</formula>
    </cfRule>
  </conditionalFormatting>
  <conditionalFormatting sqref="O423">
    <cfRule type="expression" dxfId="1729" priority="648">
      <formula>M423=0</formula>
    </cfRule>
  </conditionalFormatting>
  <conditionalFormatting sqref="Q423">
    <cfRule type="expression" dxfId="1728" priority="647">
      <formula>M423=0</formula>
    </cfRule>
  </conditionalFormatting>
  <conditionalFormatting sqref="O424">
    <cfRule type="expression" dxfId="1727" priority="646">
      <formula>M424=0</formula>
    </cfRule>
  </conditionalFormatting>
  <conditionalFormatting sqref="Q424">
    <cfRule type="expression" dxfId="1726" priority="645">
      <formula>M424=0</formula>
    </cfRule>
  </conditionalFormatting>
  <conditionalFormatting sqref="P424">
    <cfRule type="expression" dxfId="1725" priority="644">
      <formula>M424=0</formula>
    </cfRule>
  </conditionalFormatting>
  <conditionalFormatting sqref="O425">
    <cfRule type="expression" dxfId="1724" priority="643">
      <formula>M425=0</formula>
    </cfRule>
  </conditionalFormatting>
  <conditionalFormatting sqref="Q425">
    <cfRule type="expression" dxfId="1723" priority="642">
      <formula>M425=0</formula>
    </cfRule>
  </conditionalFormatting>
  <conditionalFormatting sqref="P425">
    <cfRule type="expression" dxfId="1722" priority="641">
      <formula>M425=0</formula>
    </cfRule>
  </conditionalFormatting>
  <conditionalFormatting sqref="O426">
    <cfRule type="expression" dxfId="1721" priority="640">
      <formula>M426=0</formula>
    </cfRule>
  </conditionalFormatting>
  <conditionalFormatting sqref="Q426">
    <cfRule type="expression" dxfId="1720" priority="639">
      <formula>M426=0</formula>
    </cfRule>
  </conditionalFormatting>
  <conditionalFormatting sqref="P426">
    <cfRule type="expression" dxfId="1719" priority="638">
      <formula>M426=0</formula>
    </cfRule>
  </conditionalFormatting>
  <conditionalFormatting sqref="O427">
    <cfRule type="expression" dxfId="1718" priority="637">
      <formula>M427=0</formula>
    </cfRule>
  </conditionalFormatting>
  <conditionalFormatting sqref="Q427">
    <cfRule type="expression" dxfId="1717" priority="636">
      <formula>M427=0</formula>
    </cfRule>
  </conditionalFormatting>
  <conditionalFormatting sqref="P427">
    <cfRule type="expression" dxfId="1716" priority="635">
      <formula>M427=0</formula>
    </cfRule>
  </conditionalFormatting>
  <conditionalFormatting sqref="O428">
    <cfRule type="expression" dxfId="1715" priority="634">
      <formula>M428=0</formula>
    </cfRule>
  </conditionalFormatting>
  <conditionalFormatting sqref="Q428">
    <cfRule type="expression" dxfId="1714" priority="633">
      <formula>M428=0</formula>
    </cfRule>
  </conditionalFormatting>
  <conditionalFormatting sqref="P428">
    <cfRule type="expression" dxfId="1713" priority="632">
      <formula>M428=0</formula>
    </cfRule>
  </conditionalFormatting>
  <conditionalFormatting sqref="O429">
    <cfRule type="expression" dxfId="1712" priority="631">
      <formula>M429=0</formula>
    </cfRule>
  </conditionalFormatting>
  <conditionalFormatting sqref="Q429">
    <cfRule type="expression" dxfId="1711" priority="630">
      <formula>M429=0</formula>
    </cfRule>
  </conditionalFormatting>
  <conditionalFormatting sqref="P429">
    <cfRule type="expression" dxfId="1710" priority="629">
      <formula>M429=0</formula>
    </cfRule>
  </conditionalFormatting>
  <conditionalFormatting sqref="O430">
    <cfRule type="expression" dxfId="1709" priority="628">
      <formula>M430=0</formula>
    </cfRule>
  </conditionalFormatting>
  <conditionalFormatting sqref="Q430">
    <cfRule type="expression" dxfId="1708" priority="627">
      <formula>M430=0</formula>
    </cfRule>
  </conditionalFormatting>
  <conditionalFormatting sqref="P430">
    <cfRule type="expression" dxfId="1707" priority="626">
      <formula>M430=0</formula>
    </cfRule>
  </conditionalFormatting>
  <conditionalFormatting sqref="O432">
    <cfRule type="expression" dxfId="1706" priority="625">
      <formula>M432=0</formula>
    </cfRule>
  </conditionalFormatting>
  <conditionalFormatting sqref="Q432">
    <cfRule type="expression" dxfId="1705" priority="624">
      <formula>M432=0</formula>
    </cfRule>
  </conditionalFormatting>
  <conditionalFormatting sqref="O433">
    <cfRule type="expression" dxfId="1704" priority="623">
      <formula>M433=0</formula>
    </cfRule>
  </conditionalFormatting>
  <conditionalFormatting sqref="Q433">
    <cfRule type="expression" dxfId="1703" priority="622">
      <formula>M433=0</formula>
    </cfRule>
  </conditionalFormatting>
  <conditionalFormatting sqref="P433">
    <cfRule type="expression" dxfId="1702" priority="621">
      <formula>M433=0</formula>
    </cfRule>
  </conditionalFormatting>
  <conditionalFormatting sqref="O434">
    <cfRule type="expression" dxfId="1701" priority="620">
      <formula>M434=0</formula>
    </cfRule>
  </conditionalFormatting>
  <conditionalFormatting sqref="Q434">
    <cfRule type="expression" dxfId="1700" priority="619">
      <formula>M434=0</formula>
    </cfRule>
  </conditionalFormatting>
  <conditionalFormatting sqref="P434">
    <cfRule type="expression" dxfId="1699" priority="618">
      <formula>M434=0</formula>
    </cfRule>
  </conditionalFormatting>
  <conditionalFormatting sqref="O435">
    <cfRule type="expression" dxfId="1698" priority="617">
      <formula>M435=0</formula>
    </cfRule>
  </conditionalFormatting>
  <conditionalFormatting sqref="Q435">
    <cfRule type="expression" dxfId="1697" priority="616">
      <formula>M435=0</formula>
    </cfRule>
  </conditionalFormatting>
  <conditionalFormatting sqref="P435">
    <cfRule type="expression" dxfId="1696" priority="615">
      <formula>M435=0</formula>
    </cfRule>
  </conditionalFormatting>
  <conditionalFormatting sqref="O436">
    <cfRule type="expression" dxfId="1695" priority="614">
      <formula>M436=0</formula>
    </cfRule>
  </conditionalFormatting>
  <conditionalFormatting sqref="Q436">
    <cfRule type="expression" dxfId="1694" priority="613">
      <formula>M436=0</formula>
    </cfRule>
  </conditionalFormatting>
  <conditionalFormatting sqref="P436">
    <cfRule type="expression" dxfId="1693" priority="612">
      <formula>M436=0</formula>
    </cfRule>
  </conditionalFormatting>
  <conditionalFormatting sqref="O437">
    <cfRule type="expression" dxfId="1692" priority="611">
      <formula>M437=0</formula>
    </cfRule>
  </conditionalFormatting>
  <conditionalFormatting sqref="Q437">
    <cfRule type="expression" dxfId="1691" priority="610">
      <formula>M437=0</formula>
    </cfRule>
  </conditionalFormatting>
  <conditionalFormatting sqref="P437">
    <cfRule type="expression" dxfId="1690" priority="609">
      <formula>M437=0</formula>
    </cfRule>
  </conditionalFormatting>
  <conditionalFormatting sqref="O438">
    <cfRule type="expression" dxfId="1689" priority="608">
      <formula>M438=0</formula>
    </cfRule>
  </conditionalFormatting>
  <conditionalFormatting sqref="Q438">
    <cfRule type="expression" dxfId="1688" priority="607">
      <formula>M438=0</formula>
    </cfRule>
  </conditionalFormatting>
  <conditionalFormatting sqref="P438">
    <cfRule type="expression" dxfId="1687" priority="606">
      <formula>M438=0</formula>
    </cfRule>
  </conditionalFormatting>
  <conditionalFormatting sqref="O439">
    <cfRule type="expression" dxfId="1686" priority="605">
      <formula>M439=0</formula>
    </cfRule>
  </conditionalFormatting>
  <conditionalFormatting sqref="Q439">
    <cfRule type="expression" dxfId="1685" priority="604">
      <formula>M439=0</formula>
    </cfRule>
  </conditionalFormatting>
  <conditionalFormatting sqref="P439">
    <cfRule type="expression" dxfId="1684" priority="603">
      <formula>M439=0</formula>
    </cfRule>
  </conditionalFormatting>
  <conditionalFormatting sqref="O441">
    <cfRule type="expression" dxfId="1683" priority="602">
      <formula>M441=0</formula>
    </cfRule>
  </conditionalFormatting>
  <conditionalFormatting sqref="Q441">
    <cfRule type="expression" dxfId="1682" priority="601">
      <formula>M441=0</formula>
    </cfRule>
  </conditionalFormatting>
  <conditionalFormatting sqref="P441">
    <cfRule type="expression" dxfId="1681" priority="600">
      <formula>M441=0</formula>
    </cfRule>
  </conditionalFormatting>
  <conditionalFormatting sqref="O443">
    <cfRule type="expression" dxfId="1680" priority="599">
      <formula>M443=0</formula>
    </cfRule>
  </conditionalFormatting>
  <conditionalFormatting sqref="Q443">
    <cfRule type="expression" dxfId="1679" priority="598">
      <formula>M443=0</formula>
    </cfRule>
  </conditionalFormatting>
  <conditionalFormatting sqref="P443">
    <cfRule type="expression" dxfId="1678" priority="597">
      <formula>M443=0</formula>
    </cfRule>
  </conditionalFormatting>
  <conditionalFormatting sqref="O444">
    <cfRule type="expression" dxfId="1677" priority="596">
      <formula>M444=0</formula>
    </cfRule>
  </conditionalFormatting>
  <conditionalFormatting sqref="Q444">
    <cfRule type="expression" dxfId="1676" priority="595">
      <formula>M444=0</formula>
    </cfRule>
  </conditionalFormatting>
  <conditionalFormatting sqref="P444">
    <cfRule type="expression" dxfId="1675" priority="594">
      <formula>M444=0</formula>
    </cfRule>
  </conditionalFormatting>
  <conditionalFormatting sqref="O447">
    <cfRule type="expression" dxfId="1674" priority="593">
      <formula>M447=0</formula>
    </cfRule>
  </conditionalFormatting>
  <conditionalFormatting sqref="Q447">
    <cfRule type="expression" dxfId="1673" priority="592">
      <formula>M447=0</formula>
    </cfRule>
  </conditionalFormatting>
  <conditionalFormatting sqref="O448">
    <cfRule type="expression" dxfId="1672" priority="591">
      <formula>M448=0</formula>
    </cfRule>
  </conditionalFormatting>
  <conditionalFormatting sqref="Q448">
    <cfRule type="expression" dxfId="1671" priority="590">
      <formula>M448=0</formula>
    </cfRule>
  </conditionalFormatting>
  <conditionalFormatting sqref="O449">
    <cfRule type="expression" dxfId="1670" priority="589">
      <formula>M449=0</formula>
    </cfRule>
  </conditionalFormatting>
  <conditionalFormatting sqref="Q449">
    <cfRule type="expression" dxfId="1669" priority="588">
      <formula>M449=0</formula>
    </cfRule>
  </conditionalFormatting>
  <conditionalFormatting sqref="P449">
    <cfRule type="expression" dxfId="1668" priority="587">
      <formula>M449=0</formula>
    </cfRule>
  </conditionalFormatting>
  <conditionalFormatting sqref="O450">
    <cfRule type="expression" dxfId="1667" priority="586">
      <formula>M450=0</formula>
    </cfRule>
  </conditionalFormatting>
  <conditionalFormatting sqref="Q450">
    <cfRule type="expression" dxfId="1666" priority="585">
      <formula>M450=0</formula>
    </cfRule>
  </conditionalFormatting>
  <conditionalFormatting sqref="P450">
    <cfRule type="expression" dxfId="1665" priority="584">
      <formula>M450=0</formula>
    </cfRule>
  </conditionalFormatting>
  <conditionalFormatting sqref="O451:O452">
    <cfRule type="expression" dxfId="1664" priority="583">
      <formula>M451=0</formula>
    </cfRule>
  </conditionalFormatting>
  <conditionalFormatting sqref="Q451:Q452">
    <cfRule type="expression" dxfId="1663" priority="582">
      <formula>M451=0</formula>
    </cfRule>
  </conditionalFormatting>
  <conditionalFormatting sqref="P451">
    <cfRule type="expression" dxfId="1662" priority="581">
      <formula>M451=0</formula>
    </cfRule>
  </conditionalFormatting>
  <conditionalFormatting sqref="O453">
    <cfRule type="expression" dxfId="1661" priority="580">
      <formula>M453=0</formula>
    </cfRule>
  </conditionalFormatting>
  <conditionalFormatting sqref="Q453">
    <cfRule type="expression" dxfId="1660" priority="579">
      <formula>M453=0</formula>
    </cfRule>
  </conditionalFormatting>
  <conditionalFormatting sqref="O454">
    <cfRule type="expression" dxfId="1659" priority="578">
      <formula>M454=0</formula>
    </cfRule>
  </conditionalFormatting>
  <conditionalFormatting sqref="Q454">
    <cfRule type="expression" dxfId="1658" priority="577">
      <formula>M454=0</formula>
    </cfRule>
  </conditionalFormatting>
  <conditionalFormatting sqref="P454">
    <cfRule type="expression" dxfId="1657" priority="576">
      <formula>M454=0</formula>
    </cfRule>
  </conditionalFormatting>
  <conditionalFormatting sqref="O455">
    <cfRule type="expression" dxfId="1656" priority="575">
      <formula>M455=0</formula>
    </cfRule>
  </conditionalFormatting>
  <conditionalFormatting sqref="Q455">
    <cfRule type="expression" dxfId="1655" priority="574">
      <formula>M455=0</formula>
    </cfRule>
  </conditionalFormatting>
  <conditionalFormatting sqref="P455">
    <cfRule type="expression" dxfId="1654" priority="573">
      <formula>M455=0</formula>
    </cfRule>
  </conditionalFormatting>
  <conditionalFormatting sqref="O456">
    <cfRule type="expression" dxfId="1653" priority="572">
      <formula>M456=0</formula>
    </cfRule>
  </conditionalFormatting>
  <conditionalFormatting sqref="Q456">
    <cfRule type="expression" dxfId="1652" priority="571">
      <formula>M456=0</formula>
    </cfRule>
  </conditionalFormatting>
  <conditionalFormatting sqref="P456">
    <cfRule type="expression" dxfId="1651" priority="570">
      <formula>M456=0</formula>
    </cfRule>
  </conditionalFormatting>
  <conditionalFormatting sqref="O457">
    <cfRule type="expression" dxfId="1650" priority="569">
      <formula>M457=0</formula>
    </cfRule>
  </conditionalFormatting>
  <conditionalFormatting sqref="Q457">
    <cfRule type="expression" dxfId="1649" priority="568">
      <formula>M457=0</formula>
    </cfRule>
  </conditionalFormatting>
  <conditionalFormatting sqref="P457">
    <cfRule type="expression" dxfId="1648" priority="567">
      <formula>M457=0</formula>
    </cfRule>
  </conditionalFormatting>
  <conditionalFormatting sqref="O458">
    <cfRule type="expression" dxfId="1647" priority="566">
      <formula>M458=0</formula>
    </cfRule>
  </conditionalFormatting>
  <conditionalFormatting sqref="Q458">
    <cfRule type="expression" dxfId="1646" priority="565">
      <formula>M458=0</formula>
    </cfRule>
  </conditionalFormatting>
  <conditionalFormatting sqref="P458">
    <cfRule type="expression" dxfId="1645" priority="564">
      <formula>M458=0</formula>
    </cfRule>
  </conditionalFormatting>
  <conditionalFormatting sqref="O461">
    <cfRule type="expression" dxfId="1644" priority="563">
      <formula>M461=0</formula>
    </cfRule>
  </conditionalFormatting>
  <conditionalFormatting sqref="Q461">
    <cfRule type="expression" dxfId="1643" priority="562">
      <formula>M461=0</formula>
    </cfRule>
  </conditionalFormatting>
  <conditionalFormatting sqref="O462">
    <cfRule type="expression" dxfId="1642" priority="561">
      <formula>M462=0</formula>
    </cfRule>
  </conditionalFormatting>
  <conditionalFormatting sqref="Q462">
    <cfRule type="expression" dxfId="1641" priority="560">
      <formula>M462=0</formula>
    </cfRule>
  </conditionalFormatting>
  <conditionalFormatting sqref="O463">
    <cfRule type="expression" dxfId="1640" priority="559">
      <formula>M463=0</formula>
    </cfRule>
  </conditionalFormatting>
  <conditionalFormatting sqref="Q463">
    <cfRule type="expression" dxfId="1639" priority="558">
      <formula>M463=0</formula>
    </cfRule>
  </conditionalFormatting>
  <conditionalFormatting sqref="P463">
    <cfRule type="expression" dxfId="1638" priority="557">
      <formula>M463=0</formula>
    </cfRule>
  </conditionalFormatting>
  <conditionalFormatting sqref="O464">
    <cfRule type="expression" dxfId="1637" priority="556">
      <formula>M464=0</formula>
    </cfRule>
  </conditionalFormatting>
  <conditionalFormatting sqref="Q464">
    <cfRule type="expression" dxfId="1636" priority="555">
      <formula>M464=0</formula>
    </cfRule>
  </conditionalFormatting>
  <conditionalFormatting sqref="P464">
    <cfRule type="expression" dxfId="1635" priority="554">
      <formula>M464=0</formula>
    </cfRule>
  </conditionalFormatting>
  <conditionalFormatting sqref="O465">
    <cfRule type="expression" dxfId="1634" priority="553">
      <formula>M465=0</formula>
    </cfRule>
  </conditionalFormatting>
  <conditionalFormatting sqref="Q465">
    <cfRule type="expression" dxfId="1633" priority="552">
      <formula>M465=0</formula>
    </cfRule>
  </conditionalFormatting>
  <conditionalFormatting sqref="P465">
    <cfRule type="expression" dxfId="1632" priority="551">
      <formula>M465=0</formula>
    </cfRule>
  </conditionalFormatting>
  <conditionalFormatting sqref="O466">
    <cfRule type="expression" dxfId="1631" priority="550">
      <formula>M466=0</formula>
    </cfRule>
  </conditionalFormatting>
  <conditionalFormatting sqref="Q466">
    <cfRule type="expression" dxfId="1630" priority="549">
      <formula>M466=0</formula>
    </cfRule>
  </conditionalFormatting>
  <conditionalFormatting sqref="P466">
    <cfRule type="expression" dxfId="1629" priority="548">
      <formula>M466=0</formula>
    </cfRule>
  </conditionalFormatting>
  <conditionalFormatting sqref="O467">
    <cfRule type="expression" dxfId="1628" priority="547">
      <formula>M467=0</formula>
    </cfRule>
  </conditionalFormatting>
  <conditionalFormatting sqref="Q467">
    <cfRule type="expression" dxfId="1627" priority="546">
      <formula>M467=0</formula>
    </cfRule>
  </conditionalFormatting>
  <conditionalFormatting sqref="P467">
    <cfRule type="expression" dxfId="1626" priority="545">
      <formula>M467=0</formula>
    </cfRule>
  </conditionalFormatting>
  <conditionalFormatting sqref="O468">
    <cfRule type="expression" dxfId="1625" priority="544">
      <formula>M468=0</formula>
    </cfRule>
  </conditionalFormatting>
  <conditionalFormatting sqref="Q468">
    <cfRule type="expression" dxfId="1624" priority="543">
      <formula>M468=0</formula>
    </cfRule>
  </conditionalFormatting>
  <conditionalFormatting sqref="P468">
    <cfRule type="expression" dxfId="1623" priority="542">
      <formula>M468=0</formula>
    </cfRule>
  </conditionalFormatting>
  <conditionalFormatting sqref="O469:O473">
    <cfRule type="expression" dxfId="1622" priority="541">
      <formula>M469=0</formula>
    </cfRule>
  </conditionalFormatting>
  <conditionalFormatting sqref="Q469:Q473">
    <cfRule type="expression" dxfId="1621" priority="540">
      <formula>M469=0</formula>
    </cfRule>
  </conditionalFormatting>
  <conditionalFormatting sqref="P469 P472:P473">
    <cfRule type="expression" dxfId="1620" priority="539">
      <formula>M469=0</formula>
    </cfRule>
  </conditionalFormatting>
  <conditionalFormatting sqref="O474:O475">
    <cfRule type="expression" dxfId="1619" priority="538">
      <formula>M474=0</formula>
    </cfRule>
  </conditionalFormatting>
  <conditionalFormatting sqref="Q474:Q475">
    <cfRule type="expression" dxfId="1618" priority="537">
      <formula>M474=0</formula>
    </cfRule>
  </conditionalFormatting>
  <conditionalFormatting sqref="P474:P475">
    <cfRule type="expression" dxfId="1617" priority="536">
      <formula>M474=0</formula>
    </cfRule>
  </conditionalFormatting>
  <conditionalFormatting sqref="O476">
    <cfRule type="expression" dxfId="1616" priority="535">
      <formula>M476=0</formula>
    </cfRule>
  </conditionalFormatting>
  <conditionalFormatting sqref="Q476">
    <cfRule type="expression" dxfId="1615" priority="534">
      <formula>M476=0</formula>
    </cfRule>
  </conditionalFormatting>
  <conditionalFormatting sqref="P476">
    <cfRule type="expression" dxfId="1614" priority="533">
      <formula>M476=0</formula>
    </cfRule>
  </conditionalFormatting>
  <conditionalFormatting sqref="O477">
    <cfRule type="expression" dxfId="1613" priority="532">
      <formula>M477=0</formula>
    </cfRule>
  </conditionalFormatting>
  <conditionalFormatting sqref="Q477">
    <cfRule type="expression" dxfId="1612" priority="531">
      <formula>M477=0</formula>
    </cfRule>
  </conditionalFormatting>
  <conditionalFormatting sqref="P477">
    <cfRule type="expression" dxfId="1611" priority="530">
      <formula>M477=0</formula>
    </cfRule>
  </conditionalFormatting>
  <conditionalFormatting sqref="E63">
    <cfRule type="expression" dxfId="1610" priority="525">
      <formula>E63&gt;P63</formula>
    </cfRule>
  </conditionalFormatting>
  <conditionalFormatting sqref="F63">
    <cfRule type="expression" dxfId="1609" priority="524">
      <formula>F63&gt;Q63</formula>
    </cfRule>
  </conditionalFormatting>
  <conditionalFormatting sqref="G63">
    <cfRule type="expression" dxfId="1608" priority="523">
      <formula>G63&gt;R63</formula>
    </cfRule>
  </conditionalFormatting>
  <conditionalFormatting sqref="P63">
    <cfRule type="expression" dxfId="1607" priority="520">
      <formula>M63=0</formula>
    </cfRule>
  </conditionalFormatting>
  <conditionalFormatting sqref="Q63">
    <cfRule type="expression" dxfId="1606" priority="519">
      <formula>M63=0</formula>
    </cfRule>
  </conditionalFormatting>
  <conditionalFormatting sqref="D63">
    <cfRule type="expression" dxfId="1605" priority="518">
      <formula>D63&gt;O63</formula>
    </cfRule>
  </conditionalFormatting>
  <conditionalFormatting sqref="D63">
    <cfRule type="expression" dxfId="1604" priority="517">
      <formula>ROW(D63)=Fila_Activa</formula>
    </cfRule>
  </conditionalFormatting>
  <conditionalFormatting sqref="E158">
    <cfRule type="expression" dxfId="1603" priority="301">
      <formula>E158&gt;P158</formula>
    </cfRule>
  </conditionalFormatting>
  <conditionalFormatting sqref="E70">
    <cfRule type="expression" dxfId="1602" priority="430">
      <formula>E70&gt;P70</formula>
    </cfRule>
  </conditionalFormatting>
  <conditionalFormatting sqref="F70">
    <cfRule type="expression" dxfId="1601" priority="429">
      <formula>F70&gt;Q70</formula>
    </cfRule>
  </conditionalFormatting>
  <conditionalFormatting sqref="G70">
    <cfRule type="expression" dxfId="1600" priority="428">
      <formula>G70&gt;R70</formula>
    </cfRule>
  </conditionalFormatting>
  <conditionalFormatting sqref="R70">
    <cfRule type="expression" dxfId="1599" priority="427">
      <formula>M70=0</formula>
    </cfRule>
  </conditionalFormatting>
  <conditionalFormatting sqref="P70">
    <cfRule type="expression" dxfId="1598" priority="425">
      <formula>M70=0</formula>
    </cfRule>
  </conditionalFormatting>
  <conditionalFormatting sqref="Q70">
    <cfRule type="expression" dxfId="1597" priority="424">
      <formula>M70=0</formula>
    </cfRule>
  </conditionalFormatting>
  <conditionalFormatting sqref="D70">
    <cfRule type="expression" dxfId="1596" priority="423">
      <formula>D70&gt;O70</formula>
    </cfRule>
  </conditionalFormatting>
  <conditionalFormatting sqref="D70">
    <cfRule type="expression" dxfId="1595" priority="422">
      <formula>ROW(D70)=Fila_Activa</formula>
    </cfRule>
  </conditionalFormatting>
  <conditionalFormatting sqref="O70">
    <cfRule type="expression" dxfId="1594" priority="421">
      <formula>M69=0</formula>
    </cfRule>
  </conditionalFormatting>
  <conditionalFormatting sqref="S70 S63">
    <cfRule type="expression" dxfId="1593" priority="416">
      <formula>M63=0</formula>
    </cfRule>
  </conditionalFormatting>
  <conditionalFormatting sqref="S147">
    <cfRule type="expression" dxfId="1592" priority="415">
      <formula>M147=0</formula>
    </cfRule>
  </conditionalFormatting>
  <conditionalFormatting sqref="R147">
    <cfRule type="expression" dxfId="1591" priority="414">
      <formula>M147=0</formula>
    </cfRule>
  </conditionalFormatting>
  <conditionalFormatting sqref="P147">
    <cfRule type="expression" dxfId="1590" priority="413">
      <formula>M147=0</formula>
    </cfRule>
  </conditionalFormatting>
  <conditionalFormatting sqref="Q147">
    <cfRule type="expression" dxfId="1589" priority="412">
      <formula>M147=0</formula>
    </cfRule>
  </conditionalFormatting>
  <conditionalFormatting sqref="E147">
    <cfRule type="expression" dxfId="1588" priority="411">
      <formula>E147&gt;P147</formula>
    </cfRule>
  </conditionalFormatting>
  <conditionalFormatting sqref="F147">
    <cfRule type="expression" dxfId="1587" priority="410">
      <formula>F147&gt;Q147</formula>
    </cfRule>
  </conditionalFormatting>
  <conditionalFormatting sqref="G147">
    <cfRule type="expression" dxfId="1586" priority="409">
      <formula>G147&gt;R147</formula>
    </cfRule>
  </conditionalFormatting>
  <conditionalFormatting sqref="D147">
    <cfRule type="expression" dxfId="1585" priority="408">
      <formula>D147&gt;O147</formula>
    </cfRule>
  </conditionalFormatting>
  <conditionalFormatting sqref="D147">
    <cfRule type="expression" dxfId="1584" priority="407">
      <formula>ROW(D147)=Fila_Activa</formula>
    </cfRule>
  </conditionalFormatting>
  <conditionalFormatting sqref="O147">
    <cfRule type="expression" dxfId="1583" priority="406">
      <formula>M147=0</formula>
    </cfRule>
  </conditionalFormatting>
  <conditionalFormatting sqref="S148">
    <cfRule type="expression" dxfId="1582" priority="405">
      <formula>M148=0</formula>
    </cfRule>
  </conditionalFormatting>
  <conditionalFormatting sqref="R148">
    <cfRule type="expression" dxfId="1581" priority="404">
      <formula>M148=0</formula>
    </cfRule>
  </conditionalFormatting>
  <conditionalFormatting sqref="P148">
    <cfRule type="expression" dxfId="1580" priority="403">
      <formula>M148=0</formula>
    </cfRule>
  </conditionalFormatting>
  <conditionalFormatting sqref="Q148">
    <cfRule type="expression" dxfId="1579" priority="402">
      <formula>M148=0</formula>
    </cfRule>
  </conditionalFormatting>
  <conditionalFormatting sqref="E148">
    <cfRule type="expression" dxfId="1578" priority="401">
      <formula>E148&gt;P148</formula>
    </cfRule>
  </conditionalFormatting>
  <conditionalFormatting sqref="F148">
    <cfRule type="expression" dxfId="1577" priority="400">
      <formula>F148&gt;Q148</formula>
    </cfRule>
  </conditionalFormatting>
  <conditionalFormatting sqref="G148">
    <cfRule type="expression" dxfId="1576" priority="399">
      <formula>G148&gt;R148</formula>
    </cfRule>
  </conditionalFormatting>
  <conditionalFormatting sqref="D148">
    <cfRule type="expression" dxfId="1575" priority="398">
      <formula>D148&gt;O148</formula>
    </cfRule>
  </conditionalFormatting>
  <conditionalFormatting sqref="D148">
    <cfRule type="expression" dxfId="1574" priority="397">
      <formula>ROW(D148)=Fila_Activa</formula>
    </cfRule>
  </conditionalFormatting>
  <conditionalFormatting sqref="O148">
    <cfRule type="expression" dxfId="1573" priority="396">
      <formula>M148=0</formula>
    </cfRule>
  </conditionalFormatting>
  <conditionalFormatting sqref="S149">
    <cfRule type="expression" dxfId="1572" priority="395">
      <formula>M149=0</formula>
    </cfRule>
  </conditionalFormatting>
  <conditionalFormatting sqref="R149">
    <cfRule type="expression" dxfId="1571" priority="394">
      <formula>M149=0</formula>
    </cfRule>
  </conditionalFormatting>
  <conditionalFormatting sqref="P149">
    <cfRule type="expression" dxfId="1570" priority="393">
      <formula>M149=0</formula>
    </cfRule>
  </conditionalFormatting>
  <conditionalFormatting sqref="Q149">
    <cfRule type="expression" dxfId="1569" priority="392">
      <formula>M149=0</formula>
    </cfRule>
  </conditionalFormatting>
  <conditionalFormatting sqref="E149">
    <cfRule type="expression" dxfId="1568" priority="391">
      <formula>E149&gt;P149</formula>
    </cfRule>
  </conditionalFormatting>
  <conditionalFormatting sqref="F149">
    <cfRule type="expression" dxfId="1567" priority="390">
      <formula>F149&gt;Q149</formula>
    </cfRule>
  </conditionalFormatting>
  <conditionalFormatting sqref="G149">
    <cfRule type="expression" dxfId="1566" priority="389">
      <formula>G149&gt;R149</formula>
    </cfRule>
  </conditionalFormatting>
  <conditionalFormatting sqref="D149">
    <cfRule type="expression" dxfId="1565" priority="388">
      <formula>D149&gt;O149</formula>
    </cfRule>
  </conditionalFormatting>
  <conditionalFormatting sqref="D149">
    <cfRule type="expression" dxfId="1564" priority="387">
      <formula>ROW(D149)=Fila_Activa</formula>
    </cfRule>
  </conditionalFormatting>
  <conditionalFormatting sqref="O149">
    <cfRule type="expression" dxfId="1563" priority="386">
      <formula>M149=0</formula>
    </cfRule>
  </conditionalFormatting>
  <conditionalFormatting sqref="S150">
    <cfRule type="expression" dxfId="1562" priority="385">
      <formula>M150=0</formula>
    </cfRule>
  </conditionalFormatting>
  <conditionalFormatting sqref="R150">
    <cfRule type="expression" dxfId="1561" priority="384">
      <formula>M150=0</formula>
    </cfRule>
  </conditionalFormatting>
  <conditionalFormatting sqref="P150">
    <cfRule type="expression" dxfId="1560" priority="383">
      <formula>M150=0</formula>
    </cfRule>
  </conditionalFormatting>
  <conditionalFormatting sqref="Q150">
    <cfRule type="expression" dxfId="1559" priority="382">
      <formula>M150=0</formula>
    </cfRule>
  </conditionalFormatting>
  <conditionalFormatting sqref="E150">
    <cfRule type="expression" dxfId="1558" priority="381">
      <formula>E150&gt;P150</formula>
    </cfRule>
  </conditionalFormatting>
  <conditionalFormatting sqref="F150">
    <cfRule type="expression" dxfId="1557" priority="380">
      <formula>F150&gt;Q150</formula>
    </cfRule>
  </conditionalFormatting>
  <conditionalFormatting sqref="G150">
    <cfRule type="expression" dxfId="1556" priority="379">
      <formula>G150&gt;R150</formula>
    </cfRule>
  </conditionalFormatting>
  <conditionalFormatting sqref="D150">
    <cfRule type="expression" dxfId="1555" priority="378">
      <formula>D150&gt;O150</formula>
    </cfRule>
  </conditionalFormatting>
  <conditionalFormatting sqref="D150">
    <cfRule type="expression" dxfId="1554" priority="377">
      <formula>ROW(D150)=Fila_Activa</formula>
    </cfRule>
  </conditionalFormatting>
  <conditionalFormatting sqref="O150">
    <cfRule type="expression" dxfId="1553" priority="376">
      <formula>M150=0</formula>
    </cfRule>
  </conditionalFormatting>
  <conditionalFormatting sqref="S151">
    <cfRule type="expression" dxfId="1552" priority="375">
      <formula>M151=0</formula>
    </cfRule>
  </conditionalFormatting>
  <conditionalFormatting sqref="R151">
    <cfRule type="expression" dxfId="1551" priority="374">
      <formula>M151=0</formula>
    </cfRule>
  </conditionalFormatting>
  <conditionalFormatting sqref="P151">
    <cfRule type="expression" dxfId="1550" priority="373">
      <formula>M151=0</formula>
    </cfRule>
  </conditionalFormatting>
  <conditionalFormatting sqref="Q151">
    <cfRule type="expression" dxfId="1549" priority="372">
      <formula>M151=0</formula>
    </cfRule>
  </conditionalFormatting>
  <conditionalFormatting sqref="E151">
    <cfRule type="expression" dxfId="1548" priority="371">
      <formula>E151&gt;P151</formula>
    </cfRule>
  </conditionalFormatting>
  <conditionalFormatting sqref="F151">
    <cfRule type="expression" dxfId="1547" priority="370">
      <formula>F151&gt;Q151</formula>
    </cfRule>
  </conditionalFormatting>
  <conditionalFormatting sqref="G151">
    <cfRule type="expression" dxfId="1546" priority="369">
      <formula>G151&gt;R151</formula>
    </cfRule>
  </conditionalFormatting>
  <conditionalFormatting sqref="D151">
    <cfRule type="expression" dxfId="1545" priority="368">
      <formula>D151&gt;O151</formula>
    </cfRule>
  </conditionalFormatting>
  <conditionalFormatting sqref="D151">
    <cfRule type="expression" dxfId="1544" priority="367">
      <formula>ROW(D151)=Fila_Activa</formula>
    </cfRule>
  </conditionalFormatting>
  <conditionalFormatting sqref="O151">
    <cfRule type="expression" dxfId="1543" priority="366">
      <formula>M151=0</formula>
    </cfRule>
  </conditionalFormatting>
  <conditionalFormatting sqref="S152">
    <cfRule type="expression" dxfId="1542" priority="365">
      <formula>M152=0</formula>
    </cfRule>
  </conditionalFormatting>
  <conditionalFormatting sqref="R152">
    <cfRule type="expression" dxfId="1541" priority="364">
      <formula>M152=0</formula>
    </cfRule>
  </conditionalFormatting>
  <conditionalFormatting sqref="P152">
    <cfRule type="expression" dxfId="1540" priority="363">
      <formula>M152=0</formula>
    </cfRule>
  </conditionalFormatting>
  <conditionalFormatting sqref="Q152">
    <cfRule type="expression" dxfId="1539" priority="362">
      <formula>M152=0</formula>
    </cfRule>
  </conditionalFormatting>
  <conditionalFormatting sqref="E152">
    <cfRule type="expression" dxfId="1538" priority="361">
      <formula>E152&gt;P152</formula>
    </cfRule>
  </conditionalFormatting>
  <conditionalFormatting sqref="F152">
    <cfRule type="expression" dxfId="1537" priority="360">
      <formula>F152&gt;Q152</formula>
    </cfRule>
  </conditionalFormatting>
  <conditionalFormatting sqref="G152">
    <cfRule type="expression" dxfId="1536" priority="359">
      <formula>G152&gt;R152</formula>
    </cfRule>
  </conditionalFormatting>
  <conditionalFormatting sqref="D152">
    <cfRule type="expression" dxfId="1535" priority="358">
      <formula>D152&gt;O152</formula>
    </cfRule>
  </conditionalFormatting>
  <conditionalFormatting sqref="D152">
    <cfRule type="expression" dxfId="1534" priority="357">
      <formula>ROW(D152)=Fila_Activa</formula>
    </cfRule>
  </conditionalFormatting>
  <conditionalFormatting sqref="O152">
    <cfRule type="expression" dxfId="1533" priority="356">
      <formula>M152=0</formula>
    </cfRule>
  </conditionalFormatting>
  <conditionalFormatting sqref="S153">
    <cfRule type="expression" dxfId="1532" priority="355">
      <formula>M153=0</formula>
    </cfRule>
  </conditionalFormatting>
  <conditionalFormatting sqref="R153">
    <cfRule type="expression" dxfId="1531" priority="354">
      <formula>M153=0</formula>
    </cfRule>
  </conditionalFormatting>
  <conditionalFormatting sqref="P153">
    <cfRule type="expression" dxfId="1530" priority="353">
      <formula>M153=0</formula>
    </cfRule>
  </conditionalFormatting>
  <conditionalFormatting sqref="Q153">
    <cfRule type="expression" dxfId="1529" priority="352">
      <formula>M153=0</formula>
    </cfRule>
  </conditionalFormatting>
  <conditionalFormatting sqref="E153">
    <cfRule type="expression" dxfId="1528" priority="351">
      <formula>E153&gt;P153</formula>
    </cfRule>
  </conditionalFormatting>
  <conditionalFormatting sqref="F153">
    <cfRule type="expression" dxfId="1527" priority="350">
      <formula>F153&gt;Q153</formula>
    </cfRule>
  </conditionalFormatting>
  <conditionalFormatting sqref="G153">
    <cfRule type="expression" dxfId="1526" priority="349">
      <formula>G153&gt;R153</formula>
    </cfRule>
  </conditionalFormatting>
  <conditionalFormatting sqref="D153">
    <cfRule type="expression" dxfId="1525" priority="348">
      <formula>D153&gt;O153</formula>
    </cfRule>
  </conditionalFormatting>
  <conditionalFormatting sqref="D153">
    <cfRule type="expression" dxfId="1524" priority="347">
      <formula>ROW(D153)=Fila_Activa</formula>
    </cfRule>
  </conditionalFormatting>
  <conditionalFormatting sqref="O153">
    <cfRule type="expression" dxfId="1523" priority="346">
      <formula>M153=0</formula>
    </cfRule>
  </conditionalFormatting>
  <conditionalFormatting sqref="S154">
    <cfRule type="expression" dxfId="1522" priority="345">
      <formula>M154=0</formula>
    </cfRule>
  </conditionalFormatting>
  <conditionalFormatting sqref="R154">
    <cfRule type="expression" dxfId="1521" priority="344">
      <formula>M154=0</formula>
    </cfRule>
  </conditionalFormatting>
  <conditionalFormatting sqref="P154">
    <cfRule type="expression" dxfId="1520" priority="343">
      <formula>M154=0</formula>
    </cfRule>
  </conditionalFormatting>
  <conditionalFormatting sqref="Q154">
    <cfRule type="expression" dxfId="1519" priority="342">
      <formula>M154=0</formula>
    </cfRule>
  </conditionalFormatting>
  <conditionalFormatting sqref="E154">
    <cfRule type="expression" dxfId="1518" priority="341">
      <formula>E154&gt;P154</formula>
    </cfRule>
  </conditionalFormatting>
  <conditionalFormatting sqref="F154">
    <cfRule type="expression" dxfId="1517" priority="340">
      <formula>F154&gt;Q154</formula>
    </cfRule>
  </conditionalFormatting>
  <conditionalFormatting sqref="G154">
    <cfRule type="expression" dxfId="1516" priority="339">
      <formula>G154&gt;R154</formula>
    </cfRule>
  </conditionalFormatting>
  <conditionalFormatting sqref="D154">
    <cfRule type="expression" dxfId="1515" priority="338">
      <formula>D154&gt;O154</formula>
    </cfRule>
  </conditionalFormatting>
  <conditionalFormatting sqref="D154">
    <cfRule type="expression" dxfId="1514" priority="337">
      <formula>ROW(D154)=Fila_Activa</formula>
    </cfRule>
  </conditionalFormatting>
  <conditionalFormatting sqref="O154">
    <cfRule type="expression" dxfId="1513" priority="336">
      <formula>M154=0</formula>
    </cfRule>
  </conditionalFormatting>
  <conditionalFormatting sqref="S155">
    <cfRule type="expression" dxfId="1512" priority="335">
      <formula>M155=0</formula>
    </cfRule>
  </conditionalFormatting>
  <conditionalFormatting sqref="R155">
    <cfRule type="expression" dxfId="1511" priority="334">
      <formula>M155=0</formula>
    </cfRule>
  </conditionalFormatting>
  <conditionalFormatting sqref="P155">
    <cfRule type="expression" dxfId="1510" priority="333">
      <formula>M155=0</formula>
    </cfRule>
  </conditionalFormatting>
  <conditionalFormatting sqref="Q155">
    <cfRule type="expression" dxfId="1509" priority="332">
      <formula>M155=0</formula>
    </cfRule>
  </conditionalFormatting>
  <conditionalFormatting sqref="E155">
    <cfRule type="expression" dxfId="1508" priority="331">
      <formula>E155&gt;P155</formula>
    </cfRule>
  </conditionalFormatting>
  <conditionalFormatting sqref="F155">
    <cfRule type="expression" dxfId="1507" priority="330">
      <formula>F155&gt;Q155</formula>
    </cfRule>
  </conditionalFormatting>
  <conditionalFormatting sqref="G155">
    <cfRule type="expression" dxfId="1506" priority="329">
      <formula>G155&gt;R155</formula>
    </cfRule>
  </conditionalFormatting>
  <conditionalFormatting sqref="D155">
    <cfRule type="expression" dxfId="1505" priority="328">
      <formula>D155&gt;O155</formula>
    </cfRule>
  </conditionalFormatting>
  <conditionalFormatting sqref="D155">
    <cfRule type="expression" dxfId="1504" priority="327">
      <formula>ROW(D155)=Fila_Activa</formula>
    </cfRule>
  </conditionalFormatting>
  <conditionalFormatting sqref="O155">
    <cfRule type="expression" dxfId="1503" priority="326">
      <formula>M155=0</formula>
    </cfRule>
  </conditionalFormatting>
  <conditionalFormatting sqref="S156">
    <cfRule type="expression" dxfId="1502" priority="325">
      <formula>M156=0</formula>
    </cfRule>
  </conditionalFormatting>
  <conditionalFormatting sqref="R156">
    <cfRule type="expression" dxfId="1501" priority="324">
      <formula>M156=0</formula>
    </cfRule>
  </conditionalFormatting>
  <conditionalFormatting sqref="P156">
    <cfRule type="expression" dxfId="1500" priority="323">
      <formula>M156=0</formula>
    </cfRule>
  </conditionalFormatting>
  <conditionalFormatting sqref="Q156">
    <cfRule type="expression" dxfId="1499" priority="322">
      <formula>M156=0</formula>
    </cfRule>
  </conditionalFormatting>
  <conditionalFormatting sqref="E156">
    <cfRule type="expression" dxfId="1498" priority="321">
      <formula>E156&gt;P156</formula>
    </cfRule>
  </conditionalFormatting>
  <conditionalFormatting sqref="F156">
    <cfRule type="expression" dxfId="1497" priority="320">
      <formula>F156&gt;Q156</formula>
    </cfRule>
  </conditionalFormatting>
  <conditionalFormatting sqref="G156">
    <cfRule type="expression" dxfId="1496" priority="319">
      <formula>G156&gt;R156</formula>
    </cfRule>
  </conditionalFormatting>
  <conditionalFormatting sqref="D156">
    <cfRule type="expression" dxfId="1495" priority="318">
      <formula>D156&gt;O156</formula>
    </cfRule>
  </conditionalFormatting>
  <conditionalFormatting sqref="D156">
    <cfRule type="expression" dxfId="1494" priority="317">
      <formula>ROW(D156)=Fila_Activa</formula>
    </cfRule>
  </conditionalFormatting>
  <conditionalFormatting sqref="O156">
    <cfRule type="expression" dxfId="1493" priority="316">
      <formula>M156=0</formula>
    </cfRule>
  </conditionalFormatting>
  <conditionalFormatting sqref="S157">
    <cfRule type="expression" dxfId="1492" priority="315">
      <formula>M157=0</formula>
    </cfRule>
  </conditionalFormatting>
  <conditionalFormatting sqref="R157">
    <cfRule type="expression" dxfId="1491" priority="314">
      <formula>M157=0</formula>
    </cfRule>
  </conditionalFormatting>
  <conditionalFormatting sqref="P157">
    <cfRule type="expression" dxfId="1490" priority="313">
      <formula>M157=0</formula>
    </cfRule>
  </conditionalFormatting>
  <conditionalFormatting sqref="Q157">
    <cfRule type="expression" dxfId="1489" priority="312">
      <formula>M157=0</formula>
    </cfRule>
  </conditionalFormatting>
  <conditionalFormatting sqref="E157">
    <cfRule type="expression" dxfId="1488" priority="311">
      <formula>E157&gt;P157</formula>
    </cfRule>
  </conditionalFormatting>
  <conditionalFormatting sqref="F157">
    <cfRule type="expression" dxfId="1487" priority="310">
      <formula>F157&gt;Q157</formula>
    </cfRule>
  </conditionalFormatting>
  <conditionalFormatting sqref="G157">
    <cfRule type="expression" dxfId="1486" priority="309">
      <formula>G157&gt;R157</formula>
    </cfRule>
  </conditionalFormatting>
  <conditionalFormatting sqref="D157">
    <cfRule type="expression" dxfId="1485" priority="308">
      <formula>D157&gt;O157</formula>
    </cfRule>
  </conditionalFormatting>
  <conditionalFormatting sqref="D157">
    <cfRule type="expression" dxfId="1484" priority="307">
      <formula>ROW(D157)=Fila_Activa</formula>
    </cfRule>
  </conditionalFormatting>
  <conditionalFormatting sqref="O157">
    <cfRule type="expression" dxfId="1483" priority="306">
      <formula>M157=0</formula>
    </cfRule>
  </conditionalFormatting>
  <conditionalFormatting sqref="S158">
    <cfRule type="expression" dxfId="1482" priority="305">
      <formula>M158=0</formula>
    </cfRule>
  </conditionalFormatting>
  <conditionalFormatting sqref="R158">
    <cfRule type="expression" dxfId="1481" priority="304">
      <formula>M158=0</formula>
    </cfRule>
  </conditionalFormatting>
  <conditionalFormatting sqref="P158">
    <cfRule type="expression" dxfId="1480" priority="303">
      <formula>M158=0</formula>
    </cfRule>
  </conditionalFormatting>
  <conditionalFormatting sqref="Q158">
    <cfRule type="expression" dxfId="1479" priority="302">
      <formula>M158=0</formula>
    </cfRule>
  </conditionalFormatting>
  <conditionalFormatting sqref="E217">
    <cfRule type="expression" dxfId="1478" priority="275">
      <formula>E217&gt;P217</formula>
    </cfRule>
  </conditionalFormatting>
  <conditionalFormatting sqref="F158">
    <cfRule type="expression" dxfId="1477" priority="300">
      <formula>F158&gt;Q158</formula>
    </cfRule>
  </conditionalFormatting>
  <conditionalFormatting sqref="G158">
    <cfRule type="expression" dxfId="1476" priority="299">
      <formula>G158&gt;R158</formula>
    </cfRule>
  </conditionalFormatting>
  <conditionalFormatting sqref="D158">
    <cfRule type="expression" dxfId="1475" priority="298">
      <formula>D158&gt;O158</formula>
    </cfRule>
  </conditionalFormatting>
  <conditionalFormatting sqref="D158">
    <cfRule type="expression" dxfId="1474" priority="297">
      <formula>ROW(D158)=Fila_Activa</formula>
    </cfRule>
  </conditionalFormatting>
  <conditionalFormatting sqref="O158">
    <cfRule type="expression" dxfId="1473" priority="296">
      <formula>M158=0</formula>
    </cfRule>
  </conditionalFormatting>
  <conditionalFormatting sqref="G383">
    <cfRule type="expression" dxfId="1472" priority="265">
      <formula>G383&gt;R383</formula>
    </cfRule>
  </conditionalFormatting>
  <conditionalFormatting sqref="D383">
    <cfRule type="expression" dxfId="1471" priority="262">
      <formula>D383&gt;O383</formula>
    </cfRule>
  </conditionalFormatting>
  <conditionalFormatting sqref="D217">
    <cfRule type="expression" dxfId="1470" priority="268">
      <formula>D217&gt;O217</formula>
    </cfRule>
  </conditionalFormatting>
  <conditionalFormatting sqref="D217">
    <cfRule type="expression" dxfId="1469" priority="267">
      <formula>ROW(D217)=Fila_Activa</formula>
    </cfRule>
  </conditionalFormatting>
  <conditionalFormatting sqref="O217">
    <cfRule type="expression" dxfId="1468" priority="266">
      <formula>M217=0</formula>
    </cfRule>
  </conditionalFormatting>
  <conditionalFormatting sqref="F217">
    <cfRule type="expression" dxfId="1467" priority="274">
      <formula>F217&gt;Q217</formula>
    </cfRule>
  </conditionalFormatting>
  <conditionalFormatting sqref="G217:G218">
    <cfRule type="expression" dxfId="1466" priority="273">
      <formula>G217&gt;R217</formula>
    </cfRule>
  </conditionalFormatting>
  <conditionalFormatting sqref="R217">
    <cfRule type="expression" dxfId="1465" priority="272">
      <formula>M217=0</formula>
    </cfRule>
  </conditionalFormatting>
  <conditionalFormatting sqref="S217">
    <cfRule type="expression" dxfId="1464" priority="271">
      <formula>M217=0</formula>
    </cfRule>
  </conditionalFormatting>
  <conditionalFormatting sqref="P217">
    <cfRule type="expression" dxfId="1463" priority="270">
      <formula>M217=0</formula>
    </cfRule>
  </conditionalFormatting>
  <conditionalFormatting sqref="Q217">
    <cfRule type="expression" dxfId="1462" priority="269">
      <formula>M217=0</formula>
    </cfRule>
  </conditionalFormatting>
  <conditionalFormatting sqref="R383">
    <cfRule type="expression" dxfId="1461" priority="264">
      <formula>M383=0</formula>
    </cfRule>
  </conditionalFormatting>
  <conditionalFormatting sqref="S383">
    <cfRule type="expression" dxfId="1460" priority="263">
      <formula>R383=0</formula>
    </cfRule>
  </conditionalFormatting>
  <conditionalFormatting sqref="O384:O385 O387 O396">
    <cfRule type="expression" dxfId="1459" priority="261">
      <formula>M384=0</formula>
    </cfRule>
  </conditionalFormatting>
  <conditionalFormatting sqref="P383:P385 P387 P396">
    <cfRule type="expression" dxfId="1458" priority="260">
      <formula>M383=0</formula>
    </cfRule>
  </conditionalFormatting>
  <conditionalFormatting sqref="Q383:Q385 Q387 Q396">
    <cfRule type="expression" dxfId="1457" priority="259">
      <formula>M383=0</formula>
    </cfRule>
  </conditionalFormatting>
  <conditionalFormatting sqref="O383">
    <cfRule type="expression" dxfId="1456" priority="258">
      <formula>M383=0</formula>
    </cfRule>
  </conditionalFormatting>
  <conditionalFormatting sqref="D368">
    <cfRule type="expression" dxfId="1455" priority="249">
      <formula>D368&gt;O368</formula>
    </cfRule>
  </conditionalFormatting>
  <conditionalFormatting sqref="O386">
    <cfRule type="expression" dxfId="1454" priority="244">
      <formula>M386=0</formula>
    </cfRule>
  </conditionalFormatting>
  <conditionalFormatting sqref="P386">
    <cfRule type="expression" dxfId="1453" priority="243">
      <formula>M386=0</formula>
    </cfRule>
  </conditionalFormatting>
  <conditionalFormatting sqref="Q386">
    <cfRule type="expression" dxfId="1452" priority="242">
      <formula>M386=0</formula>
    </cfRule>
  </conditionalFormatting>
  <conditionalFormatting sqref="G396">
    <cfRule type="expression" dxfId="1451" priority="241">
      <formula>G396&gt;R396</formula>
    </cfRule>
  </conditionalFormatting>
  <conditionalFormatting sqref="O388">
    <cfRule type="expression" dxfId="1450" priority="229">
      <formula>M388=0</formula>
    </cfRule>
  </conditionalFormatting>
  <conditionalFormatting sqref="P388">
    <cfRule type="expression" dxfId="1449" priority="228">
      <formula>M388=0</formula>
    </cfRule>
  </conditionalFormatting>
  <conditionalFormatting sqref="Q388">
    <cfRule type="expression" dxfId="1448" priority="227">
      <formula>M388=0</formula>
    </cfRule>
  </conditionalFormatting>
  <conditionalFormatting sqref="O389">
    <cfRule type="expression" dxfId="1447" priority="226">
      <formula>M389=0</formula>
    </cfRule>
  </conditionalFormatting>
  <conditionalFormatting sqref="P389">
    <cfRule type="expression" dxfId="1446" priority="225">
      <formula>M389=0</formula>
    </cfRule>
  </conditionalFormatting>
  <conditionalFormatting sqref="Q389">
    <cfRule type="expression" dxfId="1445" priority="224">
      <formula>M389=0</formula>
    </cfRule>
  </conditionalFormatting>
  <conditionalFormatting sqref="O390">
    <cfRule type="expression" dxfId="1444" priority="223">
      <formula>M390=0</formula>
    </cfRule>
  </conditionalFormatting>
  <conditionalFormatting sqref="P390">
    <cfRule type="expression" dxfId="1443" priority="222">
      <formula>M390=0</formula>
    </cfRule>
  </conditionalFormatting>
  <conditionalFormatting sqref="Q390">
    <cfRule type="expression" dxfId="1442" priority="221">
      <formula>M390=0</formula>
    </cfRule>
  </conditionalFormatting>
  <conditionalFormatting sqref="O395">
    <cfRule type="expression" dxfId="1441" priority="220">
      <formula>M395=0</formula>
    </cfRule>
  </conditionalFormatting>
  <conditionalFormatting sqref="P395">
    <cfRule type="expression" dxfId="1440" priority="219">
      <formula>M395=0</formula>
    </cfRule>
  </conditionalFormatting>
  <conditionalFormatting sqref="Q395">
    <cfRule type="expression" dxfId="1439" priority="218">
      <formula>M395=0</formula>
    </cfRule>
  </conditionalFormatting>
  <conditionalFormatting sqref="R389:R390 R395:R396">
    <cfRule type="expression" dxfId="1438" priority="216">
      <formula>M389=0</formula>
    </cfRule>
  </conditionalFormatting>
  <conditionalFormatting sqref="S389:S390 S395:S396">
    <cfRule type="expression" dxfId="1437" priority="215">
      <formula>R389=0</formula>
    </cfRule>
  </conditionalFormatting>
  <conditionalFormatting sqref="R388">
    <cfRule type="expression" dxfId="1436" priority="214">
      <formula>M388=0</formula>
    </cfRule>
  </conditionalFormatting>
  <conditionalFormatting sqref="S388">
    <cfRule type="expression" dxfId="1435" priority="213">
      <formula>R388=0</formula>
    </cfRule>
  </conditionalFormatting>
  <conditionalFormatting sqref="G388:G390 G395">
    <cfRule type="expression" dxfId="1434" priority="212">
      <formula>G388&gt;R388</formula>
    </cfRule>
  </conditionalFormatting>
  <conditionalFormatting sqref="D389">
    <cfRule type="expression" dxfId="1433" priority="211">
      <formula>D389&gt;O389</formula>
    </cfRule>
  </conditionalFormatting>
  <conditionalFormatting sqref="D389">
    <cfRule type="expression" dxfId="1432" priority="210">
      <formula>ROW(D389)=Fila_Activa</formula>
    </cfRule>
  </conditionalFormatting>
  <conditionalFormatting sqref="D388">
    <cfRule type="expression" dxfId="1431" priority="209">
      <formula>D388&gt;O388</formula>
    </cfRule>
  </conditionalFormatting>
  <conditionalFormatting sqref="D388">
    <cfRule type="expression" dxfId="1430" priority="208">
      <formula>ROW(D388)=Fila_Activa</formula>
    </cfRule>
  </conditionalFormatting>
  <conditionalFormatting sqref="D390 D395:D396">
    <cfRule type="expression" dxfId="1429" priority="207">
      <formula>D390&gt;O390</formula>
    </cfRule>
  </conditionalFormatting>
  <conditionalFormatting sqref="D390 D395:D396">
    <cfRule type="expression" dxfId="1428" priority="206">
      <formula>ROW(D390)=Fila_Activa</formula>
    </cfRule>
  </conditionalFormatting>
  <conditionalFormatting sqref="G228:G247">
    <cfRule type="expression" dxfId="1427" priority="205">
      <formula>G228&gt;R228</formula>
    </cfRule>
  </conditionalFormatting>
  <conditionalFormatting sqref="G225">
    <cfRule type="expression" dxfId="1426" priority="204">
      <formula>G225&gt;R225</formula>
    </cfRule>
  </conditionalFormatting>
  <conditionalFormatting sqref="S225">
    <cfRule type="expression" dxfId="1425" priority="203">
      <formula>M225=0</formula>
    </cfRule>
  </conditionalFormatting>
  <conditionalFormatting sqref="R225">
    <cfRule type="expression" dxfId="1424" priority="202">
      <formula>M225=0</formula>
    </cfRule>
  </conditionalFormatting>
  <conditionalFormatting sqref="D225">
    <cfRule type="expression" dxfId="1423" priority="200">
      <formula>D225&gt;O225</formula>
    </cfRule>
  </conditionalFormatting>
  <conditionalFormatting sqref="E225">
    <cfRule type="expression" dxfId="1422" priority="199">
      <formula>E225&gt;P225</formula>
    </cfRule>
  </conditionalFormatting>
  <conditionalFormatting sqref="D225:E225">
    <cfRule type="expression" dxfId="1421" priority="198">
      <formula>ROW(D225)=Fila_Activa</formula>
    </cfRule>
  </conditionalFormatting>
  <conditionalFormatting sqref="O225">
    <cfRule type="expression" dxfId="1420" priority="197">
      <formula>M225=0</formula>
    </cfRule>
  </conditionalFormatting>
  <conditionalFormatting sqref="P225">
    <cfRule type="expression" dxfId="1419" priority="195">
      <formula>M225=0</formula>
    </cfRule>
  </conditionalFormatting>
  <conditionalFormatting sqref="Q225">
    <cfRule type="expression" dxfId="1418" priority="194">
      <formula>M225=0</formula>
    </cfRule>
  </conditionalFormatting>
  <conditionalFormatting sqref="F225">
    <cfRule type="expression" dxfId="1417" priority="193">
      <formula>F225&gt;Q225</formula>
    </cfRule>
  </conditionalFormatting>
  <conditionalFormatting sqref="G226">
    <cfRule type="expression" dxfId="1416" priority="192">
      <formula>G226&gt;R226</formula>
    </cfRule>
  </conditionalFormatting>
  <conditionalFormatting sqref="S226">
    <cfRule type="expression" dxfId="1415" priority="191">
      <formula>M226=0</formula>
    </cfRule>
  </conditionalFormatting>
  <conditionalFormatting sqref="R226">
    <cfRule type="expression" dxfId="1414" priority="190">
      <formula>M226=0</formula>
    </cfRule>
  </conditionalFormatting>
  <conditionalFormatting sqref="D226">
    <cfRule type="expression" dxfId="1413" priority="189">
      <formula>D226&gt;O226</formula>
    </cfRule>
  </conditionalFormatting>
  <conditionalFormatting sqref="E226">
    <cfRule type="expression" dxfId="1412" priority="188">
      <formula>E226&gt;P226</formula>
    </cfRule>
  </conditionalFormatting>
  <conditionalFormatting sqref="D226:E226">
    <cfRule type="expression" dxfId="1411" priority="187">
      <formula>ROW(D226)=Fila_Activa</formula>
    </cfRule>
  </conditionalFormatting>
  <conditionalFormatting sqref="O226">
    <cfRule type="expression" dxfId="1410" priority="186">
      <formula>M226=0</formula>
    </cfRule>
  </conditionalFormatting>
  <conditionalFormatting sqref="P226">
    <cfRule type="expression" dxfId="1409" priority="185">
      <formula>M226=0</formula>
    </cfRule>
  </conditionalFormatting>
  <conditionalFormatting sqref="Q226">
    <cfRule type="expression" dxfId="1408" priority="184">
      <formula>M226=0</formula>
    </cfRule>
  </conditionalFormatting>
  <conditionalFormatting sqref="F226">
    <cfRule type="expression" dxfId="1407" priority="183">
      <formula>F226&gt;Q226</formula>
    </cfRule>
  </conditionalFormatting>
  <conditionalFormatting sqref="G57">
    <cfRule type="expression" dxfId="1406" priority="182">
      <formula>G57&gt;R57</formula>
    </cfRule>
  </conditionalFormatting>
  <conditionalFormatting sqref="S57">
    <cfRule type="expression" dxfId="1405" priority="181">
      <formula>M57=0</formula>
    </cfRule>
  </conditionalFormatting>
  <conditionalFormatting sqref="R57">
    <cfRule type="expression" dxfId="1404" priority="180">
      <formula>M57=0</formula>
    </cfRule>
  </conditionalFormatting>
  <conditionalFormatting sqref="D57">
    <cfRule type="expression" dxfId="1403" priority="178">
      <formula>D57&gt;O57</formula>
    </cfRule>
  </conditionalFormatting>
  <conditionalFormatting sqref="F57">
    <cfRule type="expression" dxfId="1402" priority="179">
      <formula>$F57&gt;$Q57</formula>
    </cfRule>
  </conditionalFormatting>
  <conditionalFormatting sqref="D57 F57">
    <cfRule type="expression" dxfId="1401" priority="176">
      <formula>ROW(D57)=Fila_Activa</formula>
    </cfRule>
  </conditionalFormatting>
  <conditionalFormatting sqref="O57">
    <cfRule type="expression" dxfId="1400" priority="175">
      <formula>M57=0</formula>
    </cfRule>
  </conditionalFormatting>
  <conditionalFormatting sqref="Q57">
    <cfRule type="expression" dxfId="1399" priority="174">
      <formula>M57=0</formula>
    </cfRule>
  </conditionalFormatting>
  <conditionalFormatting sqref="E57">
    <cfRule type="expression" dxfId="1398" priority="172">
      <formula>E57&gt;P57</formula>
    </cfRule>
  </conditionalFormatting>
  <conditionalFormatting sqref="P57">
    <cfRule type="expression" dxfId="1397" priority="171">
      <formula>M57=0</formula>
    </cfRule>
  </conditionalFormatting>
  <conditionalFormatting sqref="G64:G69">
    <cfRule type="expression" dxfId="1396" priority="170">
      <formula>G64&gt;R64</formula>
    </cfRule>
  </conditionalFormatting>
  <conditionalFormatting sqref="S64:S69">
    <cfRule type="expression" dxfId="1395" priority="169">
      <formula>M64=0</formula>
    </cfRule>
  </conditionalFormatting>
  <conditionalFormatting sqref="R64:R69">
    <cfRule type="expression" dxfId="1394" priority="168">
      <formula>M64=0</formula>
    </cfRule>
  </conditionalFormatting>
  <conditionalFormatting sqref="D64:D69">
    <cfRule type="expression" dxfId="1393" priority="166">
      <formula>D64&gt;O64</formula>
    </cfRule>
  </conditionalFormatting>
  <conditionalFormatting sqref="F64:F69">
    <cfRule type="expression" dxfId="1392" priority="167">
      <formula>$F64&gt;$Q64</formula>
    </cfRule>
  </conditionalFormatting>
  <conditionalFormatting sqref="D64:D69 F64:F69">
    <cfRule type="expression" dxfId="1391" priority="165">
      <formula>ROW(D64)=Fila_Activa</formula>
    </cfRule>
  </conditionalFormatting>
  <conditionalFormatting sqref="O64:O69">
    <cfRule type="expression" dxfId="1390" priority="164">
      <formula>M64=0</formula>
    </cfRule>
  </conditionalFormatting>
  <conditionalFormatting sqref="Q64:Q69">
    <cfRule type="expression" dxfId="1389" priority="163">
      <formula>M64=0</formula>
    </cfRule>
  </conditionalFormatting>
  <conditionalFormatting sqref="E64:E69">
    <cfRule type="expression" dxfId="1388" priority="162">
      <formula>E64&gt;P64</formula>
    </cfRule>
  </conditionalFormatting>
  <conditionalFormatting sqref="P64:P69">
    <cfRule type="expression" dxfId="1387" priority="161">
      <formula>M64=0</formula>
    </cfRule>
  </conditionalFormatting>
  <conditionalFormatting sqref="E60">
    <cfRule type="expression" dxfId="1386" priority="159">
      <formula>E60&gt;P60</formula>
    </cfRule>
  </conditionalFormatting>
  <conditionalFormatting sqref="F60">
    <cfRule type="expression" dxfId="1385" priority="158">
      <formula>F60&gt;Q60</formula>
    </cfRule>
  </conditionalFormatting>
  <conditionalFormatting sqref="P60">
    <cfRule type="expression" dxfId="1384" priority="155">
      <formula>M60=0</formula>
    </cfRule>
  </conditionalFormatting>
  <conditionalFormatting sqref="Q60">
    <cfRule type="expression" dxfId="1383" priority="154">
      <formula>M60=0</formula>
    </cfRule>
  </conditionalFormatting>
  <conditionalFormatting sqref="E39">
    <cfRule type="expression" dxfId="1382" priority="150">
      <formula>E39&gt;P39</formula>
    </cfRule>
  </conditionalFormatting>
  <conditionalFormatting sqref="F39">
    <cfRule type="expression" dxfId="1381" priority="149">
      <formula>F39&gt;Q39</formula>
    </cfRule>
  </conditionalFormatting>
  <conditionalFormatting sqref="E40">
    <cfRule type="expression" dxfId="1380" priority="140">
      <formula>E40&gt;P40</formula>
    </cfRule>
  </conditionalFormatting>
  <conditionalFormatting sqref="P39">
    <cfRule type="expression" dxfId="1379" priority="145">
      <formula>M39=0</formula>
    </cfRule>
  </conditionalFormatting>
  <conditionalFormatting sqref="Q39">
    <cfRule type="expression" dxfId="1378" priority="144">
      <formula>M39=0</formula>
    </cfRule>
  </conditionalFormatting>
  <conditionalFormatting sqref="F40">
    <cfRule type="expression" dxfId="1377" priority="139">
      <formula>F40&gt;Q40</formula>
    </cfRule>
  </conditionalFormatting>
  <conditionalFormatting sqref="E41">
    <cfRule type="expression" dxfId="1376" priority="130">
      <formula>E41&gt;P41</formula>
    </cfRule>
  </conditionalFormatting>
  <conditionalFormatting sqref="P40">
    <cfRule type="expression" dxfId="1375" priority="135">
      <formula>M40=0</formula>
    </cfRule>
  </conditionalFormatting>
  <conditionalFormatting sqref="Q40">
    <cfRule type="expression" dxfId="1374" priority="134">
      <formula>M40=0</formula>
    </cfRule>
  </conditionalFormatting>
  <conditionalFormatting sqref="F41">
    <cfRule type="expression" dxfId="1373" priority="129">
      <formula>F41&gt;Q41</formula>
    </cfRule>
  </conditionalFormatting>
  <conditionalFormatting sqref="E42">
    <cfRule type="expression" dxfId="1372" priority="120">
      <formula>E42&gt;P42</formula>
    </cfRule>
  </conditionalFormatting>
  <conditionalFormatting sqref="P41">
    <cfRule type="expression" dxfId="1371" priority="125">
      <formula>M41=0</formula>
    </cfRule>
  </conditionalFormatting>
  <conditionalFormatting sqref="Q41">
    <cfRule type="expression" dxfId="1370" priority="124">
      <formula>M41=0</formula>
    </cfRule>
  </conditionalFormatting>
  <conditionalFormatting sqref="F42">
    <cfRule type="expression" dxfId="1369" priority="119">
      <formula>F42&gt;Q42</formula>
    </cfRule>
  </conditionalFormatting>
  <conditionalFormatting sqref="E43">
    <cfRule type="expression" dxfId="1368" priority="110">
      <formula>E43&gt;P43</formula>
    </cfRule>
  </conditionalFormatting>
  <conditionalFormatting sqref="P42">
    <cfRule type="expression" dxfId="1367" priority="115">
      <formula>M42=0</formula>
    </cfRule>
  </conditionalFormatting>
  <conditionalFormatting sqref="Q42">
    <cfRule type="expression" dxfId="1366" priority="114">
      <formula>M42=0</formula>
    </cfRule>
  </conditionalFormatting>
  <conditionalFormatting sqref="F43">
    <cfRule type="expression" dxfId="1365" priority="109">
      <formula>F43&gt;Q43</formula>
    </cfRule>
  </conditionalFormatting>
  <conditionalFormatting sqref="E44">
    <cfRule type="expression" dxfId="1364" priority="100">
      <formula>E44&gt;P44</formula>
    </cfRule>
  </conditionalFormatting>
  <conditionalFormatting sqref="P43">
    <cfRule type="expression" dxfId="1363" priority="105">
      <formula>M43=0</formula>
    </cfRule>
  </conditionalFormatting>
  <conditionalFormatting sqref="Q43">
    <cfRule type="expression" dxfId="1362" priority="104">
      <formula>M43=0</formula>
    </cfRule>
  </conditionalFormatting>
  <conditionalFormatting sqref="F44">
    <cfRule type="expression" dxfId="1361" priority="99">
      <formula>F44&gt;Q44</formula>
    </cfRule>
  </conditionalFormatting>
  <conditionalFormatting sqref="P44">
    <cfRule type="expression" dxfId="1360" priority="95">
      <formula>M44=0</formula>
    </cfRule>
  </conditionalFormatting>
  <conditionalFormatting sqref="Q44">
    <cfRule type="expression" dxfId="1359" priority="94">
      <formula>M44=0</formula>
    </cfRule>
  </conditionalFormatting>
  <conditionalFormatting sqref="D59:D62">
    <cfRule type="expression" dxfId="1358" priority="83">
      <formula>D59&gt;O59</formula>
    </cfRule>
  </conditionalFormatting>
  <conditionalFormatting sqref="D59:D62">
    <cfRule type="expression" dxfId="1357" priority="82">
      <formula>ROW(D59)=Fila_Activa</formula>
    </cfRule>
  </conditionalFormatting>
  <conditionalFormatting sqref="O39:O44">
    <cfRule type="expression" dxfId="1356" priority="90">
      <formula>M39=0</formula>
    </cfRule>
  </conditionalFormatting>
  <conditionalFormatting sqref="R39:R44">
    <cfRule type="expression" dxfId="1355" priority="89">
      <formula>M39=0</formula>
    </cfRule>
  </conditionalFormatting>
  <conditionalFormatting sqref="S39:S44">
    <cfRule type="expression" dxfId="1354" priority="88">
      <formula>M39=0</formula>
    </cfRule>
  </conditionalFormatting>
  <conditionalFormatting sqref="D39:D44">
    <cfRule type="expression" dxfId="1353" priority="87">
      <formula>D39&gt;O39</formula>
    </cfRule>
  </conditionalFormatting>
  <conditionalFormatting sqref="D39:D44">
    <cfRule type="expression" dxfId="1352" priority="86">
      <formula>ROW(D39)=Fila_Activa</formula>
    </cfRule>
  </conditionalFormatting>
  <conditionalFormatting sqref="G39:G45">
    <cfRule type="expression" dxfId="1351" priority="84">
      <formula>G39&gt;R39</formula>
    </cfRule>
  </conditionalFormatting>
  <conditionalFormatting sqref="G59:G62">
    <cfRule type="expression" dxfId="1350" priority="81">
      <formula>G59&gt;R59</formula>
    </cfRule>
  </conditionalFormatting>
  <conditionalFormatting sqref="O59:O63">
    <cfRule type="expression" dxfId="1349" priority="80">
      <formula>M59=0</formula>
    </cfRule>
  </conditionalFormatting>
  <conditionalFormatting sqref="R59:R63">
    <cfRule type="expression" dxfId="1348" priority="79">
      <formula>M59=0</formula>
    </cfRule>
  </conditionalFormatting>
  <conditionalFormatting sqref="S58:S62">
    <cfRule type="expression" dxfId="1347" priority="78">
      <formula>M58=0</formula>
    </cfRule>
  </conditionalFormatting>
  <conditionalFormatting sqref="D261">
    <cfRule type="expression" dxfId="1346" priority="77">
      <formula>D261&gt;O261</formula>
    </cfRule>
  </conditionalFormatting>
  <conditionalFormatting sqref="G468">
    <cfRule type="expression" dxfId="1345" priority="76">
      <formula>G468&gt;R468</formula>
    </cfRule>
  </conditionalFormatting>
  <conditionalFormatting sqref="O391">
    <cfRule type="expression" dxfId="1344" priority="74">
      <formula>M391=0</formula>
    </cfRule>
  </conditionalFormatting>
  <conditionalFormatting sqref="P391">
    <cfRule type="expression" dxfId="1343" priority="73">
      <formula>M391=0</formula>
    </cfRule>
  </conditionalFormatting>
  <conditionalFormatting sqref="Q391">
    <cfRule type="expression" dxfId="1342" priority="72">
      <formula>M391=0</formula>
    </cfRule>
  </conditionalFormatting>
  <conditionalFormatting sqref="G391">
    <cfRule type="expression" dxfId="1341" priority="71">
      <formula>G391&gt;R391</formula>
    </cfRule>
  </conditionalFormatting>
  <conditionalFormatting sqref="R391">
    <cfRule type="expression" dxfId="1340" priority="70">
      <formula>M391=0</formula>
    </cfRule>
  </conditionalFormatting>
  <conditionalFormatting sqref="S391">
    <cfRule type="expression" dxfId="1339" priority="69">
      <formula>R391=0</formula>
    </cfRule>
  </conditionalFormatting>
  <conditionalFormatting sqref="D391">
    <cfRule type="expression" dxfId="1338" priority="68">
      <formula>D391&gt;O391</formula>
    </cfRule>
  </conditionalFormatting>
  <conditionalFormatting sqref="D391">
    <cfRule type="expression" dxfId="1337" priority="67">
      <formula>ROW(D391)=Fila_Activa</formula>
    </cfRule>
  </conditionalFormatting>
  <conditionalFormatting sqref="O394">
    <cfRule type="expression" dxfId="1336" priority="66">
      <formula>M394=0</formula>
    </cfRule>
  </conditionalFormatting>
  <conditionalFormatting sqref="P394">
    <cfRule type="expression" dxfId="1335" priority="65">
      <formula>M394=0</formula>
    </cfRule>
  </conditionalFormatting>
  <conditionalFormatting sqref="Q394">
    <cfRule type="expression" dxfId="1334" priority="64">
      <formula>M394=0</formula>
    </cfRule>
  </conditionalFormatting>
  <conditionalFormatting sqref="G394">
    <cfRule type="expression" dxfId="1333" priority="63">
      <formula>G394&gt;R394</formula>
    </cfRule>
  </conditionalFormatting>
  <conditionalFormatting sqref="R394">
    <cfRule type="expression" dxfId="1332" priority="62">
      <formula>M394=0</formula>
    </cfRule>
  </conditionalFormatting>
  <conditionalFormatting sqref="S394">
    <cfRule type="expression" dxfId="1331" priority="61">
      <formula>R394=0</formula>
    </cfRule>
  </conditionalFormatting>
  <conditionalFormatting sqref="D394">
    <cfRule type="expression" dxfId="1330" priority="60">
      <formula>D394&gt;O394</formula>
    </cfRule>
  </conditionalFormatting>
  <conditionalFormatting sqref="D394">
    <cfRule type="expression" dxfId="1329" priority="59">
      <formula>ROW(D394)=Fila_Activa</formula>
    </cfRule>
  </conditionalFormatting>
  <conditionalFormatting sqref="Q393">
    <cfRule type="expression" dxfId="1328" priority="48">
      <formula>M393=0</formula>
    </cfRule>
  </conditionalFormatting>
  <conditionalFormatting sqref="D392">
    <cfRule type="expression" dxfId="1327" priority="51">
      <formula>ROW(D392)=Fila_Activa</formula>
    </cfRule>
  </conditionalFormatting>
  <conditionalFormatting sqref="O392">
    <cfRule type="expression" dxfId="1326" priority="58">
      <formula>M392=0</formula>
    </cfRule>
  </conditionalFormatting>
  <conditionalFormatting sqref="P392">
    <cfRule type="expression" dxfId="1325" priority="57">
      <formula>M392=0</formula>
    </cfRule>
  </conditionalFormatting>
  <conditionalFormatting sqref="Q392">
    <cfRule type="expression" dxfId="1324" priority="56">
      <formula>M392=0</formula>
    </cfRule>
  </conditionalFormatting>
  <conditionalFormatting sqref="R392">
    <cfRule type="expression" dxfId="1323" priority="55">
      <formula>M392=0</formula>
    </cfRule>
  </conditionalFormatting>
  <conditionalFormatting sqref="S392">
    <cfRule type="expression" dxfId="1322" priority="54">
      <formula>R392=0</formula>
    </cfRule>
  </conditionalFormatting>
  <conditionalFormatting sqref="G392">
    <cfRule type="expression" dxfId="1321" priority="53">
      <formula>G392&gt;R392</formula>
    </cfRule>
  </conditionalFormatting>
  <conditionalFormatting sqref="D392">
    <cfRule type="expression" dxfId="1320" priority="52">
      <formula>D392&gt;O392</formula>
    </cfRule>
  </conditionalFormatting>
  <conditionalFormatting sqref="O393">
    <cfRule type="expression" dxfId="1319" priority="50">
      <formula>M393=0</formula>
    </cfRule>
  </conditionalFormatting>
  <conditionalFormatting sqref="P393">
    <cfRule type="expression" dxfId="1318" priority="49">
      <formula>M393=0</formula>
    </cfRule>
  </conditionalFormatting>
  <conditionalFormatting sqref="E48">
    <cfRule type="expression" dxfId="1317" priority="46">
      <formula>E48&gt;P48</formula>
    </cfRule>
  </conditionalFormatting>
  <conditionalFormatting sqref="F48">
    <cfRule type="expression" dxfId="1316" priority="45">
      <formula>F48&gt;Q48</formula>
    </cfRule>
  </conditionalFormatting>
  <conditionalFormatting sqref="G48">
    <cfRule type="expression" dxfId="1315" priority="44">
      <formula>G48&gt;R48</formula>
    </cfRule>
  </conditionalFormatting>
  <conditionalFormatting sqref="R48">
    <cfRule type="expression" dxfId="1314" priority="43">
      <formula>M48=0</formula>
    </cfRule>
  </conditionalFormatting>
  <conditionalFormatting sqref="S48">
    <cfRule type="expression" dxfId="1313" priority="42">
      <formula>M48=0</formula>
    </cfRule>
  </conditionalFormatting>
  <conditionalFormatting sqref="P48">
    <cfRule type="expression" dxfId="1312" priority="41">
      <formula>M48=0</formula>
    </cfRule>
  </conditionalFormatting>
  <conditionalFormatting sqref="Q48">
    <cfRule type="expression" dxfId="1311" priority="40">
      <formula>M48=0</formula>
    </cfRule>
  </conditionalFormatting>
  <conditionalFormatting sqref="D48">
    <cfRule type="expression" dxfId="1310" priority="39">
      <formula>D48&gt;O48</formula>
    </cfRule>
  </conditionalFormatting>
  <conditionalFormatting sqref="D48">
    <cfRule type="expression" dxfId="1309" priority="38">
      <formula>ROW(D48)=Fila_Activa</formula>
    </cfRule>
  </conditionalFormatting>
  <conditionalFormatting sqref="O48">
    <cfRule type="expression" dxfId="1308" priority="37">
      <formula>M48=0</formula>
    </cfRule>
  </conditionalFormatting>
  <conditionalFormatting sqref="E49">
    <cfRule type="expression" dxfId="1307" priority="31">
      <formula>E49&gt;P49</formula>
    </cfRule>
  </conditionalFormatting>
  <conditionalFormatting sqref="F49">
    <cfRule type="expression" dxfId="1306" priority="30">
      <formula>F49&gt;Q49</formula>
    </cfRule>
  </conditionalFormatting>
  <conditionalFormatting sqref="R49">
    <cfRule type="expression" dxfId="1305" priority="36">
      <formula>M49=0</formula>
    </cfRule>
  </conditionalFormatting>
  <conditionalFormatting sqref="P49">
    <cfRule type="expression" dxfId="1304" priority="34">
      <formula>M49=0</formula>
    </cfRule>
  </conditionalFormatting>
  <conditionalFormatting sqref="Q49">
    <cfRule type="expression" dxfId="1303" priority="33">
      <formula>M49=0</formula>
    </cfRule>
  </conditionalFormatting>
  <conditionalFormatting sqref="G49">
    <cfRule type="expression" dxfId="1302" priority="29">
      <formula>G49&gt;R49</formula>
    </cfRule>
  </conditionalFormatting>
  <conditionalFormatting sqref="D431">
    <cfRule type="expression" dxfId="1301" priority="25">
      <formula>D431&gt;O431</formula>
    </cfRule>
  </conditionalFormatting>
  <conditionalFormatting sqref="E431">
    <cfRule type="expression" dxfId="1300" priority="24">
      <formula>E431&gt;P431</formula>
    </cfRule>
  </conditionalFormatting>
  <conditionalFormatting sqref="G431">
    <cfRule type="expression" dxfId="1299" priority="23">
      <formula>G431&gt;R431</formula>
    </cfRule>
  </conditionalFormatting>
  <conditionalFormatting sqref="S431">
    <cfRule type="expression" dxfId="1298" priority="22">
      <formula>M431=0</formula>
    </cfRule>
  </conditionalFormatting>
  <conditionalFormatting sqref="R431">
    <cfRule type="expression" dxfId="1297" priority="21">
      <formula>M431=0</formula>
    </cfRule>
  </conditionalFormatting>
  <conditionalFormatting sqref="F431">
    <cfRule type="expression" dxfId="1296" priority="26">
      <formula>$F431&gt;$Q431</formula>
    </cfRule>
  </conditionalFormatting>
  <conditionalFormatting sqref="F431 D431">
    <cfRule type="expression" dxfId="1295" priority="20">
      <formula>ROW(D431)=Fila_Activa</formula>
    </cfRule>
  </conditionalFormatting>
  <conditionalFormatting sqref="O431">
    <cfRule type="expression" dxfId="1294" priority="19">
      <formula>M431=0</formula>
    </cfRule>
  </conditionalFormatting>
  <conditionalFormatting sqref="Q431">
    <cfRule type="expression" dxfId="1293" priority="18">
      <formula>M431=0</formula>
    </cfRule>
  </conditionalFormatting>
  <conditionalFormatting sqref="E452">
    <cfRule type="expression" dxfId="1292" priority="17">
      <formula>E452&gt;P452</formula>
    </cfRule>
  </conditionalFormatting>
  <conditionalFormatting sqref="K470:K471">
    <cfRule type="expression" dxfId="1291" priority="16">
      <formula>K470&gt;V470</formula>
    </cfRule>
  </conditionalFormatting>
  <conditionalFormatting sqref="P470:P471">
    <cfRule type="expression" dxfId="1290" priority="15">
      <formula>P470&gt;AA470</formula>
    </cfRule>
  </conditionalFormatting>
  <conditionalFormatting sqref="E470:E471">
    <cfRule type="expression" dxfId="1289" priority="14">
      <formula>E470&gt;P470</formula>
    </cfRule>
  </conditionalFormatting>
  <conditionalFormatting sqref="E478">
    <cfRule type="expression" dxfId="1288" priority="13">
      <formula>E478&gt;P478</formula>
    </cfRule>
  </conditionalFormatting>
  <conditionalFormatting sqref="E478">
    <cfRule type="expression" dxfId="1287" priority="12">
      <formula>ROW(E478)=Fila_Activa</formula>
    </cfRule>
  </conditionalFormatting>
  <conditionalFormatting sqref="P478">
    <cfRule type="expression" dxfId="1286" priority="10">
      <formula>M478=0</formula>
    </cfRule>
  </conditionalFormatting>
  <conditionalFormatting sqref="E479">
    <cfRule type="expression" dxfId="1285" priority="9">
      <formula>E479&gt;P479</formula>
    </cfRule>
  </conditionalFormatting>
  <conditionalFormatting sqref="K479">
    <cfRule type="expression" dxfId="1284" priority="8">
      <formula>K479&gt;V479</formula>
    </cfRule>
  </conditionalFormatting>
  <conditionalFormatting sqref="P479">
    <cfRule type="expression" dxfId="1283" priority="7">
      <formula>P479&gt;AA479</formula>
    </cfRule>
  </conditionalFormatting>
  <conditionalFormatting sqref="D49">
    <cfRule type="expression" dxfId="1282" priority="6">
      <formula>D49&gt;O49</formula>
    </cfRule>
  </conditionalFormatting>
  <conditionalFormatting sqref="D49">
    <cfRule type="expression" dxfId="1281" priority="5">
      <formula>ROW(D49)=Fila_Activa</formula>
    </cfRule>
  </conditionalFormatting>
  <conditionalFormatting sqref="O49">
    <cfRule type="expression" dxfId="1280" priority="4">
      <formula>M49=0</formula>
    </cfRule>
  </conditionalFormatting>
  <conditionalFormatting sqref="D384">
    <cfRule type="expression" dxfId="1279" priority="3">
      <formula>ROW(D384)=Fila_Activa</formula>
    </cfRule>
  </conditionalFormatting>
  <conditionalFormatting sqref="D385">
    <cfRule type="expression" dxfId="1278" priority="2">
      <formula>ROW(D385)=Fila_Activa</formula>
    </cfRule>
  </conditionalFormatting>
  <conditionalFormatting sqref="D386">
    <cfRule type="expression" dxfId="1277" priority="1">
      <formula>ROW(D386)=Fila_Activa</formula>
    </cfRule>
  </conditionalFormatting>
  <printOptions horizontalCentered="1"/>
  <pageMargins left="0.15748031496062992" right="0.11811023622047245" top="0.51181102362204722" bottom="0.39370078740157483" header="0.15748031496062992" footer="0.15748031496062992"/>
  <pageSetup paperSize="9" scale="40" fitToHeight="0" orientation="portrait" horizontalDpi="4294967295" verticalDpi="4294967295" r:id="rId1"/>
  <headerFooter alignWithMargins="0">
    <oddHeader>&amp;L&amp;"Arial,Negrita Cursiva"&amp;9&amp;G&amp;C&amp;"Arial,Negrita"&amp;A&amp;R&amp;"Arial,Negrita"&amp;UESPECIALIDADES Y PRUEBAS
A CONTRATAR</oddHeader>
    <oddFooter>&amp;L&amp;"Arial,Normal"&amp;8&amp;F&amp;R&amp;"Arial,Negrita"&amp;11&amp;P /&amp;12 &amp;"Arial,Normal"&amp;10&amp;N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rgb="FFFF0000"/>
    <pageSetUpPr fitToPage="1"/>
  </sheetPr>
  <dimension ref="A1:G16"/>
  <sheetViews>
    <sheetView showGridLines="0" showZeros="0" zoomScale="150" zoomScaleNormal="150" workbookViewId="0">
      <pane xSplit="1" ySplit="2" topLeftCell="B3" activePane="bottomRight" state="frozen"/>
      <selection activeCell="K11" sqref="K11"/>
      <selection pane="topRight" activeCell="K11" sqref="K11"/>
      <selection pane="bottomLeft" activeCell="K11" sqref="K11"/>
      <selection pane="bottomRight" activeCell="D6" sqref="D6"/>
    </sheetView>
  </sheetViews>
  <sheetFormatPr baseColWidth="10" defaultColWidth="0" defaultRowHeight="15" zeroHeight="1" x14ac:dyDescent="0.2"/>
  <cols>
    <col min="1" max="1" width="27.625" style="42" customWidth="1"/>
    <col min="2" max="2" width="14.75" style="42" customWidth="1"/>
    <col min="3" max="3" width="11.375" style="42" customWidth="1"/>
    <col min="4" max="4" width="12.625" style="42" customWidth="1"/>
    <col min="5" max="5" width="9.75" style="42" customWidth="1"/>
    <col min="6" max="6" width="14.375" style="42" customWidth="1"/>
    <col min="7" max="7" width="15" style="42" customWidth="1"/>
    <col min="8" max="16384" width="11" style="42" hidden="1"/>
  </cols>
  <sheetData>
    <row r="1" spans="1:7" ht="15.75" x14ac:dyDescent="0.2">
      <c r="A1" s="87" t="str">
        <f ca="1">IF(ISERROR(MID(CELL("nombrearchivo",B1),FIND("SER-",CELL("nombrearchivo",B1)),14)),"",MID(CELL("nombrearchivo",B1),FIND("SER-",CELL("nombrearchivo",B1)),14))</f>
        <v/>
      </c>
      <c r="B1" s="186" t="s">
        <v>321</v>
      </c>
      <c r="C1" s="187"/>
      <c r="D1" s="187"/>
      <c r="E1" s="188"/>
      <c r="G1" s="102">
        <v>43831</v>
      </c>
    </row>
    <row r="2" spans="1:7" s="41" customFormat="1" ht="45" x14ac:dyDescent="0.25">
      <c r="A2" s="48" t="s">
        <v>296</v>
      </c>
      <c r="B2" s="47" t="s">
        <v>299</v>
      </c>
      <c r="C2" s="47" t="s">
        <v>300</v>
      </c>
      <c r="D2" s="47" t="s">
        <v>301</v>
      </c>
      <c r="E2" s="47" t="s">
        <v>302</v>
      </c>
      <c r="F2" s="49" t="s">
        <v>297</v>
      </c>
      <c r="G2" s="50"/>
    </row>
    <row r="3" spans="1:7" x14ac:dyDescent="0.2">
      <c r="A3" s="51" t="s">
        <v>43</v>
      </c>
      <c r="B3" s="55">
        <f ca="1">+SUMIF('Detalle Servicios Licitados'!$B:$S,$A3,'Detalle Servicios Licitados'!$J:$J)</f>
        <v>180</v>
      </c>
      <c r="C3" s="56">
        <f ca="1">+SUMIF('Detalle Servicios Licitados'!$B:$S,$A3,'Detalle Servicios Licitados'!$K:$K)</f>
        <v>0</v>
      </c>
      <c r="D3" s="56">
        <f ca="1">+SUMIF('Detalle Servicios Licitados'!$B:$S,$A3,'Detalle Servicios Licitados'!$L:$L)</f>
        <v>0</v>
      </c>
      <c r="E3" s="57">
        <f ca="1">SUM(B3:D3)</f>
        <v>180</v>
      </c>
      <c r="F3" s="80">
        <f ca="1">+SUMIF('Detalle Servicios Licitados'!$B:$D,$A3,'Detalle Servicios Licitados'!$H:$H)</f>
        <v>0</v>
      </c>
      <c r="G3" s="98">
        <f>'Detalle Servicios Licitados'!S7</f>
        <v>20700</v>
      </c>
    </row>
    <row r="4" spans="1:7" x14ac:dyDescent="0.2">
      <c r="A4" s="51" t="s">
        <v>335</v>
      </c>
      <c r="B4" s="61">
        <f ca="1">+SUMIF('Detalle Servicios Licitados'!$B:$S,$A4,'Detalle Servicios Licitados'!$J:$J)</f>
        <v>500</v>
      </c>
      <c r="C4" s="62">
        <f ca="1">+SUMIF('Detalle Servicios Licitados'!$B:$S,$A4,'Detalle Servicios Licitados'!$K:$K)</f>
        <v>0</v>
      </c>
      <c r="D4" s="62">
        <f ca="1">+SUMIF('Detalle Servicios Licitados'!$B:$S,$A4,'Detalle Servicios Licitados'!$L:$L)</f>
        <v>0</v>
      </c>
      <c r="E4" s="58">
        <f t="shared" ref="E4:E10" ca="1" si="0">SUM(B4:D4)</f>
        <v>500</v>
      </c>
      <c r="F4" s="81">
        <f ca="1">+SUMIF('Detalle Servicios Licitados'!$B:$D,$A4,'Detalle Servicios Licitados'!$H:$H)</f>
        <v>0</v>
      </c>
      <c r="G4" s="98">
        <f>'Detalle Servicios Licitados'!S26</f>
        <v>10000</v>
      </c>
    </row>
    <row r="5" spans="1:7" x14ac:dyDescent="0.2">
      <c r="A5" s="51" t="s">
        <v>182</v>
      </c>
      <c r="B5" s="61">
        <f ca="1">+SUMIF('Detalle Servicios Licitados'!$B:$S,$A5,'Detalle Servicios Licitados'!$J:$J)</f>
        <v>0</v>
      </c>
      <c r="C5" s="62">
        <f ca="1">+SUMIF('Detalle Servicios Licitados'!$B:$S,$A5,'Detalle Servicios Licitados'!$K:$K)</f>
        <v>0</v>
      </c>
      <c r="D5" s="62">
        <f ca="1">+SUMIF('Detalle Servicios Licitados'!$B:$S,$A5,'Detalle Servicios Licitados'!$L:$L)</f>
        <v>0</v>
      </c>
      <c r="E5" s="58">
        <f t="shared" ca="1" si="0"/>
        <v>0</v>
      </c>
      <c r="F5" s="81">
        <f ca="1">+SUMIF('Detalle Servicios Licitados'!$B:$D,$A5,'Detalle Servicios Licitados'!$H:$H)</f>
        <v>0</v>
      </c>
      <c r="G5" s="98">
        <f>'Detalle Servicios Licitados'!S51</f>
        <v>0</v>
      </c>
    </row>
    <row r="6" spans="1:7" x14ac:dyDescent="0.2">
      <c r="A6" s="51" t="s">
        <v>44</v>
      </c>
      <c r="B6" s="61">
        <f ca="1">+SUMIF('Detalle Servicios Licitados'!$B:$S,$A6,'Detalle Servicios Licitados'!$J:$J)</f>
        <v>0</v>
      </c>
      <c r="C6" s="62">
        <f ca="1">+SUMIF('Detalle Servicios Licitados'!$B:$S,$A6,'Detalle Servicios Licitados'!$K:$K)</f>
        <v>0</v>
      </c>
      <c r="D6" s="62">
        <f ca="1">+SUMIF('Detalle Servicios Licitados'!$B:$S,$A6,'Detalle Servicios Licitados'!$L:$L)</f>
        <v>0</v>
      </c>
      <c r="E6" s="58">
        <f t="shared" ca="1" si="0"/>
        <v>0</v>
      </c>
      <c r="F6" s="81">
        <f ca="1">+SUMIF('Detalle Servicios Licitados'!$B:$D,$A6,'Detalle Servicios Licitados'!$H:$H)</f>
        <v>0</v>
      </c>
      <c r="G6" s="98">
        <f>'Detalle Servicios Licitados'!S72</f>
        <v>0</v>
      </c>
    </row>
    <row r="7" spans="1:7" x14ac:dyDescent="0.2">
      <c r="A7" s="51" t="s">
        <v>88</v>
      </c>
      <c r="B7" s="61">
        <f ca="1">+SUMIF('Detalle Servicios Licitados'!$B:$S,$A7,'Detalle Servicios Licitados'!$J:$J)</f>
        <v>0</v>
      </c>
      <c r="C7" s="62">
        <f ca="1">+SUMIF('Detalle Servicios Licitados'!$B:$S,$A7,'Detalle Servicios Licitados'!$K:$K)</f>
        <v>0</v>
      </c>
      <c r="D7" s="62">
        <f ca="1">+SUMIF('Detalle Servicios Licitados'!$B:$S,$A7,'Detalle Servicios Licitados'!$L:$L)</f>
        <v>0</v>
      </c>
      <c r="E7" s="58">
        <f t="shared" ca="1" si="0"/>
        <v>0</v>
      </c>
      <c r="F7" s="81">
        <f ca="1">+SUMIF('Detalle Servicios Licitados'!$B:$D,$A7,'Detalle Servicios Licitados'!$H:$H)</f>
        <v>0</v>
      </c>
      <c r="G7" s="98">
        <f>'Detalle Servicios Licitados'!S160</f>
        <v>0</v>
      </c>
    </row>
    <row r="8" spans="1:7" x14ac:dyDescent="0.2">
      <c r="A8" s="51" t="s">
        <v>432</v>
      </c>
      <c r="B8" s="61">
        <f ca="1">+SUMIF('Detalle Servicios Licitados'!$B:$S,$A8,'Detalle Servicios Licitados'!$J:$J)</f>
        <v>0</v>
      </c>
      <c r="C8" s="62">
        <f ca="1">+SUMIF('Detalle Servicios Licitados'!$B:$S,$A8,'Detalle Servicios Licitados'!$K:$K)</f>
        <v>0</v>
      </c>
      <c r="D8" s="62">
        <f ca="1">+SUMIF('Detalle Servicios Licitados'!$B:$S,$A8,'Detalle Servicios Licitados'!$L:$L)</f>
        <v>0</v>
      </c>
      <c r="E8" s="58">
        <f t="shared" ca="1" si="0"/>
        <v>0</v>
      </c>
      <c r="F8" s="81">
        <f ca="1">+SUMIF('Detalle Servicios Licitados'!$B:$D,$A8,'Detalle Servicios Licitados'!$H:$H)</f>
        <v>0</v>
      </c>
      <c r="G8" s="98">
        <f>'Detalle Servicios Licitados'!S260</f>
        <v>0</v>
      </c>
    </row>
    <row r="9" spans="1:7" x14ac:dyDescent="0.2">
      <c r="A9" s="51" t="s">
        <v>198</v>
      </c>
      <c r="B9" s="61">
        <f ca="1">+SUMIF('Detalle Servicios Licitados'!$B:$S,$A9,'Detalle Servicios Licitados'!$J:$J)</f>
        <v>0</v>
      </c>
      <c r="C9" s="62">
        <f ca="1">+SUMIF('Detalle Servicios Licitados'!$B:$S,$A9,'Detalle Servicios Licitados'!$K:$K)</f>
        <v>0</v>
      </c>
      <c r="D9" s="62">
        <f ca="1">+SUMIF('Detalle Servicios Licitados'!$B:$S,$A9,'Detalle Servicios Licitados'!$L:$L)</f>
        <v>0</v>
      </c>
      <c r="E9" s="58">
        <f t="shared" ca="1" si="0"/>
        <v>0</v>
      </c>
      <c r="F9" s="81">
        <f ca="1">+SUMIF('Detalle Servicios Licitados'!$B:$D,$A9,'Detalle Servicios Licitados'!$H:$H)</f>
        <v>0</v>
      </c>
      <c r="G9" s="98">
        <f>'Detalle Servicios Licitados'!S398</f>
        <v>0</v>
      </c>
    </row>
    <row r="10" spans="1:7" x14ac:dyDescent="0.2">
      <c r="A10" s="60" t="s">
        <v>239</v>
      </c>
      <c r="B10" s="63">
        <f ca="1">+SUMIF('Detalle Servicios Licitados'!$B:$S,$A10,'Detalle Servicios Licitados'!$J:$J)</f>
        <v>0</v>
      </c>
      <c r="C10" s="64">
        <f ca="1">+SUMIF('Detalle Servicios Licitados'!$B:$S,$A10,'Detalle Servicios Licitados'!$K:$K)</f>
        <v>0</v>
      </c>
      <c r="D10" s="64">
        <f ca="1">+SUMIF('Detalle Servicios Licitados'!$B:$S,$A10,'Detalle Servicios Licitados'!$L:$L)</f>
        <v>0</v>
      </c>
      <c r="E10" s="59">
        <f t="shared" ca="1" si="0"/>
        <v>0</v>
      </c>
      <c r="F10" s="82">
        <f ca="1">+SUMIF('Detalle Servicios Licitados'!$B:$D,$A10,'Detalle Servicios Licitados'!$H:$H)</f>
        <v>0</v>
      </c>
      <c r="G10" s="98">
        <f>'Detalle Servicios Licitados'!S403</f>
        <v>0</v>
      </c>
    </row>
    <row r="11" spans="1:7" ht="15.75" x14ac:dyDescent="0.25">
      <c r="A11" s="52" t="s">
        <v>295</v>
      </c>
      <c r="B11" s="54">
        <f t="shared" ref="B11:G11" ca="1" si="1">SUM(B3:B10)</f>
        <v>680</v>
      </c>
      <c r="C11" s="54">
        <f t="shared" ca="1" si="1"/>
        <v>0</v>
      </c>
      <c r="D11" s="54">
        <f t="shared" ca="1" si="1"/>
        <v>0</v>
      </c>
      <c r="E11" s="54">
        <f t="shared" ca="1" si="1"/>
        <v>680</v>
      </c>
      <c r="F11" s="53">
        <f t="shared" ca="1" si="1"/>
        <v>0</v>
      </c>
      <c r="G11" s="98">
        <f t="shared" si="1"/>
        <v>30700</v>
      </c>
    </row>
    <row r="12" spans="1:7" s="77" customFormat="1" ht="81.75" customHeight="1" x14ac:dyDescent="0.25">
      <c r="B12" s="104"/>
      <c r="E12" s="78" t="str">
        <f ca="1">IF(E11-'Detalle Servicios Licitados'!M501=0,"Ok","Error")</f>
        <v>Ok</v>
      </c>
      <c r="F12" s="86" t="str">
        <f>IF(SUM('Detalle Servicios Licitados'!$I:$I)&gt;0,"Error. LA OFERTA NO SERÁ CONSIDERADA. No se ha ofertado precio a todos los servicios requeridos",IF(ROUND(COUNTIFS('Detalle Servicios Licitados'!$H:$H,"&gt;0",'Detalle Servicios Licitados'!$C:$C,"*")-COUNTIFS('Detalle Servicios Licitados'!$M:$M,"&gt;0",'Detalle Servicios Licitados'!$C:$C,"*"),2)&gt;0,"Error. Se ha ofertado precio a más servicios de los requeridos",IF('Detalle Servicios Licitados'!$T$5=0,"Ok","Error. LA OFERTA NO SERÁ CONSIDERADA. Hay algún precio ofertado SUPERIOR al máximo permitido")))</f>
        <v>Error. LA OFERTA NO SERÁ CONSIDERADA. No se ha ofertado precio a todos los servicios requeridos</v>
      </c>
      <c r="G12" s="105" t="str">
        <f ca="1">IF(B8="","",IF('Detalle Servicios Licitados'!M260&gt;0,IF(+COUNTIF('Detalle Servicios Licitados'!N262:N396,"VALOR PUESTO ES 0")+COUNTIF('Detalle Servicios Licitados'!N262:N396,"NO HA PUESTO VALOR")&gt;0,"  AVISO;                  en ANALITICAS alguna celda no se ha cumplimentado. Se entenderá que el precio de ese parámetro es 0 euros",""),""))</f>
        <v/>
      </c>
    </row>
    <row r="13" spans="1:7" ht="6.75" customHeight="1" x14ac:dyDescent="0.2"/>
    <row r="14" spans="1:7" hidden="1" x14ac:dyDescent="0.2"/>
    <row r="15" spans="1:7" hidden="1" x14ac:dyDescent="0.2"/>
    <row r="16" spans="1:7" hidden="1" x14ac:dyDescent="0.2"/>
  </sheetData>
  <sheetProtection password="EE9A" sheet="1" objects="1" scenarios="1" selectLockedCells="1"/>
  <autoFilter ref="G4:G13" xr:uid="{00000000-0009-0000-0000-000002000000}"/>
  <mergeCells count="1">
    <mergeCell ref="B1:E1"/>
  </mergeCells>
  <phoneticPr fontId="0" type="noConversion"/>
  <conditionalFormatting sqref="E12">
    <cfRule type="expression" dxfId="1276" priority="10">
      <formula>$E$12="Error"</formula>
    </cfRule>
  </conditionalFormatting>
  <conditionalFormatting sqref="F12">
    <cfRule type="expression" dxfId="1275" priority="1">
      <formula>$F$12&lt;&gt;"Ok"</formula>
    </cfRule>
  </conditionalFormatting>
  <printOptions horizontalCentered="1"/>
  <pageMargins left="0.15748031496062992" right="0.11811023622047245" top="0.51181102362204722" bottom="0.39370078740157483" header="0.15748031496062992" footer="0.15748031496062992"/>
  <pageSetup paperSize="9" fitToHeight="0" orientation="portrait" horizontalDpi="4294967292" r:id="rId1"/>
  <headerFooter alignWithMargins="0">
    <oddHeader>&amp;L&amp;"Arial,Negrita Cursiva"&amp;9&amp;G&amp;R&amp;"Arial,Negrita"&amp;UESPECIALIDADES Y PRUEBAS
A CONTRATAR</oddHeader>
    <oddFooter>&amp;R&amp;"Arial,Negrita"&amp;11&amp;P /&amp;12 &amp;"Arial,Normal"&amp;10&amp;N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6">
    <tabColor theme="5" tint="-0.249977111117893"/>
    <outlinePr summaryBelow="0"/>
    <pageSetUpPr fitToPage="1"/>
  </sheetPr>
  <dimension ref="A1:AC666"/>
  <sheetViews>
    <sheetView showGridLines="0" showZeros="0" topLeftCell="A2" zoomScale="75" zoomScaleNormal="75" workbookViewId="0">
      <pane xSplit="3" ySplit="5" topLeftCell="D7" activePane="bottomRight" state="frozen"/>
      <selection activeCell="D8" sqref="D8"/>
      <selection pane="topRight" activeCell="D8" sqref="D8"/>
      <selection pane="bottomLeft" activeCell="D8" sqref="D8"/>
      <selection pane="bottomRight" activeCell="D8" sqref="D8"/>
    </sheetView>
  </sheetViews>
  <sheetFormatPr baseColWidth="10" defaultColWidth="0" defaultRowHeight="0" customHeight="1" zeroHeight="1" x14ac:dyDescent="0.25"/>
  <cols>
    <col min="1" max="1" width="7.125" style="24" customWidth="1"/>
    <col min="2" max="2" width="8.375" style="30" customWidth="1"/>
    <col min="3" max="3" width="39.75" style="31" customWidth="1"/>
    <col min="4" max="4" width="11.125" style="23" customWidth="1"/>
    <col min="5" max="5" width="11.375" style="23" customWidth="1"/>
    <col min="6" max="6" width="14.375" style="23" customWidth="1"/>
    <col min="7" max="7" width="10.25" style="23" customWidth="1"/>
    <col min="8" max="8" width="1.625" style="23" customWidth="1"/>
    <col min="9" max="9" width="11.375" style="4" customWidth="1"/>
    <col min="10" max="10" width="11.25" style="4" customWidth="1"/>
    <col min="11" max="11" width="14.625" style="4" customWidth="1"/>
    <col min="12" max="12" width="10" style="4" customWidth="1"/>
    <col min="13" max="13" width="4.125" style="4" customWidth="1"/>
    <col min="14" max="29" width="0" style="23" hidden="1" customWidth="1"/>
    <col min="30" max="16384" width="11" style="23" hidden="1"/>
  </cols>
  <sheetData>
    <row r="1" spans="1:16" s="17" customFormat="1" ht="5.0999999999999996" customHeight="1" x14ac:dyDescent="0.25">
      <c r="A1" s="13"/>
      <c r="B1" s="14"/>
      <c r="C1" s="15"/>
    </row>
    <row r="2" spans="1:16" s="17" customFormat="1" ht="18" customHeight="1" x14ac:dyDescent="0.25">
      <c r="A2" s="157" t="str">
        <f ca="1">IF(ISERROR(MID(CELL("nombrearchivo",B1),FIND("SER-",CELL("nombrearchivo",B1)),14)&amp;" "),"",MID(CELL("nombrearchivo",B1),FIND("SER-",CELL("nombrearchivo",B1)),14)&amp;" ")&amp;"ESPECIALIDADES y PRUEBAS"</f>
        <v>ESPECIALIDADES y PRUEBAS</v>
      </c>
      <c r="B2" s="158"/>
      <c r="C2" s="159"/>
      <c r="D2" s="157" t="s">
        <v>323</v>
      </c>
      <c r="E2" s="158"/>
      <c r="F2" s="158"/>
      <c r="G2" s="159"/>
      <c r="H2" s="46"/>
      <c r="I2" s="153" t="s">
        <v>324</v>
      </c>
      <c r="J2" s="153"/>
      <c r="K2" s="153"/>
      <c r="L2" s="153"/>
      <c r="M2" s="46"/>
      <c r="N2" s="45"/>
      <c r="O2" s="45"/>
      <c r="P2" s="45"/>
    </row>
    <row r="3" spans="1:16" s="17" customFormat="1" ht="18" customHeight="1" x14ac:dyDescent="0.3">
      <c r="A3" s="173" t="s">
        <v>325</v>
      </c>
      <c r="B3" s="174"/>
      <c r="C3" s="175"/>
      <c r="D3" s="180"/>
      <c r="E3" s="181"/>
      <c r="F3" s="181"/>
      <c r="G3" s="182"/>
      <c r="H3" s="18"/>
      <c r="I3" s="153"/>
      <c r="J3" s="153"/>
      <c r="K3" s="153"/>
      <c r="L3" s="153"/>
      <c r="M3" s="18"/>
      <c r="N3" s="45"/>
      <c r="O3" s="45"/>
      <c r="P3" s="45"/>
    </row>
    <row r="4" spans="1:16" s="17" customFormat="1" ht="15.75" x14ac:dyDescent="0.25">
      <c r="A4" s="163"/>
      <c r="B4" s="164"/>
      <c r="C4" s="165"/>
      <c r="D4" s="183"/>
      <c r="E4" s="184"/>
      <c r="F4" s="184"/>
      <c r="G4" s="185"/>
      <c r="H4" s="18"/>
      <c r="I4" s="153"/>
      <c r="J4" s="153"/>
      <c r="K4" s="153"/>
      <c r="L4" s="153"/>
      <c r="M4" s="18"/>
    </row>
    <row r="5" spans="1:16" s="17" customFormat="1" ht="39" customHeight="1" x14ac:dyDescent="0.25">
      <c r="A5" s="84" t="s">
        <v>15</v>
      </c>
      <c r="B5" s="84" t="s">
        <v>14</v>
      </c>
      <c r="C5" s="84" t="s">
        <v>13</v>
      </c>
      <c r="D5" s="12" t="s">
        <v>299</v>
      </c>
      <c r="E5" s="12" t="s">
        <v>300</v>
      </c>
      <c r="F5" s="12" t="s">
        <v>301</v>
      </c>
      <c r="G5" s="12" t="s">
        <v>302</v>
      </c>
      <c r="H5" s="18"/>
      <c r="I5" s="12" t="s">
        <v>299</v>
      </c>
      <c r="J5" s="12" t="s">
        <v>300</v>
      </c>
      <c r="K5" s="12" t="s">
        <v>301</v>
      </c>
      <c r="L5" s="12" t="s">
        <v>302</v>
      </c>
      <c r="M5" s="18"/>
    </row>
    <row r="6" spans="1:16" s="19" customFormat="1" ht="5.0999999999999996" customHeight="1" x14ac:dyDescent="0.25">
      <c r="A6" s="20" t="str">
        <f>+A5</f>
        <v>Tipo</v>
      </c>
      <c r="B6" s="20" t="str">
        <f t="shared" ref="B6:I6" si="0">+B5</f>
        <v>Código</v>
      </c>
      <c r="C6" s="20" t="str">
        <f t="shared" si="0"/>
        <v>Servicio</v>
      </c>
      <c r="D6" s="131"/>
      <c r="E6" s="131"/>
      <c r="F6" s="131"/>
      <c r="G6" s="131"/>
      <c r="H6" s="20"/>
      <c r="I6" s="139" t="str">
        <f t="shared" si="0"/>
        <v>Honorarios Médicos (I)</v>
      </c>
      <c r="J6" s="139"/>
      <c r="K6" s="139"/>
      <c r="L6" s="139"/>
      <c r="M6" s="20"/>
    </row>
    <row r="7" spans="1:16" ht="20.100000000000001" customHeight="1" x14ac:dyDescent="0.25">
      <c r="A7" s="154" t="s">
        <v>43</v>
      </c>
      <c r="B7" s="189" t="s">
        <v>43</v>
      </c>
      <c r="C7" s="190"/>
      <c r="D7" s="140"/>
      <c r="E7" s="114"/>
      <c r="F7" s="114"/>
      <c r="G7" s="141" t="str">
        <f>IF(COUNTIFS(G8:G24,"&gt;0")&gt;0,COUNTIFS(G8:G24,"&gt;0"),"")</f>
        <v/>
      </c>
      <c r="H7" s="4"/>
      <c r="I7" s="140"/>
      <c r="J7" s="114"/>
      <c r="K7" s="114"/>
      <c r="L7" s="141" t="str">
        <f>+G7</f>
        <v/>
      </c>
    </row>
    <row r="8" spans="1:16" ht="20.100000000000001" customHeight="1" x14ac:dyDescent="0.25">
      <c r="A8" s="155"/>
      <c r="B8" s="3">
        <v>11</v>
      </c>
      <c r="C8" s="66" t="s">
        <v>18</v>
      </c>
      <c r="D8" s="76"/>
      <c r="E8" s="5"/>
      <c r="F8" s="5"/>
      <c r="G8" s="22">
        <f t="shared" ref="G8" si="1">SUM(D8:F8)</f>
        <v>0</v>
      </c>
      <c r="H8" s="4"/>
      <c r="I8" s="22">
        <v>42</v>
      </c>
      <c r="J8" s="8">
        <v>0</v>
      </c>
      <c r="K8" s="8">
        <v>0</v>
      </c>
      <c r="L8" s="22">
        <f t="shared" ref="L8:L24" si="2">SUM(I8:K8)</f>
        <v>42</v>
      </c>
    </row>
    <row r="9" spans="1:16" ht="20.100000000000001" customHeight="1" x14ac:dyDescent="0.25">
      <c r="A9" s="155"/>
      <c r="B9" s="3">
        <v>12</v>
      </c>
      <c r="C9" s="66" t="s">
        <v>19</v>
      </c>
      <c r="D9" s="76"/>
      <c r="E9" s="5"/>
      <c r="F9" s="5"/>
      <c r="G9" s="22">
        <f t="shared" ref="G9:G24" si="3">SUM(D9:F9)</f>
        <v>0</v>
      </c>
      <c r="H9" s="4"/>
      <c r="I9" s="22">
        <v>20.9</v>
      </c>
      <c r="J9" s="8">
        <v>0</v>
      </c>
      <c r="K9" s="8">
        <v>0</v>
      </c>
      <c r="L9" s="22">
        <f t="shared" si="2"/>
        <v>20.9</v>
      </c>
    </row>
    <row r="10" spans="1:16" ht="20.100000000000001" customHeight="1" x14ac:dyDescent="0.25">
      <c r="A10" s="155"/>
      <c r="B10" s="3">
        <v>13</v>
      </c>
      <c r="C10" s="66" t="s">
        <v>20</v>
      </c>
      <c r="D10" s="76"/>
      <c r="E10" s="5"/>
      <c r="F10" s="5"/>
      <c r="G10" s="22">
        <f t="shared" si="3"/>
        <v>0</v>
      </c>
      <c r="H10" s="4"/>
      <c r="I10" s="22">
        <v>55.1</v>
      </c>
      <c r="J10" s="8">
        <v>0</v>
      </c>
      <c r="K10" s="8">
        <v>0</v>
      </c>
      <c r="L10" s="22">
        <f t="shared" si="2"/>
        <v>55.1</v>
      </c>
    </row>
    <row r="11" spans="1:16" ht="20.100000000000001" customHeight="1" x14ac:dyDescent="0.25">
      <c r="A11" s="155"/>
      <c r="B11" s="3">
        <v>14</v>
      </c>
      <c r="C11" s="66" t="s">
        <v>21</v>
      </c>
      <c r="D11" s="76"/>
      <c r="E11" s="5"/>
      <c r="F11" s="5"/>
      <c r="G11" s="22">
        <f t="shared" si="3"/>
        <v>0</v>
      </c>
      <c r="H11" s="4"/>
      <c r="I11" s="22">
        <v>16.55</v>
      </c>
      <c r="J11" s="8">
        <v>0</v>
      </c>
      <c r="K11" s="8">
        <v>0</v>
      </c>
      <c r="L11" s="22">
        <f t="shared" si="2"/>
        <v>16.55</v>
      </c>
    </row>
    <row r="12" spans="1:16" ht="20.100000000000001" customHeight="1" x14ac:dyDescent="0.25">
      <c r="A12" s="155"/>
      <c r="B12" s="3">
        <v>15</v>
      </c>
      <c r="C12" s="66" t="s">
        <v>22</v>
      </c>
      <c r="D12" s="76"/>
      <c r="E12" s="5"/>
      <c r="F12" s="5"/>
      <c r="G12" s="22">
        <f t="shared" si="3"/>
        <v>0</v>
      </c>
      <c r="H12" s="4"/>
      <c r="I12" s="22">
        <v>22.05</v>
      </c>
      <c r="J12" s="8">
        <v>0</v>
      </c>
      <c r="K12" s="8">
        <v>0</v>
      </c>
      <c r="L12" s="22">
        <f t="shared" si="2"/>
        <v>22.05</v>
      </c>
    </row>
    <row r="13" spans="1:16" ht="20.100000000000001" customHeight="1" x14ac:dyDescent="0.25">
      <c r="A13" s="155"/>
      <c r="B13" s="3">
        <v>16</v>
      </c>
      <c r="C13" s="66" t="s">
        <v>42</v>
      </c>
      <c r="D13" s="76"/>
      <c r="E13" s="5"/>
      <c r="F13" s="5"/>
      <c r="G13" s="22">
        <f t="shared" si="3"/>
        <v>0</v>
      </c>
      <c r="H13" s="4"/>
      <c r="I13" s="22">
        <v>33.1</v>
      </c>
      <c r="J13" s="8">
        <v>0</v>
      </c>
      <c r="K13" s="8">
        <v>0</v>
      </c>
      <c r="L13" s="22">
        <f t="shared" si="2"/>
        <v>33.1</v>
      </c>
    </row>
    <row r="14" spans="1:16" ht="20.100000000000001" customHeight="1" x14ac:dyDescent="0.25">
      <c r="A14" s="155"/>
      <c r="B14" s="3">
        <v>17</v>
      </c>
      <c r="C14" s="66" t="s">
        <v>23</v>
      </c>
      <c r="D14" s="76"/>
      <c r="E14" s="5"/>
      <c r="F14" s="5"/>
      <c r="G14" s="22">
        <f t="shared" si="3"/>
        <v>0</v>
      </c>
      <c r="H14" s="4"/>
      <c r="I14" s="22">
        <v>33.1</v>
      </c>
      <c r="J14" s="8">
        <v>0</v>
      </c>
      <c r="K14" s="8">
        <v>0</v>
      </c>
      <c r="L14" s="22">
        <f t="shared" si="2"/>
        <v>33.1</v>
      </c>
    </row>
    <row r="15" spans="1:16" ht="20.100000000000001" customHeight="1" x14ac:dyDescent="0.25">
      <c r="A15" s="155"/>
      <c r="B15" s="3">
        <v>18</v>
      </c>
      <c r="C15" s="66" t="s">
        <v>24</v>
      </c>
      <c r="D15" s="76"/>
      <c r="E15" s="5"/>
      <c r="F15" s="5"/>
      <c r="G15" s="22">
        <f t="shared" si="3"/>
        <v>0</v>
      </c>
      <c r="H15" s="4"/>
      <c r="I15" s="22">
        <v>22.05</v>
      </c>
      <c r="J15" s="8">
        <v>0</v>
      </c>
      <c r="K15" s="8">
        <v>0</v>
      </c>
      <c r="L15" s="22">
        <f t="shared" si="2"/>
        <v>22.05</v>
      </c>
    </row>
    <row r="16" spans="1:16" ht="20.100000000000001" customHeight="1" x14ac:dyDescent="0.25">
      <c r="A16" s="155"/>
      <c r="B16" s="3">
        <v>19</v>
      </c>
      <c r="C16" s="66" t="s">
        <v>25</v>
      </c>
      <c r="D16" s="76"/>
      <c r="E16" s="5"/>
      <c r="F16" s="5"/>
      <c r="G16" s="22">
        <f t="shared" si="3"/>
        <v>0</v>
      </c>
      <c r="H16" s="4"/>
      <c r="I16" s="22">
        <v>33.1</v>
      </c>
      <c r="J16" s="8">
        <v>0</v>
      </c>
      <c r="K16" s="8">
        <v>0</v>
      </c>
      <c r="L16" s="22">
        <f t="shared" si="2"/>
        <v>33.1</v>
      </c>
    </row>
    <row r="17" spans="1:13" ht="20.100000000000001" customHeight="1" x14ac:dyDescent="0.25">
      <c r="A17" s="155"/>
      <c r="B17" s="3">
        <v>110</v>
      </c>
      <c r="C17" s="66" t="s">
        <v>26</v>
      </c>
      <c r="D17" s="76"/>
      <c r="E17" s="5"/>
      <c r="F17" s="5"/>
      <c r="G17" s="22">
        <f t="shared" si="3"/>
        <v>0</v>
      </c>
      <c r="H17" s="4"/>
      <c r="I17" s="22">
        <v>44.1</v>
      </c>
      <c r="J17" s="8">
        <v>0</v>
      </c>
      <c r="K17" s="8">
        <v>0</v>
      </c>
      <c r="L17" s="22">
        <f t="shared" si="2"/>
        <v>44.1</v>
      </c>
      <c r="M17" s="23"/>
    </row>
    <row r="18" spans="1:13" ht="20.100000000000001" customHeight="1" x14ac:dyDescent="0.25">
      <c r="A18" s="155"/>
      <c r="B18" s="3">
        <v>111</v>
      </c>
      <c r="C18" s="66" t="s">
        <v>27</v>
      </c>
      <c r="D18" s="76"/>
      <c r="E18" s="5"/>
      <c r="F18" s="5"/>
      <c r="G18" s="22">
        <f t="shared" si="3"/>
        <v>0</v>
      </c>
      <c r="H18" s="4"/>
      <c r="I18" s="22">
        <v>16.55</v>
      </c>
      <c r="J18" s="8">
        <v>0</v>
      </c>
      <c r="K18" s="8">
        <v>0</v>
      </c>
      <c r="L18" s="22">
        <f t="shared" si="2"/>
        <v>16.55</v>
      </c>
      <c r="M18" s="23"/>
    </row>
    <row r="19" spans="1:13" ht="20.100000000000001" customHeight="1" x14ac:dyDescent="0.25">
      <c r="A19" s="155"/>
      <c r="B19" s="3">
        <v>112</v>
      </c>
      <c r="C19" s="66" t="s">
        <v>336</v>
      </c>
      <c r="D19" s="76"/>
      <c r="E19" s="5"/>
      <c r="F19" s="5"/>
      <c r="G19" s="22">
        <f t="shared" si="3"/>
        <v>0</v>
      </c>
      <c r="H19" s="4"/>
      <c r="I19" s="22">
        <v>44.1</v>
      </c>
      <c r="J19" s="8">
        <v>0</v>
      </c>
      <c r="K19" s="8">
        <v>0</v>
      </c>
      <c r="L19" s="22">
        <f t="shared" si="2"/>
        <v>44.1</v>
      </c>
      <c r="M19" s="23"/>
    </row>
    <row r="20" spans="1:13" ht="20.100000000000001" customHeight="1" x14ac:dyDescent="0.25">
      <c r="A20" s="155"/>
      <c r="B20" s="3">
        <v>113</v>
      </c>
      <c r="C20" s="66" t="s">
        <v>28</v>
      </c>
      <c r="D20" s="76"/>
      <c r="E20" s="5"/>
      <c r="F20" s="5"/>
      <c r="G20" s="22">
        <f t="shared" si="3"/>
        <v>0</v>
      </c>
      <c r="H20" s="4"/>
      <c r="I20" s="22">
        <v>22.05</v>
      </c>
      <c r="J20" s="8">
        <v>0</v>
      </c>
      <c r="K20" s="8">
        <v>0</v>
      </c>
      <c r="L20" s="22">
        <f t="shared" si="2"/>
        <v>22.05</v>
      </c>
      <c r="M20" s="23"/>
    </row>
    <row r="21" spans="1:13" ht="20.100000000000001" customHeight="1" x14ac:dyDescent="0.25">
      <c r="A21" s="155"/>
      <c r="B21" s="3">
        <v>114</v>
      </c>
      <c r="C21" s="66" t="s">
        <v>29</v>
      </c>
      <c r="D21" s="76"/>
      <c r="E21" s="5"/>
      <c r="F21" s="5"/>
      <c r="G21" s="22">
        <f t="shared" si="3"/>
        <v>0</v>
      </c>
      <c r="H21" s="4"/>
      <c r="I21" s="22">
        <v>11</v>
      </c>
      <c r="J21" s="8">
        <v>0</v>
      </c>
      <c r="K21" s="8">
        <v>0</v>
      </c>
      <c r="L21" s="22">
        <f t="shared" si="2"/>
        <v>11</v>
      </c>
      <c r="M21" s="23"/>
    </row>
    <row r="22" spans="1:13" ht="33.75" customHeight="1" x14ac:dyDescent="0.25">
      <c r="A22" s="155"/>
      <c r="B22" s="3">
        <v>115</v>
      </c>
      <c r="C22" s="94" t="s">
        <v>443</v>
      </c>
      <c r="D22" s="76"/>
      <c r="E22" s="5"/>
      <c r="F22" s="5"/>
      <c r="G22" s="22">
        <f t="shared" ref="G22" si="4">SUM(D22:F22)</f>
        <v>0</v>
      </c>
      <c r="H22" s="4"/>
      <c r="I22" s="22">
        <v>95</v>
      </c>
      <c r="J22" s="8">
        <v>0</v>
      </c>
      <c r="K22" s="8">
        <v>0</v>
      </c>
      <c r="L22" s="22">
        <f t="shared" ref="L22" si="5">SUM(I22:K22)</f>
        <v>95</v>
      </c>
      <c r="M22" s="23"/>
    </row>
    <row r="23" spans="1:13" ht="45.75" customHeight="1" x14ac:dyDescent="0.25">
      <c r="A23" s="155"/>
      <c r="B23" s="3">
        <v>116</v>
      </c>
      <c r="C23" s="94" t="s">
        <v>444</v>
      </c>
      <c r="D23" s="76"/>
      <c r="E23" s="5"/>
      <c r="F23" s="5"/>
      <c r="G23" s="22">
        <f t="shared" si="3"/>
        <v>0</v>
      </c>
      <c r="H23" s="4"/>
      <c r="I23" s="22">
        <v>140</v>
      </c>
      <c r="J23" s="8">
        <v>0</v>
      </c>
      <c r="K23" s="8">
        <v>0</v>
      </c>
      <c r="L23" s="22">
        <f t="shared" si="2"/>
        <v>140</v>
      </c>
      <c r="M23" s="23"/>
    </row>
    <row r="24" spans="1:13" ht="29.25" customHeight="1" x14ac:dyDescent="0.25">
      <c r="A24" s="156"/>
      <c r="B24" s="3">
        <v>118</v>
      </c>
      <c r="C24" s="66" t="s">
        <v>337</v>
      </c>
      <c r="D24" s="76"/>
      <c r="E24" s="5"/>
      <c r="F24" s="5"/>
      <c r="G24" s="22">
        <f t="shared" si="3"/>
        <v>0</v>
      </c>
      <c r="H24" s="4"/>
      <c r="I24" s="22">
        <v>33.1</v>
      </c>
      <c r="J24" s="8">
        <v>0</v>
      </c>
      <c r="K24" s="8">
        <v>0</v>
      </c>
      <c r="L24" s="22">
        <f t="shared" si="2"/>
        <v>33.1</v>
      </c>
      <c r="M24" s="23"/>
    </row>
    <row r="25" spans="1:13" ht="5.0999999999999996" customHeight="1" x14ac:dyDescent="0.25">
      <c r="B25" s="25"/>
      <c r="C25" s="26"/>
      <c r="D25" s="136"/>
      <c r="E25" s="69"/>
      <c r="F25" s="69"/>
      <c r="G25" s="142"/>
      <c r="H25" s="4"/>
      <c r="I25" s="125"/>
      <c r="J25" s="69"/>
      <c r="K25" s="69"/>
      <c r="L25" s="142"/>
      <c r="M25" s="23"/>
    </row>
    <row r="26" spans="1:13" ht="20.100000000000001" customHeight="1" x14ac:dyDescent="0.25">
      <c r="A26" s="154" t="s">
        <v>335</v>
      </c>
      <c r="B26" s="160" t="s">
        <v>335</v>
      </c>
      <c r="C26" s="161"/>
      <c r="D26" s="140"/>
      <c r="E26" s="114"/>
      <c r="F26" s="114"/>
      <c r="G26" s="141" t="str">
        <f>IF(COUNTIFS(G27:G49,"&gt;0")&gt;0,COUNTIFS(G27:G49,"&gt;0"),"")</f>
        <v/>
      </c>
      <c r="H26" s="4"/>
      <c r="I26" s="140"/>
      <c r="J26" s="114"/>
      <c r="K26" s="114"/>
      <c r="L26" s="141" t="str">
        <f>+G26</f>
        <v/>
      </c>
      <c r="M26" s="23"/>
    </row>
    <row r="27" spans="1:13" ht="20.100000000000001" customHeight="1" x14ac:dyDescent="0.25">
      <c r="A27" s="155"/>
      <c r="B27" s="3">
        <v>71</v>
      </c>
      <c r="C27" s="66" t="s">
        <v>191</v>
      </c>
      <c r="D27" s="76"/>
      <c r="E27" s="5"/>
      <c r="F27" s="5"/>
      <c r="G27" s="22">
        <f t="shared" ref="G27:G46" si="6">SUM(D27:F27)</f>
        <v>0</v>
      </c>
      <c r="H27" s="4"/>
      <c r="I27" s="22">
        <v>20</v>
      </c>
      <c r="J27" s="8">
        <v>0</v>
      </c>
      <c r="K27" s="8">
        <v>0</v>
      </c>
      <c r="L27" s="22">
        <f t="shared" ref="L27:L49" si="7">SUM(I27:K27)</f>
        <v>20</v>
      </c>
      <c r="M27" s="23"/>
    </row>
    <row r="28" spans="1:13" ht="20.100000000000001" customHeight="1" x14ac:dyDescent="0.25">
      <c r="A28" s="155"/>
      <c r="B28" s="3">
        <v>72</v>
      </c>
      <c r="C28" s="66" t="s">
        <v>192</v>
      </c>
      <c r="D28" s="76"/>
      <c r="E28" s="5"/>
      <c r="F28" s="5"/>
      <c r="G28" s="22">
        <f t="shared" si="6"/>
        <v>0</v>
      </c>
      <c r="H28" s="4"/>
      <c r="I28" s="22">
        <v>33.1</v>
      </c>
      <c r="J28" s="8">
        <v>0</v>
      </c>
      <c r="K28" s="8">
        <v>0</v>
      </c>
      <c r="L28" s="22">
        <f t="shared" si="7"/>
        <v>33.1</v>
      </c>
      <c r="M28" s="23"/>
    </row>
    <row r="29" spans="1:13" ht="20.100000000000001" customHeight="1" x14ac:dyDescent="0.25">
      <c r="A29" s="155"/>
      <c r="B29" s="3">
        <v>73</v>
      </c>
      <c r="C29" s="66" t="s">
        <v>447</v>
      </c>
      <c r="D29" s="76"/>
      <c r="E29" s="5"/>
      <c r="F29" s="5"/>
      <c r="G29" s="22">
        <f t="shared" si="6"/>
        <v>0</v>
      </c>
      <c r="H29" s="4"/>
      <c r="I29" s="22">
        <v>16.55</v>
      </c>
      <c r="J29" s="8">
        <v>0</v>
      </c>
      <c r="K29" s="8">
        <v>0</v>
      </c>
      <c r="L29" s="22">
        <f t="shared" si="7"/>
        <v>16.55</v>
      </c>
      <c r="M29" s="23"/>
    </row>
    <row r="30" spans="1:13" ht="20.100000000000001" customHeight="1" x14ac:dyDescent="0.25">
      <c r="A30" s="155"/>
      <c r="B30" s="3">
        <v>74</v>
      </c>
      <c r="C30" s="66" t="s">
        <v>193</v>
      </c>
      <c r="D30" s="76"/>
      <c r="E30" s="5"/>
      <c r="F30" s="5"/>
      <c r="G30" s="22">
        <f t="shared" si="6"/>
        <v>0</v>
      </c>
      <c r="H30" s="4"/>
      <c r="I30" s="22">
        <v>49.6</v>
      </c>
      <c r="J30" s="8">
        <v>0</v>
      </c>
      <c r="K30" s="8">
        <v>0</v>
      </c>
      <c r="L30" s="22">
        <f t="shared" si="7"/>
        <v>49.6</v>
      </c>
      <c r="M30" s="23"/>
    </row>
    <row r="31" spans="1:13" ht="20.100000000000001" customHeight="1" x14ac:dyDescent="0.25">
      <c r="A31" s="155"/>
      <c r="B31" s="3">
        <v>75</v>
      </c>
      <c r="C31" s="66" t="s">
        <v>338</v>
      </c>
      <c r="D31" s="76"/>
      <c r="E31" s="5"/>
      <c r="F31" s="5"/>
      <c r="G31" s="22">
        <f t="shared" si="6"/>
        <v>0</v>
      </c>
      <c r="H31" s="4"/>
      <c r="I31" s="22">
        <v>22.05</v>
      </c>
      <c r="J31" s="8">
        <v>0</v>
      </c>
      <c r="K31" s="8">
        <v>0</v>
      </c>
      <c r="L31" s="22">
        <f t="shared" si="7"/>
        <v>22.05</v>
      </c>
      <c r="M31" s="23"/>
    </row>
    <row r="32" spans="1:13" ht="20.100000000000001" customHeight="1" x14ac:dyDescent="0.25">
      <c r="A32" s="155"/>
      <c r="B32" s="3">
        <v>710</v>
      </c>
      <c r="C32" s="66" t="s">
        <v>339</v>
      </c>
      <c r="D32" s="76"/>
      <c r="E32" s="5"/>
      <c r="F32" s="5"/>
      <c r="G32" s="22">
        <f t="shared" ref="G32:G35" si="8">SUM(D32:F32)</f>
        <v>0</v>
      </c>
      <c r="H32" s="4"/>
      <c r="I32" s="22">
        <v>38.6</v>
      </c>
      <c r="J32" s="8">
        <v>0</v>
      </c>
      <c r="K32" s="8">
        <v>0</v>
      </c>
      <c r="L32" s="22">
        <f t="shared" ref="L32:L35" si="9">SUM(I32:K32)</f>
        <v>38.6</v>
      </c>
      <c r="M32" s="23"/>
    </row>
    <row r="33" spans="1:13" ht="25.5" x14ac:dyDescent="0.25">
      <c r="A33" s="155"/>
      <c r="B33" s="3">
        <v>711</v>
      </c>
      <c r="C33" s="66" t="s">
        <v>340</v>
      </c>
      <c r="D33" s="76"/>
      <c r="E33" s="5"/>
      <c r="F33" s="5"/>
      <c r="G33" s="22">
        <f t="shared" si="8"/>
        <v>0</v>
      </c>
      <c r="H33" s="4"/>
      <c r="I33" s="22">
        <v>44.1</v>
      </c>
      <c r="J33" s="8">
        <v>0</v>
      </c>
      <c r="K33" s="8">
        <v>0</v>
      </c>
      <c r="L33" s="22">
        <f t="shared" si="9"/>
        <v>44.1</v>
      </c>
      <c r="M33" s="23"/>
    </row>
    <row r="34" spans="1:13" ht="20.100000000000001" customHeight="1" x14ac:dyDescent="0.25">
      <c r="A34" s="155"/>
      <c r="B34" s="3">
        <v>712</v>
      </c>
      <c r="C34" s="66" t="s">
        <v>341</v>
      </c>
      <c r="D34" s="76"/>
      <c r="E34" s="5"/>
      <c r="F34" s="5"/>
      <c r="G34" s="22">
        <f t="shared" si="8"/>
        <v>0</v>
      </c>
      <c r="H34" s="4"/>
      <c r="I34" s="22">
        <v>38.6</v>
      </c>
      <c r="J34" s="8">
        <v>0</v>
      </c>
      <c r="K34" s="8">
        <v>0</v>
      </c>
      <c r="L34" s="22">
        <f t="shared" si="9"/>
        <v>38.6</v>
      </c>
      <c r="M34" s="23"/>
    </row>
    <row r="35" spans="1:13" ht="20.100000000000001" customHeight="1" x14ac:dyDescent="0.25">
      <c r="A35" s="155"/>
      <c r="B35" s="3">
        <v>713</v>
      </c>
      <c r="C35" s="66" t="s">
        <v>342</v>
      </c>
      <c r="D35" s="76"/>
      <c r="E35" s="5"/>
      <c r="F35" s="5"/>
      <c r="G35" s="22">
        <f t="shared" si="8"/>
        <v>0</v>
      </c>
      <c r="H35" s="4"/>
      <c r="I35" s="22">
        <v>55.1</v>
      </c>
      <c r="J35" s="8">
        <v>0</v>
      </c>
      <c r="K35" s="8">
        <v>0</v>
      </c>
      <c r="L35" s="22">
        <f t="shared" si="9"/>
        <v>55.1</v>
      </c>
      <c r="M35" s="23"/>
    </row>
    <row r="36" spans="1:13" ht="20.100000000000001" customHeight="1" x14ac:dyDescent="0.25">
      <c r="A36" s="155"/>
      <c r="B36" s="3">
        <v>714</v>
      </c>
      <c r="C36" s="66" t="s">
        <v>343</v>
      </c>
      <c r="D36" s="76"/>
      <c r="E36" s="5"/>
      <c r="F36" s="5"/>
      <c r="G36" s="22">
        <f t="shared" si="6"/>
        <v>0</v>
      </c>
      <c r="H36" s="4"/>
      <c r="I36" s="22">
        <v>55.1</v>
      </c>
      <c r="J36" s="8">
        <v>0</v>
      </c>
      <c r="K36" s="8">
        <v>0</v>
      </c>
      <c r="L36" s="22">
        <f t="shared" si="7"/>
        <v>55.1</v>
      </c>
      <c r="M36" s="23"/>
    </row>
    <row r="37" spans="1:13" ht="20.100000000000001" customHeight="1" x14ac:dyDescent="0.25">
      <c r="A37" s="155"/>
      <c r="B37" s="3">
        <v>715</v>
      </c>
      <c r="C37" s="66" t="s">
        <v>396</v>
      </c>
      <c r="D37" s="76"/>
      <c r="E37" s="5"/>
      <c r="F37" s="5"/>
      <c r="G37" s="22">
        <f t="shared" si="6"/>
        <v>0</v>
      </c>
      <c r="H37" s="4"/>
      <c r="I37" s="22">
        <v>44.1</v>
      </c>
      <c r="J37" s="8">
        <v>0</v>
      </c>
      <c r="K37" s="8">
        <v>0</v>
      </c>
      <c r="L37" s="22">
        <f t="shared" si="7"/>
        <v>44.1</v>
      </c>
      <c r="M37" s="23"/>
    </row>
    <row r="38" spans="1:13" ht="20.100000000000001" customHeight="1" x14ac:dyDescent="0.25">
      <c r="A38" s="155"/>
      <c r="B38" s="3">
        <v>716</v>
      </c>
      <c r="C38" s="66" t="s">
        <v>397</v>
      </c>
      <c r="D38" s="76"/>
      <c r="E38" s="5"/>
      <c r="F38" s="5"/>
      <c r="G38" s="22">
        <f t="shared" si="6"/>
        <v>0</v>
      </c>
      <c r="H38" s="4"/>
      <c r="I38" s="22">
        <v>38.6</v>
      </c>
      <c r="J38" s="8">
        <v>0</v>
      </c>
      <c r="K38" s="8">
        <v>0</v>
      </c>
      <c r="L38" s="22">
        <f t="shared" si="7"/>
        <v>38.6</v>
      </c>
      <c r="M38" s="23"/>
    </row>
    <row r="39" spans="1:13" ht="20.100000000000001" customHeight="1" x14ac:dyDescent="0.25">
      <c r="A39" s="155"/>
      <c r="B39" s="3">
        <v>717</v>
      </c>
      <c r="C39" s="66" t="s">
        <v>448</v>
      </c>
      <c r="D39" s="76"/>
      <c r="E39" s="5"/>
      <c r="F39" s="5"/>
      <c r="G39" s="22">
        <f t="shared" si="6"/>
        <v>0</v>
      </c>
      <c r="H39" s="4"/>
      <c r="I39" s="22">
        <v>47.25</v>
      </c>
      <c r="J39" s="96">
        <v>0</v>
      </c>
      <c r="K39" s="96">
        <v>0</v>
      </c>
      <c r="L39" s="22">
        <f t="shared" si="7"/>
        <v>47.25</v>
      </c>
      <c r="M39" s="23"/>
    </row>
    <row r="40" spans="1:13" ht="20.100000000000001" customHeight="1" x14ac:dyDescent="0.25">
      <c r="A40" s="155"/>
      <c r="B40" s="3">
        <v>718</v>
      </c>
      <c r="C40" s="66" t="s">
        <v>449</v>
      </c>
      <c r="D40" s="76"/>
      <c r="E40" s="5"/>
      <c r="F40" s="5"/>
      <c r="G40" s="22">
        <f t="shared" si="6"/>
        <v>0</v>
      </c>
      <c r="H40" s="4"/>
      <c r="I40" s="22">
        <v>36.75</v>
      </c>
      <c r="J40" s="96">
        <v>0</v>
      </c>
      <c r="K40" s="96">
        <v>0</v>
      </c>
      <c r="L40" s="22">
        <f t="shared" si="7"/>
        <v>36.75</v>
      </c>
      <c r="M40" s="23"/>
    </row>
    <row r="41" spans="1:13" ht="20.100000000000001" customHeight="1" x14ac:dyDescent="0.25">
      <c r="A41" s="155"/>
      <c r="B41" s="3">
        <v>719</v>
      </c>
      <c r="C41" s="66" t="s">
        <v>450</v>
      </c>
      <c r="D41" s="76"/>
      <c r="E41" s="5"/>
      <c r="F41" s="5"/>
      <c r="G41" s="22">
        <f t="shared" si="6"/>
        <v>0</v>
      </c>
      <c r="H41" s="4"/>
      <c r="I41" s="22">
        <v>31.5</v>
      </c>
      <c r="J41" s="96">
        <v>0</v>
      </c>
      <c r="K41" s="96">
        <v>0</v>
      </c>
      <c r="L41" s="22">
        <f t="shared" si="7"/>
        <v>31.5</v>
      </c>
      <c r="M41" s="23"/>
    </row>
    <row r="42" spans="1:13" ht="20.100000000000001" customHeight="1" x14ac:dyDescent="0.25">
      <c r="A42" s="155"/>
      <c r="B42" s="3">
        <v>720</v>
      </c>
      <c r="C42" s="66" t="s">
        <v>451</v>
      </c>
      <c r="D42" s="76"/>
      <c r="E42" s="5"/>
      <c r="F42" s="5"/>
      <c r="G42" s="22">
        <f t="shared" si="6"/>
        <v>0</v>
      </c>
      <c r="H42" s="4"/>
      <c r="I42" s="22">
        <v>42</v>
      </c>
      <c r="J42" s="96">
        <v>0</v>
      </c>
      <c r="K42" s="96">
        <v>0</v>
      </c>
      <c r="L42" s="22">
        <f t="shared" si="7"/>
        <v>42</v>
      </c>
      <c r="M42" s="23"/>
    </row>
    <row r="43" spans="1:13" ht="20.100000000000001" customHeight="1" x14ac:dyDescent="0.25">
      <c r="A43" s="155"/>
      <c r="B43" s="3">
        <v>721</v>
      </c>
      <c r="C43" s="66" t="s">
        <v>452</v>
      </c>
      <c r="D43" s="76"/>
      <c r="E43" s="5"/>
      <c r="F43" s="5"/>
      <c r="G43" s="22">
        <f t="shared" si="6"/>
        <v>0</v>
      </c>
      <c r="H43" s="4"/>
      <c r="I43" s="22">
        <v>84</v>
      </c>
      <c r="J43" s="96">
        <v>0</v>
      </c>
      <c r="K43" s="96">
        <v>0</v>
      </c>
      <c r="L43" s="22">
        <f t="shared" si="7"/>
        <v>84</v>
      </c>
      <c r="M43" s="23"/>
    </row>
    <row r="44" spans="1:13" ht="20.100000000000001" customHeight="1" x14ac:dyDescent="0.25">
      <c r="A44" s="155"/>
      <c r="B44" s="3">
        <v>722</v>
      </c>
      <c r="C44" s="66" t="s">
        <v>453</v>
      </c>
      <c r="D44" s="76"/>
      <c r="E44" s="5"/>
      <c r="F44" s="5"/>
      <c r="G44" s="22">
        <f t="shared" si="6"/>
        <v>0</v>
      </c>
      <c r="H44" s="4"/>
      <c r="I44" s="22">
        <v>52.5</v>
      </c>
      <c r="J44" s="96">
        <v>0</v>
      </c>
      <c r="K44" s="96">
        <v>0</v>
      </c>
      <c r="L44" s="22">
        <f t="shared" si="7"/>
        <v>52.5</v>
      </c>
      <c r="M44" s="23"/>
    </row>
    <row r="45" spans="1:13" ht="20.100000000000001" customHeight="1" x14ac:dyDescent="0.25">
      <c r="A45" s="155"/>
      <c r="B45" s="3">
        <v>76</v>
      </c>
      <c r="C45" s="66" t="s">
        <v>194</v>
      </c>
      <c r="D45" s="76"/>
      <c r="E45" s="5"/>
      <c r="F45" s="5"/>
      <c r="G45" s="22">
        <f t="shared" si="6"/>
        <v>0</v>
      </c>
      <c r="H45" s="4"/>
      <c r="I45" s="22">
        <v>33.1</v>
      </c>
      <c r="J45" s="8">
        <v>0</v>
      </c>
      <c r="K45" s="8">
        <v>0</v>
      </c>
      <c r="L45" s="22">
        <f t="shared" si="7"/>
        <v>33.1</v>
      </c>
      <c r="M45" s="23"/>
    </row>
    <row r="46" spans="1:13" ht="26.25" customHeight="1" x14ac:dyDescent="0.25">
      <c r="A46" s="155"/>
      <c r="B46" s="3">
        <v>77</v>
      </c>
      <c r="C46" s="66" t="s">
        <v>195</v>
      </c>
      <c r="D46" s="76"/>
      <c r="E46" s="5"/>
      <c r="F46" s="5"/>
      <c r="G46" s="22">
        <f t="shared" si="6"/>
        <v>0</v>
      </c>
      <c r="H46" s="4"/>
      <c r="I46" s="22">
        <v>38.6</v>
      </c>
      <c r="J46" s="8">
        <v>0</v>
      </c>
      <c r="K46" s="8">
        <v>0</v>
      </c>
      <c r="L46" s="22">
        <f t="shared" si="7"/>
        <v>38.6</v>
      </c>
      <c r="M46" s="23"/>
    </row>
    <row r="47" spans="1:13" ht="26.25" customHeight="1" x14ac:dyDescent="0.25">
      <c r="A47" s="155"/>
      <c r="B47" s="3">
        <v>78</v>
      </c>
      <c r="C47" s="66" t="s">
        <v>196</v>
      </c>
      <c r="D47" s="76"/>
      <c r="E47" s="5"/>
      <c r="F47" s="5"/>
      <c r="G47" s="22">
        <f t="shared" ref="G47:G49" si="10">SUM(D47:F47)</f>
        <v>0</v>
      </c>
      <c r="H47" s="4"/>
      <c r="I47" s="22">
        <v>33.1</v>
      </c>
      <c r="J47" s="8">
        <v>0</v>
      </c>
      <c r="K47" s="8">
        <v>0</v>
      </c>
      <c r="L47" s="22">
        <f t="shared" ref="L47:L48" si="11">SUM(I47:K47)</f>
        <v>33.1</v>
      </c>
      <c r="M47" s="23"/>
    </row>
    <row r="48" spans="1:13" ht="26.25" customHeight="1" x14ac:dyDescent="0.25">
      <c r="A48" s="155"/>
      <c r="B48" s="3">
        <v>79</v>
      </c>
      <c r="C48" s="66" t="s">
        <v>197</v>
      </c>
      <c r="D48" s="76"/>
      <c r="E48" s="5"/>
      <c r="F48" s="5"/>
      <c r="G48" s="22">
        <f t="shared" si="10"/>
        <v>0</v>
      </c>
      <c r="H48" s="4"/>
      <c r="I48" s="22">
        <v>49.6</v>
      </c>
      <c r="J48" s="8">
        <v>0</v>
      </c>
      <c r="K48" s="8">
        <v>0</v>
      </c>
      <c r="L48" s="22">
        <f t="shared" si="11"/>
        <v>49.6</v>
      </c>
      <c r="M48" s="23"/>
    </row>
    <row r="49" spans="1:13" ht="26.25" customHeight="1" x14ac:dyDescent="0.25">
      <c r="A49" s="155"/>
      <c r="B49" s="89">
        <v>723</v>
      </c>
      <c r="C49" s="132" t="s">
        <v>462</v>
      </c>
      <c r="D49" s="76"/>
      <c r="E49" s="5"/>
      <c r="F49" s="5"/>
      <c r="G49" s="22">
        <f t="shared" si="10"/>
        <v>0</v>
      </c>
      <c r="H49" s="4"/>
      <c r="I49" s="22">
        <v>38</v>
      </c>
      <c r="J49" s="110">
        <v>0</v>
      </c>
      <c r="K49" s="110">
        <v>0</v>
      </c>
      <c r="L49" s="22">
        <f t="shared" si="7"/>
        <v>38</v>
      </c>
      <c r="M49" s="23"/>
    </row>
    <row r="50" spans="1:13" ht="5.0999999999999996" customHeight="1" x14ac:dyDescent="0.25">
      <c r="D50" s="137"/>
      <c r="E50" s="70"/>
      <c r="F50" s="70"/>
      <c r="G50" s="143"/>
      <c r="H50" s="4"/>
      <c r="I50" s="127"/>
      <c r="J50" s="32"/>
      <c r="K50" s="32"/>
      <c r="L50" s="145"/>
      <c r="M50" s="23"/>
    </row>
    <row r="51" spans="1:13" ht="20.100000000000001" customHeight="1" x14ac:dyDescent="0.25">
      <c r="A51" s="154" t="s">
        <v>182</v>
      </c>
      <c r="B51" s="160" t="s">
        <v>182</v>
      </c>
      <c r="C51" s="161"/>
      <c r="D51" s="140"/>
      <c r="E51" s="114"/>
      <c r="F51" s="114"/>
      <c r="G51" s="141" t="str">
        <f>IF(COUNTIFS(G52:G70,"&gt;0")&gt;0,COUNTIFS(G52:G70,"&gt;0"),"")</f>
        <v/>
      </c>
      <c r="H51" s="4"/>
      <c r="I51" s="140"/>
      <c r="J51" s="114"/>
      <c r="K51" s="114"/>
      <c r="L51" s="141" t="str">
        <f>+G51</f>
        <v/>
      </c>
      <c r="M51" s="23"/>
    </row>
    <row r="52" spans="1:13" ht="20.100000000000001" customHeight="1" x14ac:dyDescent="0.25">
      <c r="A52" s="155"/>
      <c r="B52" s="3">
        <v>61</v>
      </c>
      <c r="C52" s="66" t="s">
        <v>183</v>
      </c>
      <c r="D52" s="76"/>
      <c r="E52" s="5"/>
      <c r="F52" s="5"/>
      <c r="G52" s="22">
        <f t="shared" ref="G52:G62" si="12">SUM(D52:F52)</f>
        <v>0</v>
      </c>
      <c r="H52" s="4"/>
      <c r="I52" s="22">
        <v>110.25</v>
      </c>
      <c r="J52" s="8">
        <v>0</v>
      </c>
      <c r="K52" s="8">
        <v>0</v>
      </c>
      <c r="L52" s="22">
        <f t="shared" ref="L52:L62" si="13">SUM(I52:K52)</f>
        <v>110.25</v>
      </c>
      <c r="M52" s="23"/>
    </row>
    <row r="53" spans="1:13" ht="20.100000000000001" customHeight="1" x14ac:dyDescent="0.25">
      <c r="A53" s="155"/>
      <c r="B53" s="3">
        <v>62</v>
      </c>
      <c r="C53" s="66" t="s">
        <v>184</v>
      </c>
      <c r="D53" s="76"/>
      <c r="E53" s="5"/>
      <c r="F53" s="5"/>
      <c r="G53" s="22">
        <f t="shared" si="12"/>
        <v>0</v>
      </c>
      <c r="H53" s="4"/>
      <c r="I53" s="22">
        <v>110.25</v>
      </c>
      <c r="J53" s="8">
        <v>0</v>
      </c>
      <c r="K53" s="8">
        <v>0</v>
      </c>
      <c r="L53" s="22">
        <f t="shared" si="13"/>
        <v>110.25</v>
      </c>
      <c r="M53" s="23"/>
    </row>
    <row r="54" spans="1:13" ht="20.100000000000001" customHeight="1" x14ac:dyDescent="0.25">
      <c r="A54" s="155"/>
      <c r="B54" s="3">
        <v>63</v>
      </c>
      <c r="C54" s="66" t="s">
        <v>185</v>
      </c>
      <c r="D54" s="76"/>
      <c r="E54" s="5"/>
      <c r="F54" s="5"/>
      <c r="G54" s="22">
        <f t="shared" si="12"/>
        <v>0</v>
      </c>
      <c r="H54" s="4"/>
      <c r="I54" s="22">
        <v>297.7</v>
      </c>
      <c r="J54" s="8">
        <v>0</v>
      </c>
      <c r="K54" s="8">
        <v>0</v>
      </c>
      <c r="L54" s="22">
        <f t="shared" si="13"/>
        <v>297.7</v>
      </c>
      <c r="M54" s="23"/>
    </row>
    <row r="55" spans="1:13" ht="20.100000000000001" customHeight="1" x14ac:dyDescent="0.25">
      <c r="A55" s="155"/>
      <c r="B55" s="3">
        <v>64</v>
      </c>
      <c r="C55" s="66" t="s">
        <v>186</v>
      </c>
      <c r="D55" s="76"/>
      <c r="E55" s="5"/>
      <c r="F55" s="5"/>
      <c r="G55" s="22">
        <f t="shared" si="12"/>
        <v>0</v>
      </c>
      <c r="H55" s="4"/>
      <c r="I55" s="22">
        <v>220.5</v>
      </c>
      <c r="J55" s="8">
        <v>0</v>
      </c>
      <c r="K55" s="8">
        <v>0</v>
      </c>
      <c r="L55" s="22">
        <f t="shared" si="13"/>
        <v>220.5</v>
      </c>
      <c r="M55" s="23"/>
    </row>
    <row r="56" spans="1:13" ht="20.100000000000001" customHeight="1" x14ac:dyDescent="0.25">
      <c r="A56" s="155"/>
      <c r="B56" s="3">
        <v>65</v>
      </c>
      <c r="C56" s="66" t="s">
        <v>187</v>
      </c>
      <c r="D56" s="76"/>
      <c r="E56" s="5"/>
      <c r="F56" s="5"/>
      <c r="G56" s="22">
        <f t="shared" si="12"/>
        <v>0</v>
      </c>
      <c r="H56" s="4"/>
      <c r="I56" s="22">
        <v>220.5</v>
      </c>
      <c r="J56" s="8">
        <v>0</v>
      </c>
      <c r="K56" s="8">
        <v>0</v>
      </c>
      <c r="L56" s="22">
        <f t="shared" si="13"/>
        <v>220.5</v>
      </c>
      <c r="M56" s="23"/>
    </row>
    <row r="57" spans="1:13" ht="20.100000000000001" customHeight="1" x14ac:dyDescent="0.25">
      <c r="A57" s="155"/>
      <c r="B57" s="3">
        <v>66</v>
      </c>
      <c r="C57" s="66" t="s">
        <v>188</v>
      </c>
      <c r="D57" s="76"/>
      <c r="E57" s="5"/>
      <c r="F57" s="76"/>
      <c r="G57" s="22">
        <f t="shared" si="12"/>
        <v>0</v>
      </c>
      <c r="H57" s="4"/>
      <c r="I57" s="22">
        <v>121.3</v>
      </c>
      <c r="J57" s="8">
        <v>0</v>
      </c>
      <c r="K57" s="22">
        <v>325.25</v>
      </c>
      <c r="L57" s="22">
        <f t="shared" si="13"/>
        <v>446.55</v>
      </c>
      <c r="M57" s="23"/>
    </row>
    <row r="58" spans="1:13" ht="26.25" customHeight="1" x14ac:dyDescent="0.25">
      <c r="A58" s="155"/>
      <c r="B58" s="3">
        <v>67</v>
      </c>
      <c r="C58" s="66" t="s">
        <v>189</v>
      </c>
      <c r="D58" s="76"/>
      <c r="E58" s="5"/>
      <c r="F58" s="5"/>
      <c r="G58" s="22">
        <f t="shared" si="12"/>
        <v>0</v>
      </c>
      <c r="H58" s="4"/>
      <c r="I58" s="22">
        <v>22.05</v>
      </c>
      <c r="J58" s="8">
        <v>0</v>
      </c>
      <c r="K58" s="8">
        <v>0</v>
      </c>
      <c r="L58" s="22">
        <f t="shared" si="13"/>
        <v>22.05</v>
      </c>
      <c r="M58" s="23"/>
    </row>
    <row r="59" spans="1:13" ht="20.100000000000001" customHeight="1" x14ac:dyDescent="0.25">
      <c r="A59" s="155"/>
      <c r="B59" s="3">
        <v>68</v>
      </c>
      <c r="C59" s="66" t="s">
        <v>190</v>
      </c>
      <c r="D59" s="76"/>
      <c r="E59" s="5"/>
      <c r="F59" s="5"/>
      <c r="G59" s="22">
        <f t="shared" si="12"/>
        <v>0</v>
      </c>
      <c r="H59" s="4"/>
      <c r="I59" s="22">
        <v>55.1</v>
      </c>
      <c r="J59" s="8">
        <v>0</v>
      </c>
      <c r="K59" s="8">
        <v>0</v>
      </c>
      <c r="L59" s="22">
        <f t="shared" si="13"/>
        <v>55.1</v>
      </c>
      <c r="M59" s="23"/>
    </row>
    <row r="60" spans="1:13" ht="20.100000000000001" customHeight="1" x14ac:dyDescent="0.25">
      <c r="A60" s="155"/>
      <c r="B60" s="3">
        <v>69</v>
      </c>
      <c r="C60" s="66" t="s">
        <v>446</v>
      </c>
      <c r="D60" s="76"/>
      <c r="E60" s="5"/>
      <c r="F60" s="5"/>
      <c r="G60" s="22">
        <f t="shared" ref="G60" si="14">SUM(D60:F60)</f>
        <v>0</v>
      </c>
      <c r="H60" s="4"/>
      <c r="I60" s="22">
        <v>259.10000000000002</v>
      </c>
      <c r="J60" s="96">
        <v>0</v>
      </c>
      <c r="K60" s="96">
        <v>0</v>
      </c>
      <c r="L60" s="22">
        <f t="shared" ref="L60" si="15">SUM(I60:K60)</f>
        <v>259.10000000000002</v>
      </c>
      <c r="M60" s="23"/>
    </row>
    <row r="61" spans="1:13" ht="20.100000000000001" customHeight="1" x14ac:dyDescent="0.25">
      <c r="A61" s="155"/>
      <c r="B61" s="3">
        <v>610</v>
      </c>
      <c r="C61" s="66" t="s">
        <v>312</v>
      </c>
      <c r="D61" s="76"/>
      <c r="E61" s="5"/>
      <c r="F61" s="5"/>
      <c r="G61" s="22">
        <f t="shared" si="12"/>
        <v>0</v>
      </c>
      <c r="H61" s="4"/>
      <c r="I61" s="22">
        <v>66.150000000000006</v>
      </c>
      <c r="J61" s="8">
        <v>0</v>
      </c>
      <c r="K61" s="8">
        <v>0</v>
      </c>
      <c r="L61" s="22">
        <f t="shared" si="13"/>
        <v>66.150000000000006</v>
      </c>
      <c r="M61" s="23"/>
    </row>
    <row r="62" spans="1:13" ht="20.100000000000001" customHeight="1" x14ac:dyDescent="0.25">
      <c r="A62" s="155"/>
      <c r="B62" s="3">
        <v>611</v>
      </c>
      <c r="C62" s="66" t="s">
        <v>313</v>
      </c>
      <c r="D62" s="76"/>
      <c r="E62" s="5"/>
      <c r="F62" s="5"/>
      <c r="G62" s="22">
        <f t="shared" si="12"/>
        <v>0</v>
      </c>
      <c r="H62" s="4"/>
      <c r="I62" s="22">
        <v>27.55</v>
      </c>
      <c r="J62" s="8">
        <v>0</v>
      </c>
      <c r="K62" s="8">
        <v>0</v>
      </c>
      <c r="L62" s="22">
        <f t="shared" si="13"/>
        <v>27.55</v>
      </c>
      <c r="M62" s="23"/>
    </row>
    <row r="63" spans="1:13" ht="20.100000000000001" customHeight="1" x14ac:dyDescent="0.25">
      <c r="A63" s="155"/>
      <c r="B63" s="3">
        <v>612</v>
      </c>
      <c r="C63" s="66" t="s">
        <v>314</v>
      </c>
      <c r="D63" s="76"/>
      <c r="E63" s="5"/>
      <c r="F63" s="5"/>
      <c r="G63" s="22">
        <f t="shared" ref="G63:G70" si="16">SUM(D63:F63)</f>
        <v>0</v>
      </c>
      <c r="H63" s="4"/>
      <c r="I63" s="22">
        <v>441</v>
      </c>
      <c r="J63" s="8">
        <v>0</v>
      </c>
      <c r="K63" s="8">
        <v>0</v>
      </c>
      <c r="L63" s="22">
        <f t="shared" ref="L63:L70" si="17">SUM(I63:K63)</f>
        <v>441</v>
      </c>
      <c r="M63" s="23"/>
    </row>
    <row r="64" spans="1:13" ht="20.100000000000001" customHeight="1" x14ac:dyDescent="0.25">
      <c r="A64" s="155"/>
      <c r="B64" s="3">
        <v>613</v>
      </c>
      <c r="C64" s="66" t="s">
        <v>408</v>
      </c>
      <c r="D64" s="76"/>
      <c r="E64" s="5"/>
      <c r="F64" s="76"/>
      <c r="G64" s="22">
        <f t="shared" si="16"/>
        <v>0</v>
      </c>
      <c r="H64" s="4"/>
      <c r="I64" s="22">
        <v>252</v>
      </c>
      <c r="J64" s="8">
        <v>0</v>
      </c>
      <c r="K64" s="22">
        <v>252</v>
      </c>
      <c r="L64" s="22">
        <f t="shared" si="17"/>
        <v>504</v>
      </c>
      <c r="M64" s="23"/>
    </row>
    <row r="65" spans="1:13" ht="20.100000000000001" customHeight="1" x14ac:dyDescent="0.25">
      <c r="A65" s="155"/>
      <c r="B65" s="3">
        <v>614</v>
      </c>
      <c r="C65" s="66" t="s">
        <v>409</v>
      </c>
      <c r="D65" s="76"/>
      <c r="E65" s="5"/>
      <c r="F65" s="76"/>
      <c r="G65" s="22">
        <f t="shared" si="16"/>
        <v>0</v>
      </c>
      <c r="H65" s="4"/>
      <c r="I65" s="22">
        <v>252</v>
      </c>
      <c r="J65" s="8">
        <v>0</v>
      </c>
      <c r="K65" s="22">
        <v>262.5</v>
      </c>
      <c r="L65" s="22">
        <f t="shared" si="17"/>
        <v>514.5</v>
      </c>
      <c r="M65" s="23"/>
    </row>
    <row r="66" spans="1:13" ht="20.100000000000001" customHeight="1" x14ac:dyDescent="0.25">
      <c r="A66" s="155"/>
      <c r="B66" s="3">
        <v>615</v>
      </c>
      <c r="C66" s="66" t="s">
        <v>410</v>
      </c>
      <c r="D66" s="76"/>
      <c r="E66" s="5"/>
      <c r="F66" s="76"/>
      <c r="G66" s="22">
        <f t="shared" si="16"/>
        <v>0</v>
      </c>
      <c r="H66" s="4"/>
      <c r="I66" s="22">
        <v>288.75</v>
      </c>
      <c r="J66" s="8">
        <v>0</v>
      </c>
      <c r="K66" s="22">
        <v>273</v>
      </c>
      <c r="L66" s="22">
        <f t="shared" si="17"/>
        <v>561.75</v>
      </c>
      <c r="M66" s="23"/>
    </row>
    <row r="67" spans="1:13" ht="20.100000000000001" customHeight="1" x14ac:dyDescent="0.25">
      <c r="A67" s="155"/>
      <c r="B67" s="3">
        <v>616</v>
      </c>
      <c r="C67" s="66" t="s">
        <v>411</v>
      </c>
      <c r="D67" s="76"/>
      <c r="E67" s="5"/>
      <c r="F67" s="76"/>
      <c r="G67" s="22">
        <f t="shared" si="16"/>
        <v>0</v>
      </c>
      <c r="H67" s="4"/>
      <c r="I67" s="22">
        <v>341.25</v>
      </c>
      <c r="J67" s="8">
        <v>0</v>
      </c>
      <c r="K67" s="22">
        <v>283.5</v>
      </c>
      <c r="L67" s="22">
        <f t="shared" si="17"/>
        <v>624.75</v>
      </c>
      <c r="M67" s="23"/>
    </row>
    <row r="68" spans="1:13" ht="20.100000000000001" customHeight="1" x14ac:dyDescent="0.25">
      <c r="A68" s="155"/>
      <c r="B68" s="3">
        <v>617</v>
      </c>
      <c r="C68" s="66" t="s">
        <v>412</v>
      </c>
      <c r="D68" s="76"/>
      <c r="E68" s="5"/>
      <c r="F68" s="76"/>
      <c r="G68" s="22">
        <f t="shared" si="16"/>
        <v>0</v>
      </c>
      <c r="H68" s="4"/>
      <c r="I68" s="22">
        <v>393.75</v>
      </c>
      <c r="J68" s="8">
        <v>0</v>
      </c>
      <c r="K68" s="22">
        <v>304.5</v>
      </c>
      <c r="L68" s="22">
        <f t="shared" si="17"/>
        <v>698.25</v>
      </c>
      <c r="M68" s="23"/>
    </row>
    <row r="69" spans="1:13" ht="20.100000000000001" customHeight="1" x14ac:dyDescent="0.25">
      <c r="A69" s="155"/>
      <c r="B69" s="3">
        <v>618</v>
      </c>
      <c r="C69" s="66" t="s">
        <v>413</v>
      </c>
      <c r="D69" s="76"/>
      <c r="E69" s="5"/>
      <c r="F69" s="76"/>
      <c r="G69" s="22">
        <f t="shared" si="16"/>
        <v>0</v>
      </c>
      <c r="H69" s="4"/>
      <c r="I69" s="22">
        <v>446.25</v>
      </c>
      <c r="J69" s="8">
        <v>0</v>
      </c>
      <c r="K69" s="22">
        <v>409.5</v>
      </c>
      <c r="L69" s="22">
        <f t="shared" si="17"/>
        <v>855.75</v>
      </c>
      <c r="M69" s="23"/>
    </row>
    <row r="70" spans="1:13" ht="20.100000000000001" customHeight="1" x14ac:dyDescent="0.25">
      <c r="A70" s="155"/>
      <c r="B70" s="3">
        <v>619</v>
      </c>
      <c r="C70" s="66" t="s">
        <v>433</v>
      </c>
      <c r="D70" s="76"/>
      <c r="E70" s="5"/>
      <c r="F70" s="5"/>
      <c r="G70" s="22">
        <f t="shared" si="16"/>
        <v>0</v>
      </c>
      <c r="H70" s="4"/>
      <c r="I70" s="22">
        <v>22.05</v>
      </c>
      <c r="J70" s="8">
        <v>0</v>
      </c>
      <c r="K70" s="8">
        <v>0</v>
      </c>
      <c r="L70" s="22">
        <f t="shared" si="17"/>
        <v>22.05</v>
      </c>
      <c r="M70" s="23"/>
    </row>
    <row r="71" spans="1:13" ht="5.0999999999999996" customHeight="1" x14ac:dyDescent="0.25">
      <c r="D71" s="137"/>
      <c r="E71" s="70"/>
      <c r="F71" s="70"/>
      <c r="G71" s="143"/>
      <c r="H71" s="4"/>
      <c r="I71" s="127"/>
      <c r="J71" s="32"/>
      <c r="K71" s="32"/>
      <c r="L71" s="145"/>
      <c r="M71" s="23"/>
    </row>
    <row r="72" spans="1:13" ht="20.100000000000001" customHeight="1" x14ac:dyDescent="0.25">
      <c r="A72" s="191" t="s">
        <v>44</v>
      </c>
      <c r="B72" s="160" t="s">
        <v>44</v>
      </c>
      <c r="C72" s="161"/>
      <c r="D72" s="140"/>
      <c r="E72" s="114"/>
      <c r="F72" s="114"/>
      <c r="G72" s="144" t="str">
        <f>IF(COUNTIFS(G73:G158,"&gt;0")&gt;0,COUNTIFS(G73:G158,"&gt;0"),"")</f>
        <v/>
      </c>
      <c r="H72" s="4"/>
      <c r="I72" s="140"/>
      <c r="J72" s="114"/>
      <c r="K72" s="114"/>
      <c r="L72" s="144" t="str">
        <f>+G72</f>
        <v/>
      </c>
      <c r="M72" s="23"/>
    </row>
    <row r="73" spans="1:13" ht="20.100000000000001" customHeight="1" x14ac:dyDescent="0.25">
      <c r="A73" s="192"/>
      <c r="B73" s="3">
        <v>201</v>
      </c>
      <c r="C73" s="66" t="s">
        <v>45</v>
      </c>
      <c r="D73" s="76"/>
      <c r="E73" s="5"/>
      <c r="F73" s="5"/>
      <c r="G73" s="22">
        <f t="shared" ref="G73:G132" si="18">SUM(D73:F73)</f>
        <v>0</v>
      </c>
      <c r="H73" s="4"/>
      <c r="I73" s="22">
        <v>55.1</v>
      </c>
      <c r="J73" s="8">
        <v>0</v>
      </c>
      <c r="K73" s="8">
        <v>0</v>
      </c>
      <c r="L73" s="22">
        <f t="shared" ref="L73:L132" si="19">SUM(I73:K73)</f>
        <v>55.1</v>
      </c>
      <c r="M73" s="23"/>
    </row>
    <row r="74" spans="1:13" ht="20.100000000000001" customHeight="1" x14ac:dyDescent="0.25">
      <c r="A74" s="192"/>
      <c r="B74" s="3">
        <v>202</v>
      </c>
      <c r="C74" s="66" t="s">
        <v>46</v>
      </c>
      <c r="D74" s="76"/>
      <c r="E74" s="5"/>
      <c r="F74" s="5"/>
      <c r="G74" s="22">
        <f t="shared" si="18"/>
        <v>0</v>
      </c>
      <c r="H74" s="4"/>
      <c r="I74" s="22">
        <v>38.6</v>
      </c>
      <c r="J74" s="8">
        <v>0</v>
      </c>
      <c r="K74" s="8">
        <v>0</v>
      </c>
      <c r="L74" s="22">
        <f t="shared" si="19"/>
        <v>38.6</v>
      </c>
      <c r="M74" s="23"/>
    </row>
    <row r="75" spans="1:13" ht="20.100000000000001" customHeight="1" x14ac:dyDescent="0.25">
      <c r="A75" s="192"/>
      <c r="B75" s="3">
        <v>203</v>
      </c>
      <c r="C75" s="66" t="s">
        <v>0</v>
      </c>
      <c r="D75" s="76"/>
      <c r="E75" s="5"/>
      <c r="F75" s="5"/>
      <c r="G75" s="22">
        <f t="shared" si="18"/>
        <v>0</v>
      </c>
      <c r="H75" s="4"/>
      <c r="I75" s="22">
        <v>55.1</v>
      </c>
      <c r="J75" s="8">
        <v>0</v>
      </c>
      <c r="K75" s="8">
        <v>0</v>
      </c>
      <c r="L75" s="22">
        <f t="shared" si="19"/>
        <v>55.1</v>
      </c>
      <c r="M75" s="23"/>
    </row>
    <row r="76" spans="1:13" ht="20.100000000000001" customHeight="1" x14ac:dyDescent="0.25">
      <c r="A76" s="192"/>
      <c r="B76" s="3">
        <v>204</v>
      </c>
      <c r="C76" s="66" t="s">
        <v>47</v>
      </c>
      <c r="D76" s="76"/>
      <c r="E76" s="5"/>
      <c r="F76" s="5"/>
      <c r="G76" s="22">
        <f t="shared" si="18"/>
        <v>0</v>
      </c>
      <c r="H76" s="4"/>
      <c r="I76" s="22">
        <v>38.6</v>
      </c>
      <c r="J76" s="8">
        <v>0</v>
      </c>
      <c r="K76" s="8">
        <v>0</v>
      </c>
      <c r="L76" s="22">
        <f t="shared" si="19"/>
        <v>38.6</v>
      </c>
      <c r="M76" s="23"/>
    </row>
    <row r="77" spans="1:13" ht="20.100000000000001" customHeight="1" x14ac:dyDescent="0.25">
      <c r="A77" s="192"/>
      <c r="B77" s="89">
        <v>205</v>
      </c>
      <c r="C77" s="66" t="s">
        <v>48</v>
      </c>
      <c r="D77" s="76"/>
      <c r="E77" s="5"/>
      <c r="F77" s="5"/>
      <c r="G77" s="22">
        <f t="shared" si="18"/>
        <v>0</v>
      </c>
      <c r="H77" s="4"/>
      <c r="I77" s="22">
        <v>55.1</v>
      </c>
      <c r="J77" s="8">
        <v>0</v>
      </c>
      <c r="K77" s="8">
        <v>0</v>
      </c>
      <c r="L77" s="22">
        <f t="shared" si="19"/>
        <v>55.1</v>
      </c>
      <c r="M77" s="23"/>
    </row>
    <row r="78" spans="1:13" ht="20.100000000000001" customHeight="1" x14ac:dyDescent="0.25">
      <c r="A78" s="192"/>
      <c r="B78" s="89">
        <v>206</v>
      </c>
      <c r="C78" s="66" t="s">
        <v>12</v>
      </c>
      <c r="D78" s="76"/>
      <c r="E78" s="5"/>
      <c r="F78" s="5"/>
      <c r="G78" s="22">
        <f t="shared" si="18"/>
        <v>0</v>
      </c>
      <c r="H78" s="4"/>
      <c r="I78" s="22">
        <v>55.1</v>
      </c>
      <c r="J78" s="8">
        <v>0</v>
      </c>
      <c r="K78" s="8">
        <v>0</v>
      </c>
      <c r="L78" s="22">
        <f t="shared" si="19"/>
        <v>55.1</v>
      </c>
      <c r="M78" s="23"/>
    </row>
    <row r="79" spans="1:13" ht="20.100000000000001" customHeight="1" x14ac:dyDescent="0.25">
      <c r="A79" s="192"/>
      <c r="B79" s="89">
        <v>207</v>
      </c>
      <c r="C79" s="66" t="s">
        <v>49</v>
      </c>
      <c r="D79" s="76"/>
      <c r="E79" s="5"/>
      <c r="F79" s="5"/>
      <c r="G79" s="22">
        <f t="shared" si="18"/>
        <v>0</v>
      </c>
      <c r="H79" s="4"/>
      <c r="I79" s="22">
        <v>38.6</v>
      </c>
      <c r="J79" s="8">
        <v>0</v>
      </c>
      <c r="K79" s="8">
        <v>0</v>
      </c>
      <c r="L79" s="22">
        <f t="shared" si="19"/>
        <v>38.6</v>
      </c>
      <c r="M79" s="23"/>
    </row>
    <row r="80" spans="1:13" ht="20.100000000000001" customHeight="1" x14ac:dyDescent="0.25">
      <c r="A80" s="192"/>
      <c r="B80" s="89">
        <v>208</v>
      </c>
      <c r="C80" s="66" t="s">
        <v>344</v>
      </c>
      <c r="D80" s="76"/>
      <c r="E80" s="5"/>
      <c r="F80" s="5"/>
      <c r="G80" s="22">
        <f t="shared" si="18"/>
        <v>0</v>
      </c>
      <c r="H80" s="4"/>
      <c r="I80" s="22">
        <v>55.1</v>
      </c>
      <c r="J80" s="8">
        <v>0</v>
      </c>
      <c r="K80" s="8">
        <v>0</v>
      </c>
      <c r="L80" s="22">
        <f t="shared" si="19"/>
        <v>55.1</v>
      </c>
      <c r="M80" s="23"/>
    </row>
    <row r="81" spans="1:13" ht="20.100000000000001" customHeight="1" x14ac:dyDescent="0.25">
      <c r="A81" s="192"/>
      <c r="B81" s="89">
        <v>209</v>
      </c>
      <c r="C81" s="66" t="s">
        <v>345</v>
      </c>
      <c r="D81" s="76"/>
      <c r="E81" s="5"/>
      <c r="F81" s="5"/>
      <c r="G81" s="22">
        <f t="shared" si="18"/>
        <v>0</v>
      </c>
      <c r="H81" s="4"/>
      <c r="I81" s="22">
        <v>38.6</v>
      </c>
      <c r="J81" s="8">
        <v>0</v>
      </c>
      <c r="K81" s="8">
        <v>0</v>
      </c>
      <c r="L81" s="22">
        <f t="shared" si="19"/>
        <v>38.6</v>
      </c>
      <c r="M81" s="23"/>
    </row>
    <row r="82" spans="1:13" ht="20.100000000000001" customHeight="1" x14ac:dyDescent="0.25">
      <c r="A82" s="192"/>
      <c r="B82" s="89">
        <v>210</v>
      </c>
      <c r="C82" s="66" t="s">
        <v>50</v>
      </c>
      <c r="D82" s="76"/>
      <c r="E82" s="5"/>
      <c r="F82" s="5"/>
      <c r="G82" s="22">
        <f t="shared" si="18"/>
        <v>0</v>
      </c>
      <c r="H82" s="4"/>
      <c r="I82" s="22">
        <v>55.1</v>
      </c>
      <c r="J82" s="8">
        <v>0</v>
      </c>
      <c r="K82" s="8">
        <v>0</v>
      </c>
      <c r="L82" s="22">
        <f t="shared" si="19"/>
        <v>55.1</v>
      </c>
      <c r="M82" s="23"/>
    </row>
    <row r="83" spans="1:13" ht="20.100000000000001" customHeight="1" x14ac:dyDescent="0.25">
      <c r="A83" s="192"/>
      <c r="B83" s="89">
        <v>211</v>
      </c>
      <c r="C83" s="66" t="s">
        <v>51</v>
      </c>
      <c r="D83" s="76"/>
      <c r="E83" s="5"/>
      <c r="F83" s="5"/>
      <c r="G83" s="22">
        <f t="shared" si="18"/>
        <v>0</v>
      </c>
      <c r="H83" s="4"/>
      <c r="I83" s="22">
        <v>38.6</v>
      </c>
      <c r="J83" s="8">
        <v>0</v>
      </c>
      <c r="K83" s="8">
        <v>0</v>
      </c>
      <c r="L83" s="22">
        <f t="shared" si="19"/>
        <v>38.6</v>
      </c>
      <c r="M83" s="23"/>
    </row>
    <row r="84" spans="1:13" ht="20.100000000000001" customHeight="1" x14ac:dyDescent="0.25">
      <c r="A84" s="192"/>
      <c r="B84" s="89">
        <v>212</v>
      </c>
      <c r="C84" s="66" t="s">
        <v>346</v>
      </c>
      <c r="D84" s="76"/>
      <c r="E84" s="5"/>
      <c r="F84" s="5"/>
      <c r="G84" s="22">
        <f t="shared" si="18"/>
        <v>0</v>
      </c>
      <c r="H84" s="4"/>
      <c r="I84" s="22">
        <v>55.1</v>
      </c>
      <c r="J84" s="8">
        <v>0</v>
      </c>
      <c r="K84" s="8">
        <v>0</v>
      </c>
      <c r="L84" s="22">
        <f t="shared" si="19"/>
        <v>55.1</v>
      </c>
      <c r="M84" s="23"/>
    </row>
    <row r="85" spans="1:13" ht="20.100000000000001" customHeight="1" x14ac:dyDescent="0.25">
      <c r="A85" s="192"/>
      <c r="B85" s="89">
        <v>213</v>
      </c>
      <c r="C85" s="66" t="s">
        <v>347</v>
      </c>
      <c r="D85" s="76"/>
      <c r="E85" s="5"/>
      <c r="F85" s="5"/>
      <c r="G85" s="22">
        <f t="shared" si="18"/>
        <v>0</v>
      </c>
      <c r="H85" s="4"/>
      <c r="I85" s="22">
        <v>38.6</v>
      </c>
      <c r="J85" s="8">
        <v>0</v>
      </c>
      <c r="K85" s="8">
        <v>0</v>
      </c>
      <c r="L85" s="22">
        <f t="shared" si="19"/>
        <v>38.6</v>
      </c>
      <c r="M85" s="23"/>
    </row>
    <row r="86" spans="1:13" ht="20.100000000000001" customHeight="1" x14ac:dyDescent="0.25">
      <c r="A86" s="192"/>
      <c r="B86" s="89">
        <v>214</v>
      </c>
      <c r="C86" s="66" t="s">
        <v>52</v>
      </c>
      <c r="D86" s="76"/>
      <c r="E86" s="5"/>
      <c r="F86" s="5"/>
      <c r="G86" s="22">
        <f t="shared" si="18"/>
        <v>0</v>
      </c>
      <c r="H86" s="4"/>
      <c r="I86" s="22">
        <v>55.1</v>
      </c>
      <c r="J86" s="8">
        <v>0</v>
      </c>
      <c r="K86" s="8">
        <v>0</v>
      </c>
      <c r="L86" s="22">
        <f t="shared" si="19"/>
        <v>55.1</v>
      </c>
      <c r="M86" s="23"/>
    </row>
    <row r="87" spans="1:13" ht="20.100000000000001" customHeight="1" x14ac:dyDescent="0.25">
      <c r="A87" s="192"/>
      <c r="B87" s="89">
        <v>215</v>
      </c>
      <c r="C87" s="66" t="s">
        <v>53</v>
      </c>
      <c r="D87" s="76"/>
      <c r="E87" s="5"/>
      <c r="F87" s="5"/>
      <c r="G87" s="22">
        <f t="shared" si="18"/>
        <v>0</v>
      </c>
      <c r="H87" s="4"/>
      <c r="I87" s="22">
        <v>38.6</v>
      </c>
      <c r="J87" s="8">
        <v>0</v>
      </c>
      <c r="K87" s="8">
        <v>0</v>
      </c>
      <c r="L87" s="22">
        <f t="shared" si="19"/>
        <v>38.6</v>
      </c>
      <c r="M87" s="23"/>
    </row>
    <row r="88" spans="1:13" ht="20.100000000000001" customHeight="1" x14ac:dyDescent="0.25">
      <c r="A88" s="192"/>
      <c r="B88" s="89">
        <v>216</v>
      </c>
      <c r="C88" s="66" t="s">
        <v>348</v>
      </c>
      <c r="D88" s="76"/>
      <c r="E88" s="5"/>
      <c r="F88" s="5"/>
      <c r="G88" s="22">
        <f t="shared" si="18"/>
        <v>0</v>
      </c>
      <c r="H88" s="4"/>
      <c r="I88" s="22">
        <v>55.1</v>
      </c>
      <c r="J88" s="8">
        <v>0</v>
      </c>
      <c r="K88" s="8">
        <v>0</v>
      </c>
      <c r="L88" s="22">
        <f t="shared" si="19"/>
        <v>55.1</v>
      </c>
      <c r="M88" s="23"/>
    </row>
    <row r="89" spans="1:13" ht="20.100000000000001" customHeight="1" x14ac:dyDescent="0.25">
      <c r="A89" s="192"/>
      <c r="B89" s="89">
        <v>217</v>
      </c>
      <c r="C89" s="66" t="s">
        <v>349</v>
      </c>
      <c r="D89" s="76"/>
      <c r="E89" s="5"/>
      <c r="F89" s="5"/>
      <c r="G89" s="22">
        <f t="shared" si="18"/>
        <v>0</v>
      </c>
      <c r="H89" s="4"/>
      <c r="I89" s="22">
        <v>38.6</v>
      </c>
      <c r="J89" s="8">
        <v>0</v>
      </c>
      <c r="K89" s="8">
        <v>0</v>
      </c>
      <c r="L89" s="22">
        <f t="shared" si="19"/>
        <v>38.6</v>
      </c>
      <c r="M89" s="23"/>
    </row>
    <row r="90" spans="1:13" ht="20.100000000000001" customHeight="1" x14ac:dyDescent="0.25">
      <c r="A90" s="192"/>
      <c r="B90" s="89">
        <v>218</v>
      </c>
      <c r="C90" s="66" t="s">
        <v>54</v>
      </c>
      <c r="D90" s="76"/>
      <c r="E90" s="5"/>
      <c r="F90" s="5"/>
      <c r="G90" s="22">
        <f t="shared" si="18"/>
        <v>0</v>
      </c>
      <c r="H90" s="4"/>
      <c r="I90" s="22">
        <v>55.1</v>
      </c>
      <c r="J90" s="8">
        <v>0</v>
      </c>
      <c r="K90" s="8">
        <v>0</v>
      </c>
      <c r="L90" s="22">
        <f t="shared" si="19"/>
        <v>55.1</v>
      </c>
      <c r="M90" s="23"/>
    </row>
    <row r="91" spans="1:13" ht="20.100000000000001" customHeight="1" x14ac:dyDescent="0.25">
      <c r="A91" s="192"/>
      <c r="B91" s="3">
        <v>219</v>
      </c>
      <c r="C91" s="66" t="s">
        <v>55</v>
      </c>
      <c r="D91" s="76"/>
      <c r="E91" s="5"/>
      <c r="F91" s="5"/>
      <c r="G91" s="22">
        <f t="shared" si="18"/>
        <v>0</v>
      </c>
      <c r="H91" s="4"/>
      <c r="I91" s="22">
        <v>38.6</v>
      </c>
      <c r="J91" s="8">
        <v>0</v>
      </c>
      <c r="K91" s="8">
        <v>0</v>
      </c>
      <c r="L91" s="22">
        <f t="shared" si="19"/>
        <v>38.6</v>
      </c>
      <c r="M91" s="23"/>
    </row>
    <row r="92" spans="1:13" ht="20.100000000000001" customHeight="1" x14ac:dyDescent="0.25">
      <c r="A92" s="192"/>
      <c r="B92" s="3">
        <v>220</v>
      </c>
      <c r="C92" s="66" t="s">
        <v>56</v>
      </c>
      <c r="D92" s="76"/>
      <c r="E92" s="5"/>
      <c r="F92" s="5"/>
      <c r="G92" s="22">
        <f t="shared" si="18"/>
        <v>0</v>
      </c>
      <c r="H92" s="4"/>
      <c r="I92" s="22">
        <v>55.1</v>
      </c>
      <c r="J92" s="8">
        <v>0</v>
      </c>
      <c r="K92" s="8">
        <v>0</v>
      </c>
      <c r="L92" s="22">
        <f t="shared" si="19"/>
        <v>55.1</v>
      </c>
      <c r="M92" s="23"/>
    </row>
    <row r="93" spans="1:13" ht="20.100000000000001" customHeight="1" x14ac:dyDescent="0.25">
      <c r="A93" s="192"/>
      <c r="B93" s="3">
        <v>221</v>
      </c>
      <c r="C93" s="66" t="s">
        <v>57</v>
      </c>
      <c r="D93" s="76"/>
      <c r="E93" s="5"/>
      <c r="F93" s="5"/>
      <c r="G93" s="22">
        <f t="shared" si="18"/>
        <v>0</v>
      </c>
      <c r="H93" s="4"/>
      <c r="I93" s="22">
        <v>38.6</v>
      </c>
      <c r="J93" s="8">
        <v>0</v>
      </c>
      <c r="K93" s="8">
        <v>0</v>
      </c>
      <c r="L93" s="22">
        <f t="shared" si="19"/>
        <v>38.6</v>
      </c>
      <c r="M93" s="23"/>
    </row>
    <row r="94" spans="1:13" ht="20.100000000000001" customHeight="1" x14ac:dyDescent="0.25">
      <c r="A94" s="192"/>
      <c r="B94" s="3">
        <v>222</v>
      </c>
      <c r="C94" s="66" t="s">
        <v>58</v>
      </c>
      <c r="D94" s="76"/>
      <c r="E94" s="5"/>
      <c r="F94" s="5"/>
      <c r="G94" s="22">
        <f t="shared" si="18"/>
        <v>0</v>
      </c>
      <c r="H94" s="4"/>
      <c r="I94" s="22">
        <v>55.1</v>
      </c>
      <c r="J94" s="8">
        <v>0</v>
      </c>
      <c r="K94" s="8">
        <v>0</v>
      </c>
      <c r="L94" s="22">
        <f t="shared" si="19"/>
        <v>55.1</v>
      </c>
      <c r="M94" s="23"/>
    </row>
    <row r="95" spans="1:13" ht="20.100000000000001" customHeight="1" x14ac:dyDescent="0.25">
      <c r="A95" s="192"/>
      <c r="B95" s="3">
        <v>223</v>
      </c>
      <c r="C95" s="66" t="s">
        <v>59</v>
      </c>
      <c r="D95" s="76"/>
      <c r="E95" s="5"/>
      <c r="F95" s="5"/>
      <c r="G95" s="22">
        <f t="shared" si="18"/>
        <v>0</v>
      </c>
      <c r="H95" s="4"/>
      <c r="I95" s="22">
        <v>38.6</v>
      </c>
      <c r="J95" s="8">
        <v>0</v>
      </c>
      <c r="K95" s="8">
        <v>0</v>
      </c>
      <c r="L95" s="22">
        <f t="shared" si="19"/>
        <v>38.6</v>
      </c>
      <c r="M95" s="23"/>
    </row>
    <row r="96" spans="1:13" ht="20.100000000000001" customHeight="1" x14ac:dyDescent="0.25">
      <c r="A96" s="192"/>
      <c r="B96" s="3">
        <v>224</v>
      </c>
      <c r="C96" s="66" t="s">
        <v>434</v>
      </c>
      <c r="D96" s="76"/>
      <c r="E96" s="5"/>
      <c r="F96" s="5"/>
      <c r="G96" s="22">
        <f t="shared" si="18"/>
        <v>0</v>
      </c>
      <c r="H96" s="4"/>
      <c r="I96" s="22">
        <v>55.1</v>
      </c>
      <c r="J96" s="8">
        <v>0</v>
      </c>
      <c r="K96" s="8">
        <v>0</v>
      </c>
      <c r="L96" s="22">
        <f t="shared" si="19"/>
        <v>55.1</v>
      </c>
      <c r="M96" s="23"/>
    </row>
    <row r="97" spans="1:13" ht="20.100000000000001" customHeight="1" x14ac:dyDescent="0.25">
      <c r="A97" s="192"/>
      <c r="B97" s="3">
        <v>225</v>
      </c>
      <c r="C97" s="66" t="s">
        <v>435</v>
      </c>
      <c r="D97" s="76"/>
      <c r="E97" s="5"/>
      <c r="F97" s="5"/>
      <c r="G97" s="22">
        <f t="shared" si="18"/>
        <v>0</v>
      </c>
      <c r="H97" s="4"/>
      <c r="I97" s="22">
        <v>38.6</v>
      </c>
      <c r="J97" s="8">
        <v>0</v>
      </c>
      <c r="K97" s="8">
        <v>0</v>
      </c>
      <c r="L97" s="22">
        <f t="shared" si="19"/>
        <v>38.6</v>
      </c>
      <c r="M97" s="23"/>
    </row>
    <row r="98" spans="1:13" ht="20.100000000000001" customHeight="1" x14ac:dyDescent="0.25">
      <c r="A98" s="192"/>
      <c r="B98" s="3">
        <v>226</v>
      </c>
      <c r="C98" s="66" t="s">
        <v>60</v>
      </c>
      <c r="D98" s="76"/>
      <c r="E98" s="5"/>
      <c r="F98" s="5"/>
      <c r="G98" s="22">
        <f t="shared" si="18"/>
        <v>0</v>
      </c>
      <c r="H98" s="4"/>
      <c r="I98" s="22">
        <v>44.1</v>
      </c>
      <c r="J98" s="8">
        <v>0</v>
      </c>
      <c r="K98" s="8">
        <v>0</v>
      </c>
      <c r="L98" s="22">
        <f t="shared" si="19"/>
        <v>44.1</v>
      </c>
      <c r="M98" s="23"/>
    </row>
    <row r="99" spans="1:13" ht="20.100000000000001" customHeight="1" x14ac:dyDescent="0.25">
      <c r="A99" s="192"/>
      <c r="B99" s="3">
        <v>227</v>
      </c>
      <c r="C99" s="66" t="s">
        <v>61</v>
      </c>
      <c r="D99" s="76"/>
      <c r="E99" s="5"/>
      <c r="F99" s="5"/>
      <c r="G99" s="22">
        <f t="shared" si="18"/>
        <v>0</v>
      </c>
      <c r="H99" s="4"/>
      <c r="I99" s="22">
        <v>33.1</v>
      </c>
      <c r="J99" s="8">
        <v>0</v>
      </c>
      <c r="K99" s="8">
        <v>0</v>
      </c>
      <c r="L99" s="22">
        <f t="shared" si="19"/>
        <v>33.1</v>
      </c>
      <c r="M99" s="23"/>
    </row>
    <row r="100" spans="1:13" ht="20.100000000000001" customHeight="1" x14ac:dyDescent="0.25">
      <c r="A100" s="192"/>
      <c r="B100" s="3">
        <v>228</v>
      </c>
      <c r="C100" s="66" t="s">
        <v>436</v>
      </c>
      <c r="D100" s="76"/>
      <c r="E100" s="5"/>
      <c r="F100" s="5"/>
      <c r="G100" s="22">
        <f t="shared" si="18"/>
        <v>0</v>
      </c>
      <c r="H100" s="4"/>
      <c r="I100" s="22">
        <v>55.1</v>
      </c>
      <c r="J100" s="8">
        <v>0</v>
      </c>
      <c r="K100" s="8">
        <v>0</v>
      </c>
      <c r="L100" s="22">
        <f t="shared" si="19"/>
        <v>55.1</v>
      </c>
      <c r="M100" s="23"/>
    </row>
    <row r="101" spans="1:13" ht="20.100000000000001" customHeight="1" x14ac:dyDescent="0.25">
      <c r="A101" s="192"/>
      <c r="B101" s="3">
        <v>229</v>
      </c>
      <c r="C101" s="66" t="s">
        <v>437</v>
      </c>
      <c r="D101" s="76"/>
      <c r="E101" s="5"/>
      <c r="F101" s="5"/>
      <c r="G101" s="22">
        <f t="shared" si="18"/>
        <v>0</v>
      </c>
      <c r="H101" s="4"/>
      <c r="I101" s="22">
        <v>38.6</v>
      </c>
      <c r="J101" s="8">
        <v>0</v>
      </c>
      <c r="K101" s="8">
        <v>0</v>
      </c>
      <c r="L101" s="22">
        <f t="shared" si="19"/>
        <v>38.6</v>
      </c>
      <c r="M101" s="23"/>
    </row>
    <row r="102" spans="1:13" ht="20.100000000000001" customHeight="1" x14ac:dyDescent="0.25">
      <c r="A102" s="192"/>
      <c r="B102" s="3">
        <v>230</v>
      </c>
      <c r="C102" s="66" t="s">
        <v>62</v>
      </c>
      <c r="D102" s="76"/>
      <c r="E102" s="5"/>
      <c r="F102" s="5"/>
      <c r="G102" s="22">
        <f t="shared" si="18"/>
        <v>0</v>
      </c>
      <c r="H102" s="4"/>
      <c r="I102" s="22">
        <v>44.1</v>
      </c>
      <c r="J102" s="8">
        <v>0</v>
      </c>
      <c r="K102" s="8">
        <v>0</v>
      </c>
      <c r="L102" s="22">
        <f t="shared" si="19"/>
        <v>44.1</v>
      </c>
      <c r="M102" s="23"/>
    </row>
    <row r="103" spans="1:13" ht="20.100000000000001" customHeight="1" x14ac:dyDescent="0.25">
      <c r="A103" s="192"/>
      <c r="B103" s="3">
        <v>231</v>
      </c>
      <c r="C103" s="66" t="s">
        <v>63</v>
      </c>
      <c r="D103" s="76"/>
      <c r="E103" s="5"/>
      <c r="F103" s="5"/>
      <c r="G103" s="22">
        <f t="shared" si="18"/>
        <v>0</v>
      </c>
      <c r="H103" s="4"/>
      <c r="I103" s="22">
        <v>33.1</v>
      </c>
      <c r="J103" s="8">
        <v>0</v>
      </c>
      <c r="K103" s="8">
        <v>0</v>
      </c>
      <c r="L103" s="22">
        <f t="shared" si="19"/>
        <v>33.1</v>
      </c>
      <c r="M103" s="23"/>
    </row>
    <row r="104" spans="1:13" ht="20.100000000000001" customHeight="1" x14ac:dyDescent="0.25">
      <c r="A104" s="192"/>
      <c r="B104" s="3">
        <v>232</v>
      </c>
      <c r="C104" s="66" t="s">
        <v>1</v>
      </c>
      <c r="D104" s="76"/>
      <c r="E104" s="5"/>
      <c r="F104" s="5"/>
      <c r="G104" s="22">
        <f t="shared" si="18"/>
        <v>0</v>
      </c>
      <c r="H104" s="4"/>
      <c r="I104" s="22">
        <v>55.1</v>
      </c>
      <c r="J104" s="8">
        <v>0</v>
      </c>
      <c r="K104" s="8">
        <v>0</v>
      </c>
      <c r="L104" s="22">
        <f t="shared" si="19"/>
        <v>55.1</v>
      </c>
      <c r="M104" s="23"/>
    </row>
    <row r="105" spans="1:13" ht="20.100000000000001" customHeight="1" x14ac:dyDescent="0.25">
      <c r="A105" s="192"/>
      <c r="B105" s="3">
        <v>233</v>
      </c>
      <c r="C105" s="66" t="s">
        <v>64</v>
      </c>
      <c r="D105" s="76"/>
      <c r="E105" s="5"/>
      <c r="F105" s="5"/>
      <c r="G105" s="22">
        <f t="shared" si="18"/>
        <v>0</v>
      </c>
      <c r="H105" s="4"/>
      <c r="I105" s="22">
        <v>38.6</v>
      </c>
      <c r="J105" s="8">
        <v>0</v>
      </c>
      <c r="K105" s="8">
        <v>0</v>
      </c>
      <c r="L105" s="22">
        <f t="shared" si="19"/>
        <v>38.6</v>
      </c>
      <c r="M105" s="23"/>
    </row>
    <row r="106" spans="1:13" ht="20.100000000000001" customHeight="1" x14ac:dyDescent="0.25">
      <c r="A106" s="192"/>
      <c r="B106" s="3">
        <v>236</v>
      </c>
      <c r="C106" s="66" t="s">
        <v>65</v>
      </c>
      <c r="D106" s="76"/>
      <c r="E106" s="5"/>
      <c r="F106" s="5"/>
      <c r="G106" s="22">
        <f t="shared" si="18"/>
        <v>0</v>
      </c>
      <c r="H106" s="4"/>
      <c r="I106" s="22">
        <v>55.1</v>
      </c>
      <c r="J106" s="8">
        <v>0</v>
      </c>
      <c r="K106" s="8">
        <v>0</v>
      </c>
      <c r="L106" s="22">
        <f t="shared" si="19"/>
        <v>55.1</v>
      </c>
      <c r="M106" s="23"/>
    </row>
    <row r="107" spans="1:13" ht="20.100000000000001" customHeight="1" x14ac:dyDescent="0.25">
      <c r="A107" s="192"/>
      <c r="B107" s="3">
        <v>237</v>
      </c>
      <c r="C107" s="66" t="s">
        <v>66</v>
      </c>
      <c r="D107" s="76"/>
      <c r="E107" s="5"/>
      <c r="F107" s="5"/>
      <c r="G107" s="22">
        <f t="shared" si="18"/>
        <v>0</v>
      </c>
      <c r="H107" s="4"/>
      <c r="I107" s="22">
        <v>38.6</v>
      </c>
      <c r="J107" s="8">
        <v>0</v>
      </c>
      <c r="K107" s="8">
        <v>0</v>
      </c>
      <c r="L107" s="22">
        <f t="shared" si="19"/>
        <v>38.6</v>
      </c>
      <c r="M107" s="23"/>
    </row>
    <row r="108" spans="1:13" ht="20.100000000000001" customHeight="1" x14ac:dyDescent="0.25">
      <c r="A108" s="192"/>
      <c r="B108" s="3">
        <v>238</v>
      </c>
      <c r="C108" s="66" t="s">
        <v>2</v>
      </c>
      <c r="D108" s="76"/>
      <c r="E108" s="5"/>
      <c r="F108" s="5"/>
      <c r="G108" s="22">
        <f t="shared" si="18"/>
        <v>0</v>
      </c>
      <c r="H108" s="4"/>
      <c r="I108" s="22">
        <v>55.1</v>
      </c>
      <c r="J108" s="8">
        <v>0</v>
      </c>
      <c r="K108" s="8">
        <v>0</v>
      </c>
      <c r="L108" s="22">
        <f t="shared" si="19"/>
        <v>55.1</v>
      </c>
      <c r="M108" s="23"/>
    </row>
    <row r="109" spans="1:13" ht="20.100000000000001" customHeight="1" x14ac:dyDescent="0.25">
      <c r="A109" s="192"/>
      <c r="B109" s="3">
        <v>239</v>
      </c>
      <c r="C109" s="66" t="s">
        <v>67</v>
      </c>
      <c r="D109" s="76"/>
      <c r="E109" s="5"/>
      <c r="F109" s="5"/>
      <c r="G109" s="22">
        <f t="shared" si="18"/>
        <v>0</v>
      </c>
      <c r="H109" s="4"/>
      <c r="I109" s="22">
        <v>38.6</v>
      </c>
      <c r="J109" s="8">
        <v>0</v>
      </c>
      <c r="K109" s="8">
        <v>0</v>
      </c>
      <c r="L109" s="22">
        <f t="shared" si="19"/>
        <v>38.6</v>
      </c>
      <c r="M109" s="23"/>
    </row>
    <row r="110" spans="1:13" ht="20.100000000000001" customHeight="1" x14ac:dyDescent="0.25">
      <c r="A110" s="192"/>
      <c r="B110" s="3">
        <v>240</v>
      </c>
      <c r="C110" s="66" t="s">
        <v>3</v>
      </c>
      <c r="D110" s="76"/>
      <c r="E110" s="5"/>
      <c r="F110" s="5"/>
      <c r="G110" s="22">
        <f t="shared" si="18"/>
        <v>0</v>
      </c>
      <c r="H110" s="4"/>
      <c r="I110" s="22">
        <v>55.1</v>
      </c>
      <c r="J110" s="8">
        <v>0</v>
      </c>
      <c r="K110" s="8">
        <v>0</v>
      </c>
      <c r="L110" s="22">
        <f t="shared" si="19"/>
        <v>55.1</v>
      </c>
      <c r="M110" s="23"/>
    </row>
    <row r="111" spans="1:13" ht="20.100000000000001" customHeight="1" x14ac:dyDescent="0.25">
      <c r="A111" s="192"/>
      <c r="B111" s="3">
        <v>241</v>
      </c>
      <c r="C111" s="66" t="s">
        <v>68</v>
      </c>
      <c r="D111" s="76"/>
      <c r="E111" s="5"/>
      <c r="F111" s="5"/>
      <c r="G111" s="22">
        <f t="shared" si="18"/>
        <v>0</v>
      </c>
      <c r="H111" s="4"/>
      <c r="I111" s="22">
        <v>38.6</v>
      </c>
      <c r="J111" s="8">
        <v>0</v>
      </c>
      <c r="K111" s="8">
        <v>0</v>
      </c>
      <c r="L111" s="22">
        <f t="shared" si="19"/>
        <v>38.6</v>
      </c>
      <c r="M111" s="23"/>
    </row>
    <row r="112" spans="1:13" ht="20.100000000000001" customHeight="1" x14ac:dyDescent="0.25">
      <c r="A112" s="192"/>
      <c r="B112" s="3">
        <v>242</v>
      </c>
      <c r="C112" s="66" t="s">
        <v>11</v>
      </c>
      <c r="D112" s="76"/>
      <c r="E112" s="5"/>
      <c r="F112" s="5"/>
      <c r="G112" s="22">
        <f t="shared" si="18"/>
        <v>0</v>
      </c>
      <c r="H112" s="4"/>
      <c r="I112" s="22">
        <v>55.1</v>
      </c>
      <c r="J112" s="8">
        <v>0</v>
      </c>
      <c r="K112" s="8">
        <v>0</v>
      </c>
      <c r="L112" s="22">
        <f t="shared" si="19"/>
        <v>55.1</v>
      </c>
      <c r="M112" s="23"/>
    </row>
    <row r="113" spans="1:13" ht="20.100000000000001" customHeight="1" x14ac:dyDescent="0.25">
      <c r="A113" s="192"/>
      <c r="B113" s="3">
        <v>243</v>
      </c>
      <c r="C113" s="66" t="s">
        <v>69</v>
      </c>
      <c r="D113" s="76"/>
      <c r="E113" s="5"/>
      <c r="F113" s="5"/>
      <c r="G113" s="22">
        <f t="shared" si="18"/>
        <v>0</v>
      </c>
      <c r="H113" s="4"/>
      <c r="I113" s="22">
        <v>38.6</v>
      </c>
      <c r="J113" s="8">
        <v>0</v>
      </c>
      <c r="K113" s="8">
        <v>0</v>
      </c>
      <c r="L113" s="22">
        <f t="shared" si="19"/>
        <v>38.6</v>
      </c>
      <c r="M113" s="23"/>
    </row>
    <row r="114" spans="1:13" ht="20.100000000000001" customHeight="1" x14ac:dyDescent="0.25">
      <c r="A114" s="192"/>
      <c r="B114" s="3">
        <v>244</v>
      </c>
      <c r="C114" s="66" t="s">
        <v>70</v>
      </c>
      <c r="D114" s="76"/>
      <c r="E114" s="5"/>
      <c r="F114" s="5"/>
      <c r="G114" s="22">
        <f t="shared" si="18"/>
        <v>0</v>
      </c>
      <c r="H114" s="4"/>
      <c r="I114" s="22">
        <v>55.1</v>
      </c>
      <c r="J114" s="8">
        <v>0</v>
      </c>
      <c r="K114" s="8">
        <v>0</v>
      </c>
      <c r="L114" s="22">
        <f t="shared" si="19"/>
        <v>55.1</v>
      </c>
      <c r="M114" s="23"/>
    </row>
    <row r="115" spans="1:13" ht="20.100000000000001" customHeight="1" x14ac:dyDescent="0.25">
      <c r="A115" s="192"/>
      <c r="B115" s="3">
        <v>245</v>
      </c>
      <c r="C115" s="66" t="s">
        <v>4</v>
      </c>
      <c r="D115" s="76"/>
      <c r="E115" s="5"/>
      <c r="F115" s="5"/>
      <c r="G115" s="22">
        <f t="shared" si="18"/>
        <v>0</v>
      </c>
      <c r="H115" s="4"/>
      <c r="I115" s="22">
        <v>55.1</v>
      </c>
      <c r="J115" s="8">
        <v>0</v>
      </c>
      <c r="K115" s="8">
        <v>0</v>
      </c>
      <c r="L115" s="22">
        <f t="shared" si="19"/>
        <v>55.1</v>
      </c>
      <c r="M115" s="23"/>
    </row>
    <row r="116" spans="1:13" ht="20.100000000000001" customHeight="1" x14ac:dyDescent="0.25">
      <c r="A116" s="192"/>
      <c r="B116" s="3">
        <v>246</v>
      </c>
      <c r="C116" s="66" t="s">
        <v>71</v>
      </c>
      <c r="D116" s="76"/>
      <c r="E116" s="5"/>
      <c r="F116" s="5"/>
      <c r="G116" s="22">
        <f t="shared" si="18"/>
        <v>0</v>
      </c>
      <c r="H116" s="4"/>
      <c r="I116" s="22">
        <v>38.6</v>
      </c>
      <c r="J116" s="8">
        <v>0</v>
      </c>
      <c r="K116" s="8">
        <v>0</v>
      </c>
      <c r="L116" s="22">
        <f t="shared" si="19"/>
        <v>38.6</v>
      </c>
      <c r="M116" s="23"/>
    </row>
    <row r="117" spans="1:13" ht="20.100000000000001" customHeight="1" x14ac:dyDescent="0.25">
      <c r="A117" s="192"/>
      <c r="B117" s="3">
        <v>247</v>
      </c>
      <c r="C117" s="66" t="s">
        <v>72</v>
      </c>
      <c r="D117" s="76"/>
      <c r="E117" s="5"/>
      <c r="F117" s="5"/>
      <c r="G117" s="22">
        <f t="shared" si="18"/>
        <v>0</v>
      </c>
      <c r="H117" s="4"/>
      <c r="I117" s="22">
        <v>55.1</v>
      </c>
      <c r="J117" s="8">
        <v>0</v>
      </c>
      <c r="K117" s="8">
        <v>0</v>
      </c>
      <c r="L117" s="22">
        <f t="shared" si="19"/>
        <v>55.1</v>
      </c>
      <c r="M117" s="23"/>
    </row>
    <row r="118" spans="1:13" ht="20.100000000000001" customHeight="1" x14ac:dyDescent="0.25">
      <c r="A118" s="192"/>
      <c r="B118" s="3">
        <v>248</v>
      </c>
      <c r="C118" s="66" t="s">
        <v>73</v>
      </c>
      <c r="D118" s="76"/>
      <c r="E118" s="5"/>
      <c r="F118" s="5"/>
      <c r="G118" s="22">
        <f t="shared" si="18"/>
        <v>0</v>
      </c>
      <c r="H118" s="4"/>
      <c r="I118" s="22">
        <v>38.6</v>
      </c>
      <c r="J118" s="8">
        <v>0</v>
      </c>
      <c r="K118" s="8">
        <v>0</v>
      </c>
      <c r="L118" s="22">
        <f t="shared" si="19"/>
        <v>38.6</v>
      </c>
      <c r="M118" s="23"/>
    </row>
    <row r="119" spans="1:13" ht="20.100000000000001" customHeight="1" x14ac:dyDescent="0.25">
      <c r="A119" s="192"/>
      <c r="B119" s="3">
        <v>249</v>
      </c>
      <c r="C119" s="66" t="s">
        <v>5</v>
      </c>
      <c r="D119" s="76"/>
      <c r="E119" s="5"/>
      <c r="F119" s="5"/>
      <c r="G119" s="22">
        <f t="shared" si="18"/>
        <v>0</v>
      </c>
      <c r="H119" s="4"/>
      <c r="I119" s="22">
        <v>55.1</v>
      </c>
      <c r="J119" s="8">
        <v>0</v>
      </c>
      <c r="K119" s="8">
        <v>0</v>
      </c>
      <c r="L119" s="22">
        <f t="shared" si="19"/>
        <v>55.1</v>
      </c>
      <c r="M119" s="23"/>
    </row>
    <row r="120" spans="1:13" ht="20.100000000000001" customHeight="1" x14ac:dyDescent="0.25">
      <c r="A120" s="192"/>
      <c r="B120" s="3">
        <v>250</v>
      </c>
      <c r="C120" s="66" t="s">
        <v>74</v>
      </c>
      <c r="D120" s="76"/>
      <c r="E120" s="5"/>
      <c r="F120" s="5"/>
      <c r="G120" s="22">
        <f t="shared" si="18"/>
        <v>0</v>
      </c>
      <c r="H120" s="4"/>
      <c r="I120" s="22">
        <v>38.6</v>
      </c>
      <c r="J120" s="8">
        <v>0</v>
      </c>
      <c r="K120" s="8">
        <v>0</v>
      </c>
      <c r="L120" s="22">
        <f t="shared" si="19"/>
        <v>38.6</v>
      </c>
      <c r="M120" s="23"/>
    </row>
    <row r="121" spans="1:13" ht="20.100000000000001" customHeight="1" x14ac:dyDescent="0.25">
      <c r="A121" s="192"/>
      <c r="B121" s="3">
        <v>251</v>
      </c>
      <c r="C121" s="66" t="s">
        <v>6</v>
      </c>
      <c r="D121" s="76"/>
      <c r="E121" s="5"/>
      <c r="F121" s="5"/>
      <c r="G121" s="22">
        <f t="shared" si="18"/>
        <v>0</v>
      </c>
      <c r="H121" s="4"/>
      <c r="I121" s="22">
        <v>55.1</v>
      </c>
      <c r="J121" s="8">
        <v>0</v>
      </c>
      <c r="K121" s="8">
        <v>0</v>
      </c>
      <c r="L121" s="22">
        <f t="shared" si="19"/>
        <v>55.1</v>
      </c>
      <c r="M121" s="23"/>
    </row>
    <row r="122" spans="1:13" ht="20.100000000000001" customHeight="1" x14ac:dyDescent="0.25">
      <c r="A122" s="192"/>
      <c r="B122" s="3">
        <v>252</v>
      </c>
      <c r="C122" s="66" t="s">
        <v>75</v>
      </c>
      <c r="D122" s="76"/>
      <c r="E122" s="5"/>
      <c r="F122" s="5"/>
      <c r="G122" s="22">
        <f t="shared" si="18"/>
        <v>0</v>
      </c>
      <c r="H122" s="4"/>
      <c r="I122" s="22">
        <v>38.6</v>
      </c>
      <c r="J122" s="8">
        <v>0</v>
      </c>
      <c r="K122" s="8">
        <v>0</v>
      </c>
      <c r="L122" s="22">
        <f t="shared" si="19"/>
        <v>38.6</v>
      </c>
      <c r="M122" s="23"/>
    </row>
    <row r="123" spans="1:13" ht="20.100000000000001" customHeight="1" x14ac:dyDescent="0.25">
      <c r="A123" s="192"/>
      <c r="B123" s="3">
        <v>253</v>
      </c>
      <c r="C123" s="66" t="s">
        <v>7</v>
      </c>
      <c r="D123" s="76"/>
      <c r="E123" s="5"/>
      <c r="F123" s="5"/>
      <c r="G123" s="22">
        <f t="shared" si="18"/>
        <v>0</v>
      </c>
      <c r="H123" s="4"/>
      <c r="I123" s="22">
        <v>55.1</v>
      </c>
      <c r="J123" s="8">
        <v>0</v>
      </c>
      <c r="K123" s="8">
        <v>0</v>
      </c>
      <c r="L123" s="22">
        <f t="shared" si="19"/>
        <v>55.1</v>
      </c>
      <c r="M123" s="23"/>
    </row>
    <row r="124" spans="1:13" ht="20.100000000000001" customHeight="1" x14ac:dyDescent="0.25">
      <c r="A124" s="192"/>
      <c r="B124" s="3">
        <v>254</v>
      </c>
      <c r="C124" s="66" t="s">
        <v>76</v>
      </c>
      <c r="D124" s="76"/>
      <c r="E124" s="5"/>
      <c r="F124" s="5"/>
      <c r="G124" s="22">
        <f t="shared" si="18"/>
        <v>0</v>
      </c>
      <c r="H124" s="4"/>
      <c r="I124" s="22">
        <v>38.6</v>
      </c>
      <c r="J124" s="8">
        <v>0</v>
      </c>
      <c r="K124" s="8">
        <v>0</v>
      </c>
      <c r="L124" s="22">
        <f t="shared" si="19"/>
        <v>38.6</v>
      </c>
      <c r="M124" s="23"/>
    </row>
    <row r="125" spans="1:13" ht="20.100000000000001" customHeight="1" x14ac:dyDescent="0.25">
      <c r="A125" s="192"/>
      <c r="B125" s="3">
        <v>255</v>
      </c>
      <c r="C125" s="66" t="s">
        <v>77</v>
      </c>
      <c r="D125" s="76"/>
      <c r="E125" s="5"/>
      <c r="F125" s="5"/>
      <c r="G125" s="22">
        <f t="shared" si="18"/>
        <v>0</v>
      </c>
      <c r="H125" s="4"/>
      <c r="I125" s="22">
        <v>44.1</v>
      </c>
      <c r="J125" s="8">
        <v>0</v>
      </c>
      <c r="K125" s="8">
        <v>0</v>
      </c>
      <c r="L125" s="22">
        <f t="shared" si="19"/>
        <v>44.1</v>
      </c>
      <c r="M125" s="23"/>
    </row>
    <row r="126" spans="1:13" ht="20.100000000000001" customHeight="1" x14ac:dyDescent="0.25">
      <c r="A126" s="192"/>
      <c r="B126" s="3">
        <v>256</v>
      </c>
      <c r="C126" s="66" t="s">
        <v>78</v>
      </c>
      <c r="D126" s="76"/>
      <c r="E126" s="5"/>
      <c r="F126" s="5"/>
      <c r="G126" s="22">
        <f t="shared" si="18"/>
        <v>0</v>
      </c>
      <c r="H126" s="4"/>
      <c r="I126" s="22">
        <v>33.1</v>
      </c>
      <c r="J126" s="8">
        <v>0</v>
      </c>
      <c r="K126" s="8">
        <v>0</v>
      </c>
      <c r="L126" s="22">
        <f t="shared" si="19"/>
        <v>33.1</v>
      </c>
      <c r="M126" s="23"/>
    </row>
    <row r="127" spans="1:13" ht="20.100000000000001" customHeight="1" x14ac:dyDescent="0.25">
      <c r="A127" s="192"/>
      <c r="B127" s="3">
        <v>257</v>
      </c>
      <c r="C127" s="66" t="s">
        <v>79</v>
      </c>
      <c r="D127" s="76"/>
      <c r="E127" s="5"/>
      <c r="F127" s="5"/>
      <c r="G127" s="22">
        <f t="shared" si="18"/>
        <v>0</v>
      </c>
      <c r="H127" s="4"/>
      <c r="I127" s="22">
        <v>66.150000000000006</v>
      </c>
      <c r="J127" s="8">
        <v>0</v>
      </c>
      <c r="K127" s="8">
        <v>0</v>
      </c>
      <c r="L127" s="22">
        <f t="shared" si="19"/>
        <v>66.150000000000006</v>
      </c>
      <c r="M127" s="23"/>
    </row>
    <row r="128" spans="1:13" ht="20.100000000000001" customHeight="1" x14ac:dyDescent="0.25">
      <c r="A128" s="192"/>
      <c r="B128" s="3">
        <v>259</v>
      </c>
      <c r="C128" s="66" t="s">
        <v>8</v>
      </c>
      <c r="D128" s="76"/>
      <c r="E128" s="5"/>
      <c r="F128" s="5"/>
      <c r="G128" s="22">
        <f t="shared" si="18"/>
        <v>0</v>
      </c>
      <c r="H128" s="4"/>
      <c r="I128" s="22">
        <v>110.25</v>
      </c>
      <c r="J128" s="8">
        <v>0</v>
      </c>
      <c r="K128" s="8">
        <v>0</v>
      </c>
      <c r="L128" s="22">
        <f t="shared" si="19"/>
        <v>110.25</v>
      </c>
      <c r="M128" s="23"/>
    </row>
    <row r="129" spans="1:13" ht="20.100000000000001" customHeight="1" x14ac:dyDescent="0.25">
      <c r="A129" s="192"/>
      <c r="B129" s="3">
        <v>261</v>
      </c>
      <c r="C129" s="66" t="s">
        <v>438</v>
      </c>
      <c r="D129" s="76"/>
      <c r="E129" s="5"/>
      <c r="F129" s="5"/>
      <c r="G129" s="22">
        <f t="shared" si="18"/>
        <v>0</v>
      </c>
      <c r="H129" s="4"/>
      <c r="I129" s="22">
        <v>55.1</v>
      </c>
      <c r="J129" s="8">
        <v>0</v>
      </c>
      <c r="K129" s="8">
        <v>0</v>
      </c>
      <c r="L129" s="22">
        <f t="shared" si="19"/>
        <v>55.1</v>
      </c>
      <c r="M129" s="23"/>
    </row>
    <row r="130" spans="1:13" ht="20.100000000000001" customHeight="1" x14ac:dyDescent="0.25">
      <c r="A130" s="192"/>
      <c r="B130" s="3">
        <v>262</v>
      </c>
      <c r="C130" s="66" t="s">
        <v>9</v>
      </c>
      <c r="D130" s="76"/>
      <c r="E130" s="5"/>
      <c r="F130" s="5"/>
      <c r="G130" s="22">
        <f t="shared" si="18"/>
        <v>0</v>
      </c>
      <c r="H130" s="4"/>
      <c r="I130" s="22">
        <v>55.1</v>
      </c>
      <c r="J130" s="8">
        <v>0</v>
      </c>
      <c r="K130" s="8">
        <v>0</v>
      </c>
      <c r="L130" s="22">
        <f t="shared" si="19"/>
        <v>55.1</v>
      </c>
      <c r="M130" s="23"/>
    </row>
    <row r="131" spans="1:13" ht="20.100000000000001" customHeight="1" x14ac:dyDescent="0.25">
      <c r="A131" s="192"/>
      <c r="B131" s="3">
        <v>263</v>
      </c>
      <c r="C131" s="66" t="s">
        <v>80</v>
      </c>
      <c r="D131" s="76"/>
      <c r="E131" s="5"/>
      <c r="F131" s="5"/>
      <c r="G131" s="22">
        <f t="shared" si="18"/>
        <v>0</v>
      </c>
      <c r="H131" s="4"/>
      <c r="I131" s="22">
        <v>38.6</v>
      </c>
      <c r="J131" s="8">
        <v>0</v>
      </c>
      <c r="K131" s="8">
        <v>0</v>
      </c>
      <c r="L131" s="22">
        <f t="shared" si="19"/>
        <v>38.6</v>
      </c>
      <c r="M131" s="23"/>
    </row>
    <row r="132" spans="1:13" ht="20.100000000000001" customHeight="1" x14ac:dyDescent="0.25">
      <c r="A132" s="192"/>
      <c r="B132" s="3">
        <v>264</v>
      </c>
      <c r="C132" s="66" t="s">
        <v>439</v>
      </c>
      <c r="D132" s="76"/>
      <c r="E132" s="5"/>
      <c r="F132" s="5"/>
      <c r="G132" s="22">
        <f t="shared" si="18"/>
        <v>0</v>
      </c>
      <c r="H132" s="4"/>
      <c r="I132" s="22">
        <v>55.1</v>
      </c>
      <c r="J132" s="8">
        <v>0</v>
      </c>
      <c r="K132" s="8">
        <v>0</v>
      </c>
      <c r="L132" s="22">
        <f t="shared" si="19"/>
        <v>55.1</v>
      </c>
      <c r="M132" s="23"/>
    </row>
    <row r="133" spans="1:13" ht="25.5" customHeight="1" x14ac:dyDescent="0.25">
      <c r="A133" s="192"/>
      <c r="B133" s="3">
        <v>265</v>
      </c>
      <c r="C133" s="66" t="s">
        <v>440</v>
      </c>
      <c r="D133" s="76"/>
      <c r="E133" s="5"/>
      <c r="F133" s="5"/>
      <c r="G133" s="22">
        <f t="shared" ref="G133:G145" si="20">SUM(D133:F133)</f>
        <v>0</v>
      </c>
      <c r="H133" s="4"/>
      <c r="I133" s="22">
        <v>38.6</v>
      </c>
      <c r="J133" s="8">
        <v>0</v>
      </c>
      <c r="K133" s="8">
        <v>0</v>
      </c>
      <c r="L133" s="22">
        <f t="shared" ref="L133:L146" si="21">SUM(I133:K133)</f>
        <v>38.6</v>
      </c>
      <c r="M133" s="23"/>
    </row>
    <row r="134" spans="1:13" ht="20.100000000000001" customHeight="1" x14ac:dyDescent="0.25">
      <c r="A134" s="192"/>
      <c r="B134" s="3">
        <v>266</v>
      </c>
      <c r="C134" s="66" t="s">
        <v>81</v>
      </c>
      <c r="D134" s="76"/>
      <c r="E134" s="5"/>
      <c r="F134" s="5"/>
      <c r="G134" s="22">
        <f t="shared" si="20"/>
        <v>0</v>
      </c>
      <c r="H134" s="4"/>
      <c r="I134" s="22">
        <v>55.1</v>
      </c>
      <c r="J134" s="8">
        <v>0</v>
      </c>
      <c r="K134" s="8">
        <v>0</v>
      </c>
      <c r="L134" s="22">
        <f t="shared" si="21"/>
        <v>55.1</v>
      </c>
      <c r="M134" s="23"/>
    </row>
    <row r="135" spans="1:13" ht="20.100000000000001" customHeight="1" x14ac:dyDescent="0.25">
      <c r="A135" s="192"/>
      <c r="B135" s="3">
        <v>267</v>
      </c>
      <c r="C135" s="66" t="s">
        <v>82</v>
      </c>
      <c r="D135" s="76"/>
      <c r="E135" s="5"/>
      <c r="F135" s="5"/>
      <c r="G135" s="22">
        <f t="shared" si="20"/>
        <v>0</v>
      </c>
      <c r="H135" s="4"/>
      <c r="I135" s="22">
        <v>38.6</v>
      </c>
      <c r="J135" s="8">
        <v>0</v>
      </c>
      <c r="K135" s="8">
        <v>0</v>
      </c>
      <c r="L135" s="22">
        <f t="shared" si="21"/>
        <v>38.6</v>
      </c>
      <c r="M135" s="23"/>
    </row>
    <row r="136" spans="1:13" ht="20.100000000000001" customHeight="1" x14ac:dyDescent="0.25">
      <c r="A136" s="192"/>
      <c r="B136" s="3">
        <v>268</v>
      </c>
      <c r="C136" s="66" t="s">
        <v>83</v>
      </c>
      <c r="D136" s="76"/>
      <c r="E136" s="5"/>
      <c r="F136" s="5"/>
      <c r="G136" s="22">
        <f t="shared" si="20"/>
        <v>0</v>
      </c>
      <c r="H136" s="4"/>
      <c r="I136" s="22">
        <v>55.1</v>
      </c>
      <c r="J136" s="8">
        <v>0</v>
      </c>
      <c r="K136" s="8">
        <v>0</v>
      </c>
      <c r="L136" s="22">
        <f t="shared" si="21"/>
        <v>55.1</v>
      </c>
      <c r="M136" s="23"/>
    </row>
    <row r="137" spans="1:13" ht="20.100000000000001" customHeight="1" x14ac:dyDescent="0.25">
      <c r="A137" s="192"/>
      <c r="B137" s="3">
        <v>269</v>
      </c>
      <c r="C137" s="66" t="s">
        <v>84</v>
      </c>
      <c r="D137" s="76"/>
      <c r="E137" s="5"/>
      <c r="F137" s="5"/>
      <c r="G137" s="22">
        <f t="shared" si="20"/>
        <v>0</v>
      </c>
      <c r="H137" s="4"/>
      <c r="I137" s="22">
        <v>38.6</v>
      </c>
      <c r="J137" s="8">
        <v>0</v>
      </c>
      <c r="K137" s="8">
        <v>0</v>
      </c>
      <c r="L137" s="22">
        <f t="shared" si="21"/>
        <v>38.6</v>
      </c>
      <c r="M137" s="23"/>
    </row>
    <row r="138" spans="1:13" ht="20.100000000000001" customHeight="1" x14ac:dyDescent="0.25">
      <c r="A138" s="192"/>
      <c r="B138" s="3">
        <v>270</v>
      </c>
      <c r="C138" s="66" t="s">
        <v>10</v>
      </c>
      <c r="D138" s="76"/>
      <c r="E138" s="5"/>
      <c r="F138" s="5"/>
      <c r="G138" s="22">
        <f t="shared" si="20"/>
        <v>0</v>
      </c>
      <c r="H138" s="4"/>
      <c r="I138" s="22">
        <v>55.1</v>
      </c>
      <c r="J138" s="8">
        <v>0</v>
      </c>
      <c r="K138" s="8">
        <v>0</v>
      </c>
      <c r="L138" s="22">
        <f t="shared" si="21"/>
        <v>55.1</v>
      </c>
      <c r="M138" s="23"/>
    </row>
    <row r="139" spans="1:13" ht="20.100000000000001" customHeight="1" x14ac:dyDescent="0.25">
      <c r="A139" s="192"/>
      <c r="B139" s="3">
        <v>271</v>
      </c>
      <c r="C139" s="66" t="s">
        <v>85</v>
      </c>
      <c r="D139" s="76"/>
      <c r="E139" s="5"/>
      <c r="F139" s="5"/>
      <c r="G139" s="22">
        <f t="shared" si="20"/>
        <v>0</v>
      </c>
      <c r="H139" s="4"/>
      <c r="I139" s="22">
        <v>38.6</v>
      </c>
      <c r="J139" s="8">
        <v>0</v>
      </c>
      <c r="K139" s="8">
        <v>0</v>
      </c>
      <c r="L139" s="22">
        <f t="shared" si="21"/>
        <v>38.6</v>
      </c>
      <c r="M139" s="23"/>
    </row>
    <row r="140" spans="1:13" ht="20.100000000000001" customHeight="1" x14ac:dyDescent="0.25">
      <c r="A140" s="192"/>
      <c r="B140" s="3">
        <v>272</v>
      </c>
      <c r="C140" s="66" t="s">
        <v>86</v>
      </c>
      <c r="D140" s="76"/>
      <c r="E140" s="5"/>
      <c r="F140" s="5"/>
      <c r="G140" s="22">
        <f t="shared" si="20"/>
        <v>0</v>
      </c>
      <c r="H140" s="4"/>
      <c r="I140" s="22">
        <v>55.1</v>
      </c>
      <c r="J140" s="8">
        <v>0</v>
      </c>
      <c r="K140" s="8">
        <v>0</v>
      </c>
      <c r="L140" s="22">
        <f t="shared" si="21"/>
        <v>55.1</v>
      </c>
      <c r="M140" s="23"/>
    </row>
    <row r="141" spans="1:13" ht="20.100000000000001" customHeight="1" x14ac:dyDescent="0.25">
      <c r="A141" s="192"/>
      <c r="B141" s="3">
        <v>273</v>
      </c>
      <c r="C141" s="66" t="s">
        <v>87</v>
      </c>
      <c r="D141" s="76"/>
      <c r="E141" s="5"/>
      <c r="F141" s="5"/>
      <c r="G141" s="22">
        <f t="shared" si="20"/>
        <v>0</v>
      </c>
      <c r="H141" s="4"/>
      <c r="I141" s="22">
        <v>441</v>
      </c>
      <c r="J141" s="8">
        <v>0</v>
      </c>
      <c r="K141" s="8">
        <v>0</v>
      </c>
      <c r="L141" s="22">
        <f t="shared" si="21"/>
        <v>441</v>
      </c>
      <c r="M141" s="23"/>
    </row>
    <row r="142" spans="1:13" ht="20.100000000000001" customHeight="1" x14ac:dyDescent="0.25">
      <c r="A142" s="192"/>
      <c r="B142" s="3">
        <v>274</v>
      </c>
      <c r="C142" s="66" t="s">
        <v>310</v>
      </c>
      <c r="D142" s="76"/>
      <c r="E142" s="5"/>
      <c r="F142" s="5"/>
      <c r="G142" s="22">
        <f t="shared" si="20"/>
        <v>0</v>
      </c>
      <c r="H142" s="4"/>
      <c r="I142" s="22">
        <v>55.1</v>
      </c>
      <c r="J142" s="8">
        <v>0</v>
      </c>
      <c r="K142" s="8">
        <v>0</v>
      </c>
      <c r="L142" s="22">
        <f t="shared" si="21"/>
        <v>55.1</v>
      </c>
      <c r="M142" s="23"/>
    </row>
    <row r="143" spans="1:13" ht="20.100000000000001" customHeight="1" x14ac:dyDescent="0.25">
      <c r="A143" s="192"/>
      <c r="B143" s="3">
        <v>275</v>
      </c>
      <c r="C143" s="66" t="s">
        <v>311</v>
      </c>
      <c r="D143" s="76"/>
      <c r="E143" s="5"/>
      <c r="F143" s="5"/>
      <c r="G143" s="22">
        <f t="shared" ref="G143" si="22">SUM(D143:F143)</f>
        <v>0</v>
      </c>
      <c r="H143" s="4"/>
      <c r="I143" s="22">
        <v>38.6</v>
      </c>
      <c r="J143" s="8">
        <v>0</v>
      </c>
      <c r="K143" s="8">
        <v>0</v>
      </c>
      <c r="L143" s="22">
        <f t="shared" ref="L143" si="23">SUM(I143:K143)</f>
        <v>38.6</v>
      </c>
      <c r="M143" s="23"/>
    </row>
    <row r="144" spans="1:13" ht="20.100000000000001" customHeight="1" x14ac:dyDescent="0.25">
      <c r="A144" s="192"/>
      <c r="B144" s="89">
        <v>278</v>
      </c>
      <c r="C144" s="66" t="s">
        <v>332</v>
      </c>
      <c r="D144" s="76"/>
      <c r="E144" s="5"/>
      <c r="F144" s="5"/>
      <c r="G144" s="22">
        <f t="shared" si="20"/>
        <v>0</v>
      </c>
      <c r="H144" s="4"/>
      <c r="I144" s="22">
        <v>55.1</v>
      </c>
      <c r="J144" s="8">
        <v>0</v>
      </c>
      <c r="K144" s="8">
        <v>0</v>
      </c>
      <c r="L144" s="22">
        <f t="shared" si="21"/>
        <v>55.1</v>
      </c>
      <c r="M144" s="23"/>
    </row>
    <row r="145" spans="1:13" ht="20.100000000000001" customHeight="1" x14ac:dyDescent="0.25">
      <c r="A145" s="192"/>
      <c r="B145" s="89">
        <v>279</v>
      </c>
      <c r="C145" s="66" t="s">
        <v>333</v>
      </c>
      <c r="D145" s="76"/>
      <c r="E145" s="5"/>
      <c r="F145" s="5"/>
      <c r="G145" s="22">
        <f t="shared" si="20"/>
        <v>0</v>
      </c>
      <c r="H145" s="4"/>
      <c r="I145" s="22">
        <v>38.6</v>
      </c>
      <c r="J145" s="8">
        <v>0</v>
      </c>
      <c r="K145" s="8">
        <v>0</v>
      </c>
      <c r="L145" s="22">
        <f t="shared" si="21"/>
        <v>38.6</v>
      </c>
      <c r="M145" s="23"/>
    </row>
    <row r="146" spans="1:13" ht="20.100000000000001" customHeight="1" x14ac:dyDescent="0.25">
      <c r="A146" s="192"/>
      <c r="B146" s="89">
        <v>281</v>
      </c>
      <c r="C146" s="66" t="s">
        <v>350</v>
      </c>
      <c r="D146" s="76"/>
      <c r="E146" s="5"/>
      <c r="F146" s="5"/>
      <c r="G146" s="22">
        <f t="shared" ref="G146" si="24">SUM(D146:F146)</f>
        <v>0</v>
      </c>
      <c r="H146" s="4"/>
      <c r="I146" s="22">
        <v>55.1</v>
      </c>
      <c r="J146" s="8">
        <v>0</v>
      </c>
      <c r="K146" s="8">
        <v>0</v>
      </c>
      <c r="L146" s="22">
        <f t="shared" si="21"/>
        <v>55.1</v>
      </c>
      <c r="M146" s="23"/>
    </row>
    <row r="147" spans="1:13" ht="20.100000000000001" customHeight="1" x14ac:dyDescent="0.25">
      <c r="A147" s="192"/>
      <c r="B147" s="89">
        <v>282</v>
      </c>
      <c r="C147" s="66" t="s">
        <v>351</v>
      </c>
      <c r="D147" s="76"/>
      <c r="E147" s="5"/>
      <c r="F147" s="5"/>
      <c r="G147" s="22">
        <f t="shared" ref="G147:G158" si="25">SUM(D147:F147)</f>
        <v>0</v>
      </c>
      <c r="H147" s="4"/>
      <c r="I147" s="22">
        <v>38.6</v>
      </c>
      <c r="J147" s="8">
        <v>0</v>
      </c>
      <c r="K147" s="8">
        <v>0</v>
      </c>
      <c r="L147" s="22">
        <f t="shared" ref="L147:L158" si="26">SUM(I147:K147)</f>
        <v>38.6</v>
      </c>
      <c r="M147" s="23"/>
    </row>
    <row r="148" spans="1:13" ht="20.100000000000001" customHeight="1" x14ac:dyDescent="0.25">
      <c r="A148" s="192"/>
      <c r="B148" s="89">
        <v>2441</v>
      </c>
      <c r="C148" s="66" t="s">
        <v>414</v>
      </c>
      <c r="D148" s="76"/>
      <c r="E148" s="5"/>
      <c r="F148" s="5"/>
      <c r="G148" s="22">
        <f t="shared" si="25"/>
        <v>0</v>
      </c>
      <c r="H148" s="4"/>
      <c r="I148" s="22">
        <v>38.6</v>
      </c>
      <c r="J148" s="8">
        <v>0</v>
      </c>
      <c r="K148" s="8">
        <v>0</v>
      </c>
      <c r="L148" s="22">
        <f t="shared" si="26"/>
        <v>38.6</v>
      </c>
      <c r="M148" s="23"/>
    </row>
    <row r="149" spans="1:13" ht="20.100000000000001" customHeight="1" x14ac:dyDescent="0.25">
      <c r="A149" s="192"/>
      <c r="B149" s="89">
        <v>283</v>
      </c>
      <c r="C149" s="66" t="s">
        <v>415</v>
      </c>
      <c r="D149" s="76"/>
      <c r="E149" s="5"/>
      <c r="F149" s="5"/>
      <c r="G149" s="22">
        <f t="shared" si="25"/>
        <v>0</v>
      </c>
      <c r="H149" s="4"/>
      <c r="I149" s="22">
        <v>55.1</v>
      </c>
      <c r="J149" s="8">
        <v>0</v>
      </c>
      <c r="K149" s="8">
        <v>0</v>
      </c>
      <c r="L149" s="22">
        <f t="shared" si="26"/>
        <v>55.1</v>
      </c>
      <c r="M149" s="23"/>
    </row>
    <row r="150" spans="1:13" ht="20.100000000000001" customHeight="1" x14ac:dyDescent="0.25">
      <c r="A150" s="192"/>
      <c r="B150" s="89">
        <v>284</v>
      </c>
      <c r="C150" s="66" t="s">
        <v>416</v>
      </c>
      <c r="D150" s="76"/>
      <c r="E150" s="5"/>
      <c r="F150" s="5"/>
      <c r="G150" s="22">
        <f t="shared" si="25"/>
        <v>0</v>
      </c>
      <c r="H150" s="4"/>
      <c r="I150" s="22">
        <v>38.6</v>
      </c>
      <c r="J150" s="8">
        <v>0</v>
      </c>
      <c r="K150" s="8">
        <v>0</v>
      </c>
      <c r="L150" s="22">
        <f t="shared" si="26"/>
        <v>38.6</v>
      </c>
      <c r="M150" s="23"/>
    </row>
    <row r="151" spans="1:13" ht="20.100000000000001" customHeight="1" x14ac:dyDescent="0.25">
      <c r="A151" s="192"/>
      <c r="B151" s="89">
        <v>285</v>
      </c>
      <c r="C151" s="66" t="s">
        <v>417</v>
      </c>
      <c r="D151" s="76"/>
      <c r="E151" s="5"/>
      <c r="F151" s="5"/>
      <c r="G151" s="22">
        <f t="shared" si="25"/>
        <v>0</v>
      </c>
      <c r="H151" s="4"/>
      <c r="I151" s="22">
        <v>55.1</v>
      </c>
      <c r="J151" s="8">
        <v>0</v>
      </c>
      <c r="K151" s="8">
        <v>0</v>
      </c>
      <c r="L151" s="22">
        <f t="shared" si="26"/>
        <v>55.1</v>
      </c>
      <c r="M151" s="23"/>
    </row>
    <row r="152" spans="1:13" ht="20.100000000000001" customHeight="1" x14ac:dyDescent="0.25">
      <c r="A152" s="192"/>
      <c r="B152" s="89">
        <v>286</v>
      </c>
      <c r="C152" s="66" t="s">
        <v>418</v>
      </c>
      <c r="D152" s="76"/>
      <c r="E152" s="5"/>
      <c r="F152" s="5"/>
      <c r="G152" s="22">
        <f t="shared" si="25"/>
        <v>0</v>
      </c>
      <c r="H152" s="4"/>
      <c r="I152" s="22">
        <v>38.6</v>
      </c>
      <c r="J152" s="8">
        <v>0</v>
      </c>
      <c r="K152" s="8">
        <v>0</v>
      </c>
      <c r="L152" s="22">
        <f t="shared" si="26"/>
        <v>38.6</v>
      </c>
      <c r="M152" s="23"/>
    </row>
    <row r="153" spans="1:13" ht="20.100000000000001" customHeight="1" x14ac:dyDescent="0.25">
      <c r="A153" s="192"/>
      <c r="B153" s="89">
        <v>287</v>
      </c>
      <c r="C153" s="66" t="s">
        <v>419</v>
      </c>
      <c r="D153" s="76"/>
      <c r="E153" s="5"/>
      <c r="F153" s="5"/>
      <c r="G153" s="22">
        <f t="shared" si="25"/>
        <v>0</v>
      </c>
      <c r="H153" s="4"/>
      <c r="I153" s="22">
        <v>55.1</v>
      </c>
      <c r="J153" s="8">
        <v>0</v>
      </c>
      <c r="K153" s="8">
        <v>0</v>
      </c>
      <c r="L153" s="22">
        <f t="shared" si="26"/>
        <v>55.1</v>
      </c>
      <c r="M153" s="23"/>
    </row>
    <row r="154" spans="1:13" ht="20.100000000000001" customHeight="1" x14ac:dyDescent="0.25">
      <c r="A154" s="192"/>
      <c r="B154" s="89">
        <v>288</v>
      </c>
      <c r="C154" s="66" t="s">
        <v>420</v>
      </c>
      <c r="D154" s="76"/>
      <c r="E154" s="5"/>
      <c r="F154" s="5"/>
      <c r="G154" s="22">
        <f t="shared" si="25"/>
        <v>0</v>
      </c>
      <c r="H154" s="4"/>
      <c r="I154" s="22">
        <v>38.6</v>
      </c>
      <c r="J154" s="8">
        <v>0</v>
      </c>
      <c r="K154" s="8">
        <v>0</v>
      </c>
      <c r="L154" s="22">
        <f t="shared" si="26"/>
        <v>38.6</v>
      </c>
      <c r="M154" s="23"/>
    </row>
    <row r="155" spans="1:13" ht="20.100000000000001" customHeight="1" x14ac:dyDescent="0.25">
      <c r="A155" s="192"/>
      <c r="B155" s="89">
        <v>289</v>
      </c>
      <c r="C155" s="66" t="s">
        <v>421</v>
      </c>
      <c r="D155" s="76"/>
      <c r="E155" s="5"/>
      <c r="F155" s="5"/>
      <c r="G155" s="22">
        <f t="shared" si="25"/>
        <v>0</v>
      </c>
      <c r="H155" s="4"/>
      <c r="I155" s="22">
        <v>55.1</v>
      </c>
      <c r="J155" s="8">
        <v>0</v>
      </c>
      <c r="K155" s="8">
        <v>0</v>
      </c>
      <c r="L155" s="22">
        <f t="shared" si="26"/>
        <v>55.1</v>
      </c>
      <c r="M155" s="23"/>
    </row>
    <row r="156" spans="1:13" ht="20.100000000000001" customHeight="1" x14ac:dyDescent="0.25">
      <c r="A156" s="192"/>
      <c r="B156" s="89">
        <v>290</v>
      </c>
      <c r="C156" s="66" t="s">
        <v>422</v>
      </c>
      <c r="D156" s="76"/>
      <c r="E156" s="5"/>
      <c r="F156" s="5"/>
      <c r="G156" s="22">
        <f t="shared" si="25"/>
        <v>0</v>
      </c>
      <c r="H156" s="4"/>
      <c r="I156" s="22">
        <v>38.6</v>
      </c>
      <c r="J156" s="8">
        <v>0</v>
      </c>
      <c r="K156" s="8">
        <v>0</v>
      </c>
      <c r="L156" s="22">
        <f t="shared" si="26"/>
        <v>38.6</v>
      </c>
      <c r="M156" s="23"/>
    </row>
    <row r="157" spans="1:13" ht="20.100000000000001" customHeight="1" x14ac:dyDescent="0.25">
      <c r="A157" s="192"/>
      <c r="B157" s="89">
        <v>291</v>
      </c>
      <c r="C157" s="66" t="s">
        <v>423</v>
      </c>
      <c r="D157" s="76"/>
      <c r="E157" s="5"/>
      <c r="F157" s="5"/>
      <c r="G157" s="22">
        <f t="shared" si="25"/>
        <v>0</v>
      </c>
      <c r="H157" s="4"/>
      <c r="I157" s="22">
        <v>55.1</v>
      </c>
      <c r="J157" s="8">
        <v>0</v>
      </c>
      <c r="K157" s="8">
        <v>0</v>
      </c>
      <c r="L157" s="22">
        <f t="shared" si="26"/>
        <v>55.1</v>
      </c>
      <c r="M157" s="23"/>
    </row>
    <row r="158" spans="1:13" ht="20.100000000000001" customHeight="1" x14ac:dyDescent="0.25">
      <c r="A158" s="192"/>
      <c r="B158" s="89">
        <v>292</v>
      </c>
      <c r="C158" s="66" t="s">
        <v>424</v>
      </c>
      <c r="D158" s="76"/>
      <c r="E158" s="5"/>
      <c r="F158" s="5"/>
      <c r="G158" s="22">
        <f t="shared" si="25"/>
        <v>0</v>
      </c>
      <c r="H158" s="4"/>
      <c r="I158" s="22">
        <v>38.6</v>
      </c>
      <c r="J158" s="8">
        <v>0</v>
      </c>
      <c r="K158" s="8">
        <v>0</v>
      </c>
      <c r="L158" s="22">
        <f t="shared" si="26"/>
        <v>38.6</v>
      </c>
      <c r="M158" s="23"/>
    </row>
    <row r="159" spans="1:13" ht="5.0999999999999996" customHeight="1" x14ac:dyDescent="0.25">
      <c r="B159" s="25"/>
      <c r="C159" s="26"/>
      <c r="D159" s="136"/>
      <c r="E159" s="69"/>
      <c r="F159" s="69"/>
      <c r="G159" s="142"/>
      <c r="H159" s="4"/>
      <c r="I159" s="129"/>
      <c r="J159" s="75"/>
      <c r="K159" s="75"/>
      <c r="L159" s="126"/>
      <c r="M159" s="23"/>
    </row>
    <row r="160" spans="1:13" ht="20.100000000000001" customHeight="1" x14ac:dyDescent="0.25">
      <c r="A160" s="154" t="s">
        <v>88</v>
      </c>
      <c r="B160" s="160" t="s">
        <v>88</v>
      </c>
      <c r="C160" s="161"/>
      <c r="D160" s="140"/>
      <c r="E160" s="114"/>
      <c r="F160" s="114"/>
      <c r="G160" s="141" t="str">
        <f>IF(COUNTIFS(G161:G258,"&gt;0")&gt;0,COUNTIFS(G161:G258,"&gt;0"),"")</f>
        <v/>
      </c>
      <c r="H160" s="4"/>
      <c r="I160" s="140"/>
      <c r="J160" s="114"/>
      <c r="K160" s="114"/>
      <c r="L160" s="141" t="str">
        <f>+G160</f>
        <v/>
      </c>
      <c r="M160" s="23"/>
    </row>
    <row r="161" spans="1:13" ht="20.100000000000001" customHeight="1" x14ac:dyDescent="0.25">
      <c r="A161" s="155"/>
      <c r="B161" s="3">
        <v>31</v>
      </c>
      <c r="C161" s="66" t="s">
        <v>89</v>
      </c>
      <c r="D161" s="76"/>
      <c r="E161" s="5"/>
      <c r="F161" s="5"/>
      <c r="G161" s="22">
        <f t="shared" ref="G161:G225" si="27">SUM(D161:F161)</f>
        <v>0</v>
      </c>
      <c r="H161" s="4"/>
      <c r="I161" s="22">
        <v>16.55</v>
      </c>
      <c r="J161" s="8">
        <v>0</v>
      </c>
      <c r="K161" s="8">
        <v>0</v>
      </c>
      <c r="L161" s="22">
        <f t="shared" ref="L161:L225" si="28">SUM(I161:K161)</f>
        <v>16.55</v>
      </c>
      <c r="M161" s="23"/>
    </row>
    <row r="162" spans="1:13" ht="20.100000000000001" customHeight="1" x14ac:dyDescent="0.25">
      <c r="A162" s="155"/>
      <c r="B162" s="3">
        <v>32</v>
      </c>
      <c r="C162" s="66" t="s">
        <v>30</v>
      </c>
      <c r="D162" s="76"/>
      <c r="E162" s="5"/>
      <c r="F162" s="5"/>
      <c r="G162" s="22">
        <f t="shared" si="27"/>
        <v>0</v>
      </c>
      <c r="H162" s="4"/>
      <c r="I162" s="22">
        <v>16.55</v>
      </c>
      <c r="J162" s="8">
        <v>0</v>
      </c>
      <c r="K162" s="8">
        <v>0</v>
      </c>
      <c r="L162" s="22">
        <f t="shared" si="28"/>
        <v>16.55</v>
      </c>
      <c r="M162" s="23"/>
    </row>
    <row r="163" spans="1:13" ht="20.100000000000001" customHeight="1" x14ac:dyDescent="0.25">
      <c r="A163" s="155"/>
      <c r="B163" s="3">
        <v>33</v>
      </c>
      <c r="C163" s="66" t="s">
        <v>31</v>
      </c>
      <c r="D163" s="76"/>
      <c r="E163" s="5"/>
      <c r="F163" s="5"/>
      <c r="G163" s="22">
        <f t="shared" si="27"/>
        <v>0</v>
      </c>
      <c r="H163" s="4"/>
      <c r="I163" s="22">
        <v>27.55</v>
      </c>
      <c r="J163" s="8">
        <v>0</v>
      </c>
      <c r="K163" s="8">
        <v>0</v>
      </c>
      <c r="L163" s="22">
        <f t="shared" si="28"/>
        <v>27.55</v>
      </c>
      <c r="M163" s="23"/>
    </row>
    <row r="164" spans="1:13" ht="20.100000000000001" customHeight="1" x14ac:dyDescent="0.25">
      <c r="A164" s="155"/>
      <c r="B164" s="3">
        <v>34</v>
      </c>
      <c r="C164" s="66" t="s">
        <v>32</v>
      </c>
      <c r="D164" s="76"/>
      <c r="E164" s="5"/>
      <c r="F164" s="5"/>
      <c r="G164" s="22">
        <f t="shared" si="27"/>
        <v>0</v>
      </c>
      <c r="H164" s="4"/>
      <c r="I164" s="22">
        <v>19.850000000000001</v>
      </c>
      <c r="J164" s="8">
        <v>0</v>
      </c>
      <c r="K164" s="8">
        <v>0</v>
      </c>
      <c r="L164" s="22">
        <f t="shared" si="28"/>
        <v>19.850000000000001</v>
      </c>
      <c r="M164" s="23"/>
    </row>
    <row r="165" spans="1:13" ht="20.100000000000001" customHeight="1" x14ac:dyDescent="0.25">
      <c r="A165" s="155"/>
      <c r="B165" s="3">
        <v>35</v>
      </c>
      <c r="C165" s="66" t="s">
        <v>33</v>
      </c>
      <c r="D165" s="76"/>
      <c r="E165" s="5"/>
      <c r="F165" s="5"/>
      <c r="G165" s="22">
        <f t="shared" si="27"/>
        <v>0</v>
      </c>
      <c r="H165" s="4"/>
      <c r="I165" s="22">
        <v>33.1</v>
      </c>
      <c r="J165" s="8">
        <v>0</v>
      </c>
      <c r="K165" s="8">
        <v>0</v>
      </c>
      <c r="L165" s="22">
        <f t="shared" si="28"/>
        <v>33.1</v>
      </c>
      <c r="M165" s="23"/>
    </row>
    <row r="166" spans="1:13" ht="20.100000000000001" customHeight="1" x14ac:dyDescent="0.25">
      <c r="A166" s="155"/>
      <c r="B166" s="3">
        <v>36</v>
      </c>
      <c r="C166" s="66" t="s">
        <v>34</v>
      </c>
      <c r="D166" s="76"/>
      <c r="E166" s="5"/>
      <c r="F166" s="5"/>
      <c r="G166" s="22">
        <f t="shared" si="27"/>
        <v>0</v>
      </c>
      <c r="H166" s="4"/>
      <c r="I166" s="22">
        <v>24.25</v>
      </c>
      <c r="J166" s="8">
        <v>0</v>
      </c>
      <c r="K166" s="8">
        <v>0</v>
      </c>
      <c r="L166" s="22">
        <f t="shared" si="28"/>
        <v>24.25</v>
      </c>
      <c r="M166" s="23"/>
    </row>
    <row r="167" spans="1:13" ht="20.100000000000001" customHeight="1" x14ac:dyDescent="0.25">
      <c r="A167" s="155"/>
      <c r="B167" s="3">
        <v>37</v>
      </c>
      <c r="C167" s="66" t="s">
        <v>35</v>
      </c>
      <c r="D167" s="76"/>
      <c r="E167" s="5"/>
      <c r="F167" s="5"/>
      <c r="G167" s="22">
        <f t="shared" si="27"/>
        <v>0</v>
      </c>
      <c r="H167" s="4"/>
      <c r="I167" s="22">
        <v>44.1</v>
      </c>
      <c r="J167" s="8">
        <v>0</v>
      </c>
      <c r="K167" s="8">
        <v>0</v>
      </c>
      <c r="L167" s="22">
        <f t="shared" si="28"/>
        <v>44.1</v>
      </c>
      <c r="M167" s="23"/>
    </row>
    <row r="168" spans="1:13" ht="20.100000000000001" customHeight="1" x14ac:dyDescent="0.25">
      <c r="A168" s="155"/>
      <c r="B168" s="3">
        <v>38</v>
      </c>
      <c r="C168" s="66" t="s">
        <v>407</v>
      </c>
      <c r="D168" s="76"/>
      <c r="E168" s="5"/>
      <c r="F168" s="5"/>
      <c r="G168" s="22">
        <f t="shared" si="27"/>
        <v>0</v>
      </c>
      <c r="H168" s="4"/>
      <c r="I168" s="22">
        <v>44.1</v>
      </c>
      <c r="J168" s="8">
        <v>0</v>
      </c>
      <c r="K168" s="8">
        <v>0</v>
      </c>
      <c r="L168" s="22">
        <f t="shared" si="28"/>
        <v>44.1</v>
      </c>
      <c r="M168" s="23"/>
    </row>
    <row r="169" spans="1:13" ht="20.100000000000001" customHeight="1" x14ac:dyDescent="0.25">
      <c r="A169" s="155"/>
      <c r="B169" s="3">
        <v>39</v>
      </c>
      <c r="C169" s="66" t="s">
        <v>90</v>
      </c>
      <c r="D169" s="76"/>
      <c r="E169" s="5"/>
      <c r="F169" s="5"/>
      <c r="G169" s="22">
        <f t="shared" si="27"/>
        <v>0</v>
      </c>
      <c r="H169" s="4"/>
      <c r="I169" s="22">
        <v>165.4</v>
      </c>
      <c r="J169" s="8">
        <v>0</v>
      </c>
      <c r="K169" s="8">
        <v>0</v>
      </c>
      <c r="L169" s="22">
        <f t="shared" si="28"/>
        <v>165.4</v>
      </c>
      <c r="M169" s="23"/>
    </row>
    <row r="170" spans="1:13" ht="20.100000000000001" customHeight="1" x14ac:dyDescent="0.25">
      <c r="A170" s="155"/>
      <c r="B170" s="3">
        <v>390</v>
      </c>
      <c r="C170" s="66" t="s">
        <v>456</v>
      </c>
      <c r="D170" s="76"/>
      <c r="E170" s="5"/>
      <c r="F170" s="5"/>
      <c r="G170" s="22">
        <f t="shared" si="27"/>
        <v>0</v>
      </c>
      <c r="H170" s="4"/>
      <c r="I170" s="22">
        <v>236.25</v>
      </c>
      <c r="J170" s="8">
        <v>0</v>
      </c>
      <c r="K170" s="8">
        <v>0</v>
      </c>
      <c r="L170" s="22">
        <f t="shared" si="28"/>
        <v>236.25</v>
      </c>
      <c r="M170" s="23"/>
    </row>
    <row r="171" spans="1:13" ht="20.100000000000001" customHeight="1" x14ac:dyDescent="0.25">
      <c r="A171" s="155"/>
      <c r="B171" s="3">
        <v>391</v>
      </c>
      <c r="C171" s="66" t="s">
        <v>457</v>
      </c>
      <c r="D171" s="76"/>
      <c r="E171" s="5"/>
      <c r="F171" s="5"/>
      <c r="G171" s="22">
        <f t="shared" si="27"/>
        <v>0</v>
      </c>
      <c r="H171" s="4"/>
      <c r="I171" s="22">
        <v>288.75</v>
      </c>
      <c r="J171" s="8">
        <v>0</v>
      </c>
      <c r="K171" s="8">
        <v>0</v>
      </c>
      <c r="L171" s="22">
        <f t="shared" si="28"/>
        <v>288.75</v>
      </c>
      <c r="M171" s="23"/>
    </row>
    <row r="172" spans="1:13" ht="20.100000000000001" customHeight="1" x14ac:dyDescent="0.25">
      <c r="A172" s="155"/>
      <c r="B172" s="3">
        <v>310</v>
      </c>
      <c r="C172" s="66" t="s">
        <v>91</v>
      </c>
      <c r="D172" s="76"/>
      <c r="E172" s="5"/>
      <c r="F172" s="5"/>
      <c r="G172" s="22">
        <f t="shared" si="27"/>
        <v>0</v>
      </c>
      <c r="H172" s="4"/>
      <c r="I172" s="22">
        <v>289.39999999999998</v>
      </c>
      <c r="J172" s="8">
        <v>0</v>
      </c>
      <c r="K172" s="8">
        <v>0</v>
      </c>
      <c r="L172" s="22">
        <f t="shared" si="28"/>
        <v>289.39999999999998</v>
      </c>
      <c r="M172" s="23"/>
    </row>
    <row r="173" spans="1:13" ht="20.100000000000001" customHeight="1" x14ac:dyDescent="0.25">
      <c r="A173" s="155"/>
      <c r="B173" s="3">
        <v>311</v>
      </c>
      <c r="C173" s="66" t="s">
        <v>92</v>
      </c>
      <c r="D173" s="76"/>
      <c r="E173" s="5"/>
      <c r="F173" s="5"/>
      <c r="G173" s="22">
        <f t="shared" si="27"/>
        <v>0</v>
      </c>
      <c r="H173" s="4"/>
      <c r="I173" s="22">
        <v>275.60000000000002</v>
      </c>
      <c r="J173" s="8">
        <v>0</v>
      </c>
      <c r="K173" s="8">
        <v>0</v>
      </c>
      <c r="L173" s="22">
        <f t="shared" si="28"/>
        <v>275.60000000000002</v>
      </c>
      <c r="M173" s="23"/>
    </row>
    <row r="174" spans="1:13" ht="20.100000000000001" customHeight="1" x14ac:dyDescent="0.25">
      <c r="A174" s="155"/>
      <c r="B174" s="3">
        <v>312</v>
      </c>
      <c r="C174" s="66" t="s">
        <v>93</v>
      </c>
      <c r="D174" s="76"/>
      <c r="E174" s="5"/>
      <c r="F174" s="5"/>
      <c r="G174" s="22">
        <f t="shared" si="27"/>
        <v>0</v>
      </c>
      <c r="H174" s="4"/>
      <c r="I174" s="22">
        <v>399.65</v>
      </c>
      <c r="J174" s="8">
        <v>0</v>
      </c>
      <c r="K174" s="8">
        <v>0</v>
      </c>
      <c r="L174" s="22">
        <f t="shared" si="28"/>
        <v>399.65</v>
      </c>
      <c r="M174" s="23"/>
    </row>
    <row r="175" spans="1:13" ht="20.100000000000001" customHeight="1" x14ac:dyDescent="0.25">
      <c r="A175" s="155"/>
      <c r="B175" s="3">
        <v>313</v>
      </c>
      <c r="C175" s="66" t="s">
        <v>94</v>
      </c>
      <c r="D175" s="76"/>
      <c r="E175" s="5"/>
      <c r="F175" s="5"/>
      <c r="G175" s="22">
        <f t="shared" si="27"/>
        <v>0</v>
      </c>
      <c r="H175" s="4"/>
      <c r="I175" s="22">
        <v>132.30000000000001</v>
      </c>
      <c r="J175" s="8">
        <v>0</v>
      </c>
      <c r="K175" s="8">
        <v>0</v>
      </c>
      <c r="L175" s="22">
        <f t="shared" si="28"/>
        <v>132.30000000000001</v>
      </c>
      <c r="M175" s="23"/>
    </row>
    <row r="176" spans="1:13" ht="20.100000000000001" customHeight="1" x14ac:dyDescent="0.25">
      <c r="A176" s="155"/>
      <c r="B176" s="3">
        <v>314</v>
      </c>
      <c r="C176" s="66" t="s">
        <v>95</v>
      </c>
      <c r="D176" s="76"/>
      <c r="E176" s="5"/>
      <c r="F176" s="5"/>
      <c r="G176" s="22">
        <f t="shared" si="27"/>
        <v>0</v>
      </c>
      <c r="H176" s="4"/>
      <c r="I176" s="22">
        <v>231.5</v>
      </c>
      <c r="J176" s="8">
        <v>0</v>
      </c>
      <c r="K176" s="8">
        <v>0</v>
      </c>
      <c r="L176" s="22">
        <f t="shared" si="28"/>
        <v>231.5</v>
      </c>
      <c r="M176" s="23"/>
    </row>
    <row r="177" spans="1:13" ht="20.100000000000001" customHeight="1" x14ac:dyDescent="0.25">
      <c r="A177" s="155"/>
      <c r="B177" s="3">
        <v>315</v>
      </c>
      <c r="C177" s="66" t="s">
        <v>96</v>
      </c>
      <c r="D177" s="76"/>
      <c r="E177" s="5"/>
      <c r="F177" s="5"/>
      <c r="G177" s="22">
        <f t="shared" si="27"/>
        <v>0</v>
      </c>
      <c r="H177" s="4"/>
      <c r="I177" s="22">
        <v>242.55</v>
      </c>
      <c r="J177" s="8">
        <v>0</v>
      </c>
      <c r="K177" s="8">
        <v>0</v>
      </c>
      <c r="L177" s="22">
        <f t="shared" si="28"/>
        <v>242.55</v>
      </c>
      <c r="M177" s="23"/>
    </row>
    <row r="178" spans="1:13" ht="20.100000000000001" customHeight="1" x14ac:dyDescent="0.25">
      <c r="A178" s="155"/>
      <c r="B178" s="3">
        <v>316</v>
      </c>
      <c r="C178" s="66" t="s">
        <v>97</v>
      </c>
      <c r="D178" s="76"/>
      <c r="E178" s="5"/>
      <c r="F178" s="5"/>
      <c r="G178" s="22">
        <f t="shared" si="27"/>
        <v>0</v>
      </c>
      <c r="H178" s="4"/>
      <c r="I178" s="22">
        <v>341.75</v>
      </c>
      <c r="J178" s="8">
        <v>0</v>
      </c>
      <c r="K178" s="8">
        <v>0</v>
      </c>
      <c r="L178" s="22">
        <f t="shared" si="28"/>
        <v>341.75</v>
      </c>
      <c r="M178" s="23"/>
    </row>
    <row r="179" spans="1:13" ht="20.100000000000001" customHeight="1" x14ac:dyDescent="0.25">
      <c r="A179" s="155"/>
      <c r="B179" s="3">
        <v>317</v>
      </c>
      <c r="C179" s="66" t="s">
        <v>98</v>
      </c>
      <c r="D179" s="76"/>
      <c r="E179" s="5"/>
      <c r="F179" s="5"/>
      <c r="G179" s="22">
        <f t="shared" si="27"/>
        <v>0</v>
      </c>
      <c r="H179" s="4"/>
      <c r="I179" s="22">
        <v>369.35</v>
      </c>
      <c r="J179" s="8">
        <v>0</v>
      </c>
      <c r="K179" s="8">
        <v>0</v>
      </c>
      <c r="L179" s="22">
        <f t="shared" si="28"/>
        <v>369.35</v>
      </c>
      <c r="M179" s="23"/>
    </row>
    <row r="180" spans="1:13" ht="20.100000000000001" customHeight="1" x14ac:dyDescent="0.25">
      <c r="A180" s="155"/>
      <c r="B180" s="3">
        <v>318</v>
      </c>
      <c r="C180" s="66" t="s">
        <v>99</v>
      </c>
      <c r="D180" s="76"/>
      <c r="E180" s="5"/>
      <c r="F180" s="5"/>
      <c r="G180" s="22">
        <f t="shared" si="27"/>
        <v>0</v>
      </c>
      <c r="H180" s="4"/>
      <c r="I180" s="22">
        <v>289.39999999999998</v>
      </c>
      <c r="J180" s="8">
        <v>0</v>
      </c>
      <c r="K180" s="8">
        <v>0</v>
      </c>
      <c r="L180" s="22">
        <f t="shared" si="28"/>
        <v>289.39999999999998</v>
      </c>
      <c r="M180" s="23"/>
    </row>
    <row r="181" spans="1:13" ht="20.100000000000001" customHeight="1" x14ac:dyDescent="0.25">
      <c r="A181" s="155"/>
      <c r="B181" s="3">
        <v>319</v>
      </c>
      <c r="C181" s="66" t="s">
        <v>100</v>
      </c>
      <c r="D181" s="76"/>
      <c r="E181" s="5"/>
      <c r="F181" s="5"/>
      <c r="G181" s="22">
        <f t="shared" si="27"/>
        <v>0</v>
      </c>
      <c r="H181" s="4"/>
      <c r="I181" s="22">
        <v>289.39999999999998</v>
      </c>
      <c r="J181" s="8">
        <v>0</v>
      </c>
      <c r="K181" s="8">
        <v>0</v>
      </c>
      <c r="L181" s="22">
        <f t="shared" si="28"/>
        <v>289.39999999999998</v>
      </c>
      <c r="M181" s="23"/>
    </row>
    <row r="182" spans="1:13" ht="20.100000000000001" customHeight="1" x14ac:dyDescent="0.25">
      <c r="A182" s="155"/>
      <c r="B182" s="3">
        <v>320</v>
      </c>
      <c r="C182" s="66" t="s">
        <v>101</v>
      </c>
      <c r="D182" s="76"/>
      <c r="E182" s="5"/>
      <c r="F182" s="5"/>
      <c r="G182" s="22">
        <f t="shared" si="27"/>
        <v>0</v>
      </c>
      <c r="H182" s="4"/>
      <c r="I182" s="22">
        <v>99.2</v>
      </c>
      <c r="J182" s="8">
        <v>0</v>
      </c>
      <c r="K182" s="8">
        <v>0</v>
      </c>
      <c r="L182" s="22">
        <f t="shared" si="28"/>
        <v>99.2</v>
      </c>
      <c r="M182" s="23"/>
    </row>
    <row r="183" spans="1:13" ht="20.100000000000001" customHeight="1" x14ac:dyDescent="0.25">
      <c r="A183" s="155"/>
      <c r="B183" s="3">
        <v>321</v>
      </c>
      <c r="C183" s="66" t="s">
        <v>102</v>
      </c>
      <c r="D183" s="76"/>
      <c r="E183" s="5"/>
      <c r="F183" s="5"/>
      <c r="G183" s="22">
        <f t="shared" si="27"/>
        <v>0</v>
      </c>
      <c r="H183" s="4"/>
      <c r="I183" s="22">
        <v>173.65</v>
      </c>
      <c r="J183" s="8">
        <v>0</v>
      </c>
      <c r="K183" s="8">
        <v>0</v>
      </c>
      <c r="L183" s="22">
        <f t="shared" si="28"/>
        <v>173.65</v>
      </c>
      <c r="M183" s="23"/>
    </row>
    <row r="184" spans="1:13" ht="20.100000000000001" customHeight="1" x14ac:dyDescent="0.25">
      <c r="A184" s="155"/>
      <c r="B184" s="3">
        <v>322</v>
      </c>
      <c r="C184" s="66" t="s">
        <v>103</v>
      </c>
      <c r="D184" s="76"/>
      <c r="E184" s="5"/>
      <c r="F184" s="5"/>
      <c r="G184" s="22">
        <f t="shared" si="27"/>
        <v>0</v>
      </c>
      <c r="H184" s="4"/>
      <c r="I184" s="22">
        <v>154.35</v>
      </c>
      <c r="J184" s="8">
        <v>0</v>
      </c>
      <c r="K184" s="8">
        <v>0</v>
      </c>
      <c r="L184" s="22">
        <f t="shared" si="28"/>
        <v>154.35</v>
      </c>
      <c r="M184" s="23"/>
    </row>
    <row r="185" spans="1:13" ht="20.100000000000001" customHeight="1" x14ac:dyDescent="0.25">
      <c r="A185" s="155"/>
      <c r="B185" s="3">
        <v>323</v>
      </c>
      <c r="C185" s="66" t="s">
        <v>104</v>
      </c>
      <c r="D185" s="76"/>
      <c r="E185" s="5"/>
      <c r="F185" s="5"/>
      <c r="G185" s="22">
        <f t="shared" si="27"/>
        <v>0</v>
      </c>
      <c r="H185" s="4"/>
      <c r="I185" s="22">
        <v>228.75</v>
      </c>
      <c r="J185" s="8">
        <v>0</v>
      </c>
      <c r="K185" s="8">
        <v>0</v>
      </c>
      <c r="L185" s="22">
        <f t="shared" si="28"/>
        <v>228.75</v>
      </c>
      <c r="M185" s="23"/>
    </row>
    <row r="186" spans="1:13" ht="20.100000000000001" customHeight="1" x14ac:dyDescent="0.25">
      <c r="A186" s="155"/>
      <c r="B186" s="3">
        <v>324</v>
      </c>
      <c r="C186" s="66" t="s">
        <v>105</v>
      </c>
      <c r="D186" s="76"/>
      <c r="E186" s="5"/>
      <c r="F186" s="5"/>
      <c r="G186" s="22">
        <f t="shared" si="27"/>
        <v>0</v>
      </c>
      <c r="H186" s="4"/>
      <c r="I186" s="22">
        <v>209.5</v>
      </c>
      <c r="J186" s="8">
        <v>0</v>
      </c>
      <c r="K186" s="8">
        <v>0</v>
      </c>
      <c r="L186" s="22">
        <f t="shared" si="28"/>
        <v>209.5</v>
      </c>
      <c r="M186" s="23"/>
    </row>
    <row r="187" spans="1:13" ht="20.100000000000001" customHeight="1" x14ac:dyDescent="0.25">
      <c r="A187" s="155"/>
      <c r="B187" s="3">
        <v>325</v>
      </c>
      <c r="C187" s="66" t="s">
        <v>106</v>
      </c>
      <c r="D187" s="76"/>
      <c r="E187" s="5"/>
      <c r="F187" s="5"/>
      <c r="G187" s="22">
        <f t="shared" si="27"/>
        <v>0</v>
      </c>
      <c r="H187" s="4"/>
      <c r="I187" s="22">
        <v>275.60000000000002</v>
      </c>
      <c r="J187" s="8">
        <v>0</v>
      </c>
      <c r="K187" s="8">
        <v>0</v>
      </c>
      <c r="L187" s="22">
        <f t="shared" si="28"/>
        <v>275.60000000000002</v>
      </c>
      <c r="M187" s="23"/>
    </row>
    <row r="188" spans="1:13" ht="20.100000000000001" customHeight="1" x14ac:dyDescent="0.25">
      <c r="A188" s="155"/>
      <c r="B188" s="3">
        <v>326</v>
      </c>
      <c r="C188" s="66" t="s">
        <v>107</v>
      </c>
      <c r="D188" s="76"/>
      <c r="E188" s="5"/>
      <c r="F188" s="5"/>
      <c r="G188" s="22">
        <f t="shared" si="27"/>
        <v>0</v>
      </c>
      <c r="H188" s="4"/>
      <c r="I188" s="22">
        <v>187.4</v>
      </c>
      <c r="J188" s="8">
        <v>0</v>
      </c>
      <c r="K188" s="8">
        <v>0</v>
      </c>
      <c r="L188" s="22">
        <f t="shared" si="28"/>
        <v>187.4</v>
      </c>
      <c r="M188" s="23"/>
    </row>
    <row r="189" spans="1:13" ht="20.100000000000001" customHeight="1" x14ac:dyDescent="0.25">
      <c r="A189" s="155"/>
      <c r="B189" s="3">
        <v>327</v>
      </c>
      <c r="C189" s="66" t="s">
        <v>108</v>
      </c>
      <c r="D189" s="76"/>
      <c r="E189" s="5"/>
      <c r="F189" s="5"/>
      <c r="G189" s="22">
        <f t="shared" si="27"/>
        <v>0</v>
      </c>
      <c r="H189" s="4"/>
      <c r="I189" s="22">
        <v>49.6</v>
      </c>
      <c r="J189" s="8">
        <v>0</v>
      </c>
      <c r="K189" s="8">
        <v>0</v>
      </c>
      <c r="L189" s="22">
        <f t="shared" si="28"/>
        <v>49.6</v>
      </c>
      <c r="M189" s="23"/>
    </row>
    <row r="190" spans="1:13" ht="20.100000000000001" customHeight="1" x14ac:dyDescent="0.25">
      <c r="A190" s="155"/>
      <c r="B190" s="3">
        <v>328</v>
      </c>
      <c r="C190" s="66" t="s">
        <v>109</v>
      </c>
      <c r="D190" s="76"/>
      <c r="E190" s="5"/>
      <c r="F190" s="5"/>
      <c r="G190" s="22">
        <f t="shared" si="27"/>
        <v>0</v>
      </c>
      <c r="H190" s="4"/>
      <c r="I190" s="22">
        <v>49.6</v>
      </c>
      <c r="J190" s="8">
        <v>0</v>
      </c>
      <c r="K190" s="8">
        <v>0</v>
      </c>
      <c r="L190" s="22">
        <f t="shared" si="28"/>
        <v>49.6</v>
      </c>
      <c r="M190" s="23"/>
    </row>
    <row r="191" spans="1:13" ht="20.100000000000001" customHeight="1" x14ac:dyDescent="0.25">
      <c r="A191" s="155"/>
      <c r="B191" s="3">
        <v>329</v>
      </c>
      <c r="C191" s="66" t="s">
        <v>110</v>
      </c>
      <c r="D191" s="76"/>
      <c r="E191" s="5"/>
      <c r="F191" s="5"/>
      <c r="G191" s="22">
        <f t="shared" si="27"/>
        <v>0</v>
      </c>
      <c r="H191" s="4"/>
      <c r="I191" s="22">
        <v>49.6</v>
      </c>
      <c r="J191" s="8">
        <v>0</v>
      </c>
      <c r="K191" s="8">
        <v>0</v>
      </c>
      <c r="L191" s="22">
        <f t="shared" si="28"/>
        <v>49.6</v>
      </c>
      <c r="M191" s="23"/>
    </row>
    <row r="192" spans="1:13" ht="20.100000000000001" customHeight="1" x14ac:dyDescent="0.25">
      <c r="A192" s="155"/>
      <c r="B192" s="3">
        <v>330</v>
      </c>
      <c r="C192" s="66" t="s">
        <v>111</v>
      </c>
      <c r="D192" s="76"/>
      <c r="E192" s="5"/>
      <c r="F192" s="5"/>
      <c r="G192" s="22">
        <f t="shared" si="27"/>
        <v>0</v>
      </c>
      <c r="H192" s="4"/>
      <c r="I192" s="22">
        <v>77.2</v>
      </c>
      <c r="J192" s="8">
        <v>0</v>
      </c>
      <c r="K192" s="8">
        <v>0</v>
      </c>
      <c r="L192" s="22">
        <f t="shared" si="28"/>
        <v>77.2</v>
      </c>
      <c r="M192" s="23"/>
    </row>
    <row r="193" spans="1:13" ht="20.100000000000001" customHeight="1" x14ac:dyDescent="0.25">
      <c r="A193" s="155"/>
      <c r="B193" s="3">
        <v>331</v>
      </c>
      <c r="C193" s="66" t="s">
        <v>112</v>
      </c>
      <c r="D193" s="76"/>
      <c r="E193" s="5"/>
      <c r="F193" s="5"/>
      <c r="G193" s="22">
        <f t="shared" si="27"/>
        <v>0</v>
      </c>
      <c r="H193" s="4"/>
      <c r="I193" s="22">
        <v>66.150000000000006</v>
      </c>
      <c r="J193" s="8">
        <v>0</v>
      </c>
      <c r="K193" s="8">
        <v>0</v>
      </c>
      <c r="L193" s="22">
        <f t="shared" si="28"/>
        <v>66.150000000000006</v>
      </c>
      <c r="M193" s="23"/>
    </row>
    <row r="194" spans="1:13" ht="20.100000000000001" customHeight="1" x14ac:dyDescent="0.25">
      <c r="A194" s="155"/>
      <c r="B194" s="3">
        <v>332</v>
      </c>
      <c r="C194" s="66" t="s">
        <v>113</v>
      </c>
      <c r="D194" s="76"/>
      <c r="E194" s="5"/>
      <c r="F194" s="5"/>
      <c r="G194" s="22">
        <f t="shared" si="27"/>
        <v>0</v>
      </c>
      <c r="H194" s="4"/>
      <c r="I194" s="22">
        <v>93.7</v>
      </c>
      <c r="J194" s="8">
        <v>0</v>
      </c>
      <c r="K194" s="8">
        <v>0</v>
      </c>
      <c r="L194" s="22">
        <f t="shared" si="28"/>
        <v>93.7</v>
      </c>
      <c r="M194" s="23"/>
    </row>
    <row r="195" spans="1:13" ht="20.100000000000001" customHeight="1" x14ac:dyDescent="0.25">
      <c r="A195" s="155"/>
      <c r="B195" s="3">
        <v>333</v>
      </c>
      <c r="C195" s="66" t="s">
        <v>114</v>
      </c>
      <c r="D195" s="76"/>
      <c r="E195" s="5"/>
      <c r="F195" s="5"/>
      <c r="G195" s="22">
        <f t="shared" si="27"/>
        <v>0</v>
      </c>
      <c r="H195" s="4"/>
      <c r="I195" s="22">
        <v>93.7</v>
      </c>
      <c r="J195" s="8">
        <v>0</v>
      </c>
      <c r="K195" s="8">
        <v>0</v>
      </c>
      <c r="L195" s="22">
        <f t="shared" si="28"/>
        <v>93.7</v>
      </c>
      <c r="M195" s="23"/>
    </row>
    <row r="196" spans="1:13" ht="20.100000000000001" customHeight="1" x14ac:dyDescent="0.25">
      <c r="A196" s="155"/>
      <c r="B196" s="3">
        <v>334</v>
      </c>
      <c r="C196" s="66" t="s">
        <v>115</v>
      </c>
      <c r="D196" s="76"/>
      <c r="E196" s="5"/>
      <c r="F196" s="5"/>
      <c r="G196" s="22">
        <f t="shared" si="27"/>
        <v>0</v>
      </c>
      <c r="H196" s="4"/>
      <c r="I196" s="22">
        <v>33.1</v>
      </c>
      <c r="J196" s="8">
        <v>0</v>
      </c>
      <c r="K196" s="8">
        <v>0</v>
      </c>
      <c r="L196" s="22">
        <f t="shared" si="28"/>
        <v>33.1</v>
      </c>
      <c r="M196" s="23"/>
    </row>
    <row r="197" spans="1:13" ht="20.100000000000001" customHeight="1" x14ac:dyDescent="0.25">
      <c r="A197" s="155"/>
      <c r="B197" s="3">
        <v>335</v>
      </c>
      <c r="C197" s="66" t="s">
        <v>116</v>
      </c>
      <c r="D197" s="76"/>
      <c r="E197" s="5"/>
      <c r="F197" s="5"/>
      <c r="G197" s="22">
        <f t="shared" si="27"/>
        <v>0</v>
      </c>
      <c r="H197" s="4"/>
      <c r="I197" s="22">
        <v>33.1</v>
      </c>
      <c r="J197" s="8">
        <v>0</v>
      </c>
      <c r="K197" s="8">
        <v>0</v>
      </c>
      <c r="L197" s="22">
        <f t="shared" si="28"/>
        <v>33.1</v>
      </c>
      <c r="M197" s="23"/>
    </row>
    <row r="198" spans="1:13" ht="20.100000000000001" customHeight="1" x14ac:dyDescent="0.25">
      <c r="A198" s="155"/>
      <c r="B198" s="3">
        <v>336</v>
      </c>
      <c r="C198" s="66" t="s">
        <v>117</v>
      </c>
      <c r="D198" s="76"/>
      <c r="E198" s="5"/>
      <c r="F198" s="5"/>
      <c r="G198" s="22">
        <f t="shared" si="27"/>
        <v>0</v>
      </c>
      <c r="H198" s="4"/>
      <c r="I198" s="22">
        <v>110.25</v>
      </c>
      <c r="J198" s="8">
        <v>0</v>
      </c>
      <c r="K198" s="8">
        <v>0</v>
      </c>
      <c r="L198" s="22">
        <f t="shared" si="28"/>
        <v>110.25</v>
      </c>
      <c r="M198" s="23"/>
    </row>
    <row r="199" spans="1:13" ht="20.100000000000001" customHeight="1" x14ac:dyDescent="0.25">
      <c r="A199" s="155"/>
      <c r="B199" s="3">
        <v>337</v>
      </c>
      <c r="C199" s="66" t="s">
        <v>118</v>
      </c>
      <c r="D199" s="76"/>
      <c r="E199" s="5"/>
      <c r="F199" s="5"/>
      <c r="G199" s="22">
        <f t="shared" si="27"/>
        <v>0</v>
      </c>
      <c r="H199" s="4"/>
      <c r="I199" s="22">
        <v>165.4</v>
      </c>
      <c r="J199" s="8">
        <v>0</v>
      </c>
      <c r="K199" s="8">
        <v>0</v>
      </c>
      <c r="L199" s="22">
        <f t="shared" si="28"/>
        <v>165.4</v>
      </c>
      <c r="M199" s="23"/>
    </row>
    <row r="200" spans="1:13" ht="20.100000000000001" customHeight="1" x14ac:dyDescent="0.25">
      <c r="A200" s="155"/>
      <c r="B200" s="3">
        <v>338</v>
      </c>
      <c r="C200" s="66" t="s">
        <v>119</v>
      </c>
      <c r="D200" s="76"/>
      <c r="E200" s="5"/>
      <c r="F200" s="5"/>
      <c r="G200" s="22">
        <f t="shared" si="27"/>
        <v>0</v>
      </c>
      <c r="H200" s="4"/>
      <c r="I200" s="22">
        <v>165.4</v>
      </c>
      <c r="J200" s="8">
        <v>0</v>
      </c>
      <c r="K200" s="8">
        <v>0</v>
      </c>
      <c r="L200" s="22">
        <f t="shared" si="28"/>
        <v>165.4</v>
      </c>
      <c r="M200" s="23"/>
    </row>
    <row r="201" spans="1:13" ht="20.100000000000001" customHeight="1" x14ac:dyDescent="0.25">
      <c r="A201" s="155"/>
      <c r="B201" s="3">
        <v>339</v>
      </c>
      <c r="C201" s="66" t="s">
        <v>120</v>
      </c>
      <c r="D201" s="76"/>
      <c r="E201" s="5"/>
      <c r="F201" s="5"/>
      <c r="G201" s="22">
        <f t="shared" si="27"/>
        <v>0</v>
      </c>
      <c r="H201" s="4"/>
      <c r="I201" s="22">
        <v>330.75</v>
      </c>
      <c r="J201" s="8">
        <v>0</v>
      </c>
      <c r="K201" s="8">
        <v>0</v>
      </c>
      <c r="L201" s="22">
        <f t="shared" si="28"/>
        <v>330.75</v>
      </c>
      <c r="M201" s="23"/>
    </row>
    <row r="202" spans="1:13" ht="20.100000000000001" customHeight="1" x14ac:dyDescent="0.25">
      <c r="A202" s="155"/>
      <c r="B202" s="3">
        <v>340</v>
      </c>
      <c r="C202" s="66" t="s">
        <v>121</v>
      </c>
      <c r="D202" s="76"/>
      <c r="E202" s="5"/>
      <c r="F202" s="5"/>
      <c r="G202" s="22">
        <f t="shared" si="27"/>
        <v>0</v>
      </c>
      <c r="H202" s="4"/>
      <c r="I202" s="22">
        <v>330.75</v>
      </c>
      <c r="J202" s="8">
        <v>0</v>
      </c>
      <c r="K202" s="8">
        <v>0</v>
      </c>
      <c r="L202" s="22">
        <f t="shared" si="28"/>
        <v>330.75</v>
      </c>
      <c r="M202" s="23"/>
    </row>
    <row r="203" spans="1:13" ht="20.100000000000001" customHeight="1" x14ac:dyDescent="0.25">
      <c r="A203" s="155"/>
      <c r="B203" s="3">
        <v>341</v>
      </c>
      <c r="C203" s="66" t="s">
        <v>122</v>
      </c>
      <c r="D203" s="76"/>
      <c r="E203" s="5"/>
      <c r="F203" s="5"/>
      <c r="G203" s="22">
        <f t="shared" si="27"/>
        <v>0</v>
      </c>
      <c r="H203" s="4"/>
      <c r="I203" s="22">
        <v>330.75</v>
      </c>
      <c r="J203" s="8">
        <v>0</v>
      </c>
      <c r="K203" s="8">
        <v>0</v>
      </c>
      <c r="L203" s="22">
        <f t="shared" si="28"/>
        <v>330.75</v>
      </c>
      <c r="M203" s="23"/>
    </row>
    <row r="204" spans="1:13" ht="20.100000000000001" customHeight="1" x14ac:dyDescent="0.25">
      <c r="A204" s="155"/>
      <c r="B204" s="3">
        <v>342</v>
      </c>
      <c r="C204" s="66" t="s">
        <v>123</v>
      </c>
      <c r="D204" s="76"/>
      <c r="E204" s="5"/>
      <c r="F204" s="5"/>
      <c r="G204" s="22">
        <f t="shared" si="27"/>
        <v>0</v>
      </c>
      <c r="H204" s="4"/>
      <c r="I204" s="22">
        <v>330.75</v>
      </c>
      <c r="J204" s="8">
        <v>0</v>
      </c>
      <c r="K204" s="8">
        <v>0</v>
      </c>
      <c r="L204" s="22">
        <f t="shared" si="28"/>
        <v>330.75</v>
      </c>
      <c r="M204" s="23"/>
    </row>
    <row r="205" spans="1:13" ht="20.100000000000001" customHeight="1" x14ac:dyDescent="0.25">
      <c r="A205" s="155"/>
      <c r="B205" s="3">
        <v>343</v>
      </c>
      <c r="C205" s="66" t="s">
        <v>124</v>
      </c>
      <c r="D205" s="76"/>
      <c r="E205" s="5"/>
      <c r="F205" s="5"/>
      <c r="G205" s="22">
        <f t="shared" si="27"/>
        <v>0</v>
      </c>
      <c r="H205" s="4"/>
      <c r="I205" s="22">
        <v>66.150000000000006</v>
      </c>
      <c r="J205" s="8">
        <v>0</v>
      </c>
      <c r="K205" s="8">
        <v>0</v>
      </c>
      <c r="L205" s="22">
        <f t="shared" si="28"/>
        <v>66.150000000000006</v>
      </c>
      <c r="M205" s="23"/>
    </row>
    <row r="206" spans="1:13" ht="20.100000000000001" customHeight="1" x14ac:dyDescent="0.25">
      <c r="A206" s="155"/>
      <c r="B206" s="3">
        <v>344</v>
      </c>
      <c r="C206" s="66" t="s">
        <v>125</v>
      </c>
      <c r="D206" s="76"/>
      <c r="E206" s="5"/>
      <c r="F206" s="5"/>
      <c r="G206" s="22">
        <f t="shared" si="27"/>
        <v>0</v>
      </c>
      <c r="H206" s="4"/>
      <c r="I206" s="22">
        <v>77.150000000000006</v>
      </c>
      <c r="J206" s="8">
        <v>0</v>
      </c>
      <c r="K206" s="8">
        <v>0</v>
      </c>
      <c r="L206" s="22">
        <f t="shared" si="28"/>
        <v>77.150000000000006</v>
      </c>
      <c r="M206" s="23"/>
    </row>
    <row r="207" spans="1:13" ht="20.100000000000001" customHeight="1" x14ac:dyDescent="0.25">
      <c r="A207" s="155"/>
      <c r="B207" s="3">
        <v>345</v>
      </c>
      <c r="C207" s="66" t="s">
        <v>126</v>
      </c>
      <c r="D207" s="76"/>
      <c r="E207" s="5"/>
      <c r="F207" s="5"/>
      <c r="G207" s="22">
        <f t="shared" si="27"/>
        <v>0</v>
      </c>
      <c r="H207" s="4"/>
      <c r="I207" s="22">
        <v>55.1</v>
      </c>
      <c r="J207" s="8">
        <v>0</v>
      </c>
      <c r="K207" s="8">
        <v>0</v>
      </c>
      <c r="L207" s="22">
        <f t="shared" si="28"/>
        <v>55.1</v>
      </c>
      <c r="M207" s="23"/>
    </row>
    <row r="208" spans="1:13" ht="20.100000000000001" customHeight="1" x14ac:dyDescent="0.25">
      <c r="A208" s="155"/>
      <c r="B208" s="3">
        <v>346</v>
      </c>
      <c r="C208" s="66" t="s">
        <v>127</v>
      </c>
      <c r="D208" s="76"/>
      <c r="E208" s="5"/>
      <c r="F208" s="5"/>
      <c r="G208" s="22">
        <f t="shared" si="27"/>
        <v>0</v>
      </c>
      <c r="H208" s="4"/>
      <c r="I208" s="22">
        <v>44.1</v>
      </c>
      <c r="J208" s="8">
        <v>0</v>
      </c>
      <c r="K208" s="8">
        <v>0</v>
      </c>
      <c r="L208" s="22">
        <f t="shared" si="28"/>
        <v>44.1</v>
      </c>
      <c r="M208" s="23"/>
    </row>
    <row r="209" spans="1:13" ht="20.100000000000001" customHeight="1" x14ac:dyDescent="0.25">
      <c r="A209" s="155"/>
      <c r="B209" s="3">
        <v>347</v>
      </c>
      <c r="C209" s="66" t="s">
        <v>128</v>
      </c>
      <c r="D209" s="76"/>
      <c r="E209" s="5"/>
      <c r="F209" s="5"/>
      <c r="G209" s="22">
        <f t="shared" si="27"/>
        <v>0</v>
      </c>
      <c r="H209" s="4"/>
      <c r="I209" s="22">
        <v>44.1</v>
      </c>
      <c r="J209" s="8">
        <v>0</v>
      </c>
      <c r="K209" s="8">
        <v>0</v>
      </c>
      <c r="L209" s="22">
        <f t="shared" si="28"/>
        <v>44.1</v>
      </c>
      <c r="M209" s="23"/>
    </row>
    <row r="210" spans="1:13" ht="20.100000000000001" customHeight="1" x14ac:dyDescent="0.25">
      <c r="A210" s="155"/>
      <c r="B210" s="3">
        <v>348</v>
      </c>
      <c r="C210" s="66" t="s">
        <v>129</v>
      </c>
      <c r="D210" s="76"/>
      <c r="E210" s="5"/>
      <c r="F210" s="5"/>
      <c r="G210" s="22">
        <f t="shared" si="27"/>
        <v>0</v>
      </c>
      <c r="H210" s="4"/>
      <c r="I210" s="22">
        <v>22.05</v>
      </c>
      <c r="J210" s="8">
        <v>0</v>
      </c>
      <c r="K210" s="8">
        <v>0</v>
      </c>
      <c r="L210" s="22">
        <f t="shared" si="28"/>
        <v>22.05</v>
      </c>
      <c r="M210" s="23"/>
    </row>
    <row r="211" spans="1:13" ht="20.100000000000001" customHeight="1" x14ac:dyDescent="0.25">
      <c r="A211" s="155"/>
      <c r="B211" s="3">
        <v>349</v>
      </c>
      <c r="C211" s="66" t="s">
        <v>130</v>
      </c>
      <c r="D211" s="76"/>
      <c r="E211" s="5"/>
      <c r="F211" s="5"/>
      <c r="G211" s="22">
        <f t="shared" si="27"/>
        <v>0</v>
      </c>
      <c r="H211" s="4"/>
      <c r="I211" s="22">
        <v>93.7</v>
      </c>
      <c r="J211" s="8">
        <v>0</v>
      </c>
      <c r="K211" s="8">
        <v>0</v>
      </c>
      <c r="L211" s="22">
        <f t="shared" si="28"/>
        <v>93.7</v>
      </c>
      <c r="M211" s="23"/>
    </row>
    <row r="212" spans="1:13" ht="20.100000000000001" customHeight="1" x14ac:dyDescent="0.25">
      <c r="A212" s="155"/>
      <c r="B212" s="3">
        <v>351</v>
      </c>
      <c r="C212" s="66" t="s">
        <v>131</v>
      </c>
      <c r="D212" s="76"/>
      <c r="E212" s="5"/>
      <c r="F212" s="5"/>
      <c r="G212" s="22">
        <f t="shared" si="27"/>
        <v>0</v>
      </c>
      <c r="H212" s="4"/>
      <c r="I212" s="22">
        <v>661.5</v>
      </c>
      <c r="J212" s="8">
        <v>0</v>
      </c>
      <c r="K212" s="8">
        <v>0</v>
      </c>
      <c r="L212" s="22">
        <f t="shared" si="28"/>
        <v>661.5</v>
      </c>
      <c r="M212" s="23"/>
    </row>
    <row r="213" spans="1:13" ht="20.100000000000001" customHeight="1" x14ac:dyDescent="0.25">
      <c r="A213" s="155"/>
      <c r="B213" s="3">
        <v>352</v>
      </c>
      <c r="C213" s="66" t="s">
        <v>132</v>
      </c>
      <c r="D213" s="76"/>
      <c r="E213" s="5"/>
      <c r="F213" s="5"/>
      <c r="G213" s="22">
        <f t="shared" si="27"/>
        <v>0</v>
      </c>
      <c r="H213" s="4"/>
      <c r="I213" s="22">
        <v>55.1</v>
      </c>
      <c r="J213" s="8">
        <v>0</v>
      </c>
      <c r="K213" s="8">
        <v>0</v>
      </c>
      <c r="L213" s="22">
        <f t="shared" si="28"/>
        <v>55.1</v>
      </c>
      <c r="M213" s="23"/>
    </row>
    <row r="214" spans="1:13" ht="20.100000000000001" customHeight="1" x14ac:dyDescent="0.25">
      <c r="A214" s="155"/>
      <c r="B214" s="3">
        <v>353</v>
      </c>
      <c r="C214" s="66" t="s">
        <v>133</v>
      </c>
      <c r="D214" s="76"/>
      <c r="E214" s="5"/>
      <c r="F214" s="5"/>
      <c r="G214" s="22">
        <f t="shared" si="27"/>
        <v>0</v>
      </c>
      <c r="H214" s="4"/>
      <c r="I214" s="22">
        <v>358.3</v>
      </c>
      <c r="J214" s="8">
        <v>0</v>
      </c>
      <c r="K214" s="8">
        <v>0</v>
      </c>
      <c r="L214" s="22">
        <f t="shared" si="28"/>
        <v>358.3</v>
      </c>
      <c r="M214" s="23"/>
    </row>
    <row r="215" spans="1:13" ht="20.100000000000001" customHeight="1" x14ac:dyDescent="0.25">
      <c r="A215" s="155"/>
      <c r="B215" s="3">
        <v>354</v>
      </c>
      <c r="C215" s="66" t="s">
        <v>134</v>
      </c>
      <c r="D215" s="76"/>
      <c r="E215" s="5"/>
      <c r="F215" s="5"/>
      <c r="G215" s="22">
        <f t="shared" si="27"/>
        <v>0</v>
      </c>
      <c r="H215" s="4"/>
      <c r="I215" s="22">
        <v>22.05</v>
      </c>
      <c r="J215" s="8">
        <v>0</v>
      </c>
      <c r="K215" s="8">
        <v>0</v>
      </c>
      <c r="L215" s="22">
        <f t="shared" si="28"/>
        <v>22.05</v>
      </c>
      <c r="M215" s="23"/>
    </row>
    <row r="216" spans="1:13" ht="20.100000000000001" customHeight="1" x14ac:dyDescent="0.25">
      <c r="A216" s="155"/>
      <c r="B216" s="3">
        <v>355</v>
      </c>
      <c r="C216" s="66" t="s">
        <v>135</v>
      </c>
      <c r="D216" s="76"/>
      <c r="E216" s="5"/>
      <c r="F216" s="5"/>
      <c r="G216" s="22">
        <f t="shared" si="27"/>
        <v>0</v>
      </c>
      <c r="H216" s="4"/>
      <c r="I216" s="22">
        <v>93.7</v>
      </c>
      <c r="J216" s="8">
        <v>0</v>
      </c>
      <c r="K216" s="8">
        <v>0</v>
      </c>
      <c r="L216" s="22">
        <f t="shared" si="28"/>
        <v>93.7</v>
      </c>
      <c r="M216" s="23"/>
    </row>
    <row r="217" spans="1:13" ht="20.100000000000001" customHeight="1" x14ac:dyDescent="0.25">
      <c r="A217" s="155"/>
      <c r="B217" s="3">
        <v>356</v>
      </c>
      <c r="C217" s="66" t="s">
        <v>425</v>
      </c>
      <c r="D217" s="76"/>
      <c r="E217" s="5"/>
      <c r="F217" s="5"/>
      <c r="G217" s="22">
        <f t="shared" si="27"/>
        <v>0</v>
      </c>
      <c r="H217" s="4"/>
      <c r="I217" s="22">
        <v>105</v>
      </c>
      <c r="J217" s="8">
        <v>0</v>
      </c>
      <c r="K217" s="8">
        <v>0</v>
      </c>
      <c r="L217" s="22">
        <f t="shared" si="28"/>
        <v>105</v>
      </c>
      <c r="M217" s="23"/>
    </row>
    <row r="218" spans="1:13" ht="20.100000000000001" customHeight="1" x14ac:dyDescent="0.25">
      <c r="A218" s="155"/>
      <c r="B218" s="3">
        <v>32061</v>
      </c>
      <c r="C218" s="66" t="s">
        <v>152</v>
      </c>
      <c r="D218" s="76"/>
      <c r="E218" s="5"/>
      <c r="F218" s="5"/>
      <c r="G218" s="22">
        <f t="shared" si="27"/>
        <v>0</v>
      </c>
      <c r="H218" s="4"/>
      <c r="I218" s="22">
        <v>66.150000000000006</v>
      </c>
      <c r="J218" s="8">
        <v>0</v>
      </c>
      <c r="K218" s="8">
        <v>0</v>
      </c>
      <c r="L218" s="22">
        <f t="shared" si="28"/>
        <v>66.150000000000006</v>
      </c>
      <c r="M218" s="23"/>
    </row>
    <row r="219" spans="1:13" ht="20.100000000000001" customHeight="1" x14ac:dyDescent="0.25">
      <c r="A219" s="155"/>
      <c r="B219" s="3">
        <v>32062</v>
      </c>
      <c r="C219" s="66" t="s">
        <v>153</v>
      </c>
      <c r="D219" s="76"/>
      <c r="E219" s="5"/>
      <c r="F219" s="5"/>
      <c r="G219" s="22">
        <f t="shared" si="27"/>
        <v>0</v>
      </c>
      <c r="H219" s="4"/>
      <c r="I219" s="22">
        <v>22.05</v>
      </c>
      <c r="J219" s="8">
        <v>0</v>
      </c>
      <c r="K219" s="8">
        <v>0</v>
      </c>
      <c r="L219" s="22">
        <f t="shared" si="28"/>
        <v>22.05</v>
      </c>
      <c r="M219" s="23"/>
    </row>
    <row r="220" spans="1:13" ht="20.100000000000001" customHeight="1" x14ac:dyDescent="0.25">
      <c r="A220" s="155"/>
      <c r="B220" s="3">
        <v>32063</v>
      </c>
      <c r="C220" s="66" t="s">
        <v>154</v>
      </c>
      <c r="D220" s="76"/>
      <c r="E220" s="5"/>
      <c r="F220" s="5"/>
      <c r="G220" s="22">
        <f t="shared" si="27"/>
        <v>0</v>
      </c>
      <c r="H220" s="4"/>
      <c r="I220" s="22">
        <v>99.2</v>
      </c>
      <c r="J220" s="8">
        <v>0</v>
      </c>
      <c r="K220" s="8">
        <v>0</v>
      </c>
      <c r="L220" s="22">
        <f t="shared" si="28"/>
        <v>99.2</v>
      </c>
      <c r="M220" s="23"/>
    </row>
    <row r="221" spans="1:13" ht="20.100000000000001" customHeight="1" x14ac:dyDescent="0.25">
      <c r="A221" s="155"/>
      <c r="B221" s="3">
        <v>32064</v>
      </c>
      <c r="C221" s="66" t="s">
        <v>155</v>
      </c>
      <c r="D221" s="76"/>
      <c r="E221" s="5"/>
      <c r="F221" s="5"/>
      <c r="G221" s="22">
        <f t="shared" si="27"/>
        <v>0</v>
      </c>
      <c r="H221" s="4"/>
      <c r="I221" s="22">
        <v>99.2</v>
      </c>
      <c r="J221" s="8">
        <v>0</v>
      </c>
      <c r="K221" s="8">
        <v>0</v>
      </c>
      <c r="L221" s="22">
        <f t="shared" si="28"/>
        <v>99.2</v>
      </c>
      <c r="M221" s="23"/>
    </row>
    <row r="222" spans="1:13" ht="20.100000000000001" customHeight="1" x14ac:dyDescent="0.25">
      <c r="A222" s="155"/>
      <c r="B222" s="3">
        <v>32065</v>
      </c>
      <c r="C222" s="66" t="s">
        <v>156</v>
      </c>
      <c r="D222" s="76"/>
      <c r="E222" s="5"/>
      <c r="F222" s="5"/>
      <c r="G222" s="22">
        <f t="shared" si="27"/>
        <v>0</v>
      </c>
      <c r="H222" s="4"/>
      <c r="I222" s="22">
        <v>165.35</v>
      </c>
      <c r="J222" s="8">
        <v>0</v>
      </c>
      <c r="K222" s="8">
        <v>0</v>
      </c>
      <c r="L222" s="22">
        <f t="shared" si="28"/>
        <v>165.35</v>
      </c>
      <c r="M222" s="23"/>
    </row>
    <row r="223" spans="1:13" ht="20.100000000000001" customHeight="1" x14ac:dyDescent="0.25">
      <c r="A223" s="155"/>
      <c r="B223" s="3">
        <v>32066</v>
      </c>
      <c r="C223" s="66" t="s">
        <v>315</v>
      </c>
      <c r="D223" s="76"/>
      <c r="E223" s="5"/>
      <c r="F223" s="5"/>
      <c r="G223" s="22">
        <f t="shared" si="27"/>
        <v>0</v>
      </c>
      <c r="H223" s="4"/>
      <c r="I223" s="22">
        <v>132.30000000000001</v>
      </c>
      <c r="J223" s="8">
        <v>0</v>
      </c>
      <c r="K223" s="8">
        <v>0</v>
      </c>
      <c r="L223" s="22">
        <f t="shared" si="28"/>
        <v>132.30000000000001</v>
      </c>
      <c r="M223" s="23"/>
    </row>
    <row r="224" spans="1:13" ht="20.100000000000001" customHeight="1" x14ac:dyDescent="0.25">
      <c r="A224" s="155"/>
      <c r="B224" s="3">
        <v>32201</v>
      </c>
      <c r="C224" s="66" t="s">
        <v>137</v>
      </c>
      <c r="D224" s="76"/>
      <c r="E224" s="5"/>
      <c r="F224" s="5"/>
      <c r="G224" s="22">
        <f t="shared" si="27"/>
        <v>0</v>
      </c>
      <c r="H224" s="4"/>
      <c r="I224" s="22">
        <v>66.150000000000006</v>
      </c>
      <c r="J224" s="8">
        <v>0</v>
      </c>
      <c r="K224" s="8">
        <v>0</v>
      </c>
      <c r="L224" s="22">
        <f t="shared" si="28"/>
        <v>66.150000000000006</v>
      </c>
      <c r="M224" s="23"/>
    </row>
    <row r="225" spans="1:13" ht="20.100000000000001" customHeight="1" x14ac:dyDescent="0.25">
      <c r="A225" s="155"/>
      <c r="B225" s="3">
        <v>32221</v>
      </c>
      <c r="C225" s="66" t="s">
        <v>144</v>
      </c>
      <c r="D225" s="76"/>
      <c r="E225" s="76"/>
      <c r="F225" s="5"/>
      <c r="G225" s="22">
        <f t="shared" si="27"/>
        <v>0</v>
      </c>
      <c r="H225" s="4"/>
      <c r="I225" s="22">
        <v>110.25</v>
      </c>
      <c r="J225" s="22">
        <v>110.25</v>
      </c>
      <c r="K225" s="8">
        <v>0</v>
      </c>
      <c r="L225" s="22">
        <f t="shared" si="28"/>
        <v>220.5</v>
      </c>
      <c r="M225" s="23"/>
    </row>
    <row r="226" spans="1:13" ht="20.100000000000001" customHeight="1" x14ac:dyDescent="0.25">
      <c r="A226" s="155"/>
      <c r="B226" s="3">
        <v>32222</v>
      </c>
      <c r="C226" s="66" t="s">
        <v>145</v>
      </c>
      <c r="D226" s="76"/>
      <c r="E226" s="76"/>
      <c r="F226" s="5"/>
      <c r="G226" s="22">
        <f t="shared" ref="G226:G258" si="29">SUM(D226:F226)</f>
        <v>0</v>
      </c>
      <c r="H226" s="4"/>
      <c r="I226" s="22">
        <v>110.25</v>
      </c>
      <c r="J226" s="22">
        <v>110.25</v>
      </c>
      <c r="K226" s="8">
        <v>0</v>
      </c>
      <c r="L226" s="22">
        <f t="shared" ref="L226:L258" si="30">SUM(I226:K226)</f>
        <v>220.5</v>
      </c>
      <c r="M226" s="23"/>
    </row>
    <row r="227" spans="1:13" ht="20.100000000000001" customHeight="1" x14ac:dyDescent="0.25">
      <c r="A227" s="155"/>
      <c r="B227" s="3">
        <v>32223</v>
      </c>
      <c r="C227" s="66" t="s">
        <v>146</v>
      </c>
      <c r="D227" s="76"/>
      <c r="E227" s="5"/>
      <c r="F227" s="5"/>
      <c r="G227" s="22">
        <f t="shared" si="29"/>
        <v>0</v>
      </c>
      <c r="H227" s="4"/>
      <c r="I227" s="22">
        <v>55.1</v>
      </c>
      <c r="J227" s="8">
        <v>0</v>
      </c>
      <c r="K227" s="8">
        <v>0</v>
      </c>
      <c r="L227" s="22">
        <f t="shared" si="30"/>
        <v>55.1</v>
      </c>
      <c r="M227" s="23"/>
    </row>
    <row r="228" spans="1:13" ht="20.100000000000001" customHeight="1" x14ac:dyDescent="0.25">
      <c r="A228" s="155"/>
      <c r="B228" s="3">
        <v>32401</v>
      </c>
      <c r="C228" s="66" t="s">
        <v>141</v>
      </c>
      <c r="D228" s="76"/>
      <c r="E228" s="5"/>
      <c r="F228" s="5"/>
      <c r="G228" s="22">
        <f t="shared" si="29"/>
        <v>0</v>
      </c>
      <c r="H228" s="4"/>
      <c r="I228" s="22">
        <v>220.5</v>
      </c>
      <c r="J228" s="8">
        <v>0</v>
      </c>
      <c r="K228" s="8">
        <v>0</v>
      </c>
      <c r="L228" s="22">
        <f t="shared" si="30"/>
        <v>220.5</v>
      </c>
      <c r="M228" s="23"/>
    </row>
    <row r="229" spans="1:13" ht="20.100000000000001" customHeight="1" x14ac:dyDescent="0.25">
      <c r="A229" s="155"/>
      <c r="B229" s="3">
        <v>32402</v>
      </c>
      <c r="C229" s="66" t="s">
        <v>142</v>
      </c>
      <c r="D229" s="76"/>
      <c r="E229" s="5"/>
      <c r="F229" s="5"/>
      <c r="G229" s="22">
        <f t="shared" si="29"/>
        <v>0</v>
      </c>
      <c r="H229" s="4"/>
      <c r="I229" s="22">
        <v>16.5</v>
      </c>
      <c r="J229" s="8">
        <v>0</v>
      </c>
      <c r="K229" s="8">
        <v>0</v>
      </c>
      <c r="L229" s="22">
        <f t="shared" si="30"/>
        <v>16.5</v>
      </c>
      <c r="M229" s="23"/>
    </row>
    <row r="230" spans="1:13" ht="20.100000000000001" customHeight="1" x14ac:dyDescent="0.25">
      <c r="A230" s="155"/>
      <c r="B230" s="3">
        <v>32403</v>
      </c>
      <c r="C230" s="66" t="s">
        <v>143</v>
      </c>
      <c r="D230" s="76"/>
      <c r="E230" s="5"/>
      <c r="F230" s="5"/>
      <c r="G230" s="22">
        <f t="shared" si="29"/>
        <v>0</v>
      </c>
      <c r="H230" s="4"/>
      <c r="I230" s="22">
        <v>27.5</v>
      </c>
      <c r="J230" s="8">
        <v>0</v>
      </c>
      <c r="K230" s="8">
        <v>0</v>
      </c>
      <c r="L230" s="22">
        <f t="shared" si="30"/>
        <v>27.5</v>
      </c>
      <c r="M230" s="23"/>
    </row>
    <row r="231" spans="1:13" ht="20.100000000000001" customHeight="1" x14ac:dyDescent="0.25">
      <c r="A231" s="155"/>
      <c r="B231" s="3">
        <v>32441</v>
      </c>
      <c r="C231" s="66" t="s">
        <v>149</v>
      </c>
      <c r="D231" s="76"/>
      <c r="E231" s="5"/>
      <c r="F231" s="5"/>
      <c r="G231" s="22">
        <f t="shared" si="29"/>
        <v>0</v>
      </c>
      <c r="H231" s="4"/>
      <c r="I231" s="22">
        <v>99.2</v>
      </c>
      <c r="J231" s="8">
        <v>0</v>
      </c>
      <c r="K231" s="8">
        <v>0</v>
      </c>
      <c r="L231" s="22">
        <f t="shared" si="30"/>
        <v>99.2</v>
      </c>
      <c r="M231" s="23"/>
    </row>
    <row r="232" spans="1:13" ht="20.100000000000001" customHeight="1" x14ac:dyDescent="0.25">
      <c r="A232" s="155"/>
      <c r="B232" s="3">
        <v>32442</v>
      </c>
      <c r="C232" s="66" t="s">
        <v>150</v>
      </c>
      <c r="D232" s="76"/>
      <c r="E232" s="5"/>
      <c r="F232" s="5"/>
      <c r="G232" s="22">
        <f t="shared" si="29"/>
        <v>0</v>
      </c>
      <c r="H232" s="4"/>
      <c r="I232" s="22">
        <v>173.65</v>
      </c>
      <c r="J232" s="8">
        <v>0</v>
      </c>
      <c r="K232" s="8">
        <v>0</v>
      </c>
      <c r="L232" s="22">
        <f t="shared" si="30"/>
        <v>173.65</v>
      </c>
      <c r="M232" s="23"/>
    </row>
    <row r="233" spans="1:13" ht="20.100000000000001" customHeight="1" x14ac:dyDescent="0.25">
      <c r="A233" s="155"/>
      <c r="B233" s="3">
        <v>32443</v>
      </c>
      <c r="C233" s="66" t="s">
        <v>151</v>
      </c>
      <c r="D233" s="76"/>
      <c r="E233" s="5"/>
      <c r="F233" s="5"/>
      <c r="G233" s="22">
        <f t="shared" si="29"/>
        <v>0</v>
      </c>
      <c r="H233" s="4"/>
      <c r="I233" s="22">
        <v>115.75</v>
      </c>
      <c r="J233" s="8">
        <v>0</v>
      </c>
      <c r="K233" s="8">
        <v>0</v>
      </c>
      <c r="L233" s="22">
        <f t="shared" si="30"/>
        <v>115.75</v>
      </c>
      <c r="M233" s="23"/>
    </row>
    <row r="234" spans="1:13" ht="20.100000000000001" customHeight="1" x14ac:dyDescent="0.25">
      <c r="A234" s="155"/>
      <c r="B234" s="3">
        <v>32451</v>
      </c>
      <c r="C234" s="66" t="s">
        <v>136</v>
      </c>
      <c r="D234" s="76"/>
      <c r="E234" s="5"/>
      <c r="F234" s="5"/>
      <c r="G234" s="22">
        <f t="shared" si="29"/>
        <v>0</v>
      </c>
      <c r="H234" s="4"/>
      <c r="I234" s="22">
        <v>88.2</v>
      </c>
      <c r="J234" s="8">
        <v>0</v>
      </c>
      <c r="K234" s="8">
        <v>0</v>
      </c>
      <c r="L234" s="22">
        <f t="shared" si="30"/>
        <v>88.2</v>
      </c>
      <c r="M234" s="23"/>
    </row>
    <row r="235" spans="1:13" ht="20.100000000000001" customHeight="1" x14ac:dyDescent="0.25">
      <c r="A235" s="155"/>
      <c r="B235" s="3">
        <v>32491</v>
      </c>
      <c r="C235" s="66" t="s">
        <v>147</v>
      </c>
      <c r="D235" s="76"/>
      <c r="E235" s="5"/>
      <c r="F235" s="5"/>
      <c r="G235" s="22">
        <f t="shared" si="29"/>
        <v>0</v>
      </c>
      <c r="H235" s="4"/>
      <c r="I235" s="22">
        <v>187.4</v>
      </c>
      <c r="J235" s="8">
        <v>0</v>
      </c>
      <c r="K235" s="8">
        <v>0</v>
      </c>
      <c r="L235" s="22">
        <f t="shared" si="30"/>
        <v>187.4</v>
      </c>
      <c r="M235" s="23"/>
    </row>
    <row r="236" spans="1:13" ht="20.100000000000001" customHeight="1" x14ac:dyDescent="0.25">
      <c r="A236" s="155"/>
      <c r="B236" s="3">
        <v>32492</v>
      </c>
      <c r="C236" s="66" t="s">
        <v>148</v>
      </c>
      <c r="D236" s="76"/>
      <c r="E236" s="5"/>
      <c r="F236" s="5"/>
      <c r="G236" s="22">
        <f t="shared" si="29"/>
        <v>0</v>
      </c>
      <c r="H236" s="4"/>
      <c r="I236" s="22">
        <v>22.05</v>
      </c>
      <c r="J236" s="8">
        <v>0</v>
      </c>
      <c r="K236" s="8">
        <v>0</v>
      </c>
      <c r="L236" s="22">
        <f t="shared" si="30"/>
        <v>22.05</v>
      </c>
      <c r="M236" s="23"/>
    </row>
    <row r="237" spans="1:13" ht="20.100000000000001" customHeight="1" x14ac:dyDescent="0.25">
      <c r="A237" s="155"/>
      <c r="B237" s="3">
        <v>32511</v>
      </c>
      <c r="C237" s="66" t="s">
        <v>157</v>
      </c>
      <c r="D237" s="76"/>
      <c r="E237" s="5"/>
      <c r="F237" s="5"/>
      <c r="G237" s="22">
        <f t="shared" si="29"/>
        <v>0</v>
      </c>
      <c r="H237" s="4"/>
      <c r="I237" s="22">
        <v>121.25</v>
      </c>
      <c r="J237" s="8">
        <v>0</v>
      </c>
      <c r="K237" s="8">
        <v>0</v>
      </c>
      <c r="L237" s="22">
        <f t="shared" si="30"/>
        <v>121.25</v>
      </c>
      <c r="M237" s="23"/>
    </row>
    <row r="238" spans="1:13" ht="20.100000000000001" customHeight="1" x14ac:dyDescent="0.25">
      <c r="A238" s="155"/>
      <c r="B238" s="3">
        <v>32512</v>
      </c>
      <c r="C238" s="66" t="s">
        <v>159</v>
      </c>
      <c r="D238" s="76"/>
      <c r="E238" s="5"/>
      <c r="F238" s="5"/>
      <c r="G238" s="22">
        <f t="shared" si="29"/>
        <v>0</v>
      </c>
      <c r="H238" s="4"/>
      <c r="I238" s="22">
        <v>44.1</v>
      </c>
      <c r="J238" s="8">
        <v>0</v>
      </c>
      <c r="K238" s="8">
        <v>0</v>
      </c>
      <c r="L238" s="22">
        <f t="shared" si="30"/>
        <v>44.1</v>
      </c>
      <c r="M238" s="23"/>
    </row>
    <row r="239" spans="1:13" ht="20.100000000000001" customHeight="1" x14ac:dyDescent="0.25">
      <c r="A239" s="155"/>
      <c r="B239" s="3">
        <v>32513</v>
      </c>
      <c r="C239" s="66" t="s">
        <v>160</v>
      </c>
      <c r="D239" s="76"/>
      <c r="E239" s="5"/>
      <c r="F239" s="5"/>
      <c r="G239" s="22">
        <f t="shared" si="29"/>
        <v>0</v>
      </c>
      <c r="H239" s="4"/>
      <c r="I239" s="22">
        <v>38.6</v>
      </c>
      <c r="J239" s="8">
        <v>0</v>
      </c>
      <c r="K239" s="8">
        <v>0</v>
      </c>
      <c r="L239" s="22">
        <f t="shared" si="30"/>
        <v>38.6</v>
      </c>
      <c r="M239" s="23"/>
    </row>
    <row r="240" spans="1:13" ht="20.100000000000001" customHeight="1" x14ac:dyDescent="0.25">
      <c r="A240" s="155"/>
      <c r="B240" s="3">
        <v>32514</v>
      </c>
      <c r="C240" s="66" t="s">
        <v>161</v>
      </c>
      <c r="D240" s="76"/>
      <c r="E240" s="5"/>
      <c r="F240" s="5"/>
      <c r="G240" s="22">
        <f t="shared" si="29"/>
        <v>0</v>
      </c>
      <c r="H240" s="4"/>
      <c r="I240" s="22">
        <v>22.05</v>
      </c>
      <c r="J240" s="8">
        <v>0</v>
      </c>
      <c r="K240" s="8">
        <v>0</v>
      </c>
      <c r="L240" s="22">
        <f t="shared" si="30"/>
        <v>22.05</v>
      </c>
      <c r="M240" s="23"/>
    </row>
    <row r="241" spans="1:13" ht="20.100000000000001" customHeight="1" x14ac:dyDescent="0.25">
      <c r="A241" s="155"/>
      <c r="B241" s="3">
        <v>32515</v>
      </c>
      <c r="C241" s="66" t="s">
        <v>162</v>
      </c>
      <c r="D241" s="76"/>
      <c r="E241" s="5"/>
      <c r="F241" s="5"/>
      <c r="G241" s="22">
        <f t="shared" si="29"/>
        <v>0</v>
      </c>
      <c r="H241" s="4"/>
      <c r="I241" s="22">
        <v>55.1</v>
      </c>
      <c r="J241" s="8">
        <v>0</v>
      </c>
      <c r="K241" s="8">
        <v>0</v>
      </c>
      <c r="L241" s="22">
        <f t="shared" si="30"/>
        <v>55.1</v>
      </c>
      <c r="M241" s="23"/>
    </row>
    <row r="242" spans="1:13" ht="20.100000000000001" customHeight="1" x14ac:dyDescent="0.25">
      <c r="A242" s="155"/>
      <c r="B242" s="3">
        <v>32516</v>
      </c>
      <c r="C242" s="66" t="s">
        <v>163</v>
      </c>
      <c r="D242" s="76"/>
      <c r="E242" s="5"/>
      <c r="F242" s="5"/>
      <c r="G242" s="22">
        <f t="shared" si="29"/>
        <v>0</v>
      </c>
      <c r="H242" s="4"/>
      <c r="I242" s="22">
        <v>38.6</v>
      </c>
      <c r="J242" s="8">
        <v>0</v>
      </c>
      <c r="K242" s="8">
        <v>0</v>
      </c>
      <c r="L242" s="22">
        <f t="shared" si="30"/>
        <v>38.6</v>
      </c>
      <c r="M242" s="23"/>
    </row>
    <row r="243" spans="1:13" ht="20.100000000000001" customHeight="1" x14ac:dyDescent="0.25">
      <c r="A243" s="155"/>
      <c r="B243" s="3">
        <v>32517</v>
      </c>
      <c r="C243" s="66" t="s">
        <v>164</v>
      </c>
      <c r="D243" s="76"/>
      <c r="E243" s="5"/>
      <c r="F243" s="5"/>
      <c r="G243" s="22">
        <f t="shared" si="29"/>
        <v>0</v>
      </c>
      <c r="H243" s="4"/>
      <c r="I243" s="22">
        <v>38.6</v>
      </c>
      <c r="J243" s="8">
        <v>0</v>
      </c>
      <c r="K243" s="8">
        <v>0</v>
      </c>
      <c r="L243" s="22">
        <f t="shared" si="30"/>
        <v>38.6</v>
      </c>
      <c r="M243" s="23"/>
    </row>
    <row r="244" spans="1:13" ht="20.100000000000001" customHeight="1" x14ac:dyDescent="0.25">
      <c r="A244" s="155"/>
      <c r="B244" s="3">
        <v>32518</v>
      </c>
      <c r="C244" s="66" t="s">
        <v>165</v>
      </c>
      <c r="D244" s="76"/>
      <c r="E244" s="5"/>
      <c r="F244" s="5"/>
      <c r="G244" s="22">
        <f t="shared" si="29"/>
        <v>0</v>
      </c>
      <c r="H244" s="4"/>
      <c r="I244" s="22">
        <v>38.6</v>
      </c>
      <c r="J244" s="8">
        <v>0</v>
      </c>
      <c r="K244" s="8">
        <v>0</v>
      </c>
      <c r="L244" s="22">
        <f t="shared" si="30"/>
        <v>38.6</v>
      </c>
      <c r="M244" s="23"/>
    </row>
    <row r="245" spans="1:13" ht="20.100000000000001" customHeight="1" x14ac:dyDescent="0.25">
      <c r="A245" s="155"/>
      <c r="B245" s="3">
        <v>32519</v>
      </c>
      <c r="C245" s="66" t="s">
        <v>166</v>
      </c>
      <c r="D245" s="76"/>
      <c r="E245" s="5"/>
      <c r="F245" s="5"/>
      <c r="G245" s="22">
        <f t="shared" si="29"/>
        <v>0</v>
      </c>
      <c r="H245" s="4"/>
      <c r="I245" s="22">
        <v>66.150000000000006</v>
      </c>
      <c r="J245" s="8">
        <v>0</v>
      </c>
      <c r="K245" s="8">
        <v>0</v>
      </c>
      <c r="L245" s="22">
        <f t="shared" si="30"/>
        <v>66.150000000000006</v>
      </c>
      <c r="M245" s="23"/>
    </row>
    <row r="246" spans="1:13" ht="20.100000000000001" customHeight="1" x14ac:dyDescent="0.25">
      <c r="A246" s="155"/>
      <c r="B246" s="3">
        <v>325111</v>
      </c>
      <c r="C246" s="66" t="s">
        <v>398</v>
      </c>
      <c r="D246" s="76"/>
      <c r="E246" s="5"/>
      <c r="F246" s="5"/>
      <c r="G246" s="22">
        <f t="shared" si="29"/>
        <v>0</v>
      </c>
      <c r="H246" s="4"/>
      <c r="I246" s="22">
        <v>165.4</v>
      </c>
      <c r="J246" s="8">
        <v>0</v>
      </c>
      <c r="K246" s="8">
        <v>0</v>
      </c>
      <c r="L246" s="22">
        <f t="shared" si="30"/>
        <v>165.4</v>
      </c>
      <c r="M246" s="23"/>
    </row>
    <row r="247" spans="1:13" ht="20.100000000000001" customHeight="1" x14ac:dyDescent="0.25">
      <c r="A247" s="155"/>
      <c r="B247" s="3">
        <v>32531</v>
      </c>
      <c r="C247" s="66" t="s">
        <v>168</v>
      </c>
      <c r="D247" s="76"/>
      <c r="E247" s="5"/>
      <c r="F247" s="5"/>
      <c r="G247" s="22">
        <f t="shared" si="29"/>
        <v>0</v>
      </c>
      <c r="H247" s="4"/>
      <c r="I247" s="22">
        <v>19.850000000000001</v>
      </c>
      <c r="J247" s="8">
        <v>0</v>
      </c>
      <c r="K247" s="8">
        <v>0</v>
      </c>
      <c r="L247" s="22">
        <f t="shared" si="30"/>
        <v>19.850000000000001</v>
      </c>
      <c r="M247" s="23"/>
    </row>
    <row r="248" spans="1:13" ht="20.100000000000001" customHeight="1" x14ac:dyDescent="0.25">
      <c r="A248" s="155"/>
      <c r="B248" s="3">
        <v>32532</v>
      </c>
      <c r="C248" s="66" t="s">
        <v>169</v>
      </c>
      <c r="D248" s="76"/>
      <c r="E248" s="5"/>
      <c r="F248" s="5"/>
      <c r="G248" s="22">
        <f t="shared" si="29"/>
        <v>0</v>
      </c>
      <c r="H248" s="4"/>
      <c r="I248" s="22">
        <v>35.299999999999997</v>
      </c>
      <c r="J248" s="8">
        <v>0</v>
      </c>
      <c r="K248" s="8">
        <v>0</v>
      </c>
      <c r="L248" s="22">
        <f t="shared" si="30"/>
        <v>35.299999999999997</v>
      </c>
      <c r="M248" s="23"/>
    </row>
    <row r="249" spans="1:13" ht="20.100000000000001" customHeight="1" x14ac:dyDescent="0.25">
      <c r="A249" s="155"/>
      <c r="B249" s="3">
        <v>32533</v>
      </c>
      <c r="C249" s="66" t="s">
        <v>170</v>
      </c>
      <c r="D249" s="76"/>
      <c r="E249" s="5"/>
      <c r="F249" s="5"/>
      <c r="G249" s="22">
        <f t="shared" si="29"/>
        <v>0</v>
      </c>
      <c r="H249" s="4"/>
      <c r="I249" s="22">
        <v>88.2</v>
      </c>
      <c r="J249" s="8">
        <v>0</v>
      </c>
      <c r="K249" s="8">
        <v>0</v>
      </c>
      <c r="L249" s="22">
        <f t="shared" si="30"/>
        <v>88.2</v>
      </c>
      <c r="M249" s="23"/>
    </row>
    <row r="250" spans="1:13" ht="20.100000000000001" customHeight="1" x14ac:dyDescent="0.25">
      <c r="A250" s="155"/>
      <c r="B250" s="3">
        <v>32534</v>
      </c>
      <c r="C250" s="66" t="s">
        <v>171</v>
      </c>
      <c r="D250" s="76"/>
      <c r="E250" s="5"/>
      <c r="F250" s="5"/>
      <c r="G250" s="22">
        <f t="shared" si="29"/>
        <v>0</v>
      </c>
      <c r="H250" s="4"/>
      <c r="I250" s="22">
        <v>16.5</v>
      </c>
      <c r="J250" s="8">
        <v>0</v>
      </c>
      <c r="K250" s="8">
        <v>0</v>
      </c>
      <c r="L250" s="22">
        <f t="shared" si="30"/>
        <v>16.5</v>
      </c>
      <c r="M250" s="23"/>
    </row>
    <row r="251" spans="1:13" ht="20.100000000000001" customHeight="1" x14ac:dyDescent="0.25">
      <c r="A251" s="155"/>
      <c r="B251" s="3">
        <v>32535</v>
      </c>
      <c r="C251" s="66" t="s">
        <v>172</v>
      </c>
      <c r="D251" s="76"/>
      <c r="E251" s="5"/>
      <c r="F251" s="5"/>
      <c r="G251" s="22">
        <f t="shared" si="29"/>
        <v>0</v>
      </c>
      <c r="H251" s="4"/>
      <c r="I251" s="22">
        <v>121.3</v>
      </c>
      <c r="J251" s="8">
        <v>0</v>
      </c>
      <c r="K251" s="8">
        <v>0</v>
      </c>
      <c r="L251" s="22">
        <f t="shared" si="30"/>
        <v>121.3</v>
      </c>
      <c r="M251" s="23"/>
    </row>
    <row r="252" spans="1:13" ht="20.100000000000001" customHeight="1" x14ac:dyDescent="0.25">
      <c r="A252" s="155"/>
      <c r="B252" s="3">
        <v>32536</v>
      </c>
      <c r="C252" s="66" t="s">
        <v>158</v>
      </c>
      <c r="D252" s="76"/>
      <c r="E252" s="5"/>
      <c r="F252" s="5"/>
      <c r="G252" s="22">
        <f t="shared" si="29"/>
        <v>0</v>
      </c>
      <c r="H252" s="4"/>
      <c r="I252" s="22">
        <v>132.30000000000001</v>
      </c>
      <c r="J252" s="8">
        <v>0</v>
      </c>
      <c r="K252" s="8">
        <v>0</v>
      </c>
      <c r="L252" s="22">
        <f t="shared" si="30"/>
        <v>132.30000000000001</v>
      </c>
      <c r="M252" s="23"/>
    </row>
    <row r="253" spans="1:13" ht="20.100000000000001" customHeight="1" x14ac:dyDescent="0.25">
      <c r="A253" s="155"/>
      <c r="B253" s="3">
        <v>32537</v>
      </c>
      <c r="C253" s="66" t="s">
        <v>316</v>
      </c>
      <c r="D253" s="76"/>
      <c r="E253" s="5"/>
      <c r="F253" s="5"/>
      <c r="G253" s="22">
        <f t="shared" si="29"/>
        <v>0</v>
      </c>
      <c r="H253" s="4"/>
      <c r="I253" s="22">
        <v>132.30000000000001</v>
      </c>
      <c r="J253" s="8">
        <v>0</v>
      </c>
      <c r="K253" s="8">
        <v>0</v>
      </c>
      <c r="L253" s="22">
        <f t="shared" si="30"/>
        <v>132.30000000000001</v>
      </c>
      <c r="M253" s="23"/>
    </row>
    <row r="254" spans="1:13" ht="20.100000000000001" customHeight="1" x14ac:dyDescent="0.25">
      <c r="A254" s="155"/>
      <c r="B254" s="3">
        <v>32701</v>
      </c>
      <c r="C254" s="66" t="s">
        <v>138</v>
      </c>
      <c r="D254" s="76"/>
      <c r="E254" s="5"/>
      <c r="F254" s="5"/>
      <c r="G254" s="22">
        <f t="shared" si="29"/>
        <v>0</v>
      </c>
      <c r="H254" s="4"/>
      <c r="I254" s="22">
        <v>60.65</v>
      </c>
      <c r="J254" s="8">
        <v>0</v>
      </c>
      <c r="K254" s="8">
        <v>0</v>
      </c>
      <c r="L254" s="22">
        <f t="shared" si="30"/>
        <v>60.65</v>
      </c>
      <c r="M254" s="23"/>
    </row>
    <row r="255" spans="1:13" ht="20.100000000000001" customHeight="1" x14ac:dyDescent="0.25">
      <c r="A255" s="155"/>
      <c r="B255" s="3">
        <v>32702</v>
      </c>
      <c r="C255" s="66" t="s">
        <v>139</v>
      </c>
      <c r="D255" s="76"/>
      <c r="E255" s="5"/>
      <c r="F255" s="5"/>
      <c r="G255" s="22">
        <f t="shared" ref="G255" si="31">SUM(D255:F255)</f>
        <v>0</v>
      </c>
      <c r="H255" s="4"/>
      <c r="I255" s="22">
        <v>198.45000000000002</v>
      </c>
      <c r="J255" s="8">
        <v>0</v>
      </c>
      <c r="K255" s="8">
        <v>0</v>
      </c>
      <c r="L255" s="22">
        <f t="shared" ref="L255" si="32">SUM(I255:K255)</f>
        <v>198.45000000000002</v>
      </c>
      <c r="M255" s="23"/>
    </row>
    <row r="256" spans="1:13" ht="20.100000000000001" customHeight="1" x14ac:dyDescent="0.25">
      <c r="A256" s="155"/>
      <c r="B256" s="3">
        <v>32703</v>
      </c>
      <c r="C256" s="66" t="s">
        <v>140</v>
      </c>
      <c r="D256" s="76"/>
      <c r="E256" s="5"/>
      <c r="F256" s="5"/>
      <c r="G256" s="22">
        <f t="shared" si="29"/>
        <v>0</v>
      </c>
      <c r="H256" s="4"/>
      <c r="I256" s="22">
        <v>60.65</v>
      </c>
      <c r="J256" s="8">
        <v>0</v>
      </c>
      <c r="K256" s="8">
        <v>0</v>
      </c>
      <c r="L256" s="22">
        <f t="shared" si="30"/>
        <v>60.65</v>
      </c>
      <c r="M256" s="23"/>
    </row>
    <row r="257" spans="1:13" ht="20.100000000000001" customHeight="1" x14ac:dyDescent="0.25">
      <c r="A257" s="155"/>
      <c r="B257" s="3">
        <v>32781</v>
      </c>
      <c r="C257" s="66" t="s">
        <v>334</v>
      </c>
      <c r="D257" s="76"/>
      <c r="E257" s="5"/>
      <c r="F257" s="5"/>
      <c r="G257" s="22">
        <f t="shared" ref="G257" si="33">SUM(D257:F257)</f>
        <v>0</v>
      </c>
      <c r="H257" s="4"/>
      <c r="I257" s="22">
        <v>110.25</v>
      </c>
      <c r="J257" s="8">
        <v>0</v>
      </c>
      <c r="K257" s="8">
        <v>0</v>
      </c>
      <c r="L257" s="22">
        <f t="shared" ref="L257" si="34">SUM(I257:K257)</f>
        <v>110.25</v>
      </c>
      <c r="M257" s="23"/>
    </row>
    <row r="258" spans="1:13" ht="20.100000000000001" customHeight="1" x14ac:dyDescent="0.25">
      <c r="A258" s="156"/>
      <c r="B258" s="3">
        <v>325110</v>
      </c>
      <c r="C258" s="66" t="s">
        <v>167</v>
      </c>
      <c r="D258" s="76"/>
      <c r="E258" s="5"/>
      <c r="F258" s="5"/>
      <c r="G258" s="22">
        <f t="shared" si="29"/>
        <v>0</v>
      </c>
      <c r="H258" s="4"/>
      <c r="I258" s="22">
        <v>27.55</v>
      </c>
      <c r="J258" s="8">
        <v>0</v>
      </c>
      <c r="K258" s="8">
        <v>0</v>
      </c>
      <c r="L258" s="22">
        <f t="shared" si="30"/>
        <v>27.55</v>
      </c>
      <c r="M258" s="23"/>
    </row>
    <row r="259" spans="1:13" ht="5.0999999999999996" customHeight="1" x14ac:dyDescent="0.25">
      <c r="B259" s="25"/>
      <c r="C259" s="26"/>
      <c r="D259" s="136"/>
      <c r="E259" s="69"/>
      <c r="F259" s="69"/>
      <c r="G259" s="142"/>
      <c r="H259" s="4"/>
      <c r="I259" s="125"/>
      <c r="J259" s="69"/>
      <c r="K259" s="69"/>
      <c r="L259" s="142"/>
    </row>
    <row r="260" spans="1:13" ht="20.100000000000001" customHeight="1" x14ac:dyDescent="0.25">
      <c r="A260" s="176" t="s">
        <v>173</v>
      </c>
      <c r="B260" s="160" t="s">
        <v>173</v>
      </c>
      <c r="C260" s="161"/>
      <c r="D260" s="140"/>
      <c r="E260" s="114"/>
      <c r="F260" s="114"/>
      <c r="G260" s="141" t="str">
        <f>IF(COUNTIFS(G261:G396,"&gt;0")&gt;0,COUNTIFS(G261:G396,"&gt;0"),"")</f>
        <v/>
      </c>
      <c r="H260" s="4"/>
      <c r="I260" s="140"/>
      <c r="J260" s="114"/>
      <c r="K260" s="114"/>
      <c r="L260" s="141" t="str">
        <f>+G260</f>
        <v/>
      </c>
    </row>
    <row r="261" spans="1:13" ht="20.100000000000001" customHeight="1" x14ac:dyDescent="0.25">
      <c r="A261" s="176"/>
      <c r="B261" s="3">
        <v>41</v>
      </c>
      <c r="C261" s="66" t="s">
        <v>174</v>
      </c>
      <c r="D261" s="76"/>
      <c r="E261" s="8"/>
      <c r="F261" s="8"/>
      <c r="G261" s="22">
        <f>SUM(D261:F261)</f>
        <v>0</v>
      </c>
      <c r="H261" s="4"/>
      <c r="I261" s="22">
        <v>23.15</v>
      </c>
      <c r="J261" s="8">
        <v>0</v>
      </c>
      <c r="K261" s="8">
        <v>0</v>
      </c>
      <c r="L261" s="22">
        <f t="shared" ref="L261" si="35">SUM(I261:K261)</f>
        <v>23.15</v>
      </c>
    </row>
    <row r="262" spans="1:13" s="29" customFormat="1" ht="15" customHeight="1" x14ac:dyDescent="0.25">
      <c r="A262" s="176"/>
      <c r="B262" s="6"/>
      <c r="C262" s="67" t="s">
        <v>240</v>
      </c>
      <c r="D262" s="76"/>
      <c r="E262" s="8"/>
      <c r="F262" s="8"/>
      <c r="G262" s="8"/>
      <c r="H262" s="9"/>
      <c r="I262" s="8">
        <v>0</v>
      </c>
      <c r="J262" s="8">
        <v>0</v>
      </c>
      <c r="K262" s="8">
        <v>0</v>
      </c>
      <c r="L262" s="8"/>
      <c r="M262" s="9"/>
    </row>
    <row r="263" spans="1:13" s="29" customFormat="1" ht="15" customHeight="1" x14ac:dyDescent="0.25">
      <c r="A263" s="176"/>
      <c r="B263" s="6"/>
      <c r="C263" s="67" t="s">
        <v>241</v>
      </c>
      <c r="D263" s="76"/>
      <c r="E263" s="8"/>
      <c r="F263" s="8"/>
      <c r="G263" s="8"/>
      <c r="H263" s="9"/>
      <c r="I263" s="8">
        <v>0</v>
      </c>
      <c r="J263" s="8">
        <v>0</v>
      </c>
      <c r="K263" s="8">
        <v>0</v>
      </c>
      <c r="L263" s="8"/>
      <c r="M263" s="9"/>
    </row>
    <row r="264" spans="1:13" s="29" customFormat="1" ht="15" customHeight="1" x14ac:dyDescent="0.25">
      <c r="A264" s="176"/>
      <c r="B264" s="6"/>
      <c r="C264" s="67" t="s">
        <v>242</v>
      </c>
      <c r="D264" s="76"/>
      <c r="E264" s="8"/>
      <c r="F264" s="8"/>
      <c r="G264" s="8"/>
      <c r="H264" s="9"/>
      <c r="I264" s="8">
        <v>0</v>
      </c>
      <c r="J264" s="8">
        <v>0</v>
      </c>
      <c r="K264" s="8">
        <v>0</v>
      </c>
      <c r="L264" s="8"/>
      <c r="M264" s="9"/>
    </row>
    <row r="265" spans="1:13" s="29" customFormat="1" ht="15" customHeight="1" x14ac:dyDescent="0.25">
      <c r="A265" s="176"/>
      <c r="B265" s="6"/>
      <c r="C265" s="67" t="s">
        <v>243</v>
      </c>
      <c r="D265" s="76"/>
      <c r="E265" s="8"/>
      <c r="F265" s="8"/>
      <c r="G265" s="8"/>
      <c r="H265" s="9"/>
      <c r="I265" s="8">
        <v>0</v>
      </c>
      <c r="J265" s="8">
        <v>0</v>
      </c>
      <c r="K265" s="8">
        <v>0</v>
      </c>
      <c r="L265" s="8"/>
      <c r="M265" s="9"/>
    </row>
    <row r="266" spans="1:13" s="29" customFormat="1" ht="15" customHeight="1" x14ac:dyDescent="0.25">
      <c r="A266" s="176"/>
      <c r="B266" s="6"/>
      <c r="C266" s="67" t="s">
        <v>244</v>
      </c>
      <c r="D266" s="76"/>
      <c r="E266" s="8"/>
      <c r="F266" s="8"/>
      <c r="G266" s="8"/>
      <c r="H266" s="9"/>
      <c r="I266" s="8">
        <v>0</v>
      </c>
      <c r="J266" s="8">
        <v>0</v>
      </c>
      <c r="K266" s="8">
        <v>0</v>
      </c>
      <c r="L266" s="8"/>
      <c r="M266" s="9"/>
    </row>
    <row r="267" spans="1:13" s="29" customFormat="1" ht="15" customHeight="1" x14ac:dyDescent="0.25">
      <c r="A267" s="176"/>
      <c r="B267" s="6"/>
      <c r="C267" s="67" t="s">
        <v>245</v>
      </c>
      <c r="D267" s="76"/>
      <c r="E267" s="8"/>
      <c r="F267" s="8"/>
      <c r="G267" s="8"/>
      <c r="H267" s="9"/>
      <c r="I267" s="8">
        <v>0</v>
      </c>
      <c r="J267" s="8">
        <v>0</v>
      </c>
      <c r="K267" s="8">
        <v>0</v>
      </c>
      <c r="L267" s="8"/>
      <c r="M267" s="9"/>
    </row>
    <row r="268" spans="1:13" s="29" customFormat="1" ht="15" customHeight="1" x14ac:dyDescent="0.25">
      <c r="A268" s="176"/>
      <c r="B268" s="6"/>
      <c r="C268" s="67" t="s">
        <v>246</v>
      </c>
      <c r="D268" s="76"/>
      <c r="E268" s="8"/>
      <c r="F268" s="8"/>
      <c r="G268" s="8"/>
      <c r="H268" s="9"/>
      <c r="I268" s="8">
        <v>0</v>
      </c>
      <c r="J268" s="8">
        <v>0</v>
      </c>
      <c r="K268" s="8">
        <v>0</v>
      </c>
      <c r="L268" s="8"/>
      <c r="M268" s="9"/>
    </row>
    <row r="269" spans="1:13" s="29" customFormat="1" ht="15" customHeight="1" x14ac:dyDescent="0.25">
      <c r="A269" s="176"/>
      <c r="B269" s="6"/>
      <c r="C269" s="67" t="s">
        <v>247</v>
      </c>
      <c r="D269" s="76"/>
      <c r="E269" s="8"/>
      <c r="F269" s="8"/>
      <c r="G269" s="8"/>
      <c r="H269" s="9"/>
      <c r="I269" s="8">
        <v>0</v>
      </c>
      <c r="J269" s="8">
        <v>0</v>
      </c>
      <c r="K269" s="8">
        <v>0</v>
      </c>
      <c r="L269" s="8"/>
      <c r="M269" s="9"/>
    </row>
    <row r="270" spans="1:13" s="29" customFormat="1" ht="15" customHeight="1" x14ac:dyDescent="0.25">
      <c r="A270" s="176"/>
      <c r="B270" s="6"/>
      <c r="C270" s="67" t="s">
        <v>248</v>
      </c>
      <c r="D270" s="76"/>
      <c r="E270" s="8"/>
      <c r="F270" s="8"/>
      <c r="G270" s="8"/>
      <c r="H270" s="9"/>
      <c r="I270" s="8">
        <v>0</v>
      </c>
      <c r="J270" s="8">
        <v>0</v>
      </c>
      <c r="K270" s="8">
        <v>0</v>
      </c>
      <c r="L270" s="8"/>
      <c r="M270" s="9"/>
    </row>
    <row r="271" spans="1:13" s="29" customFormat="1" ht="15" customHeight="1" x14ac:dyDescent="0.25">
      <c r="A271" s="176"/>
      <c r="B271" s="6"/>
      <c r="C271" s="67" t="s">
        <v>249</v>
      </c>
      <c r="D271" s="76"/>
      <c r="E271" s="8"/>
      <c r="F271" s="8"/>
      <c r="G271" s="8"/>
      <c r="H271" s="9"/>
      <c r="I271" s="8">
        <v>0</v>
      </c>
      <c r="J271" s="8">
        <v>0</v>
      </c>
      <c r="K271" s="8">
        <v>0</v>
      </c>
      <c r="L271" s="8"/>
      <c r="M271" s="9"/>
    </row>
    <row r="272" spans="1:13" s="29" customFormat="1" ht="15" customHeight="1" x14ac:dyDescent="0.25">
      <c r="A272" s="176"/>
      <c r="B272" s="6"/>
      <c r="C272" s="67" t="s">
        <v>250</v>
      </c>
      <c r="D272" s="76"/>
      <c r="E272" s="8"/>
      <c r="F272" s="8"/>
      <c r="G272" s="8"/>
      <c r="H272" s="9"/>
      <c r="I272" s="8">
        <v>0</v>
      </c>
      <c r="J272" s="8">
        <v>0</v>
      </c>
      <c r="K272" s="8">
        <v>0</v>
      </c>
      <c r="L272" s="8"/>
      <c r="M272" s="9"/>
    </row>
    <row r="273" spans="1:13" s="29" customFormat="1" ht="15" customHeight="1" x14ac:dyDescent="0.25">
      <c r="A273" s="176"/>
      <c r="B273" s="6"/>
      <c r="C273" s="67" t="s">
        <v>251</v>
      </c>
      <c r="D273" s="76"/>
      <c r="E273" s="8"/>
      <c r="F273" s="8"/>
      <c r="G273" s="8"/>
      <c r="H273" s="9"/>
      <c r="I273" s="8">
        <v>0</v>
      </c>
      <c r="J273" s="8">
        <v>0</v>
      </c>
      <c r="K273" s="8">
        <v>0</v>
      </c>
      <c r="L273" s="8"/>
      <c r="M273" s="9"/>
    </row>
    <row r="274" spans="1:13" s="29" customFormat="1" ht="15" customHeight="1" x14ac:dyDescent="0.25">
      <c r="A274" s="176"/>
      <c r="B274" s="6"/>
      <c r="C274" s="67" t="s">
        <v>252</v>
      </c>
      <c r="D274" s="76"/>
      <c r="E274" s="8"/>
      <c r="F274" s="8"/>
      <c r="G274" s="8"/>
      <c r="H274" s="9"/>
      <c r="I274" s="8">
        <v>0</v>
      </c>
      <c r="J274" s="8">
        <v>0</v>
      </c>
      <c r="K274" s="8">
        <v>0</v>
      </c>
      <c r="L274" s="8"/>
      <c r="M274" s="9"/>
    </row>
    <row r="275" spans="1:13" s="29" customFormat="1" ht="15" customHeight="1" x14ac:dyDescent="0.25">
      <c r="A275" s="176"/>
      <c r="B275" s="6"/>
      <c r="C275" s="67" t="s">
        <v>253</v>
      </c>
      <c r="D275" s="76"/>
      <c r="E275" s="8"/>
      <c r="F275" s="8"/>
      <c r="G275" s="8"/>
      <c r="H275" s="9"/>
      <c r="I275" s="8">
        <v>0</v>
      </c>
      <c r="J275" s="8">
        <v>0</v>
      </c>
      <c r="K275" s="8">
        <v>0</v>
      </c>
      <c r="L275" s="8"/>
      <c r="M275" s="9"/>
    </row>
    <row r="276" spans="1:13" s="29" customFormat="1" ht="15" customHeight="1" x14ac:dyDescent="0.25">
      <c r="A276" s="176"/>
      <c r="B276" s="6"/>
      <c r="C276" s="67" t="s">
        <v>254</v>
      </c>
      <c r="D276" s="76"/>
      <c r="E276" s="8"/>
      <c r="F276" s="8"/>
      <c r="G276" s="8"/>
      <c r="H276" s="9"/>
      <c r="I276" s="8">
        <v>0</v>
      </c>
      <c r="J276" s="8">
        <v>0</v>
      </c>
      <c r="K276" s="8">
        <v>0</v>
      </c>
      <c r="L276" s="8"/>
      <c r="M276" s="9"/>
    </row>
    <row r="277" spans="1:13" s="29" customFormat="1" ht="15" customHeight="1" x14ac:dyDescent="0.25">
      <c r="A277" s="176"/>
      <c r="B277" s="6"/>
      <c r="C277" s="67" t="s">
        <v>255</v>
      </c>
      <c r="D277" s="76"/>
      <c r="E277" s="8"/>
      <c r="F277" s="8"/>
      <c r="G277" s="8"/>
      <c r="H277" s="9"/>
      <c r="I277" s="8">
        <v>0</v>
      </c>
      <c r="J277" s="8">
        <v>0</v>
      </c>
      <c r="K277" s="8">
        <v>0</v>
      </c>
      <c r="L277" s="8"/>
      <c r="M277" s="9"/>
    </row>
    <row r="278" spans="1:13" s="29" customFormat="1" ht="15" customHeight="1" x14ac:dyDescent="0.25">
      <c r="A278" s="176"/>
      <c r="B278" s="6"/>
      <c r="C278" s="67" t="s">
        <v>256</v>
      </c>
      <c r="D278" s="76"/>
      <c r="E278" s="8"/>
      <c r="F278" s="8"/>
      <c r="G278" s="8"/>
      <c r="H278" s="9"/>
      <c r="I278" s="8">
        <v>0</v>
      </c>
      <c r="J278" s="8">
        <v>0</v>
      </c>
      <c r="K278" s="8">
        <v>0</v>
      </c>
      <c r="L278" s="8"/>
      <c r="M278" s="9"/>
    </row>
    <row r="279" spans="1:13" s="29" customFormat="1" ht="15" customHeight="1" x14ac:dyDescent="0.25">
      <c r="A279" s="176"/>
      <c r="B279" s="6"/>
      <c r="C279" s="67" t="s">
        <v>257</v>
      </c>
      <c r="D279" s="76"/>
      <c r="E279" s="8"/>
      <c r="F279" s="8"/>
      <c r="G279" s="8"/>
      <c r="H279" s="9"/>
      <c r="I279" s="8">
        <v>0</v>
      </c>
      <c r="J279" s="8">
        <v>0</v>
      </c>
      <c r="K279" s="8">
        <v>0</v>
      </c>
      <c r="L279" s="8"/>
      <c r="M279" s="9"/>
    </row>
    <row r="280" spans="1:13" ht="20.100000000000001" customHeight="1" x14ac:dyDescent="0.25">
      <c r="A280" s="176"/>
      <c r="B280" s="3">
        <v>42</v>
      </c>
      <c r="C280" s="66" t="s">
        <v>175</v>
      </c>
      <c r="D280" s="76"/>
      <c r="E280" s="8"/>
      <c r="F280" s="8"/>
      <c r="G280" s="22">
        <f>SUM(D280:F280)</f>
        <v>0</v>
      </c>
      <c r="H280" s="4"/>
      <c r="I280" s="22">
        <v>20.95</v>
      </c>
      <c r="J280" s="8">
        <v>0</v>
      </c>
      <c r="K280" s="8">
        <v>0</v>
      </c>
      <c r="L280" s="22">
        <f t="shared" ref="L280" si="36">SUM(I280:K280)</f>
        <v>20.95</v>
      </c>
    </row>
    <row r="281" spans="1:13" ht="15" customHeight="1" x14ac:dyDescent="0.25">
      <c r="A281" s="176"/>
      <c r="B281" s="3"/>
      <c r="C281" s="67" t="s">
        <v>240</v>
      </c>
      <c r="D281" s="76"/>
      <c r="E281" s="8"/>
      <c r="F281" s="8"/>
      <c r="G281" s="8"/>
      <c r="H281" s="4"/>
      <c r="I281" s="5">
        <v>0</v>
      </c>
      <c r="J281" s="5">
        <v>0</v>
      </c>
      <c r="K281" s="5">
        <v>0</v>
      </c>
      <c r="L281" s="5"/>
    </row>
    <row r="282" spans="1:13" ht="15" customHeight="1" x14ac:dyDescent="0.25">
      <c r="A282" s="176"/>
      <c r="B282" s="3"/>
      <c r="C282" s="67" t="s">
        <v>258</v>
      </c>
      <c r="D282" s="76"/>
      <c r="E282" s="8"/>
      <c r="F282" s="8"/>
      <c r="G282" s="8"/>
      <c r="H282" s="4"/>
      <c r="I282" s="5">
        <v>0</v>
      </c>
      <c r="J282" s="5">
        <v>0</v>
      </c>
      <c r="K282" s="5">
        <v>0</v>
      </c>
      <c r="L282" s="5"/>
    </row>
    <row r="283" spans="1:13" ht="15" customHeight="1" x14ac:dyDescent="0.25">
      <c r="A283" s="176"/>
      <c r="B283" s="3"/>
      <c r="C283" s="67" t="s">
        <v>259</v>
      </c>
      <c r="D283" s="76"/>
      <c r="E283" s="8"/>
      <c r="F283" s="8"/>
      <c r="G283" s="8"/>
      <c r="H283" s="4"/>
      <c r="I283" s="5">
        <v>0</v>
      </c>
      <c r="J283" s="5">
        <v>0</v>
      </c>
      <c r="K283" s="5">
        <v>0</v>
      </c>
      <c r="L283" s="5"/>
    </row>
    <row r="284" spans="1:13" ht="15" customHeight="1" x14ac:dyDescent="0.25">
      <c r="A284" s="176"/>
      <c r="B284" s="3"/>
      <c r="C284" s="67" t="s">
        <v>260</v>
      </c>
      <c r="D284" s="76"/>
      <c r="E284" s="8"/>
      <c r="F284" s="8"/>
      <c r="G284" s="8"/>
      <c r="H284" s="4"/>
      <c r="I284" s="5">
        <v>0</v>
      </c>
      <c r="J284" s="5">
        <v>0</v>
      </c>
      <c r="K284" s="5">
        <v>0</v>
      </c>
      <c r="L284" s="5"/>
    </row>
    <row r="285" spans="1:13" ht="20.100000000000001" customHeight="1" x14ac:dyDescent="0.25">
      <c r="A285" s="176"/>
      <c r="B285" s="3">
        <v>43</v>
      </c>
      <c r="C285" s="66" t="s">
        <v>176</v>
      </c>
      <c r="D285" s="76"/>
      <c r="E285" s="8"/>
      <c r="F285" s="8"/>
      <c r="G285" s="22">
        <f>SUM(D285:F285)</f>
        <v>0</v>
      </c>
      <c r="H285" s="4"/>
      <c r="I285" s="22">
        <v>40.799999999999997</v>
      </c>
      <c r="J285" s="8">
        <v>0</v>
      </c>
      <c r="K285" s="8">
        <v>0</v>
      </c>
      <c r="L285" s="22">
        <f t="shared" ref="L285" si="37">SUM(I285:K285)</f>
        <v>40.799999999999997</v>
      </c>
    </row>
    <row r="286" spans="1:13" ht="15" customHeight="1" x14ac:dyDescent="0.25">
      <c r="A286" s="176"/>
      <c r="B286" s="3"/>
      <c r="C286" s="67" t="s">
        <v>240</v>
      </c>
      <c r="D286" s="76"/>
      <c r="E286" s="8"/>
      <c r="F286" s="8"/>
      <c r="G286" s="8"/>
      <c r="H286" s="4"/>
      <c r="I286" s="5">
        <v>0</v>
      </c>
      <c r="J286" s="5">
        <v>0</v>
      </c>
      <c r="K286" s="5">
        <v>0</v>
      </c>
      <c r="L286" s="5"/>
    </row>
    <row r="287" spans="1:13" ht="15" customHeight="1" x14ac:dyDescent="0.25">
      <c r="A287" s="176"/>
      <c r="B287" s="3"/>
      <c r="C287" s="67" t="s">
        <v>241</v>
      </c>
      <c r="D287" s="76"/>
      <c r="E287" s="8"/>
      <c r="F287" s="8"/>
      <c r="G287" s="8"/>
      <c r="H287" s="4"/>
      <c r="I287" s="5">
        <v>0</v>
      </c>
      <c r="J287" s="5">
        <v>0</v>
      </c>
      <c r="K287" s="5">
        <v>0</v>
      </c>
      <c r="L287" s="5"/>
    </row>
    <row r="288" spans="1:13" ht="15" customHeight="1" x14ac:dyDescent="0.25">
      <c r="A288" s="176"/>
      <c r="B288" s="3"/>
      <c r="C288" s="67" t="s">
        <v>242</v>
      </c>
      <c r="D288" s="76"/>
      <c r="E288" s="8"/>
      <c r="F288" s="8"/>
      <c r="G288" s="8"/>
      <c r="H288" s="4"/>
      <c r="I288" s="5">
        <v>0</v>
      </c>
      <c r="J288" s="5">
        <v>0</v>
      </c>
      <c r="K288" s="5">
        <v>0</v>
      </c>
      <c r="L288" s="5"/>
    </row>
    <row r="289" spans="1:13" ht="15" customHeight="1" x14ac:dyDescent="0.25">
      <c r="A289" s="176"/>
      <c r="B289" s="3"/>
      <c r="C289" s="67" t="s">
        <v>243</v>
      </c>
      <c r="D289" s="76"/>
      <c r="E289" s="8"/>
      <c r="F289" s="8"/>
      <c r="G289" s="8"/>
      <c r="H289" s="4"/>
      <c r="I289" s="5">
        <v>0</v>
      </c>
      <c r="J289" s="5">
        <v>0</v>
      </c>
      <c r="K289" s="5">
        <v>0</v>
      </c>
      <c r="L289" s="5"/>
    </row>
    <row r="290" spans="1:13" ht="15" customHeight="1" x14ac:dyDescent="0.25">
      <c r="A290" s="176"/>
      <c r="B290" s="3"/>
      <c r="C290" s="67" t="s">
        <v>244</v>
      </c>
      <c r="D290" s="76"/>
      <c r="E290" s="8"/>
      <c r="F290" s="8"/>
      <c r="G290" s="8"/>
      <c r="H290" s="4"/>
      <c r="I290" s="5">
        <v>0</v>
      </c>
      <c r="J290" s="5">
        <v>0</v>
      </c>
      <c r="K290" s="5">
        <v>0</v>
      </c>
      <c r="L290" s="5"/>
    </row>
    <row r="291" spans="1:13" ht="15" customHeight="1" x14ac:dyDescent="0.25">
      <c r="A291" s="176"/>
      <c r="B291" s="3"/>
      <c r="C291" s="67" t="s">
        <v>245</v>
      </c>
      <c r="D291" s="76"/>
      <c r="E291" s="8"/>
      <c r="F291" s="8"/>
      <c r="G291" s="8"/>
      <c r="H291" s="4"/>
      <c r="I291" s="5">
        <v>0</v>
      </c>
      <c r="J291" s="5">
        <v>0</v>
      </c>
      <c r="K291" s="5">
        <v>0</v>
      </c>
      <c r="L291" s="5"/>
      <c r="M291" s="23"/>
    </row>
    <row r="292" spans="1:13" ht="15" customHeight="1" x14ac:dyDescent="0.25">
      <c r="A292" s="176"/>
      <c r="B292" s="3"/>
      <c r="C292" s="67" t="s">
        <v>246</v>
      </c>
      <c r="D292" s="76"/>
      <c r="E292" s="8"/>
      <c r="F292" s="8"/>
      <c r="G292" s="8"/>
      <c r="H292" s="4"/>
      <c r="I292" s="5">
        <v>0</v>
      </c>
      <c r="J292" s="5">
        <v>0</v>
      </c>
      <c r="K292" s="5">
        <v>0</v>
      </c>
      <c r="L292" s="5"/>
      <c r="M292" s="23"/>
    </row>
    <row r="293" spans="1:13" ht="15" customHeight="1" x14ac:dyDescent="0.25">
      <c r="A293" s="176"/>
      <c r="B293" s="3"/>
      <c r="C293" s="67" t="s">
        <v>247</v>
      </c>
      <c r="D293" s="76"/>
      <c r="E293" s="8"/>
      <c r="F293" s="8"/>
      <c r="G293" s="8"/>
      <c r="H293" s="4"/>
      <c r="I293" s="5">
        <v>0</v>
      </c>
      <c r="J293" s="5">
        <v>0</v>
      </c>
      <c r="K293" s="5">
        <v>0</v>
      </c>
      <c r="L293" s="5"/>
      <c r="M293" s="23"/>
    </row>
    <row r="294" spans="1:13" ht="15" customHeight="1" x14ac:dyDescent="0.25">
      <c r="A294" s="176"/>
      <c r="B294" s="3"/>
      <c r="C294" s="67" t="s">
        <v>248</v>
      </c>
      <c r="D294" s="76"/>
      <c r="E294" s="8"/>
      <c r="F294" s="8"/>
      <c r="G294" s="8"/>
      <c r="H294" s="4"/>
      <c r="I294" s="5">
        <v>0</v>
      </c>
      <c r="J294" s="5">
        <v>0</v>
      </c>
      <c r="K294" s="5">
        <v>0</v>
      </c>
      <c r="L294" s="5"/>
      <c r="M294" s="23"/>
    </row>
    <row r="295" spans="1:13" ht="15" customHeight="1" x14ac:dyDescent="0.25">
      <c r="A295" s="176"/>
      <c r="B295" s="3"/>
      <c r="C295" s="67" t="s">
        <v>249</v>
      </c>
      <c r="D295" s="76"/>
      <c r="E295" s="8"/>
      <c r="F295" s="8"/>
      <c r="G295" s="8"/>
      <c r="H295" s="4"/>
      <c r="I295" s="5">
        <v>0</v>
      </c>
      <c r="J295" s="5">
        <v>0</v>
      </c>
      <c r="K295" s="5">
        <v>0</v>
      </c>
      <c r="L295" s="5"/>
      <c r="M295" s="23"/>
    </row>
    <row r="296" spans="1:13" ht="15" customHeight="1" x14ac:dyDescent="0.25">
      <c r="A296" s="176"/>
      <c r="B296" s="3"/>
      <c r="C296" s="67" t="s">
        <v>250</v>
      </c>
      <c r="D296" s="76"/>
      <c r="E296" s="8"/>
      <c r="F296" s="8"/>
      <c r="G296" s="8"/>
      <c r="H296" s="4"/>
      <c r="I296" s="5">
        <v>0</v>
      </c>
      <c r="J296" s="5">
        <v>0</v>
      </c>
      <c r="K296" s="5">
        <v>0</v>
      </c>
      <c r="L296" s="5"/>
      <c r="M296" s="23"/>
    </row>
    <row r="297" spans="1:13" ht="15" customHeight="1" x14ac:dyDescent="0.25">
      <c r="A297" s="176"/>
      <c r="B297" s="3"/>
      <c r="C297" s="67" t="s">
        <v>251</v>
      </c>
      <c r="D297" s="76"/>
      <c r="E297" s="8"/>
      <c r="F297" s="8"/>
      <c r="G297" s="8"/>
      <c r="H297" s="4"/>
      <c r="I297" s="5">
        <v>0</v>
      </c>
      <c r="J297" s="5">
        <v>0</v>
      </c>
      <c r="K297" s="5">
        <v>0</v>
      </c>
      <c r="L297" s="5"/>
      <c r="M297" s="23"/>
    </row>
    <row r="298" spans="1:13" ht="15" customHeight="1" x14ac:dyDescent="0.25">
      <c r="A298" s="176"/>
      <c r="B298" s="3"/>
      <c r="C298" s="67" t="s">
        <v>252</v>
      </c>
      <c r="D298" s="76"/>
      <c r="E298" s="8"/>
      <c r="F298" s="8"/>
      <c r="G298" s="8"/>
      <c r="H298" s="4"/>
      <c r="I298" s="5">
        <v>0</v>
      </c>
      <c r="J298" s="5">
        <v>0</v>
      </c>
      <c r="K298" s="5">
        <v>0</v>
      </c>
      <c r="L298" s="5"/>
      <c r="M298" s="23"/>
    </row>
    <row r="299" spans="1:13" ht="15" customHeight="1" x14ac:dyDescent="0.25">
      <c r="A299" s="176"/>
      <c r="B299" s="3"/>
      <c r="C299" s="67" t="s">
        <v>253</v>
      </c>
      <c r="D299" s="76"/>
      <c r="E299" s="8"/>
      <c r="F299" s="8"/>
      <c r="G299" s="8"/>
      <c r="H299" s="4"/>
      <c r="I299" s="5">
        <v>0</v>
      </c>
      <c r="J299" s="5">
        <v>0</v>
      </c>
      <c r="K299" s="5">
        <v>0</v>
      </c>
      <c r="L299" s="5"/>
      <c r="M299" s="23"/>
    </row>
    <row r="300" spans="1:13" ht="15" customHeight="1" x14ac:dyDescent="0.25">
      <c r="A300" s="176"/>
      <c r="B300" s="3"/>
      <c r="C300" s="67" t="s">
        <v>254</v>
      </c>
      <c r="D300" s="76"/>
      <c r="E300" s="8"/>
      <c r="F300" s="8"/>
      <c r="G300" s="8"/>
      <c r="H300" s="4"/>
      <c r="I300" s="5">
        <v>0</v>
      </c>
      <c r="J300" s="5">
        <v>0</v>
      </c>
      <c r="K300" s="5">
        <v>0</v>
      </c>
      <c r="L300" s="5"/>
      <c r="M300" s="23"/>
    </row>
    <row r="301" spans="1:13" ht="15" customHeight="1" x14ac:dyDescent="0.25">
      <c r="A301" s="176"/>
      <c r="B301" s="3"/>
      <c r="C301" s="67" t="s">
        <v>255</v>
      </c>
      <c r="D301" s="76"/>
      <c r="E301" s="8"/>
      <c r="F301" s="8"/>
      <c r="G301" s="8"/>
      <c r="H301" s="4"/>
      <c r="I301" s="5">
        <v>0</v>
      </c>
      <c r="J301" s="5">
        <v>0</v>
      </c>
      <c r="K301" s="5">
        <v>0</v>
      </c>
      <c r="L301" s="5"/>
      <c r="M301" s="23"/>
    </row>
    <row r="302" spans="1:13" ht="15" customHeight="1" x14ac:dyDescent="0.25">
      <c r="A302" s="176"/>
      <c r="B302" s="3"/>
      <c r="C302" s="67" t="s">
        <v>256</v>
      </c>
      <c r="D302" s="76"/>
      <c r="E302" s="8"/>
      <c r="F302" s="8"/>
      <c r="G302" s="8"/>
      <c r="H302" s="4"/>
      <c r="I302" s="5">
        <v>0</v>
      </c>
      <c r="J302" s="5">
        <v>0</v>
      </c>
      <c r="K302" s="5">
        <v>0</v>
      </c>
      <c r="L302" s="5"/>
      <c r="M302" s="23"/>
    </row>
    <row r="303" spans="1:13" ht="15" customHeight="1" x14ac:dyDescent="0.25">
      <c r="A303" s="176"/>
      <c r="B303" s="3"/>
      <c r="C303" s="67" t="s">
        <v>257</v>
      </c>
      <c r="D303" s="76"/>
      <c r="E303" s="8"/>
      <c r="F303" s="8"/>
      <c r="G303" s="8"/>
      <c r="H303" s="4"/>
      <c r="I303" s="5">
        <v>0</v>
      </c>
      <c r="J303" s="5">
        <v>0</v>
      </c>
      <c r="K303" s="5">
        <v>0</v>
      </c>
      <c r="L303" s="5"/>
      <c r="M303" s="23"/>
    </row>
    <row r="304" spans="1:13" ht="15" customHeight="1" x14ac:dyDescent="0.25">
      <c r="A304" s="176"/>
      <c r="B304" s="3"/>
      <c r="C304" s="67" t="s">
        <v>261</v>
      </c>
      <c r="D304" s="76"/>
      <c r="E304" s="8"/>
      <c r="F304" s="8"/>
      <c r="G304" s="8"/>
      <c r="H304" s="4"/>
      <c r="I304" s="5">
        <v>0</v>
      </c>
      <c r="J304" s="5">
        <v>0</v>
      </c>
      <c r="K304" s="5">
        <v>0</v>
      </c>
      <c r="L304" s="5"/>
      <c r="M304" s="23"/>
    </row>
    <row r="305" spans="1:13" ht="15" customHeight="1" x14ac:dyDescent="0.25">
      <c r="A305" s="176"/>
      <c r="B305" s="3"/>
      <c r="C305" s="67" t="s">
        <v>262</v>
      </c>
      <c r="D305" s="76"/>
      <c r="E305" s="8"/>
      <c r="F305" s="8"/>
      <c r="G305" s="8"/>
      <c r="H305" s="4"/>
      <c r="I305" s="5">
        <v>0</v>
      </c>
      <c r="J305" s="5">
        <v>0</v>
      </c>
      <c r="K305" s="5">
        <v>0</v>
      </c>
      <c r="L305" s="5"/>
      <c r="M305" s="23"/>
    </row>
    <row r="306" spans="1:13" ht="15" customHeight="1" x14ac:dyDescent="0.25">
      <c r="A306" s="176"/>
      <c r="B306" s="3"/>
      <c r="C306" s="67" t="s">
        <v>263</v>
      </c>
      <c r="D306" s="76"/>
      <c r="E306" s="8"/>
      <c r="F306" s="8"/>
      <c r="G306" s="8"/>
      <c r="H306" s="4"/>
      <c r="I306" s="5">
        <v>0</v>
      </c>
      <c r="J306" s="5">
        <v>0</v>
      </c>
      <c r="K306" s="5">
        <v>0</v>
      </c>
      <c r="L306" s="5"/>
      <c r="M306" s="23"/>
    </row>
    <row r="307" spans="1:13" ht="15" customHeight="1" x14ac:dyDescent="0.25">
      <c r="A307" s="176"/>
      <c r="B307" s="3"/>
      <c r="C307" s="67" t="s">
        <v>264</v>
      </c>
      <c r="D307" s="76"/>
      <c r="E307" s="8"/>
      <c r="F307" s="8"/>
      <c r="G307" s="8"/>
      <c r="H307" s="4"/>
      <c r="I307" s="5">
        <v>0</v>
      </c>
      <c r="J307" s="5">
        <v>0</v>
      </c>
      <c r="K307" s="5">
        <v>0</v>
      </c>
      <c r="L307" s="5"/>
      <c r="M307" s="23"/>
    </row>
    <row r="308" spans="1:13" ht="15" customHeight="1" x14ac:dyDescent="0.25">
      <c r="A308" s="176"/>
      <c r="B308" s="3"/>
      <c r="C308" s="67" t="s">
        <v>265</v>
      </c>
      <c r="D308" s="76"/>
      <c r="E308" s="8"/>
      <c r="F308" s="8"/>
      <c r="G308" s="8"/>
      <c r="H308" s="4"/>
      <c r="I308" s="5">
        <v>0</v>
      </c>
      <c r="J308" s="5">
        <v>0</v>
      </c>
      <c r="K308" s="5">
        <v>0</v>
      </c>
      <c r="L308" s="5"/>
      <c r="M308" s="23"/>
    </row>
    <row r="309" spans="1:13" ht="15" customHeight="1" x14ac:dyDescent="0.25">
      <c r="A309" s="176"/>
      <c r="B309" s="3"/>
      <c r="C309" s="67" t="s">
        <v>266</v>
      </c>
      <c r="D309" s="76"/>
      <c r="E309" s="8"/>
      <c r="F309" s="8"/>
      <c r="G309" s="8"/>
      <c r="H309" s="4"/>
      <c r="I309" s="5">
        <v>0</v>
      </c>
      <c r="J309" s="5">
        <v>0</v>
      </c>
      <c r="K309" s="5">
        <v>0</v>
      </c>
      <c r="L309" s="5"/>
      <c r="M309" s="23"/>
    </row>
    <row r="310" spans="1:13" ht="20.100000000000001" customHeight="1" x14ac:dyDescent="0.25">
      <c r="A310" s="176"/>
      <c r="B310" s="3">
        <v>44</v>
      </c>
      <c r="C310" s="66" t="s">
        <v>177</v>
      </c>
      <c r="D310" s="76"/>
      <c r="E310" s="8"/>
      <c r="F310" s="8"/>
      <c r="G310" s="22">
        <f>SUM(D310:F310)</f>
        <v>0</v>
      </c>
      <c r="H310" s="4"/>
      <c r="I310" s="22">
        <v>29.8</v>
      </c>
      <c r="J310" s="8">
        <v>0</v>
      </c>
      <c r="K310" s="8">
        <v>0</v>
      </c>
      <c r="L310" s="22">
        <f t="shared" ref="L310" si="38">SUM(I310:K310)</f>
        <v>29.8</v>
      </c>
      <c r="M310" s="23"/>
    </row>
    <row r="311" spans="1:13" ht="15" customHeight="1" x14ac:dyDescent="0.25">
      <c r="A311" s="176"/>
      <c r="B311" s="3"/>
      <c r="C311" s="67" t="s">
        <v>240</v>
      </c>
      <c r="D311" s="76"/>
      <c r="E311" s="8"/>
      <c r="F311" s="8"/>
      <c r="G311" s="8"/>
      <c r="H311" s="4"/>
      <c r="I311" s="5">
        <v>0</v>
      </c>
      <c r="J311" s="5">
        <v>0</v>
      </c>
      <c r="K311" s="5">
        <v>0</v>
      </c>
      <c r="L311" s="5"/>
      <c r="M311" s="23"/>
    </row>
    <row r="312" spans="1:13" ht="15" customHeight="1" x14ac:dyDescent="0.25">
      <c r="A312" s="176"/>
      <c r="B312" s="3"/>
      <c r="C312" s="67" t="s">
        <v>254</v>
      </c>
      <c r="D312" s="76"/>
      <c r="E312" s="8"/>
      <c r="F312" s="8"/>
      <c r="G312" s="8"/>
      <c r="H312" s="4"/>
      <c r="I312" s="5">
        <v>0</v>
      </c>
      <c r="J312" s="5">
        <v>0</v>
      </c>
      <c r="K312" s="5">
        <v>0</v>
      </c>
      <c r="L312" s="5"/>
      <c r="M312" s="23"/>
    </row>
    <row r="313" spans="1:13" ht="15" customHeight="1" x14ac:dyDescent="0.25">
      <c r="A313" s="176"/>
      <c r="B313" s="3"/>
      <c r="C313" s="67" t="s">
        <v>253</v>
      </c>
      <c r="D313" s="76"/>
      <c r="E313" s="8"/>
      <c r="F313" s="8"/>
      <c r="G313" s="8"/>
      <c r="H313" s="4"/>
      <c r="I313" s="5">
        <v>0</v>
      </c>
      <c r="J313" s="5">
        <v>0</v>
      </c>
      <c r="K313" s="5">
        <v>0</v>
      </c>
      <c r="L313" s="5"/>
      <c r="M313" s="23"/>
    </row>
    <row r="314" spans="1:13" ht="15" customHeight="1" x14ac:dyDescent="0.25">
      <c r="A314" s="176"/>
      <c r="B314" s="3"/>
      <c r="C314" s="67" t="s">
        <v>251</v>
      </c>
      <c r="D314" s="76"/>
      <c r="E314" s="8"/>
      <c r="F314" s="8"/>
      <c r="G314" s="8"/>
      <c r="H314" s="4"/>
      <c r="I314" s="5">
        <v>0</v>
      </c>
      <c r="J314" s="5">
        <v>0</v>
      </c>
      <c r="K314" s="5">
        <v>0</v>
      </c>
      <c r="L314" s="5"/>
      <c r="M314" s="23"/>
    </row>
    <row r="315" spans="1:13" ht="15" customHeight="1" x14ac:dyDescent="0.25">
      <c r="A315" s="176"/>
      <c r="B315" s="3"/>
      <c r="C315" s="67" t="s">
        <v>248</v>
      </c>
      <c r="D315" s="76"/>
      <c r="E315" s="8"/>
      <c r="F315" s="8"/>
      <c r="G315" s="8"/>
      <c r="H315" s="4"/>
      <c r="I315" s="5">
        <v>0</v>
      </c>
      <c r="J315" s="5">
        <v>0</v>
      </c>
      <c r="K315" s="5">
        <v>0</v>
      </c>
      <c r="L315" s="5"/>
      <c r="M315" s="23"/>
    </row>
    <row r="316" spans="1:13" ht="15" customHeight="1" x14ac:dyDescent="0.25">
      <c r="A316" s="176"/>
      <c r="B316" s="3"/>
      <c r="C316" s="67" t="s">
        <v>249</v>
      </c>
      <c r="D316" s="76"/>
      <c r="E316" s="8"/>
      <c r="F316" s="8"/>
      <c r="G316" s="8"/>
      <c r="H316" s="4"/>
      <c r="I316" s="5">
        <v>0</v>
      </c>
      <c r="J316" s="5">
        <v>0</v>
      </c>
      <c r="K316" s="5">
        <v>0</v>
      </c>
      <c r="L316" s="5"/>
      <c r="M316" s="23"/>
    </row>
    <row r="317" spans="1:13" ht="15" customHeight="1" x14ac:dyDescent="0.25">
      <c r="A317" s="176"/>
      <c r="B317" s="3"/>
      <c r="C317" s="67" t="s">
        <v>250</v>
      </c>
      <c r="D317" s="76"/>
      <c r="E317" s="8"/>
      <c r="F317" s="8"/>
      <c r="G317" s="8"/>
      <c r="H317" s="4"/>
      <c r="I317" s="5">
        <v>0</v>
      </c>
      <c r="J317" s="5">
        <v>0</v>
      </c>
      <c r="K317" s="5">
        <v>0</v>
      </c>
      <c r="L317" s="5"/>
      <c r="M317" s="23"/>
    </row>
    <row r="318" spans="1:13" ht="15" customHeight="1" x14ac:dyDescent="0.25">
      <c r="A318" s="176"/>
      <c r="B318" s="3"/>
      <c r="C318" s="67" t="s">
        <v>267</v>
      </c>
      <c r="D318" s="76"/>
      <c r="E318" s="8"/>
      <c r="F318" s="8"/>
      <c r="G318" s="8"/>
      <c r="H318" s="4"/>
      <c r="I318" s="5">
        <v>0</v>
      </c>
      <c r="J318" s="5">
        <v>0</v>
      </c>
      <c r="K318" s="5">
        <v>0</v>
      </c>
      <c r="L318" s="5"/>
      <c r="M318" s="23"/>
    </row>
    <row r="319" spans="1:13" ht="15" customHeight="1" x14ac:dyDescent="0.25">
      <c r="A319" s="176"/>
      <c r="B319" s="3"/>
      <c r="C319" s="67" t="s">
        <v>331</v>
      </c>
      <c r="D319" s="76"/>
      <c r="E319" s="8"/>
      <c r="F319" s="8"/>
      <c r="G319" s="8"/>
      <c r="H319" s="4"/>
      <c r="I319" s="5">
        <v>0</v>
      </c>
      <c r="J319" s="5">
        <v>0</v>
      </c>
      <c r="K319" s="5">
        <v>0</v>
      </c>
      <c r="L319" s="5"/>
      <c r="M319" s="23"/>
    </row>
    <row r="320" spans="1:13" ht="15" customHeight="1" x14ac:dyDescent="0.25">
      <c r="A320" s="176"/>
      <c r="B320" s="3"/>
      <c r="C320" s="67" t="s">
        <v>268</v>
      </c>
      <c r="D320" s="76"/>
      <c r="E320" s="8"/>
      <c r="F320" s="8"/>
      <c r="G320" s="8"/>
      <c r="H320" s="4"/>
      <c r="I320" s="5">
        <v>0</v>
      </c>
      <c r="J320" s="5">
        <v>0</v>
      </c>
      <c r="K320" s="5">
        <v>0</v>
      </c>
      <c r="L320" s="5"/>
      <c r="M320" s="23"/>
    </row>
    <row r="321" spans="1:13" ht="15" customHeight="1" x14ac:dyDescent="0.25">
      <c r="A321" s="176"/>
      <c r="B321" s="3"/>
      <c r="C321" s="67" t="s">
        <v>269</v>
      </c>
      <c r="D321" s="76"/>
      <c r="E321" s="8"/>
      <c r="F321" s="8"/>
      <c r="G321" s="8"/>
      <c r="H321" s="4"/>
      <c r="I321" s="5">
        <v>0</v>
      </c>
      <c r="J321" s="5">
        <v>0</v>
      </c>
      <c r="K321" s="5">
        <v>0</v>
      </c>
      <c r="L321" s="5"/>
      <c r="M321" s="23"/>
    </row>
    <row r="322" spans="1:13" ht="15" customHeight="1" x14ac:dyDescent="0.25">
      <c r="A322" s="176"/>
      <c r="B322" s="3"/>
      <c r="C322" s="67" t="s">
        <v>270</v>
      </c>
      <c r="D322" s="76"/>
      <c r="E322" s="8"/>
      <c r="F322" s="8"/>
      <c r="G322" s="8"/>
      <c r="H322" s="4"/>
      <c r="I322" s="5">
        <v>0</v>
      </c>
      <c r="J322" s="5">
        <v>0</v>
      </c>
      <c r="K322" s="5">
        <v>0</v>
      </c>
      <c r="L322" s="5"/>
      <c r="M322" s="23"/>
    </row>
    <row r="323" spans="1:13" ht="15" customHeight="1" x14ac:dyDescent="0.25">
      <c r="A323" s="176"/>
      <c r="B323" s="3"/>
      <c r="C323" s="67" t="s">
        <v>271</v>
      </c>
      <c r="D323" s="76"/>
      <c r="E323" s="8"/>
      <c r="F323" s="8"/>
      <c r="G323" s="8"/>
      <c r="H323" s="4"/>
      <c r="I323" s="5">
        <v>0</v>
      </c>
      <c r="J323" s="5">
        <v>0</v>
      </c>
      <c r="K323" s="5">
        <v>0</v>
      </c>
      <c r="L323" s="5"/>
      <c r="M323" s="23"/>
    </row>
    <row r="324" spans="1:13" ht="15" customHeight="1" x14ac:dyDescent="0.25">
      <c r="A324" s="176"/>
      <c r="B324" s="3"/>
      <c r="C324" s="67" t="s">
        <v>272</v>
      </c>
      <c r="D324" s="76"/>
      <c r="E324" s="8"/>
      <c r="F324" s="8"/>
      <c r="G324" s="8"/>
      <c r="H324" s="4"/>
      <c r="I324" s="5">
        <v>0</v>
      </c>
      <c r="J324" s="5">
        <v>0</v>
      </c>
      <c r="K324" s="5">
        <v>0</v>
      </c>
      <c r="L324" s="5"/>
      <c r="M324" s="23"/>
    </row>
    <row r="325" spans="1:13" ht="15" customHeight="1" x14ac:dyDescent="0.25">
      <c r="A325" s="176"/>
      <c r="B325" s="3"/>
      <c r="C325" s="67" t="s">
        <v>273</v>
      </c>
      <c r="D325" s="76"/>
      <c r="E325" s="8"/>
      <c r="F325" s="8"/>
      <c r="G325" s="8"/>
      <c r="H325" s="4"/>
      <c r="I325" s="5">
        <v>0</v>
      </c>
      <c r="J325" s="5">
        <v>0</v>
      </c>
      <c r="K325" s="5">
        <v>0</v>
      </c>
      <c r="L325" s="5"/>
      <c r="M325" s="23"/>
    </row>
    <row r="326" spans="1:13" ht="15" customHeight="1" x14ac:dyDescent="0.25">
      <c r="A326" s="176"/>
      <c r="B326" s="3"/>
      <c r="C326" s="67" t="s">
        <v>274</v>
      </c>
      <c r="D326" s="76"/>
      <c r="E326" s="8"/>
      <c r="F326" s="8"/>
      <c r="G326" s="8"/>
      <c r="H326" s="4"/>
      <c r="I326" s="5">
        <v>0</v>
      </c>
      <c r="J326" s="5">
        <v>0</v>
      </c>
      <c r="K326" s="5">
        <v>0</v>
      </c>
      <c r="L326" s="5"/>
      <c r="M326" s="23"/>
    </row>
    <row r="327" spans="1:13" ht="15" customHeight="1" x14ac:dyDescent="0.25">
      <c r="A327" s="176"/>
      <c r="B327" s="3"/>
      <c r="C327" s="67" t="s">
        <v>275</v>
      </c>
      <c r="D327" s="76"/>
      <c r="E327" s="8"/>
      <c r="F327" s="8"/>
      <c r="G327" s="8"/>
      <c r="H327" s="4"/>
      <c r="I327" s="5">
        <v>0</v>
      </c>
      <c r="J327" s="5">
        <v>0</v>
      </c>
      <c r="K327" s="5">
        <v>0</v>
      </c>
      <c r="L327" s="5"/>
      <c r="M327" s="23"/>
    </row>
    <row r="328" spans="1:13" ht="20.100000000000001" customHeight="1" x14ac:dyDescent="0.25">
      <c r="A328" s="176"/>
      <c r="B328" s="3">
        <v>45</v>
      </c>
      <c r="C328" s="66" t="s">
        <v>178</v>
      </c>
      <c r="D328" s="76"/>
      <c r="E328" s="8"/>
      <c r="F328" s="8"/>
      <c r="G328" s="22">
        <f>SUM(D328:F328)</f>
        <v>0</v>
      </c>
      <c r="H328" s="4"/>
      <c r="I328" s="22">
        <v>58.4</v>
      </c>
      <c r="J328" s="8">
        <v>0</v>
      </c>
      <c r="K328" s="8">
        <v>0</v>
      </c>
      <c r="L328" s="22">
        <f t="shared" ref="L328" si="39">SUM(I328:K328)</f>
        <v>58.4</v>
      </c>
      <c r="M328" s="23"/>
    </row>
    <row r="329" spans="1:13" ht="15" customHeight="1" x14ac:dyDescent="0.25">
      <c r="A329" s="176"/>
      <c r="B329" s="3"/>
      <c r="C329" s="67" t="s">
        <v>240</v>
      </c>
      <c r="D329" s="76"/>
      <c r="E329" s="8"/>
      <c r="F329" s="8"/>
      <c r="G329" s="8"/>
      <c r="H329" s="4"/>
      <c r="I329" s="5">
        <v>0</v>
      </c>
      <c r="J329" s="5">
        <v>0</v>
      </c>
      <c r="K329" s="5">
        <v>0</v>
      </c>
      <c r="L329" s="5"/>
      <c r="M329" s="23"/>
    </row>
    <row r="330" spans="1:13" ht="15" customHeight="1" x14ac:dyDescent="0.25">
      <c r="A330" s="176"/>
      <c r="B330" s="3"/>
      <c r="C330" s="67" t="s">
        <v>253</v>
      </c>
      <c r="D330" s="76"/>
      <c r="E330" s="8"/>
      <c r="F330" s="8"/>
      <c r="G330" s="8"/>
      <c r="H330" s="4"/>
      <c r="I330" s="5">
        <v>0</v>
      </c>
      <c r="J330" s="5">
        <v>0</v>
      </c>
      <c r="K330" s="5">
        <v>0</v>
      </c>
      <c r="L330" s="5"/>
      <c r="M330" s="23"/>
    </row>
    <row r="331" spans="1:13" ht="15" customHeight="1" x14ac:dyDescent="0.25">
      <c r="A331" s="176"/>
      <c r="B331" s="3"/>
      <c r="C331" s="67" t="s">
        <v>251</v>
      </c>
      <c r="D331" s="76"/>
      <c r="E331" s="8"/>
      <c r="F331" s="8"/>
      <c r="G331" s="8"/>
      <c r="H331" s="4"/>
      <c r="I331" s="5">
        <v>0</v>
      </c>
      <c r="J331" s="5">
        <v>0</v>
      </c>
      <c r="K331" s="5">
        <v>0</v>
      </c>
      <c r="L331" s="5"/>
      <c r="M331" s="23"/>
    </row>
    <row r="332" spans="1:13" ht="15" customHeight="1" x14ac:dyDescent="0.25">
      <c r="A332" s="176"/>
      <c r="B332" s="3"/>
      <c r="C332" s="67" t="s">
        <v>248</v>
      </c>
      <c r="D332" s="76"/>
      <c r="E332" s="8"/>
      <c r="F332" s="8"/>
      <c r="G332" s="8"/>
      <c r="H332" s="4"/>
      <c r="I332" s="5">
        <v>0</v>
      </c>
      <c r="J332" s="5">
        <v>0</v>
      </c>
      <c r="K332" s="5">
        <v>0</v>
      </c>
      <c r="L332" s="5"/>
      <c r="M332" s="23"/>
    </row>
    <row r="333" spans="1:13" ht="15" customHeight="1" x14ac:dyDescent="0.25">
      <c r="A333" s="176"/>
      <c r="B333" s="3"/>
      <c r="C333" s="67" t="s">
        <v>249</v>
      </c>
      <c r="D333" s="76"/>
      <c r="E333" s="8"/>
      <c r="F333" s="8"/>
      <c r="G333" s="8"/>
      <c r="H333" s="4"/>
      <c r="I333" s="5">
        <v>0</v>
      </c>
      <c r="J333" s="5">
        <v>0</v>
      </c>
      <c r="K333" s="5">
        <v>0</v>
      </c>
      <c r="L333" s="5"/>
      <c r="M333" s="23"/>
    </row>
    <row r="334" spans="1:13" ht="15" customHeight="1" x14ac:dyDescent="0.25">
      <c r="A334" s="176"/>
      <c r="B334" s="3"/>
      <c r="C334" s="67" t="s">
        <v>250</v>
      </c>
      <c r="D334" s="76"/>
      <c r="E334" s="8"/>
      <c r="F334" s="8"/>
      <c r="G334" s="8"/>
      <c r="H334" s="4"/>
      <c r="I334" s="5">
        <v>0</v>
      </c>
      <c r="J334" s="5">
        <v>0</v>
      </c>
      <c r="K334" s="5">
        <v>0</v>
      </c>
      <c r="L334" s="5"/>
      <c r="M334" s="23"/>
    </row>
    <row r="335" spans="1:13" ht="15" customHeight="1" x14ac:dyDescent="0.25">
      <c r="A335" s="176"/>
      <c r="B335" s="3"/>
      <c r="C335" s="67" t="s">
        <v>243</v>
      </c>
      <c r="D335" s="76"/>
      <c r="E335" s="8"/>
      <c r="F335" s="8"/>
      <c r="G335" s="8"/>
      <c r="H335" s="4"/>
      <c r="I335" s="5">
        <v>0</v>
      </c>
      <c r="J335" s="5">
        <v>0</v>
      </c>
      <c r="K335" s="5">
        <v>0</v>
      </c>
      <c r="L335" s="5"/>
      <c r="M335" s="23"/>
    </row>
    <row r="336" spans="1:13" ht="15" customHeight="1" x14ac:dyDescent="0.25">
      <c r="A336" s="176"/>
      <c r="B336" s="3"/>
      <c r="C336" s="67" t="s">
        <v>244</v>
      </c>
      <c r="D336" s="76"/>
      <c r="E336" s="8"/>
      <c r="F336" s="8"/>
      <c r="G336" s="8"/>
      <c r="H336" s="4"/>
      <c r="I336" s="5">
        <v>0</v>
      </c>
      <c r="J336" s="5">
        <v>0</v>
      </c>
      <c r="K336" s="5">
        <v>0</v>
      </c>
      <c r="L336" s="5"/>
      <c r="M336" s="23"/>
    </row>
    <row r="337" spans="1:13" ht="15" customHeight="1" x14ac:dyDescent="0.25">
      <c r="A337" s="176"/>
      <c r="B337" s="3"/>
      <c r="C337" s="67" t="s">
        <v>276</v>
      </c>
      <c r="D337" s="76"/>
      <c r="E337" s="8"/>
      <c r="F337" s="8"/>
      <c r="G337" s="8"/>
      <c r="H337" s="4"/>
      <c r="I337" s="5">
        <v>0</v>
      </c>
      <c r="J337" s="5">
        <v>0</v>
      </c>
      <c r="K337" s="5">
        <v>0</v>
      </c>
      <c r="L337" s="5"/>
      <c r="M337" s="23"/>
    </row>
    <row r="338" spans="1:13" ht="15" customHeight="1" x14ac:dyDescent="0.25">
      <c r="A338" s="176"/>
      <c r="B338" s="3"/>
      <c r="C338" s="67" t="s">
        <v>246</v>
      </c>
      <c r="D338" s="76"/>
      <c r="E338" s="8"/>
      <c r="F338" s="8"/>
      <c r="G338" s="8"/>
      <c r="H338" s="4"/>
      <c r="I338" s="5">
        <v>0</v>
      </c>
      <c r="J338" s="5">
        <v>0</v>
      </c>
      <c r="K338" s="5">
        <v>0</v>
      </c>
      <c r="L338" s="5"/>
      <c r="M338" s="23"/>
    </row>
    <row r="339" spans="1:13" ht="15" customHeight="1" x14ac:dyDescent="0.25">
      <c r="A339" s="176"/>
      <c r="B339" s="3"/>
      <c r="C339" s="67" t="s">
        <v>331</v>
      </c>
      <c r="D339" s="76"/>
      <c r="E339" s="8"/>
      <c r="F339" s="8"/>
      <c r="G339" s="8"/>
      <c r="H339" s="4"/>
      <c r="I339" s="5">
        <v>0</v>
      </c>
      <c r="J339" s="5">
        <v>0</v>
      </c>
      <c r="K339" s="5">
        <v>0</v>
      </c>
      <c r="L339" s="5"/>
      <c r="M339" s="23"/>
    </row>
    <row r="340" spans="1:13" ht="15" customHeight="1" x14ac:dyDescent="0.25">
      <c r="A340" s="176"/>
      <c r="B340" s="3"/>
      <c r="C340" s="67" t="s">
        <v>268</v>
      </c>
      <c r="D340" s="76"/>
      <c r="E340" s="8"/>
      <c r="F340" s="8"/>
      <c r="G340" s="8"/>
      <c r="H340" s="4"/>
      <c r="I340" s="5">
        <v>0</v>
      </c>
      <c r="J340" s="5">
        <v>0</v>
      </c>
      <c r="K340" s="5">
        <v>0</v>
      </c>
      <c r="L340" s="5"/>
      <c r="M340" s="23"/>
    </row>
    <row r="341" spans="1:13" ht="15" customHeight="1" x14ac:dyDescent="0.25">
      <c r="A341" s="176"/>
      <c r="B341" s="3"/>
      <c r="C341" s="67" t="s">
        <v>254</v>
      </c>
      <c r="D341" s="76"/>
      <c r="E341" s="8"/>
      <c r="F341" s="8"/>
      <c r="G341" s="8"/>
      <c r="H341" s="4"/>
      <c r="I341" s="5">
        <v>0</v>
      </c>
      <c r="J341" s="5">
        <v>0</v>
      </c>
      <c r="K341" s="5">
        <v>0</v>
      </c>
      <c r="L341" s="5"/>
      <c r="M341" s="23"/>
    </row>
    <row r="342" spans="1:13" ht="15" customHeight="1" x14ac:dyDescent="0.25">
      <c r="A342" s="176"/>
      <c r="B342" s="3"/>
      <c r="C342" s="67" t="s">
        <v>269</v>
      </c>
      <c r="D342" s="76"/>
      <c r="E342" s="8"/>
      <c r="F342" s="8"/>
      <c r="G342" s="8"/>
      <c r="H342" s="4"/>
      <c r="I342" s="5">
        <v>0</v>
      </c>
      <c r="J342" s="5">
        <v>0</v>
      </c>
      <c r="K342" s="5">
        <v>0</v>
      </c>
      <c r="L342" s="5"/>
      <c r="M342" s="23"/>
    </row>
    <row r="343" spans="1:13" ht="15" customHeight="1" x14ac:dyDescent="0.25">
      <c r="A343" s="176"/>
      <c r="B343" s="3"/>
      <c r="C343" s="67" t="s">
        <v>277</v>
      </c>
      <c r="D343" s="76"/>
      <c r="E343" s="8"/>
      <c r="F343" s="8"/>
      <c r="G343" s="8"/>
      <c r="H343" s="4"/>
      <c r="I343" s="5">
        <v>0</v>
      </c>
      <c r="J343" s="5">
        <v>0</v>
      </c>
      <c r="K343" s="5">
        <v>0</v>
      </c>
      <c r="L343" s="5"/>
      <c r="M343" s="23"/>
    </row>
    <row r="344" spans="1:13" ht="15" customHeight="1" x14ac:dyDescent="0.25">
      <c r="A344" s="176"/>
      <c r="B344" s="3"/>
      <c r="C344" s="67" t="s">
        <v>271</v>
      </c>
      <c r="D344" s="76"/>
      <c r="E344" s="8"/>
      <c r="F344" s="8"/>
      <c r="G344" s="8"/>
      <c r="H344" s="4"/>
      <c r="I344" s="5">
        <v>0</v>
      </c>
      <c r="J344" s="5">
        <v>0</v>
      </c>
      <c r="K344" s="5">
        <v>0</v>
      </c>
      <c r="L344" s="5"/>
      <c r="M344" s="23"/>
    </row>
    <row r="345" spans="1:13" ht="15" customHeight="1" x14ac:dyDescent="0.25">
      <c r="A345" s="176"/>
      <c r="B345" s="3"/>
      <c r="C345" s="67" t="s">
        <v>272</v>
      </c>
      <c r="D345" s="76"/>
      <c r="E345" s="8"/>
      <c r="F345" s="8"/>
      <c r="G345" s="8"/>
      <c r="H345" s="4"/>
      <c r="I345" s="5">
        <v>0</v>
      </c>
      <c r="J345" s="5">
        <v>0</v>
      </c>
      <c r="K345" s="5">
        <v>0</v>
      </c>
      <c r="L345" s="5"/>
      <c r="M345" s="23"/>
    </row>
    <row r="346" spans="1:13" ht="15" customHeight="1" x14ac:dyDescent="0.25">
      <c r="A346" s="176"/>
      <c r="B346" s="3"/>
      <c r="C346" s="67" t="s">
        <v>273</v>
      </c>
      <c r="D346" s="76"/>
      <c r="E346" s="8"/>
      <c r="F346" s="8"/>
      <c r="G346" s="8"/>
      <c r="H346" s="4"/>
      <c r="I346" s="5">
        <v>0</v>
      </c>
      <c r="J346" s="5">
        <v>0</v>
      </c>
      <c r="K346" s="5">
        <v>0</v>
      </c>
      <c r="L346" s="5"/>
      <c r="M346" s="23"/>
    </row>
    <row r="347" spans="1:13" ht="15" customHeight="1" x14ac:dyDescent="0.25">
      <c r="A347" s="176"/>
      <c r="B347" s="3"/>
      <c r="C347" s="67" t="s">
        <v>274</v>
      </c>
      <c r="D347" s="76"/>
      <c r="E347" s="8"/>
      <c r="F347" s="8"/>
      <c r="G347" s="8"/>
      <c r="H347" s="4"/>
      <c r="I347" s="5">
        <v>0</v>
      </c>
      <c r="J347" s="5">
        <v>0</v>
      </c>
      <c r="K347" s="5">
        <v>0</v>
      </c>
      <c r="L347" s="5"/>
      <c r="M347" s="23"/>
    </row>
    <row r="348" spans="1:13" ht="15" customHeight="1" x14ac:dyDescent="0.25">
      <c r="A348" s="176"/>
      <c r="B348" s="3"/>
      <c r="C348" s="67" t="s">
        <v>278</v>
      </c>
      <c r="D348" s="76"/>
      <c r="E348" s="8"/>
      <c r="F348" s="8"/>
      <c r="G348" s="8"/>
      <c r="H348" s="4"/>
      <c r="I348" s="5">
        <v>0</v>
      </c>
      <c r="J348" s="5">
        <v>0</v>
      </c>
      <c r="K348" s="5">
        <v>0</v>
      </c>
      <c r="L348" s="5"/>
      <c r="M348" s="23"/>
    </row>
    <row r="349" spans="1:13" ht="15" customHeight="1" x14ac:dyDescent="0.25">
      <c r="A349" s="176"/>
      <c r="B349" s="3"/>
      <c r="C349" s="67" t="s">
        <v>279</v>
      </c>
      <c r="D349" s="76"/>
      <c r="E349" s="8"/>
      <c r="F349" s="8"/>
      <c r="G349" s="8"/>
      <c r="H349" s="4"/>
      <c r="I349" s="5">
        <v>0</v>
      </c>
      <c r="J349" s="5">
        <v>0</v>
      </c>
      <c r="K349" s="5">
        <v>0</v>
      </c>
      <c r="L349" s="5"/>
      <c r="M349" s="23"/>
    </row>
    <row r="350" spans="1:13" ht="15" customHeight="1" x14ac:dyDescent="0.25">
      <c r="A350" s="176"/>
      <c r="B350" s="3"/>
      <c r="C350" s="67" t="s">
        <v>280</v>
      </c>
      <c r="D350" s="76"/>
      <c r="E350" s="8"/>
      <c r="F350" s="8"/>
      <c r="G350" s="8"/>
      <c r="H350" s="4"/>
      <c r="I350" s="5">
        <v>0</v>
      </c>
      <c r="J350" s="5">
        <v>0</v>
      </c>
      <c r="K350" s="5">
        <v>0</v>
      </c>
      <c r="L350" s="5"/>
      <c r="M350" s="23"/>
    </row>
    <row r="351" spans="1:13" ht="15" customHeight="1" x14ac:dyDescent="0.25">
      <c r="A351" s="176"/>
      <c r="B351" s="3"/>
      <c r="C351" s="67" t="s">
        <v>281</v>
      </c>
      <c r="D351" s="76"/>
      <c r="E351" s="8"/>
      <c r="F351" s="8"/>
      <c r="G351" s="8"/>
      <c r="H351" s="4"/>
      <c r="I351" s="5">
        <v>0</v>
      </c>
      <c r="J351" s="5">
        <v>0</v>
      </c>
      <c r="K351" s="5">
        <v>0</v>
      </c>
      <c r="L351" s="5"/>
      <c r="M351" s="23"/>
    </row>
    <row r="352" spans="1:13" ht="15" customHeight="1" x14ac:dyDescent="0.25">
      <c r="A352" s="176"/>
      <c r="B352" s="3"/>
      <c r="C352" s="67" t="s">
        <v>282</v>
      </c>
      <c r="D352" s="76"/>
      <c r="E352" s="8"/>
      <c r="F352" s="8"/>
      <c r="G352" s="8"/>
      <c r="H352" s="4"/>
      <c r="I352" s="5">
        <v>0</v>
      </c>
      <c r="J352" s="5">
        <v>0</v>
      </c>
      <c r="K352" s="5">
        <v>0</v>
      </c>
      <c r="L352" s="5"/>
      <c r="M352" s="23"/>
    </row>
    <row r="353" spans="1:13" ht="15" customHeight="1" x14ac:dyDescent="0.25">
      <c r="A353" s="176"/>
      <c r="B353" s="3"/>
      <c r="C353" s="67" t="s">
        <v>257</v>
      </c>
      <c r="D353" s="76"/>
      <c r="E353" s="8"/>
      <c r="F353" s="8"/>
      <c r="G353" s="8"/>
      <c r="H353" s="4"/>
      <c r="I353" s="5">
        <v>0</v>
      </c>
      <c r="J353" s="5">
        <v>0</v>
      </c>
      <c r="K353" s="5">
        <v>0</v>
      </c>
      <c r="L353" s="5"/>
      <c r="M353" s="23"/>
    </row>
    <row r="354" spans="1:13" ht="20.100000000000001" customHeight="1" x14ac:dyDescent="0.25">
      <c r="A354" s="176"/>
      <c r="B354" s="3">
        <v>46</v>
      </c>
      <c r="C354" s="66" t="s">
        <v>179</v>
      </c>
      <c r="D354" s="76"/>
      <c r="E354" s="8"/>
      <c r="F354" s="8"/>
      <c r="G354" s="22">
        <f>SUM(D354:F354)</f>
        <v>0</v>
      </c>
      <c r="H354" s="4"/>
      <c r="I354" s="22">
        <v>60.65</v>
      </c>
      <c r="J354" s="8">
        <v>0</v>
      </c>
      <c r="K354" s="8">
        <v>0</v>
      </c>
      <c r="L354" s="22">
        <f t="shared" ref="L354" si="40">SUM(I354:K354)</f>
        <v>60.65</v>
      </c>
      <c r="M354" s="23"/>
    </row>
    <row r="355" spans="1:13" ht="15" customHeight="1" x14ac:dyDescent="0.25">
      <c r="A355" s="176"/>
      <c r="B355" s="3"/>
      <c r="C355" s="67" t="s">
        <v>240</v>
      </c>
      <c r="D355" s="76"/>
      <c r="E355" s="8"/>
      <c r="F355" s="8"/>
      <c r="G355" s="8"/>
      <c r="H355" s="4"/>
      <c r="I355" s="5">
        <v>0</v>
      </c>
      <c r="J355" s="5">
        <v>0</v>
      </c>
      <c r="K355" s="5">
        <v>0</v>
      </c>
      <c r="L355" s="5"/>
      <c r="M355" s="23"/>
    </row>
    <row r="356" spans="1:13" ht="15" customHeight="1" x14ac:dyDescent="0.25">
      <c r="A356" s="176"/>
      <c r="B356" s="3"/>
      <c r="C356" s="67" t="s">
        <v>283</v>
      </c>
      <c r="D356" s="76"/>
      <c r="E356" s="8"/>
      <c r="F356" s="8"/>
      <c r="G356" s="8"/>
      <c r="H356" s="4"/>
      <c r="I356" s="5">
        <v>0</v>
      </c>
      <c r="J356" s="5">
        <v>0</v>
      </c>
      <c r="K356" s="5">
        <v>0</v>
      </c>
      <c r="L356" s="5"/>
      <c r="M356" s="23"/>
    </row>
    <row r="357" spans="1:13" ht="15" customHeight="1" x14ac:dyDescent="0.25">
      <c r="A357" s="176"/>
      <c r="B357" s="3"/>
      <c r="C357" s="67" t="s">
        <v>284</v>
      </c>
      <c r="D357" s="76"/>
      <c r="E357" s="8"/>
      <c r="F357" s="8"/>
      <c r="G357" s="8"/>
      <c r="H357" s="4"/>
      <c r="I357" s="5">
        <v>0</v>
      </c>
      <c r="J357" s="5">
        <v>0</v>
      </c>
      <c r="K357" s="5">
        <v>0</v>
      </c>
      <c r="L357" s="5"/>
      <c r="M357" s="23"/>
    </row>
    <row r="358" spans="1:13" ht="15" customHeight="1" x14ac:dyDescent="0.25">
      <c r="A358" s="176"/>
      <c r="B358" s="3"/>
      <c r="C358" s="67" t="s">
        <v>251</v>
      </c>
      <c r="D358" s="76"/>
      <c r="E358" s="8"/>
      <c r="F358" s="8"/>
      <c r="G358" s="8"/>
      <c r="H358" s="4"/>
      <c r="I358" s="5">
        <v>0</v>
      </c>
      <c r="J358" s="5">
        <v>0</v>
      </c>
      <c r="K358" s="5">
        <v>0</v>
      </c>
      <c r="L358" s="5"/>
      <c r="M358" s="23"/>
    </row>
    <row r="359" spans="1:13" ht="15" customHeight="1" x14ac:dyDescent="0.25">
      <c r="A359" s="176"/>
      <c r="B359" s="3"/>
      <c r="C359" s="67" t="s">
        <v>285</v>
      </c>
      <c r="D359" s="76"/>
      <c r="E359" s="8"/>
      <c r="F359" s="8"/>
      <c r="G359" s="8"/>
      <c r="H359" s="4"/>
      <c r="I359" s="5">
        <v>0</v>
      </c>
      <c r="J359" s="5">
        <v>0</v>
      </c>
      <c r="K359" s="5">
        <v>0</v>
      </c>
      <c r="L359" s="5"/>
      <c r="M359" s="23"/>
    </row>
    <row r="360" spans="1:13" ht="15" customHeight="1" x14ac:dyDescent="0.25">
      <c r="A360" s="176"/>
      <c r="B360" s="3"/>
      <c r="C360" s="67" t="s">
        <v>253</v>
      </c>
      <c r="D360" s="76"/>
      <c r="E360" s="8"/>
      <c r="F360" s="8"/>
      <c r="G360" s="8"/>
      <c r="H360" s="4"/>
      <c r="I360" s="5">
        <v>0</v>
      </c>
      <c r="J360" s="5">
        <v>0</v>
      </c>
      <c r="K360" s="5">
        <v>0</v>
      </c>
      <c r="L360" s="5"/>
      <c r="M360" s="23"/>
    </row>
    <row r="361" spans="1:13" ht="15" customHeight="1" x14ac:dyDescent="0.25">
      <c r="A361" s="176"/>
      <c r="B361" s="3"/>
      <c r="C361" s="67" t="s">
        <v>248</v>
      </c>
      <c r="D361" s="76"/>
      <c r="E361" s="8"/>
      <c r="F361" s="8"/>
      <c r="G361" s="8"/>
      <c r="H361" s="4"/>
      <c r="I361" s="5">
        <v>0</v>
      </c>
      <c r="J361" s="5">
        <v>0</v>
      </c>
      <c r="K361" s="5">
        <v>0</v>
      </c>
      <c r="L361" s="5"/>
      <c r="M361" s="23"/>
    </row>
    <row r="362" spans="1:13" ht="15" customHeight="1" x14ac:dyDescent="0.25">
      <c r="A362" s="176"/>
      <c r="B362" s="3"/>
      <c r="C362" s="67" t="s">
        <v>286</v>
      </c>
      <c r="D362" s="76"/>
      <c r="E362" s="8"/>
      <c r="F362" s="8"/>
      <c r="G362" s="8"/>
      <c r="H362" s="4"/>
      <c r="I362" s="5">
        <v>0</v>
      </c>
      <c r="J362" s="5">
        <v>0</v>
      </c>
      <c r="K362" s="5">
        <v>0</v>
      </c>
      <c r="L362" s="5"/>
      <c r="M362" s="23"/>
    </row>
    <row r="363" spans="1:13" ht="15" customHeight="1" x14ac:dyDescent="0.25">
      <c r="A363" s="176"/>
      <c r="B363" s="3"/>
      <c r="C363" s="67" t="s">
        <v>287</v>
      </c>
      <c r="D363" s="76"/>
      <c r="E363" s="8"/>
      <c r="F363" s="8"/>
      <c r="G363" s="8"/>
      <c r="H363" s="4"/>
      <c r="I363" s="5">
        <v>0</v>
      </c>
      <c r="J363" s="5">
        <v>0</v>
      </c>
      <c r="K363" s="5">
        <v>0</v>
      </c>
      <c r="L363" s="5"/>
      <c r="M363" s="23"/>
    </row>
    <row r="364" spans="1:13" ht="15" customHeight="1" x14ac:dyDescent="0.25">
      <c r="A364" s="176"/>
      <c r="B364" s="3"/>
      <c r="C364" s="67" t="s">
        <v>288</v>
      </c>
      <c r="D364" s="76"/>
      <c r="E364" s="8"/>
      <c r="F364" s="8"/>
      <c r="G364" s="8"/>
      <c r="H364" s="4"/>
      <c r="I364" s="5">
        <v>0</v>
      </c>
      <c r="J364" s="5">
        <v>0</v>
      </c>
      <c r="K364" s="5">
        <v>0</v>
      </c>
      <c r="L364" s="5"/>
      <c r="M364" s="23"/>
    </row>
    <row r="365" spans="1:13" ht="15" customHeight="1" x14ac:dyDescent="0.25">
      <c r="A365" s="176"/>
      <c r="B365" s="3"/>
      <c r="C365" s="67" t="s">
        <v>280</v>
      </c>
      <c r="D365" s="76"/>
      <c r="E365" s="8"/>
      <c r="F365" s="8"/>
      <c r="G365" s="8"/>
      <c r="H365" s="4"/>
      <c r="I365" s="5">
        <v>0</v>
      </c>
      <c r="J365" s="5">
        <v>0</v>
      </c>
      <c r="K365" s="5">
        <v>0</v>
      </c>
      <c r="L365" s="5"/>
      <c r="M365" s="23"/>
    </row>
    <row r="366" spans="1:13" ht="15" customHeight="1" x14ac:dyDescent="0.25">
      <c r="A366" s="176"/>
      <c r="B366" s="3"/>
      <c r="C366" s="67" t="s">
        <v>281</v>
      </c>
      <c r="D366" s="76"/>
      <c r="E366" s="8"/>
      <c r="F366" s="8"/>
      <c r="G366" s="8"/>
      <c r="H366" s="4"/>
      <c r="I366" s="5">
        <v>0</v>
      </c>
      <c r="J366" s="5">
        <v>0</v>
      </c>
      <c r="K366" s="5">
        <v>0</v>
      </c>
      <c r="L366" s="5"/>
      <c r="M366" s="23"/>
    </row>
    <row r="367" spans="1:13" ht="15" customHeight="1" x14ac:dyDescent="0.25">
      <c r="A367" s="176"/>
      <c r="B367" s="3"/>
      <c r="C367" s="67" t="s">
        <v>282</v>
      </c>
      <c r="D367" s="76"/>
      <c r="E367" s="8"/>
      <c r="F367" s="8"/>
      <c r="G367" s="8"/>
      <c r="H367" s="4"/>
      <c r="I367" s="5">
        <v>0</v>
      </c>
      <c r="J367" s="5">
        <v>0</v>
      </c>
      <c r="K367" s="5">
        <v>0</v>
      </c>
      <c r="L367" s="5"/>
      <c r="M367" s="23"/>
    </row>
    <row r="368" spans="1:13" ht="20.100000000000001" customHeight="1" x14ac:dyDescent="0.25">
      <c r="A368" s="176"/>
      <c r="B368" s="3">
        <v>47</v>
      </c>
      <c r="C368" s="66" t="s">
        <v>180</v>
      </c>
      <c r="D368" s="76"/>
      <c r="E368" s="8"/>
      <c r="F368" s="8"/>
      <c r="G368" s="22">
        <f>SUM(D368:F368)</f>
        <v>0</v>
      </c>
      <c r="H368" s="4"/>
      <c r="I368" s="22">
        <v>83.8</v>
      </c>
      <c r="J368" s="8">
        <v>0</v>
      </c>
      <c r="K368" s="8">
        <v>0</v>
      </c>
      <c r="L368" s="22">
        <f t="shared" ref="L368" si="41">SUM(I368:K368)</f>
        <v>83.8</v>
      </c>
      <c r="M368" s="23"/>
    </row>
    <row r="369" spans="1:13" ht="15" customHeight="1" x14ac:dyDescent="0.25">
      <c r="A369" s="176"/>
      <c r="B369" s="3"/>
      <c r="C369" s="67" t="s">
        <v>289</v>
      </c>
      <c r="D369" s="76"/>
      <c r="E369" s="8"/>
      <c r="F369" s="8"/>
      <c r="G369" s="8"/>
      <c r="H369" s="4"/>
      <c r="I369" s="5">
        <v>0</v>
      </c>
      <c r="J369" s="5">
        <v>0</v>
      </c>
      <c r="K369" s="5">
        <v>0</v>
      </c>
      <c r="L369" s="5"/>
      <c r="M369" s="23"/>
    </row>
    <row r="370" spans="1:13" ht="15" customHeight="1" x14ac:dyDescent="0.25">
      <c r="A370" s="176"/>
      <c r="B370" s="3"/>
      <c r="C370" s="67" t="s">
        <v>248</v>
      </c>
      <c r="D370" s="76"/>
      <c r="E370" s="8"/>
      <c r="F370" s="8"/>
      <c r="G370" s="8"/>
      <c r="H370" s="4"/>
      <c r="I370" s="5">
        <v>0</v>
      </c>
      <c r="J370" s="5">
        <v>0</v>
      </c>
      <c r="K370" s="5">
        <v>0</v>
      </c>
      <c r="L370" s="5"/>
      <c r="M370" s="23"/>
    </row>
    <row r="371" spans="1:13" ht="15" customHeight="1" x14ac:dyDescent="0.25">
      <c r="A371" s="176"/>
      <c r="B371" s="3"/>
      <c r="C371" s="67" t="s">
        <v>253</v>
      </c>
      <c r="D371" s="76"/>
      <c r="E371" s="8"/>
      <c r="F371" s="8"/>
      <c r="G371" s="8"/>
      <c r="H371" s="4"/>
      <c r="I371" s="5">
        <v>0</v>
      </c>
      <c r="J371" s="5">
        <v>0</v>
      </c>
      <c r="K371" s="5">
        <v>0</v>
      </c>
      <c r="L371" s="5"/>
      <c r="M371" s="23"/>
    </row>
    <row r="372" spans="1:13" ht="15" customHeight="1" x14ac:dyDescent="0.25">
      <c r="A372" s="176"/>
      <c r="B372" s="3"/>
      <c r="C372" s="67" t="s">
        <v>268</v>
      </c>
      <c r="D372" s="76"/>
      <c r="E372" s="8"/>
      <c r="F372" s="8"/>
      <c r="G372" s="8"/>
      <c r="H372" s="4"/>
      <c r="I372" s="5">
        <v>0</v>
      </c>
      <c r="J372" s="5">
        <v>0</v>
      </c>
      <c r="K372" s="5">
        <v>0</v>
      </c>
      <c r="L372" s="5"/>
      <c r="M372" s="23"/>
    </row>
    <row r="373" spans="1:13" ht="15" customHeight="1" x14ac:dyDescent="0.25">
      <c r="A373" s="176"/>
      <c r="B373" s="3"/>
      <c r="C373" s="67" t="s">
        <v>290</v>
      </c>
      <c r="D373" s="76"/>
      <c r="E373" s="8"/>
      <c r="F373" s="8"/>
      <c r="G373" s="8"/>
      <c r="H373" s="4"/>
      <c r="I373" s="5">
        <v>0</v>
      </c>
      <c r="J373" s="5">
        <v>0</v>
      </c>
      <c r="K373" s="5">
        <v>0</v>
      </c>
      <c r="L373" s="5"/>
      <c r="M373" s="23"/>
    </row>
    <row r="374" spans="1:13" ht="15" customHeight="1" x14ac:dyDescent="0.25">
      <c r="A374" s="176"/>
      <c r="B374" s="3"/>
      <c r="C374" s="67" t="s">
        <v>291</v>
      </c>
      <c r="D374" s="76"/>
      <c r="E374" s="8"/>
      <c r="F374" s="8"/>
      <c r="G374" s="8"/>
      <c r="H374" s="4"/>
      <c r="I374" s="5">
        <v>0</v>
      </c>
      <c r="J374" s="5">
        <v>0</v>
      </c>
      <c r="K374" s="5">
        <v>0</v>
      </c>
      <c r="L374" s="5"/>
      <c r="M374" s="23"/>
    </row>
    <row r="375" spans="1:13" ht="15" customHeight="1" x14ac:dyDescent="0.25">
      <c r="A375" s="176"/>
      <c r="B375" s="3"/>
      <c r="C375" s="67" t="s">
        <v>276</v>
      </c>
      <c r="D375" s="76"/>
      <c r="E375" s="8"/>
      <c r="F375" s="8"/>
      <c r="G375" s="8"/>
      <c r="H375" s="4"/>
      <c r="I375" s="5">
        <v>0</v>
      </c>
      <c r="J375" s="5">
        <v>0</v>
      </c>
      <c r="K375" s="5">
        <v>0</v>
      </c>
      <c r="L375" s="5"/>
      <c r="M375" s="23"/>
    </row>
    <row r="376" spans="1:13" ht="15" customHeight="1" x14ac:dyDescent="0.25">
      <c r="A376" s="176"/>
      <c r="B376" s="3"/>
      <c r="C376" s="67" t="s">
        <v>247</v>
      </c>
      <c r="D376" s="76"/>
      <c r="E376" s="8"/>
      <c r="F376" s="8"/>
      <c r="G376" s="8"/>
      <c r="H376" s="4"/>
      <c r="I376" s="5">
        <v>0</v>
      </c>
      <c r="J376" s="5">
        <v>0</v>
      </c>
      <c r="K376" s="5">
        <v>0</v>
      </c>
      <c r="L376" s="5"/>
      <c r="M376" s="23"/>
    </row>
    <row r="377" spans="1:13" ht="15" customHeight="1" x14ac:dyDescent="0.25">
      <c r="A377" s="176"/>
      <c r="B377" s="3"/>
      <c r="C377" s="67" t="s">
        <v>249</v>
      </c>
      <c r="D377" s="76"/>
      <c r="E377" s="8"/>
      <c r="F377" s="8"/>
      <c r="G377" s="8"/>
      <c r="H377" s="4"/>
      <c r="I377" s="5">
        <v>0</v>
      </c>
      <c r="J377" s="5">
        <v>0</v>
      </c>
      <c r="K377" s="5">
        <v>0</v>
      </c>
      <c r="L377" s="5"/>
      <c r="M377" s="23"/>
    </row>
    <row r="378" spans="1:13" ht="15" customHeight="1" x14ac:dyDescent="0.25">
      <c r="A378" s="176"/>
      <c r="B378" s="3"/>
      <c r="C378" s="67" t="s">
        <v>250</v>
      </c>
      <c r="D378" s="76"/>
      <c r="E378" s="8"/>
      <c r="F378" s="8"/>
      <c r="G378" s="8"/>
      <c r="H378" s="4"/>
      <c r="I378" s="5">
        <v>0</v>
      </c>
      <c r="J378" s="5">
        <v>0</v>
      </c>
      <c r="K378" s="5">
        <v>0</v>
      </c>
      <c r="L378" s="5"/>
      <c r="M378" s="23"/>
    </row>
    <row r="379" spans="1:13" ht="15" customHeight="1" x14ac:dyDescent="0.25">
      <c r="A379" s="176"/>
      <c r="B379" s="3"/>
      <c r="C379" s="67" t="s">
        <v>251</v>
      </c>
      <c r="D379" s="76"/>
      <c r="E379" s="8"/>
      <c r="F379" s="8"/>
      <c r="G379" s="8"/>
      <c r="H379" s="4"/>
      <c r="I379" s="5">
        <v>0</v>
      </c>
      <c r="J379" s="5">
        <v>0</v>
      </c>
      <c r="K379" s="5">
        <v>0</v>
      </c>
      <c r="L379" s="5"/>
      <c r="M379" s="23"/>
    </row>
    <row r="380" spans="1:13" ht="15" customHeight="1" x14ac:dyDescent="0.25">
      <c r="A380" s="176"/>
      <c r="B380" s="3"/>
      <c r="C380" s="67" t="s">
        <v>292</v>
      </c>
      <c r="D380" s="76"/>
      <c r="E380" s="8"/>
      <c r="F380" s="8"/>
      <c r="G380" s="8"/>
      <c r="H380" s="4"/>
      <c r="I380" s="5">
        <v>0</v>
      </c>
      <c r="J380" s="5">
        <v>0</v>
      </c>
      <c r="K380" s="5">
        <v>0</v>
      </c>
      <c r="L380" s="5"/>
      <c r="M380" s="23"/>
    </row>
    <row r="381" spans="1:13" ht="15" customHeight="1" x14ac:dyDescent="0.25">
      <c r="A381" s="176"/>
      <c r="B381" s="3"/>
      <c r="C381" s="67" t="s">
        <v>293</v>
      </c>
      <c r="D381" s="76"/>
      <c r="E381" s="8"/>
      <c r="F381" s="8"/>
      <c r="G381" s="8"/>
      <c r="H381" s="4"/>
      <c r="I381" s="5">
        <v>0</v>
      </c>
      <c r="J381" s="5">
        <v>0</v>
      </c>
      <c r="K381" s="5">
        <v>0</v>
      </c>
      <c r="L381" s="5"/>
      <c r="M381" s="23"/>
    </row>
    <row r="382" spans="1:13" ht="15" customHeight="1" x14ac:dyDescent="0.25">
      <c r="A382" s="176"/>
      <c r="B382" s="3"/>
      <c r="C382" s="67" t="s">
        <v>294</v>
      </c>
      <c r="D382" s="76"/>
      <c r="E382" s="8"/>
      <c r="F382" s="8"/>
      <c r="G382" s="8"/>
      <c r="H382" s="4"/>
      <c r="I382" s="5">
        <v>0</v>
      </c>
      <c r="J382" s="5">
        <v>0</v>
      </c>
      <c r="K382" s="5">
        <v>0</v>
      </c>
      <c r="L382" s="5"/>
      <c r="M382" s="23"/>
    </row>
    <row r="383" spans="1:13" ht="20.100000000000001" customHeight="1" x14ac:dyDescent="0.25">
      <c r="A383" s="176"/>
      <c r="B383" s="3">
        <v>48</v>
      </c>
      <c r="C383" s="66" t="s">
        <v>181</v>
      </c>
      <c r="D383" s="76"/>
      <c r="E383" s="8"/>
      <c r="F383" s="8"/>
      <c r="G383" s="22">
        <f>SUM(D383:F383)</f>
        <v>0</v>
      </c>
      <c r="H383" s="4"/>
      <c r="I383" s="22">
        <v>60.65</v>
      </c>
      <c r="J383" s="8">
        <v>0</v>
      </c>
      <c r="K383" s="8">
        <v>0</v>
      </c>
      <c r="L383" s="22">
        <f t="shared" ref="L383" si="42">SUM(I383:K383)</f>
        <v>60.65</v>
      </c>
      <c r="M383" s="23"/>
    </row>
    <row r="384" spans="1:13" ht="15" customHeight="1" x14ac:dyDescent="0.25">
      <c r="A384" s="176"/>
      <c r="B384" s="3"/>
      <c r="C384" s="67" t="s">
        <v>292</v>
      </c>
      <c r="D384" s="76"/>
      <c r="E384" s="8"/>
      <c r="F384" s="8"/>
      <c r="G384" s="8"/>
      <c r="H384" s="4"/>
      <c r="I384" s="5">
        <v>0</v>
      </c>
      <c r="J384" s="5">
        <v>0</v>
      </c>
      <c r="K384" s="5">
        <v>0</v>
      </c>
      <c r="L384" s="5"/>
      <c r="M384" s="23"/>
    </row>
    <row r="385" spans="1:13" ht="15" customHeight="1" x14ac:dyDescent="0.25">
      <c r="A385" s="176"/>
      <c r="B385" s="3"/>
      <c r="C385" s="66" t="s">
        <v>293</v>
      </c>
      <c r="D385" s="76"/>
      <c r="E385" s="8"/>
      <c r="F385" s="8"/>
      <c r="G385" s="8"/>
      <c r="H385" s="4"/>
      <c r="I385" s="5">
        <v>0</v>
      </c>
      <c r="J385" s="5">
        <v>0</v>
      </c>
      <c r="K385" s="5">
        <v>0</v>
      </c>
      <c r="L385" s="5"/>
      <c r="M385" s="23"/>
    </row>
    <row r="386" spans="1:13" ht="15" customHeight="1" x14ac:dyDescent="0.25">
      <c r="A386" s="176"/>
      <c r="B386" s="3"/>
      <c r="C386" s="66" t="s">
        <v>294</v>
      </c>
      <c r="D386" s="76"/>
      <c r="E386" s="8"/>
      <c r="F386" s="8"/>
      <c r="G386" s="8"/>
      <c r="H386" s="4"/>
      <c r="I386" s="5">
        <v>0</v>
      </c>
      <c r="J386" s="5">
        <v>0</v>
      </c>
      <c r="K386" s="5">
        <v>0</v>
      </c>
      <c r="L386" s="5"/>
      <c r="M386" s="23"/>
    </row>
    <row r="387" spans="1:13" ht="15" customHeight="1" x14ac:dyDescent="0.25">
      <c r="A387" s="176"/>
      <c r="B387" s="3">
        <v>49</v>
      </c>
      <c r="C387" s="66" t="s">
        <v>426</v>
      </c>
      <c r="D387" s="8"/>
      <c r="E387" s="8"/>
      <c r="F387" s="8"/>
      <c r="G387" s="8"/>
      <c r="H387" s="4"/>
      <c r="I387" s="5">
        <v>0</v>
      </c>
      <c r="J387" s="5">
        <v>0</v>
      </c>
      <c r="K387" s="5">
        <v>0</v>
      </c>
      <c r="L387" s="5"/>
      <c r="M387" s="23"/>
    </row>
    <row r="388" spans="1:13" ht="15" customHeight="1" x14ac:dyDescent="0.25">
      <c r="A388" s="176"/>
      <c r="B388" s="93">
        <v>491</v>
      </c>
      <c r="C388" s="66" t="s">
        <v>427</v>
      </c>
      <c r="D388" s="76"/>
      <c r="E388" s="8"/>
      <c r="F388" s="8"/>
      <c r="G388" s="22">
        <f t="shared" ref="G388:G396" si="43">SUM(D388:F388)</f>
        <v>0</v>
      </c>
      <c r="H388" s="4"/>
      <c r="I388" s="22">
        <v>105</v>
      </c>
      <c r="J388" s="5">
        <v>0</v>
      </c>
      <c r="K388" s="5">
        <v>0</v>
      </c>
      <c r="L388" s="22">
        <f t="shared" ref="L388:L396" si="44">SUM(I388:K388)</f>
        <v>105</v>
      </c>
      <c r="M388" s="23"/>
    </row>
    <row r="389" spans="1:13" ht="15" customHeight="1" x14ac:dyDescent="0.25">
      <c r="A389" s="176"/>
      <c r="B389" s="93">
        <v>492</v>
      </c>
      <c r="C389" s="66" t="s">
        <v>428</v>
      </c>
      <c r="D389" s="76"/>
      <c r="E389" s="8"/>
      <c r="F389" s="8"/>
      <c r="G389" s="22">
        <f t="shared" si="43"/>
        <v>0</v>
      </c>
      <c r="H389" s="4"/>
      <c r="I389" s="22">
        <v>138.6</v>
      </c>
      <c r="J389" s="5">
        <v>0</v>
      </c>
      <c r="K389" s="5">
        <v>0</v>
      </c>
      <c r="L389" s="22">
        <f t="shared" si="44"/>
        <v>138.6</v>
      </c>
      <c r="M389" s="23"/>
    </row>
    <row r="390" spans="1:13" ht="15" customHeight="1" x14ac:dyDescent="0.25">
      <c r="A390" s="176"/>
      <c r="B390" s="93">
        <v>493</v>
      </c>
      <c r="C390" s="66" t="s">
        <v>429</v>
      </c>
      <c r="D390" s="76"/>
      <c r="E390" s="8"/>
      <c r="F390" s="8"/>
      <c r="G390" s="22">
        <f t="shared" si="43"/>
        <v>0</v>
      </c>
      <c r="H390" s="4"/>
      <c r="I390" s="22">
        <v>26.25</v>
      </c>
      <c r="J390" s="5">
        <v>0</v>
      </c>
      <c r="K390" s="5">
        <v>0</v>
      </c>
      <c r="L390" s="22">
        <f t="shared" si="44"/>
        <v>26.25</v>
      </c>
      <c r="M390" s="23"/>
    </row>
    <row r="391" spans="1:13" ht="15" customHeight="1" x14ac:dyDescent="0.25">
      <c r="A391" s="176"/>
      <c r="B391" s="93">
        <v>494</v>
      </c>
      <c r="C391" s="66" t="s">
        <v>430</v>
      </c>
      <c r="D391" s="76"/>
      <c r="E391" s="8"/>
      <c r="F391" s="8"/>
      <c r="G391" s="22">
        <f t="shared" ref="G391:G394" si="45">SUM(D391:F391)</f>
        <v>0</v>
      </c>
      <c r="H391" s="4"/>
      <c r="I391" s="22">
        <v>472.5</v>
      </c>
      <c r="J391" s="5">
        <v>0</v>
      </c>
      <c r="K391" s="5">
        <v>0</v>
      </c>
      <c r="L391" s="22">
        <f t="shared" ref="L391:L394" si="46">SUM(I391:K391)</f>
        <v>472.5</v>
      </c>
      <c r="M391" s="23"/>
    </row>
    <row r="392" spans="1:13" ht="15" customHeight="1" x14ac:dyDescent="0.25">
      <c r="A392" s="176"/>
      <c r="B392" s="93">
        <v>495</v>
      </c>
      <c r="C392" s="66" t="s">
        <v>431</v>
      </c>
      <c r="D392" s="76"/>
      <c r="E392" s="8"/>
      <c r="F392" s="8"/>
      <c r="G392" s="22">
        <f t="shared" si="45"/>
        <v>0</v>
      </c>
      <c r="H392" s="4"/>
      <c r="I392" s="22">
        <v>472.5</v>
      </c>
      <c r="J392" s="5">
        <v>0</v>
      </c>
      <c r="K392" s="5">
        <v>0</v>
      </c>
      <c r="L392" s="22">
        <f t="shared" si="46"/>
        <v>472.5</v>
      </c>
      <c r="M392" s="23"/>
    </row>
    <row r="393" spans="1:13" ht="15" customHeight="1" x14ac:dyDescent="0.25">
      <c r="A393" s="176"/>
      <c r="B393" s="3">
        <v>60</v>
      </c>
      <c r="C393" s="66" t="s">
        <v>458</v>
      </c>
      <c r="D393" s="8"/>
      <c r="E393" s="8"/>
      <c r="F393" s="8"/>
      <c r="G393" s="8"/>
      <c r="H393" s="4"/>
      <c r="I393" s="5">
        <v>0</v>
      </c>
      <c r="J393" s="5">
        <v>0</v>
      </c>
      <c r="K393" s="5">
        <v>0</v>
      </c>
      <c r="L393" s="5"/>
      <c r="M393" s="23"/>
    </row>
    <row r="394" spans="1:13" ht="15" customHeight="1" x14ac:dyDescent="0.25">
      <c r="A394" s="176"/>
      <c r="B394" s="93">
        <v>601</v>
      </c>
      <c r="C394" s="66" t="s">
        <v>459</v>
      </c>
      <c r="D394" s="76"/>
      <c r="E394" s="8"/>
      <c r="F394" s="8"/>
      <c r="G394" s="22">
        <f t="shared" si="45"/>
        <v>0</v>
      </c>
      <c r="H394" s="4"/>
      <c r="I394" s="22">
        <v>94.5</v>
      </c>
      <c r="J394" s="5">
        <v>0</v>
      </c>
      <c r="K394" s="5">
        <v>0</v>
      </c>
      <c r="L394" s="22">
        <f t="shared" si="46"/>
        <v>94.5</v>
      </c>
      <c r="M394" s="23"/>
    </row>
    <row r="395" spans="1:13" ht="15" customHeight="1" x14ac:dyDescent="0.25">
      <c r="A395" s="176"/>
      <c r="B395" s="93">
        <v>602</v>
      </c>
      <c r="C395" s="66" t="s">
        <v>460</v>
      </c>
      <c r="D395" s="76"/>
      <c r="E395" s="8"/>
      <c r="F395" s="8"/>
      <c r="G395" s="22">
        <f t="shared" si="43"/>
        <v>0</v>
      </c>
      <c r="H395" s="4"/>
      <c r="I395" s="22">
        <v>42</v>
      </c>
      <c r="J395" s="5">
        <v>0</v>
      </c>
      <c r="K395" s="5">
        <v>0</v>
      </c>
      <c r="L395" s="22">
        <f t="shared" si="44"/>
        <v>42</v>
      </c>
      <c r="M395" s="23"/>
    </row>
    <row r="396" spans="1:13" ht="15" customHeight="1" x14ac:dyDescent="0.25">
      <c r="A396" s="176"/>
      <c r="B396" s="93">
        <v>603</v>
      </c>
      <c r="C396" s="66" t="s">
        <v>461</v>
      </c>
      <c r="D396" s="76"/>
      <c r="E396" s="8"/>
      <c r="F396" s="8"/>
      <c r="G396" s="22">
        <f t="shared" si="43"/>
        <v>0</v>
      </c>
      <c r="H396" s="4"/>
      <c r="I396" s="22">
        <v>47.25</v>
      </c>
      <c r="J396" s="5">
        <v>0</v>
      </c>
      <c r="K396" s="5">
        <v>0</v>
      </c>
      <c r="L396" s="22">
        <f t="shared" si="44"/>
        <v>47.25</v>
      </c>
      <c r="M396" s="23"/>
    </row>
    <row r="397" spans="1:13" ht="5.0999999999999996" customHeight="1" x14ac:dyDescent="0.25">
      <c r="B397" s="25"/>
      <c r="C397" s="26"/>
      <c r="D397" s="136"/>
      <c r="E397" s="69"/>
      <c r="F397" s="69"/>
      <c r="G397" s="142"/>
      <c r="H397" s="4"/>
      <c r="I397" s="125"/>
      <c r="J397" s="69"/>
      <c r="K397" s="69"/>
      <c r="L397" s="142"/>
      <c r="M397" s="23"/>
    </row>
    <row r="398" spans="1:13" ht="20.100000000000001" customHeight="1" x14ac:dyDescent="0.25">
      <c r="A398" s="177" t="s">
        <v>198</v>
      </c>
      <c r="B398" s="160" t="s">
        <v>198</v>
      </c>
      <c r="C398" s="161"/>
      <c r="D398" s="140"/>
      <c r="E398" s="114"/>
      <c r="F398" s="114"/>
      <c r="G398" s="141" t="str">
        <f>IF(COUNTIFS(G399:G401,"&gt;0")&gt;0,COUNTIFS(G399:G401,"&gt;0"),"")</f>
        <v/>
      </c>
      <c r="H398" s="4"/>
      <c r="I398" s="140"/>
      <c r="J398" s="114"/>
      <c r="K398" s="114"/>
      <c r="L398" s="141" t="str">
        <f>+G398</f>
        <v/>
      </c>
      <c r="M398" s="23"/>
    </row>
    <row r="399" spans="1:13" ht="20.100000000000001" customHeight="1" x14ac:dyDescent="0.25">
      <c r="A399" s="178"/>
      <c r="B399" s="3">
        <v>81</v>
      </c>
      <c r="C399" s="66" t="s">
        <v>199</v>
      </c>
      <c r="D399" s="5"/>
      <c r="E399" s="5"/>
      <c r="F399" s="76"/>
      <c r="G399" s="22">
        <f>SUM(D399:F399)</f>
        <v>0</v>
      </c>
      <c r="H399" s="4"/>
      <c r="I399" s="5">
        <v>0</v>
      </c>
      <c r="J399" s="8">
        <v>0</v>
      </c>
      <c r="K399" s="22">
        <v>130.4</v>
      </c>
      <c r="L399" s="22">
        <f t="shared" ref="L399" si="47">SUM(I399:K399)</f>
        <v>130.4</v>
      </c>
      <c r="M399" s="23"/>
    </row>
    <row r="400" spans="1:13" ht="20.100000000000001" customHeight="1" x14ac:dyDescent="0.25">
      <c r="A400" s="178"/>
      <c r="B400" s="3">
        <v>82</v>
      </c>
      <c r="C400" s="66" t="s">
        <v>200</v>
      </c>
      <c r="D400" s="5"/>
      <c r="E400" s="5"/>
      <c r="F400" s="76"/>
      <c r="G400" s="22">
        <f>SUM(D400:F400)</f>
        <v>0</v>
      </c>
      <c r="H400" s="4"/>
      <c r="I400" s="5">
        <v>0</v>
      </c>
      <c r="J400" s="8">
        <v>0</v>
      </c>
      <c r="K400" s="22">
        <v>586.84500000000003</v>
      </c>
      <c r="L400" s="22">
        <f t="shared" ref="L400:L401" si="48">SUM(I400:K400)</f>
        <v>586.84500000000003</v>
      </c>
      <c r="M400" s="23"/>
    </row>
    <row r="401" spans="1:13" ht="33" customHeight="1" x14ac:dyDescent="0.25">
      <c r="A401" s="179"/>
      <c r="B401" s="3">
        <v>83</v>
      </c>
      <c r="C401" s="66" t="s">
        <v>201</v>
      </c>
      <c r="D401" s="76"/>
      <c r="E401" s="5"/>
      <c r="F401" s="76"/>
      <c r="G401" s="22">
        <f>SUM(D401:F401)</f>
        <v>0</v>
      </c>
      <c r="H401" s="4"/>
      <c r="I401" s="22">
        <v>220.5</v>
      </c>
      <c r="J401" s="8">
        <v>0</v>
      </c>
      <c r="K401" s="22">
        <v>326</v>
      </c>
      <c r="L401" s="22">
        <f t="shared" si="48"/>
        <v>546.5</v>
      </c>
      <c r="M401" s="23"/>
    </row>
    <row r="402" spans="1:13" ht="5.0999999999999996" customHeight="1" x14ac:dyDescent="0.25">
      <c r="D402" s="137"/>
      <c r="E402" s="71"/>
      <c r="F402" s="71"/>
      <c r="G402" s="143"/>
      <c r="H402" s="4"/>
      <c r="I402" s="127"/>
      <c r="J402" s="32"/>
      <c r="K402" s="32"/>
      <c r="L402" s="145"/>
      <c r="M402" s="23"/>
    </row>
    <row r="403" spans="1:13" ht="20.100000000000001" customHeight="1" x14ac:dyDescent="0.25">
      <c r="A403" s="154" t="s">
        <v>239</v>
      </c>
      <c r="B403" s="161" t="s">
        <v>239</v>
      </c>
      <c r="C403" s="193"/>
      <c r="D403" s="140"/>
      <c r="E403" s="114"/>
      <c r="F403" s="114"/>
      <c r="G403" s="141" t="str">
        <f>IF(COUNTIFS(G404:G499,"&gt;0")&gt;0,COUNTIFS(G404:G499,"&gt;0"),"")</f>
        <v/>
      </c>
      <c r="H403" s="4"/>
      <c r="I403" s="140"/>
      <c r="J403" s="114"/>
      <c r="K403" s="114"/>
      <c r="L403" s="141" t="str">
        <f>+G403</f>
        <v/>
      </c>
      <c r="M403" s="23"/>
    </row>
    <row r="404" spans="1:13" ht="20.100000000000001" customHeight="1" x14ac:dyDescent="0.25">
      <c r="A404" s="155"/>
      <c r="B404" s="3">
        <v>50</v>
      </c>
      <c r="C404" s="66" t="s">
        <v>202</v>
      </c>
      <c r="D404" s="76"/>
      <c r="E404" s="5"/>
      <c r="F404" s="76"/>
      <c r="G404" s="22">
        <f t="shared" ref="G404" si="49">SUM(D404:F404)</f>
        <v>0</v>
      </c>
      <c r="H404" s="4"/>
      <c r="I404" s="22">
        <v>55.1</v>
      </c>
      <c r="J404" s="8"/>
      <c r="K404" s="22">
        <v>320.60000000000002</v>
      </c>
      <c r="L404" s="22">
        <f t="shared" ref="L404:L499" si="50">SUM(I404:K404)</f>
        <v>375.70000000000005</v>
      </c>
      <c r="M404" s="23"/>
    </row>
    <row r="405" spans="1:13" ht="20.100000000000001" customHeight="1" x14ac:dyDescent="0.25">
      <c r="A405" s="155"/>
      <c r="B405" s="3">
        <v>51</v>
      </c>
      <c r="C405" s="66" t="s">
        <v>203</v>
      </c>
      <c r="D405" s="76"/>
      <c r="E405" s="5"/>
      <c r="F405" s="76"/>
      <c r="G405" s="22">
        <f t="shared" ref="G405:G435" si="51">SUM(D405:F405)</f>
        <v>0</v>
      </c>
      <c r="H405" s="4"/>
      <c r="I405" s="22">
        <v>77.2</v>
      </c>
      <c r="J405" s="8"/>
      <c r="K405" s="22">
        <v>320.60000000000002</v>
      </c>
      <c r="L405" s="22">
        <f t="shared" si="50"/>
        <v>397.8</v>
      </c>
      <c r="M405" s="23"/>
    </row>
    <row r="406" spans="1:13" ht="20.100000000000001" customHeight="1" x14ac:dyDescent="0.25">
      <c r="A406" s="155"/>
      <c r="B406" s="3">
        <v>52</v>
      </c>
      <c r="C406" s="66" t="s">
        <v>204</v>
      </c>
      <c r="D406" s="76"/>
      <c r="E406" s="76"/>
      <c r="F406" s="76"/>
      <c r="G406" s="22">
        <f t="shared" si="51"/>
        <v>0</v>
      </c>
      <c r="H406" s="4"/>
      <c r="I406" s="22">
        <v>220.5</v>
      </c>
      <c r="J406" s="22">
        <v>260.8</v>
      </c>
      <c r="K406" s="22">
        <v>499.9</v>
      </c>
      <c r="L406" s="22">
        <f t="shared" si="50"/>
        <v>981.2</v>
      </c>
      <c r="M406" s="23"/>
    </row>
    <row r="407" spans="1:13" ht="20.100000000000001" customHeight="1" x14ac:dyDescent="0.25">
      <c r="A407" s="155"/>
      <c r="B407" s="3">
        <v>53</v>
      </c>
      <c r="C407" s="66" t="s">
        <v>205</v>
      </c>
      <c r="D407" s="76"/>
      <c r="E407" s="76"/>
      <c r="F407" s="76"/>
      <c r="G407" s="22">
        <f t="shared" si="51"/>
        <v>0</v>
      </c>
      <c r="H407" s="4"/>
      <c r="I407" s="22">
        <v>330.75</v>
      </c>
      <c r="J407" s="22">
        <v>298.85000000000002</v>
      </c>
      <c r="K407" s="22">
        <v>554.25</v>
      </c>
      <c r="L407" s="22">
        <f t="shared" si="50"/>
        <v>1183.8499999999999</v>
      </c>
      <c r="M407" s="23"/>
    </row>
    <row r="408" spans="1:13" ht="20.100000000000001" customHeight="1" x14ac:dyDescent="0.25">
      <c r="A408" s="155"/>
      <c r="B408" s="3">
        <v>54</v>
      </c>
      <c r="C408" s="66" t="s">
        <v>206</v>
      </c>
      <c r="D408" s="76"/>
      <c r="E408" s="76"/>
      <c r="F408" s="76"/>
      <c r="G408" s="22">
        <f t="shared" si="51"/>
        <v>0</v>
      </c>
      <c r="H408" s="4"/>
      <c r="I408" s="22">
        <v>468.55</v>
      </c>
      <c r="J408" s="22">
        <v>353.2</v>
      </c>
      <c r="K408" s="22">
        <v>962.85</v>
      </c>
      <c r="L408" s="22">
        <f t="shared" si="50"/>
        <v>1784.6</v>
      </c>
      <c r="M408" s="23"/>
    </row>
    <row r="409" spans="1:13" ht="20.100000000000001" customHeight="1" x14ac:dyDescent="0.25">
      <c r="A409" s="155"/>
      <c r="B409" s="3">
        <v>55</v>
      </c>
      <c r="C409" s="66" t="s">
        <v>207</v>
      </c>
      <c r="D409" s="76"/>
      <c r="E409" s="76"/>
      <c r="F409" s="76"/>
      <c r="G409" s="22">
        <f t="shared" si="51"/>
        <v>0</v>
      </c>
      <c r="H409" s="4"/>
      <c r="I409" s="22">
        <v>716.6</v>
      </c>
      <c r="J409" s="22">
        <v>407.5</v>
      </c>
      <c r="K409" s="22">
        <v>1284.55</v>
      </c>
      <c r="L409" s="22">
        <f t="shared" si="50"/>
        <v>2408.6499999999996</v>
      </c>
      <c r="M409" s="23"/>
    </row>
    <row r="410" spans="1:13" ht="26.25" customHeight="1" x14ac:dyDescent="0.25">
      <c r="A410" s="155"/>
      <c r="B410" s="3">
        <v>56</v>
      </c>
      <c r="C410" s="66" t="s">
        <v>208</v>
      </c>
      <c r="D410" s="76"/>
      <c r="E410" s="76"/>
      <c r="F410" s="76"/>
      <c r="G410" s="22">
        <f t="shared" si="51"/>
        <v>0</v>
      </c>
      <c r="H410" s="4"/>
      <c r="I410" s="22">
        <v>1047.4000000000001</v>
      </c>
      <c r="J410" s="22">
        <v>461.85</v>
      </c>
      <c r="K410" s="22">
        <v>1976.8</v>
      </c>
      <c r="L410" s="22">
        <f t="shared" si="50"/>
        <v>3486.05</v>
      </c>
      <c r="M410" s="23"/>
    </row>
    <row r="411" spans="1:13" ht="20.100000000000001" customHeight="1" x14ac:dyDescent="0.25">
      <c r="A411" s="155"/>
      <c r="B411" s="3">
        <v>57</v>
      </c>
      <c r="C411" s="66" t="s">
        <v>209</v>
      </c>
      <c r="D411" s="76"/>
      <c r="E411" s="76"/>
      <c r="F411" s="76"/>
      <c r="G411" s="22">
        <f t="shared" si="51"/>
        <v>0</v>
      </c>
      <c r="H411" s="4"/>
      <c r="I411" s="22">
        <v>1157.5999999999999</v>
      </c>
      <c r="J411" s="22">
        <v>543.4</v>
      </c>
      <c r="K411" s="22">
        <v>3211.35</v>
      </c>
      <c r="L411" s="22">
        <f t="shared" si="50"/>
        <v>4912.3500000000004</v>
      </c>
      <c r="M411" s="23"/>
    </row>
    <row r="412" spans="1:13" ht="20.100000000000001" customHeight="1" x14ac:dyDescent="0.25">
      <c r="A412" s="155"/>
      <c r="B412" s="3">
        <v>58</v>
      </c>
      <c r="C412" s="66" t="s">
        <v>210</v>
      </c>
      <c r="D412" s="76"/>
      <c r="E412" s="76"/>
      <c r="F412" s="76"/>
      <c r="G412" s="22">
        <f t="shared" si="51"/>
        <v>0</v>
      </c>
      <c r="H412" s="4"/>
      <c r="I412" s="22">
        <v>1323</v>
      </c>
      <c r="J412" s="22">
        <v>652.04999999999995</v>
      </c>
      <c r="K412" s="22">
        <v>8087.6</v>
      </c>
      <c r="L412" s="22">
        <f t="shared" si="50"/>
        <v>10062.65</v>
      </c>
      <c r="M412" s="23"/>
    </row>
    <row r="413" spans="1:13" ht="20.100000000000001" customHeight="1" x14ac:dyDescent="0.25">
      <c r="A413" s="155"/>
      <c r="B413" s="3">
        <v>1100</v>
      </c>
      <c r="C413" s="66" t="s">
        <v>352</v>
      </c>
      <c r="D413" s="76"/>
      <c r="E413" s="5"/>
      <c r="F413" s="76"/>
      <c r="G413" s="22">
        <f t="shared" si="51"/>
        <v>0</v>
      </c>
      <c r="H413" s="4"/>
      <c r="I413" s="22">
        <v>40.799999999999997</v>
      </c>
      <c r="J413" s="8">
        <v>0</v>
      </c>
      <c r="K413" s="22">
        <v>320.60000000000002</v>
      </c>
      <c r="L413" s="22">
        <f t="shared" si="50"/>
        <v>361.40000000000003</v>
      </c>
      <c r="M413" s="23"/>
    </row>
    <row r="414" spans="1:13" ht="20.100000000000001" customHeight="1" x14ac:dyDescent="0.25">
      <c r="A414" s="155"/>
      <c r="B414" s="3">
        <v>1101</v>
      </c>
      <c r="C414" s="66" t="s">
        <v>353</v>
      </c>
      <c r="D414" s="76"/>
      <c r="E414" s="5"/>
      <c r="F414" s="76"/>
      <c r="G414" s="22">
        <f t="shared" si="51"/>
        <v>0</v>
      </c>
      <c r="H414" s="4"/>
      <c r="I414" s="22">
        <v>81.599999999999994</v>
      </c>
      <c r="J414" s="8">
        <v>0</v>
      </c>
      <c r="K414" s="22">
        <v>320.60000000000002</v>
      </c>
      <c r="L414" s="22">
        <f t="shared" si="50"/>
        <v>402.20000000000005</v>
      </c>
      <c r="M414" s="23"/>
    </row>
    <row r="415" spans="1:13" ht="20.100000000000001" customHeight="1" x14ac:dyDescent="0.25">
      <c r="A415" s="155"/>
      <c r="B415" s="3">
        <v>1102</v>
      </c>
      <c r="C415" s="66" t="s">
        <v>354</v>
      </c>
      <c r="D415" s="76"/>
      <c r="E415" s="76"/>
      <c r="F415" s="76"/>
      <c r="G415" s="22">
        <f t="shared" si="51"/>
        <v>0</v>
      </c>
      <c r="H415" s="4"/>
      <c r="I415" s="22">
        <v>153.2475</v>
      </c>
      <c r="J415" s="22">
        <v>260.8</v>
      </c>
      <c r="K415" s="22">
        <v>962.85</v>
      </c>
      <c r="L415" s="22">
        <f t="shared" si="50"/>
        <v>1376.8975</v>
      </c>
      <c r="M415" s="23"/>
    </row>
    <row r="416" spans="1:13" ht="20.100000000000001" customHeight="1" x14ac:dyDescent="0.25">
      <c r="A416" s="155"/>
      <c r="B416" s="3">
        <v>1103</v>
      </c>
      <c r="C416" s="66" t="s">
        <v>355</v>
      </c>
      <c r="D416" s="76"/>
      <c r="E416" s="76"/>
      <c r="F416" s="76"/>
      <c r="G416" s="22">
        <f t="shared" si="51"/>
        <v>0</v>
      </c>
      <c r="H416" s="4"/>
      <c r="I416" s="22">
        <v>231.5</v>
      </c>
      <c r="J416" s="22">
        <v>298.85000000000002</v>
      </c>
      <c r="K416" s="22">
        <v>962.85</v>
      </c>
      <c r="L416" s="22">
        <f t="shared" si="50"/>
        <v>1493.2</v>
      </c>
      <c r="M416" s="23"/>
    </row>
    <row r="417" spans="1:13" ht="20.100000000000001" customHeight="1" x14ac:dyDescent="0.25">
      <c r="A417" s="155"/>
      <c r="B417" s="3">
        <v>1104</v>
      </c>
      <c r="C417" s="66" t="s">
        <v>356</v>
      </c>
      <c r="D417" s="76"/>
      <c r="E417" s="76"/>
      <c r="F417" s="76"/>
      <c r="G417" s="22">
        <f t="shared" si="51"/>
        <v>0</v>
      </c>
      <c r="H417" s="4"/>
      <c r="I417" s="22">
        <v>347.3</v>
      </c>
      <c r="J417" s="22">
        <v>353.2</v>
      </c>
      <c r="K417" s="22">
        <v>962.85</v>
      </c>
      <c r="L417" s="22">
        <f t="shared" si="50"/>
        <v>1663.35</v>
      </c>
      <c r="M417" s="23"/>
    </row>
    <row r="418" spans="1:13" ht="20.100000000000001" customHeight="1" x14ac:dyDescent="0.25">
      <c r="A418" s="155"/>
      <c r="B418" s="3">
        <v>1105</v>
      </c>
      <c r="C418" s="66" t="s">
        <v>357</v>
      </c>
      <c r="D418" s="76"/>
      <c r="E418" s="76"/>
      <c r="F418" s="76"/>
      <c r="G418" s="22">
        <f t="shared" si="51"/>
        <v>0</v>
      </c>
      <c r="H418" s="4"/>
      <c r="I418" s="22">
        <v>463.05</v>
      </c>
      <c r="J418" s="22">
        <v>407.5</v>
      </c>
      <c r="K418" s="22">
        <v>1926.8</v>
      </c>
      <c r="L418" s="22">
        <f t="shared" si="50"/>
        <v>2797.35</v>
      </c>
      <c r="M418" s="23"/>
    </row>
    <row r="419" spans="1:13" ht="26.25" customHeight="1" x14ac:dyDescent="0.25">
      <c r="A419" s="155"/>
      <c r="B419" s="3">
        <v>1106</v>
      </c>
      <c r="C419" s="66" t="s">
        <v>358</v>
      </c>
      <c r="D419" s="76"/>
      <c r="E419" s="76"/>
      <c r="F419" s="76"/>
      <c r="G419" s="22">
        <f t="shared" si="51"/>
        <v>0</v>
      </c>
      <c r="H419" s="4"/>
      <c r="I419" s="22">
        <v>578.79999999999995</v>
      </c>
      <c r="J419" s="22">
        <v>461.85</v>
      </c>
      <c r="K419" s="22">
        <v>2569.1</v>
      </c>
      <c r="L419" s="22">
        <f t="shared" si="50"/>
        <v>3609.75</v>
      </c>
      <c r="M419" s="23"/>
    </row>
    <row r="420" spans="1:13" ht="20.100000000000001" customHeight="1" x14ac:dyDescent="0.25">
      <c r="A420" s="155"/>
      <c r="B420" s="3">
        <v>1107</v>
      </c>
      <c r="C420" s="66" t="s">
        <v>359</v>
      </c>
      <c r="D420" s="76"/>
      <c r="E420" s="76"/>
      <c r="F420" s="76"/>
      <c r="G420" s="22">
        <f t="shared" si="51"/>
        <v>0</v>
      </c>
      <c r="H420" s="4"/>
      <c r="I420" s="22">
        <v>764</v>
      </c>
      <c r="J420" s="22">
        <v>543.4</v>
      </c>
      <c r="K420" s="22">
        <v>2569.1</v>
      </c>
      <c r="L420" s="22">
        <f t="shared" si="50"/>
        <v>3876.5</v>
      </c>
      <c r="M420" s="23"/>
    </row>
    <row r="421" spans="1:13" ht="20.100000000000001" customHeight="1" x14ac:dyDescent="0.25">
      <c r="A421" s="155"/>
      <c r="B421" s="3">
        <v>1108</v>
      </c>
      <c r="C421" s="66" t="s">
        <v>360</v>
      </c>
      <c r="D421" s="76"/>
      <c r="E421" s="76"/>
      <c r="F421" s="76"/>
      <c r="G421" s="22">
        <f t="shared" si="51"/>
        <v>0</v>
      </c>
      <c r="H421" s="4"/>
      <c r="I421" s="22">
        <v>995.55</v>
      </c>
      <c r="J421" s="22">
        <v>652.04999999999995</v>
      </c>
      <c r="K421" s="22">
        <v>4363.3</v>
      </c>
      <c r="L421" s="22">
        <f t="shared" si="50"/>
        <v>6010.9</v>
      </c>
      <c r="M421" s="23"/>
    </row>
    <row r="422" spans="1:13" ht="20.100000000000001" customHeight="1" x14ac:dyDescent="0.25">
      <c r="A422" s="155"/>
      <c r="B422" s="3">
        <v>1200</v>
      </c>
      <c r="C422" s="66" t="s">
        <v>303</v>
      </c>
      <c r="D422" s="76"/>
      <c r="E422" s="5"/>
      <c r="F422" s="76"/>
      <c r="G422" s="22">
        <f t="shared" si="51"/>
        <v>0</v>
      </c>
      <c r="H422" s="4"/>
      <c r="I422" s="22">
        <v>75</v>
      </c>
      <c r="J422" s="8">
        <v>0</v>
      </c>
      <c r="K422" s="22">
        <v>320.60000000000002</v>
      </c>
      <c r="L422" s="22">
        <f t="shared" si="50"/>
        <v>395.6</v>
      </c>
      <c r="M422" s="23"/>
    </row>
    <row r="423" spans="1:13" ht="20.100000000000001" customHeight="1" x14ac:dyDescent="0.25">
      <c r="A423" s="155"/>
      <c r="B423" s="3">
        <v>1201</v>
      </c>
      <c r="C423" s="66" t="s">
        <v>304</v>
      </c>
      <c r="D423" s="76"/>
      <c r="E423" s="5"/>
      <c r="F423" s="76"/>
      <c r="G423" s="22">
        <f t="shared" si="51"/>
        <v>0</v>
      </c>
      <c r="H423" s="4"/>
      <c r="I423" s="22">
        <v>98.1</v>
      </c>
      <c r="J423" s="8">
        <v>0</v>
      </c>
      <c r="K423" s="22">
        <v>320.60000000000002</v>
      </c>
      <c r="L423" s="22">
        <f t="shared" si="50"/>
        <v>418.70000000000005</v>
      </c>
      <c r="M423" s="23"/>
    </row>
    <row r="424" spans="1:13" ht="20.100000000000001" customHeight="1" x14ac:dyDescent="0.25">
      <c r="A424" s="155"/>
      <c r="B424" s="3">
        <v>1202</v>
      </c>
      <c r="C424" s="66" t="s">
        <v>211</v>
      </c>
      <c r="D424" s="76"/>
      <c r="E424" s="76"/>
      <c r="F424" s="76"/>
      <c r="G424" s="22">
        <f t="shared" si="51"/>
        <v>0</v>
      </c>
      <c r="H424" s="4"/>
      <c r="I424" s="22">
        <v>202.85</v>
      </c>
      <c r="J424" s="22">
        <v>260.8</v>
      </c>
      <c r="K424" s="22">
        <v>320.60000000000002</v>
      </c>
      <c r="L424" s="22">
        <f t="shared" si="50"/>
        <v>784.25</v>
      </c>
      <c r="M424" s="23"/>
    </row>
    <row r="425" spans="1:13" ht="20.100000000000001" customHeight="1" x14ac:dyDescent="0.25">
      <c r="A425" s="155"/>
      <c r="B425" s="3">
        <v>1203</v>
      </c>
      <c r="C425" s="66" t="s">
        <v>212</v>
      </c>
      <c r="D425" s="76"/>
      <c r="E425" s="76"/>
      <c r="F425" s="76"/>
      <c r="G425" s="22">
        <f t="shared" si="51"/>
        <v>0</v>
      </c>
      <c r="H425" s="4"/>
      <c r="I425" s="22">
        <v>347.3</v>
      </c>
      <c r="J425" s="22">
        <v>298.85000000000002</v>
      </c>
      <c r="K425" s="22">
        <v>642.25</v>
      </c>
      <c r="L425" s="22">
        <f t="shared" si="50"/>
        <v>1288.4000000000001</v>
      </c>
      <c r="M425" s="23"/>
    </row>
    <row r="426" spans="1:13" ht="26.25" customHeight="1" x14ac:dyDescent="0.25">
      <c r="A426" s="155"/>
      <c r="B426" s="3">
        <v>1204</v>
      </c>
      <c r="C426" s="66" t="s">
        <v>213</v>
      </c>
      <c r="D426" s="76"/>
      <c r="E426" s="76"/>
      <c r="F426" s="76"/>
      <c r="G426" s="22">
        <f t="shared" si="51"/>
        <v>0</v>
      </c>
      <c r="H426" s="4"/>
      <c r="I426" s="22">
        <v>491.7</v>
      </c>
      <c r="J426" s="22">
        <v>353.2</v>
      </c>
      <c r="K426" s="22">
        <v>1284.55</v>
      </c>
      <c r="L426" s="22">
        <f t="shared" si="50"/>
        <v>2129.4499999999998</v>
      </c>
      <c r="M426" s="23"/>
    </row>
    <row r="427" spans="1:13" ht="20.100000000000001" customHeight="1" x14ac:dyDescent="0.25">
      <c r="A427" s="155"/>
      <c r="B427" s="3">
        <v>1205</v>
      </c>
      <c r="C427" s="66" t="s">
        <v>214</v>
      </c>
      <c r="D427" s="76"/>
      <c r="E427" s="76"/>
      <c r="F427" s="76"/>
      <c r="G427" s="22">
        <f t="shared" si="51"/>
        <v>0</v>
      </c>
      <c r="H427" s="4"/>
      <c r="I427" s="22">
        <v>665.9</v>
      </c>
      <c r="J427" s="22">
        <v>407.5</v>
      </c>
      <c r="K427" s="22">
        <v>1926.8</v>
      </c>
      <c r="L427" s="22">
        <f t="shared" si="50"/>
        <v>3000.2</v>
      </c>
      <c r="M427" s="23"/>
    </row>
    <row r="428" spans="1:13" ht="20.100000000000001" customHeight="1" x14ac:dyDescent="0.25">
      <c r="A428" s="155"/>
      <c r="B428" s="3">
        <v>1206</v>
      </c>
      <c r="C428" s="66" t="s">
        <v>215</v>
      </c>
      <c r="D428" s="76"/>
      <c r="E428" s="76"/>
      <c r="F428" s="76"/>
      <c r="G428" s="22">
        <f t="shared" si="51"/>
        <v>0</v>
      </c>
      <c r="H428" s="4"/>
      <c r="I428" s="22">
        <v>810.3</v>
      </c>
      <c r="J428" s="22">
        <v>461.85</v>
      </c>
      <c r="K428" s="22">
        <v>1926.8</v>
      </c>
      <c r="L428" s="22">
        <f t="shared" si="50"/>
        <v>3198.95</v>
      </c>
      <c r="M428" s="23"/>
    </row>
    <row r="429" spans="1:13" ht="20.100000000000001" customHeight="1" x14ac:dyDescent="0.25">
      <c r="A429" s="155"/>
      <c r="B429" s="3">
        <v>1207</v>
      </c>
      <c r="C429" s="66" t="s">
        <v>216</v>
      </c>
      <c r="D429" s="76"/>
      <c r="E429" s="76"/>
      <c r="F429" s="76"/>
      <c r="G429" s="22">
        <f t="shared" si="51"/>
        <v>0</v>
      </c>
      <c r="H429" s="4"/>
      <c r="I429" s="22">
        <v>984.5</v>
      </c>
      <c r="J429" s="22">
        <v>543.4</v>
      </c>
      <c r="K429" s="22">
        <v>2569.1</v>
      </c>
      <c r="L429" s="22">
        <f t="shared" si="50"/>
        <v>4097</v>
      </c>
      <c r="M429" s="23"/>
    </row>
    <row r="430" spans="1:13" ht="20.100000000000001" customHeight="1" x14ac:dyDescent="0.25">
      <c r="A430" s="155"/>
      <c r="B430" s="3">
        <v>1208</v>
      </c>
      <c r="C430" s="66" t="s">
        <v>217</v>
      </c>
      <c r="D430" s="76"/>
      <c r="E430" s="76"/>
      <c r="F430" s="76"/>
      <c r="G430" s="22">
        <f t="shared" si="51"/>
        <v>0</v>
      </c>
      <c r="H430" s="4"/>
      <c r="I430" s="22">
        <v>1504.9</v>
      </c>
      <c r="J430" s="22">
        <v>652.04999999999995</v>
      </c>
      <c r="K430" s="22">
        <v>4363.3</v>
      </c>
      <c r="L430" s="22">
        <f t="shared" si="50"/>
        <v>6520.25</v>
      </c>
      <c r="M430" s="23"/>
    </row>
    <row r="431" spans="1:13" ht="20.100000000000001" customHeight="1" x14ac:dyDescent="0.25">
      <c r="A431" s="155"/>
      <c r="B431" s="3">
        <v>14011</v>
      </c>
      <c r="C431" s="66" t="s">
        <v>463</v>
      </c>
      <c r="D431" s="76"/>
      <c r="E431" s="5"/>
      <c r="F431" s="76"/>
      <c r="G431" s="22">
        <f t="shared" si="51"/>
        <v>0</v>
      </c>
      <c r="H431" s="4"/>
      <c r="I431" s="22">
        <v>100</v>
      </c>
      <c r="J431" s="110">
        <v>0</v>
      </c>
      <c r="K431" s="111">
        <v>320.3</v>
      </c>
      <c r="L431" s="111">
        <f t="shared" si="50"/>
        <v>420.3</v>
      </c>
      <c r="M431" s="23"/>
    </row>
    <row r="432" spans="1:13" ht="20.100000000000001" customHeight="1" x14ac:dyDescent="0.25">
      <c r="A432" s="155"/>
      <c r="B432" s="3">
        <v>1401</v>
      </c>
      <c r="C432" s="66" t="s">
        <v>361</v>
      </c>
      <c r="D432" s="76"/>
      <c r="E432" s="5"/>
      <c r="F432" s="76"/>
      <c r="G432" s="22">
        <f t="shared" si="51"/>
        <v>0</v>
      </c>
      <c r="H432" s="4"/>
      <c r="I432" s="22">
        <v>156.55000000000001</v>
      </c>
      <c r="J432" s="8">
        <v>0</v>
      </c>
      <c r="K432" s="22">
        <v>320.60000000000002</v>
      </c>
      <c r="L432" s="22">
        <f t="shared" si="50"/>
        <v>477.15000000000003</v>
      </c>
      <c r="M432" s="23"/>
    </row>
    <row r="433" spans="1:13" ht="26.25" customHeight="1" x14ac:dyDescent="0.25">
      <c r="A433" s="155"/>
      <c r="B433" s="3">
        <v>1402</v>
      </c>
      <c r="C433" s="66" t="s">
        <v>362</v>
      </c>
      <c r="D433" s="76"/>
      <c r="E433" s="76"/>
      <c r="F433" s="76"/>
      <c r="G433" s="22">
        <f t="shared" si="51"/>
        <v>0</v>
      </c>
      <c r="H433" s="4"/>
      <c r="I433" s="22">
        <v>468.55</v>
      </c>
      <c r="J433" s="22">
        <v>260.8</v>
      </c>
      <c r="K433" s="22">
        <v>642.25</v>
      </c>
      <c r="L433" s="22">
        <f t="shared" si="50"/>
        <v>1371.6</v>
      </c>
      <c r="M433" s="23"/>
    </row>
    <row r="434" spans="1:13" ht="20.100000000000001" customHeight="1" x14ac:dyDescent="0.25">
      <c r="A434" s="155"/>
      <c r="B434" s="3">
        <v>1403</v>
      </c>
      <c r="C434" s="66" t="s">
        <v>363</v>
      </c>
      <c r="D434" s="76"/>
      <c r="E434" s="76"/>
      <c r="F434" s="76"/>
      <c r="G434" s="22">
        <f t="shared" si="51"/>
        <v>0</v>
      </c>
      <c r="H434" s="4"/>
      <c r="I434" s="22">
        <v>625.1</v>
      </c>
      <c r="J434" s="22">
        <v>298.85000000000002</v>
      </c>
      <c r="K434" s="22">
        <v>962.85</v>
      </c>
      <c r="L434" s="22">
        <f t="shared" si="50"/>
        <v>1886.8000000000002</v>
      </c>
      <c r="M434" s="23"/>
    </row>
    <row r="435" spans="1:13" ht="20.100000000000001" customHeight="1" x14ac:dyDescent="0.25">
      <c r="A435" s="155"/>
      <c r="B435" s="3">
        <v>1404</v>
      </c>
      <c r="C435" s="66" t="s">
        <v>364</v>
      </c>
      <c r="D435" s="76"/>
      <c r="E435" s="76"/>
      <c r="F435" s="76"/>
      <c r="G435" s="22">
        <f t="shared" si="51"/>
        <v>0</v>
      </c>
      <c r="H435" s="4"/>
      <c r="I435" s="22">
        <v>938.2</v>
      </c>
      <c r="J435" s="22">
        <v>353.2</v>
      </c>
      <c r="K435" s="22">
        <v>1284.55</v>
      </c>
      <c r="L435" s="22">
        <f t="shared" si="50"/>
        <v>2575.9499999999998</v>
      </c>
      <c r="M435" s="23"/>
    </row>
    <row r="436" spans="1:13" ht="20.100000000000001" customHeight="1" x14ac:dyDescent="0.25">
      <c r="A436" s="155"/>
      <c r="B436" s="3">
        <v>1405</v>
      </c>
      <c r="C436" s="66" t="s">
        <v>365</v>
      </c>
      <c r="D436" s="76"/>
      <c r="E436" s="76"/>
      <c r="F436" s="76"/>
      <c r="G436" s="22">
        <f t="shared" ref="G436:G465" si="52">SUM(D436:F436)</f>
        <v>0</v>
      </c>
      <c r="H436" s="4"/>
      <c r="I436" s="22">
        <v>1093.7</v>
      </c>
      <c r="J436" s="22">
        <v>407.5</v>
      </c>
      <c r="K436" s="22">
        <v>1605.1</v>
      </c>
      <c r="L436" s="22">
        <f t="shared" si="50"/>
        <v>3106.3</v>
      </c>
      <c r="M436" s="23"/>
    </row>
    <row r="437" spans="1:13" ht="20.100000000000001" customHeight="1" x14ac:dyDescent="0.25">
      <c r="A437" s="155"/>
      <c r="B437" s="3">
        <v>1406</v>
      </c>
      <c r="C437" s="66" t="s">
        <v>366</v>
      </c>
      <c r="D437" s="76"/>
      <c r="E437" s="76"/>
      <c r="F437" s="76"/>
      <c r="G437" s="22">
        <f t="shared" si="52"/>
        <v>0</v>
      </c>
      <c r="H437" s="4"/>
      <c r="I437" s="22">
        <v>1302.05</v>
      </c>
      <c r="J437" s="22">
        <v>461.85</v>
      </c>
      <c r="K437" s="22">
        <v>2569.1</v>
      </c>
      <c r="L437" s="22">
        <f t="shared" si="50"/>
        <v>4333</v>
      </c>
      <c r="M437" s="23"/>
    </row>
    <row r="438" spans="1:13" ht="20.100000000000001" customHeight="1" x14ac:dyDescent="0.25">
      <c r="A438" s="155"/>
      <c r="B438" s="3">
        <v>1407</v>
      </c>
      <c r="C438" s="66" t="s">
        <v>367</v>
      </c>
      <c r="D438" s="76"/>
      <c r="E438" s="76"/>
      <c r="F438" s="76"/>
      <c r="G438" s="22">
        <f t="shared" si="52"/>
        <v>0</v>
      </c>
      <c r="H438" s="4"/>
      <c r="I438" s="22">
        <v>2343.9</v>
      </c>
      <c r="J438" s="22">
        <v>543.4</v>
      </c>
      <c r="K438" s="22">
        <v>4363.3</v>
      </c>
      <c r="L438" s="22">
        <f t="shared" si="50"/>
        <v>7250.6</v>
      </c>
      <c r="M438" s="23"/>
    </row>
    <row r="439" spans="1:13" ht="20.100000000000001" customHeight="1" x14ac:dyDescent="0.25">
      <c r="A439" s="155"/>
      <c r="B439" s="3">
        <v>1408</v>
      </c>
      <c r="C439" s="66" t="s">
        <v>368</v>
      </c>
      <c r="D439" s="76"/>
      <c r="E439" s="76"/>
      <c r="F439" s="76"/>
      <c r="G439" s="22">
        <f t="shared" si="52"/>
        <v>0</v>
      </c>
      <c r="H439" s="4"/>
      <c r="I439" s="22">
        <v>3125.6</v>
      </c>
      <c r="J439" s="22">
        <v>652.04999999999995</v>
      </c>
      <c r="K439" s="22">
        <v>4363.3</v>
      </c>
      <c r="L439" s="22">
        <f t="shared" si="50"/>
        <v>8140.95</v>
      </c>
      <c r="M439" s="23"/>
    </row>
    <row r="440" spans="1:13" ht="26.25" customHeight="1" x14ac:dyDescent="0.25">
      <c r="A440" s="155"/>
      <c r="B440" s="3">
        <v>1501</v>
      </c>
      <c r="C440" s="66" t="s">
        <v>369</v>
      </c>
      <c r="D440" s="76"/>
      <c r="E440" s="5"/>
      <c r="F440" s="76"/>
      <c r="G440" s="22">
        <f t="shared" si="52"/>
        <v>0</v>
      </c>
      <c r="H440" s="4"/>
      <c r="I440" s="22">
        <v>137.80000000000001</v>
      </c>
      <c r="J440" s="8">
        <v>0</v>
      </c>
      <c r="K440" s="22">
        <v>320.60000000000002</v>
      </c>
      <c r="L440" s="22">
        <f t="shared" si="50"/>
        <v>458.40000000000003</v>
      </c>
      <c r="M440" s="23"/>
    </row>
    <row r="441" spans="1:13" ht="20.100000000000001" customHeight="1" x14ac:dyDescent="0.25">
      <c r="A441" s="155"/>
      <c r="B441" s="3">
        <v>1503</v>
      </c>
      <c r="C441" s="66" t="s">
        <v>218</v>
      </c>
      <c r="D441" s="76"/>
      <c r="E441" s="76"/>
      <c r="F441" s="76"/>
      <c r="G441" s="22">
        <f t="shared" si="52"/>
        <v>0</v>
      </c>
      <c r="H441" s="4"/>
      <c r="I441" s="22">
        <v>288.85000000000002</v>
      </c>
      <c r="J441" s="22">
        <v>298.85000000000002</v>
      </c>
      <c r="K441" s="22">
        <v>642.25</v>
      </c>
      <c r="L441" s="22">
        <f t="shared" si="50"/>
        <v>1229.95</v>
      </c>
      <c r="M441" s="23"/>
    </row>
    <row r="442" spans="1:13" ht="20.100000000000001" customHeight="1" x14ac:dyDescent="0.25">
      <c r="A442" s="155"/>
      <c r="B442" s="3">
        <v>1504</v>
      </c>
      <c r="C442" s="66" t="s">
        <v>370</v>
      </c>
      <c r="D442" s="76"/>
      <c r="E442" s="76"/>
      <c r="F442" s="76"/>
      <c r="G442" s="22">
        <f t="shared" si="52"/>
        <v>0</v>
      </c>
      <c r="H442" s="4"/>
      <c r="I442" s="22">
        <v>441</v>
      </c>
      <c r="J442" s="22">
        <v>353.2</v>
      </c>
      <c r="K442" s="22">
        <v>962.85</v>
      </c>
      <c r="L442" s="22">
        <f t="shared" si="50"/>
        <v>1757.0500000000002</v>
      </c>
      <c r="M442" s="23"/>
    </row>
    <row r="443" spans="1:13" ht="20.100000000000001" customHeight="1" x14ac:dyDescent="0.25">
      <c r="A443" s="155"/>
      <c r="B443" s="3">
        <v>1505</v>
      </c>
      <c r="C443" s="66" t="s">
        <v>219</v>
      </c>
      <c r="D443" s="76"/>
      <c r="E443" s="76"/>
      <c r="F443" s="76"/>
      <c r="G443" s="22">
        <f t="shared" si="52"/>
        <v>0</v>
      </c>
      <c r="H443" s="4"/>
      <c r="I443" s="22">
        <v>578.79999999999995</v>
      </c>
      <c r="J443" s="22">
        <v>407.5</v>
      </c>
      <c r="K443" s="22">
        <v>1284.55</v>
      </c>
      <c r="L443" s="22">
        <f t="shared" si="50"/>
        <v>2270.85</v>
      </c>
      <c r="M443" s="23"/>
    </row>
    <row r="444" spans="1:13" ht="20.100000000000001" customHeight="1" x14ac:dyDescent="0.25">
      <c r="A444" s="155"/>
      <c r="B444" s="3">
        <v>1506</v>
      </c>
      <c r="C444" s="66" t="s">
        <v>220</v>
      </c>
      <c r="D444" s="76"/>
      <c r="E444" s="76"/>
      <c r="F444" s="76"/>
      <c r="G444" s="22">
        <f t="shared" si="52"/>
        <v>0</v>
      </c>
      <c r="H444" s="4"/>
      <c r="I444" s="22">
        <v>723.2</v>
      </c>
      <c r="J444" s="22">
        <v>461.85</v>
      </c>
      <c r="K444" s="22">
        <v>1284.55</v>
      </c>
      <c r="L444" s="22">
        <f t="shared" si="50"/>
        <v>2469.6000000000004</v>
      </c>
      <c r="M444" s="23"/>
    </row>
    <row r="445" spans="1:13" ht="20.100000000000001" customHeight="1" x14ac:dyDescent="0.25">
      <c r="A445" s="155"/>
      <c r="B445" s="3">
        <v>1507</v>
      </c>
      <c r="C445" s="66" t="s">
        <v>371</v>
      </c>
      <c r="D445" s="76"/>
      <c r="E445" s="76"/>
      <c r="F445" s="76"/>
      <c r="G445" s="22">
        <f t="shared" si="52"/>
        <v>0</v>
      </c>
      <c r="H445" s="4"/>
      <c r="I445" s="22">
        <v>1323</v>
      </c>
      <c r="J445" s="22">
        <v>543.4</v>
      </c>
      <c r="K445" s="22">
        <v>2569.1</v>
      </c>
      <c r="L445" s="22">
        <f t="shared" si="50"/>
        <v>4435.5</v>
      </c>
      <c r="M445" s="23"/>
    </row>
    <row r="446" spans="1:13" ht="20.100000000000001" customHeight="1" x14ac:dyDescent="0.25">
      <c r="A446" s="155"/>
      <c r="B446" s="3">
        <v>1508</v>
      </c>
      <c r="C446" s="66" t="s">
        <v>372</v>
      </c>
      <c r="D446" s="76"/>
      <c r="E446" s="76"/>
      <c r="F446" s="76"/>
      <c r="G446" s="22">
        <f t="shared" si="52"/>
        <v>0</v>
      </c>
      <c r="H446" s="4"/>
      <c r="I446" s="22">
        <v>2026.4</v>
      </c>
      <c r="J446" s="22">
        <v>652.04999999999995</v>
      </c>
      <c r="K446" s="22">
        <v>2569.1</v>
      </c>
      <c r="L446" s="22">
        <f t="shared" si="50"/>
        <v>5247.5499999999993</v>
      </c>
      <c r="M446" s="23"/>
    </row>
    <row r="447" spans="1:13" ht="20.100000000000001" customHeight="1" x14ac:dyDescent="0.25">
      <c r="A447" s="155"/>
      <c r="B447" s="3">
        <v>1600</v>
      </c>
      <c r="C447" s="66" t="s">
        <v>305</v>
      </c>
      <c r="D447" s="76"/>
      <c r="E447" s="5"/>
      <c r="F447" s="76"/>
      <c r="G447" s="22">
        <f t="shared" si="52"/>
        <v>0</v>
      </c>
      <c r="H447" s="4"/>
      <c r="I447" s="22">
        <v>75</v>
      </c>
      <c r="J447" s="8">
        <v>0</v>
      </c>
      <c r="K447" s="22">
        <v>320.60000000000002</v>
      </c>
      <c r="L447" s="22">
        <f t="shared" si="50"/>
        <v>395.6</v>
      </c>
      <c r="M447" s="23"/>
    </row>
    <row r="448" spans="1:13" ht="20.100000000000001" customHeight="1" x14ac:dyDescent="0.25">
      <c r="A448" s="155"/>
      <c r="B448" s="3">
        <v>1601</v>
      </c>
      <c r="C448" s="66" t="s">
        <v>306</v>
      </c>
      <c r="D448" s="76"/>
      <c r="E448" s="5"/>
      <c r="F448" s="76"/>
      <c r="G448" s="22">
        <f t="shared" si="52"/>
        <v>0</v>
      </c>
      <c r="H448" s="4"/>
      <c r="I448" s="22">
        <v>98.1</v>
      </c>
      <c r="J448" s="8">
        <v>0</v>
      </c>
      <c r="K448" s="22">
        <v>320.60000000000002</v>
      </c>
      <c r="L448" s="22">
        <f t="shared" si="50"/>
        <v>418.70000000000005</v>
      </c>
      <c r="M448" s="23"/>
    </row>
    <row r="449" spans="1:13" ht="20.100000000000001" customHeight="1" x14ac:dyDescent="0.25">
      <c r="A449" s="155"/>
      <c r="B449" s="3">
        <v>1602</v>
      </c>
      <c r="C449" s="66" t="s">
        <v>221</v>
      </c>
      <c r="D449" s="76"/>
      <c r="E449" s="76"/>
      <c r="F449" s="76"/>
      <c r="G449" s="22">
        <f t="shared" si="52"/>
        <v>0</v>
      </c>
      <c r="H449" s="4"/>
      <c r="I449" s="22">
        <v>202.85</v>
      </c>
      <c r="J449" s="22">
        <v>260.8</v>
      </c>
      <c r="K449" s="22">
        <v>320.60000000000002</v>
      </c>
      <c r="L449" s="22">
        <f t="shared" si="50"/>
        <v>784.25</v>
      </c>
      <c r="M449" s="23"/>
    </row>
    <row r="450" spans="1:13" ht="20.100000000000001" customHeight="1" x14ac:dyDescent="0.25">
      <c r="A450" s="155"/>
      <c r="B450" s="3">
        <v>1603</v>
      </c>
      <c r="C450" s="66" t="s">
        <v>222</v>
      </c>
      <c r="D450" s="76"/>
      <c r="E450" s="76"/>
      <c r="F450" s="76"/>
      <c r="G450" s="22">
        <f t="shared" si="52"/>
        <v>0</v>
      </c>
      <c r="H450" s="4"/>
      <c r="I450" s="22">
        <v>347.3</v>
      </c>
      <c r="J450" s="22">
        <v>298.85000000000002</v>
      </c>
      <c r="K450" s="22">
        <v>320.60000000000002</v>
      </c>
      <c r="L450" s="22">
        <f t="shared" si="50"/>
        <v>966.75000000000011</v>
      </c>
      <c r="M450" s="23"/>
    </row>
    <row r="451" spans="1:13" ht="20.100000000000001" customHeight="1" x14ac:dyDescent="0.25">
      <c r="A451" s="155"/>
      <c r="B451" s="3">
        <v>1604</v>
      </c>
      <c r="C451" s="66" t="s">
        <v>223</v>
      </c>
      <c r="D451" s="76"/>
      <c r="E451" s="76"/>
      <c r="F451" s="76"/>
      <c r="G451" s="22">
        <f t="shared" si="52"/>
        <v>0</v>
      </c>
      <c r="H451" s="4"/>
      <c r="I451" s="22">
        <v>491.7</v>
      </c>
      <c r="J451" s="22">
        <v>353.2</v>
      </c>
      <c r="K451" s="22">
        <v>320.60000000000002</v>
      </c>
      <c r="L451" s="22">
        <f t="shared" si="50"/>
        <v>1165.5</v>
      </c>
      <c r="M451" s="23"/>
    </row>
    <row r="452" spans="1:13" ht="20.100000000000001" customHeight="1" x14ac:dyDescent="0.25">
      <c r="A452" s="155"/>
      <c r="B452" s="3">
        <v>17011</v>
      </c>
      <c r="C452" s="66" t="s">
        <v>464</v>
      </c>
      <c r="D452" s="76"/>
      <c r="E452" s="5"/>
      <c r="F452" s="76"/>
      <c r="G452" s="22">
        <f t="shared" si="52"/>
        <v>0</v>
      </c>
      <c r="H452" s="4"/>
      <c r="I452" s="22">
        <v>40.799999999999997</v>
      </c>
      <c r="J452" s="8">
        <v>0</v>
      </c>
      <c r="K452" s="22">
        <v>320.60000000000002</v>
      </c>
      <c r="L452" s="22">
        <v>361.40000000000003</v>
      </c>
      <c r="M452" s="23"/>
    </row>
    <row r="453" spans="1:13" ht="20.100000000000001" customHeight="1" x14ac:dyDescent="0.25">
      <c r="A453" s="155"/>
      <c r="B453" s="3">
        <v>1701</v>
      </c>
      <c r="C453" s="66" t="s">
        <v>307</v>
      </c>
      <c r="D453" s="76"/>
      <c r="E453" s="5"/>
      <c r="F453" s="76"/>
      <c r="G453" s="22">
        <f t="shared" si="52"/>
        <v>0</v>
      </c>
      <c r="H453" s="4"/>
      <c r="I453" s="22">
        <v>76.099999999999994</v>
      </c>
      <c r="J453" s="8">
        <v>0</v>
      </c>
      <c r="K453" s="22">
        <v>320.60000000000002</v>
      </c>
      <c r="L453" s="22">
        <f t="shared" si="50"/>
        <v>396.70000000000005</v>
      </c>
      <c r="M453" s="23"/>
    </row>
    <row r="454" spans="1:13" ht="20.100000000000001" customHeight="1" x14ac:dyDescent="0.25">
      <c r="A454" s="155"/>
      <c r="B454" s="3">
        <v>1702</v>
      </c>
      <c r="C454" s="66" t="s">
        <v>224</v>
      </c>
      <c r="D454" s="76"/>
      <c r="E454" s="76"/>
      <c r="F454" s="76"/>
      <c r="G454" s="22">
        <f t="shared" si="52"/>
        <v>0</v>
      </c>
      <c r="H454" s="4"/>
      <c r="I454" s="22">
        <v>145.5</v>
      </c>
      <c r="J454" s="22">
        <v>260.8</v>
      </c>
      <c r="K454" s="22">
        <v>320.60000000000002</v>
      </c>
      <c r="L454" s="22">
        <f t="shared" si="50"/>
        <v>726.90000000000009</v>
      </c>
      <c r="M454" s="23"/>
    </row>
    <row r="455" spans="1:13" ht="20.100000000000001" customHeight="1" x14ac:dyDescent="0.25">
      <c r="A455" s="155"/>
      <c r="B455" s="3">
        <v>1703</v>
      </c>
      <c r="C455" s="66" t="s">
        <v>225</v>
      </c>
      <c r="D455" s="76"/>
      <c r="E455" s="76"/>
      <c r="F455" s="76"/>
      <c r="G455" s="22">
        <f t="shared" si="52"/>
        <v>0</v>
      </c>
      <c r="H455" s="4"/>
      <c r="I455" s="22">
        <v>289.95</v>
      </c>
      <c r="J455" s="22">
        <v>298.85000000000002</v>
      </c>
      <c r="K455" s="22">
        <v>320.60000000000002</v>
      </c>
      <c r="L455" s="22">
        <f t="shared" si="50"/>
        <v>909.4</v>
      </c>
      <c r="M455" s="23"/>
    </row>
    <row r="456" spans="1:13" ht="20.100000000000001" customHeight="1" x14ac:dyDescent="0.25">
      <c r="A456" s="155"/>
      <c r="B456" s="3">
        <v>1704</v>
      </c>
      <c r="C456" s="66" t="s">
        <v>226</v>
      </c>
      <c r="D456" s="76"/>
      <c r="E456" s="76"/>
      <c r="F456" s="76"/>
      <c r="G456" s="22">
        <f t="shared" si="52"/>
        <v>0</v>
      </c>
      <c r="H456" s="4"/>
      <c r="I456" s="22">
        <v>436.6</v>
      </c>
      <c r="J456" s="22">
        <v>353.2</v>
      </c>
      <c r="K456" s="22">
        <v>320.60000000000002</v>
      </c>
      <c r="L456" s="22">
        <f t="shared" si="50"/>
        <v>1110.4000000000001</v>
      </c>
      <c r="M456" s="23"/>
    </row>
    <row r="457" spans="1:13" ht="26.25" customHeight="1" x14ac:dyDescent="0.25">
      <c r="A457" s="155"/>
      <c r="B457" s="3">
        <v>1705</v>
      </c>
      <c r="C457" s="66" t="s">
        <v>227</v>
      </c>
      <c r="D457" s="76"/>
      <c r="E457" s="76"/>
      <c r="F457" s="76"/>
      <c r="G457" s="22">
        <f t="shared" si="52"/>
        <v>0</v>
      </c>
      <c r="H457" s="4"/>
      <c r="I457" s="22">
        <v>582.1</v>
      </c>
      <c r="J457" s="22">
        <v>407.5</v>
      </c>
      <c r="K457" s="22">
        <v>320.60000000000002</v>
      </c>
      <c r="L457" s="22">
        <f t="shared" si="50"/>
        <v>1310.2</v>
      </c>
      <c r="M457" s="23"/>
    </row>
    <row r="458" spans="1:13" ht="20.100000000000001" customHeight="1" x14ac:dyDescent="0.25">
      <c r="A458" s="155"/>
      <c r="B458" s="3">
        <v>1706</v>
      </c>
      <c r="C458" s="66" t="s">
        <v>228</v>
      </c>
      <c r="D458" s="76"/>
      <c r="E458" s="76"/>
      <c r="F458" s="76"/>
      <c r="G458" s="22">
        <f t="shared" si="52"/>
        <v>0</v>
      </c>
      <c r="H458" s="4"/>
      <c r="I458" s="92">
        <v>726.55</v>
      </c>
      <c r="J458" s="92">
        <v>461.85</v>
      </c>
      <c r="K458" s="92">
        <v>642.25</v>
      </c>
      <c r="L458" s="22">
        <f t="shared" si="50"/>
        <v>1830.65</v>
      </c>
      <c r="M458" s="23"/>
    </row>
    <row r="459" spans="1:13" ht="20.100000000000001" customHeight="1" x14ac:dyDescent="0.25">
      <c r="A459" s="155"/>
      <c r="B459" s="3">
        <v>1707</v>
      </c>
      <c r="C459" s="66" t="s">
        <v>373</v>
      </c>
      <c r="D459" s="76"/>
      <c r="E459" s="76"/>
      <c r="F459" s="76"/>
      <c r="G459" s="22">
        <f t="shared" si="52"/>
        <v>0</v>
      </c>
      <c r="H459" s="4"/>
      <c r="I459" s="22">
        <v>937.1</v>
      </c>
      <c r="J459" s="22">
        <v>543.4</v>
      </c>
      <c r="K459" s="22">
        <v>641.75</v>
      </c>
      <c r="L459" s="22">
        <f t="shared" si="50"/>
        <v>2122.25</v>
      </c>
      <c r="M459" s="23"/>
    </row>
    <row r="460" spans="1:13" ht="20.100000000000001" customHeight="1" x14ac:dyDescent="0.25">
      <c r="A460" s="155"/>
      <c r="B460" s="3">
        <v>1708</v>
      </c>
      <c r="C460" s="66" t="s">
        <v>374</v>
      </c>
      <c r="D460" s="76"/>
      <c r="E460" s="76"/>
      <c r="F460" s="76"/>
      <c r="G460" s="22">
        <f t="shared" si="52"/>
        <v>0</v>
      </c>
      <c r="H460" s="4"/>
      <c r="I460" s="22">
        <v>1308.6500000000001</v>
      </c>
      <c r="J460" s="22">
        <v>652.04999999999995</v>
      </c>
      <c r="K460" s="22">
        <v>641.75</v>
      </c>
      <c r="L460" s="22">
        <f t="shared" si="50"/>
        <v>2602.4499999999998</v>
      </c>
      <c r="M460" s="23"/>
    </row>
    <row r="461" spans="1:13" ht="20.100000000000001" customHeight="1" x14ac:dyDescent="0.25">
      <c r="A461" s="155"/>
      <c r="B461" s="3">
        <v>1800</v>
      </c>
      <c r="C461" s="66" t="s">
        <v>308</v>
      </c>
      <c r="D461" s="76"/>
      <c r="E461" s="5"/>
      <c r="F461" s="76"/>
      <c r="G461" s="22">
        <f t="shared" si="52"/>
        <v>0</v>
      </c>
      <c r="H461" s="4"/>
      <c r="I461" s="22">
        <v>37.5</v>
      </c>
      <c r="J461" s="8">
        <v>0</v>
      </c>
      <c r="K461" s="22">
        <v>320.60000000000002</v>
      </c>
      <c r="L461" s="22">
        <f t="shared" si="50"/>
        <v>358.1</v>
      </c>
      <c r="M461" s="23"/>
    </row>
    <row r="462" spans="1:13" ht="20.100000000000001" customHeight="1" x14ac:dyDescent="0.25">
      <c r="A462" s="155"/>
      <c r="B462" s="3">
        <v>1801</v>
      </c>
      <c r="C462" s="66" t="s">
        <v>309</v>
      </c>
      <c r="D462" s="76"/>
      <c r="E462" s="5"/>
      <c r="F462" s="76"/>
      <c r="G462" s="22">
        <f t="shared" si="52"/>
        <v>0</v>
      </c>
      <c r="H462" s="4"/>
      <c r="I462" s="22">
        <v>78.3</v>
      </c>
      <c r="J462" s="8">
        <v>0</v>
      </c>
      <c r="K462" s="22">
        <v>320.60000000000002</v>
      </c>
      <c r="L462" s="22">
        <f t="shared" si="50"/>
        <v>398.90000000000003</v>
      </c>
      <c r="M462" s="23"/>
    </row>
    <row r="463" spans="1:13" ht="20.100000000000001" customHeight="1" x14ac:dyDescent="0.25">
      <c r="A463" s="155"/>
      <c r="B463" s="3">
        <v>1802</v>
      </c>
      <c r="C463" s="66" t="s">
        <v>229</v>
      </c>
      <c r="D463" s="76"/>
      <c r="E463" s="76"/>
      <c r="F463" s="76"/>
      <c r="G463" s="22">
        <f t="shared" si="52"/>
        <v>0</v>
      </c>
      <c r="H463" s="4"/>
      <c r="I463" s="22">
        <v>148.85</v>
      </c>
      <c r="J463" s="22">
        <v>260.8</v>
      </c>
      <c r="K463" s="22">
        <v>320.60000000000002</v>
      </c>
      <c r="L463" s="22">
        <f t="shared" si="50"/>
        <v>730.25</v>
      </c>
      <c r="M463" s="23"/>
    </row>
    <row r="464" spans="1:13" ht="26.25" customHeight="1" x14ac:dyDescent="0.25">
      <c r="A464" s="155"/>
      <c r="B464" s="3">
        <v>1803</v>
      </c>
      <c r="C464" s="66" t="s">
        <v>230</v>
      </c>
      <c r="D464" s="76"/>
      <c r="E464" s="76"/>
      <c r="F464" s="76"/>
      <c r="G464" s="22">
        <f t="shared" si="52"/>
        <v>0</v>
      </c>
      <c r="H464" s="4"/>
      <c r="I464" s="22">
        <v>296.60000000000002</v>
      </c>
      <c r="J464" s="22">
        <v>298.85000000000002</v>
      </c>
      <c r="K464" s="22">
        <v>320.60000000000002</v>
      </c>
      <c r="L464" s="22">
        <f t="shared" si="50"/>
        <v>916.05000000000007</v>
      </c>
      <c r="M464" s="23"/>
    </row>
    <row r="465" spans="1:13" ht="20.100000000000001" customHeight="1" x14ac:dyDescent="0.25">
      <c r="A465" s="155"/>
      <c r="B465" s="3">
        <v>1804</v>
      </c>
      <c r="C465" s="66" t="s">
        <v>231</v>
      </c>
      <c r="D465" s="76"/>
      <c r="E465" s="76"/>
      <c r="F465" s="76"/>
      <c r="G465" s="22">
        <f t="shared" si="52"/>
        <v>0</v>
      </c>
      <c r="H465" s="4"/>
      <c r="I465" s="22">
        <v>446.5</v>
      </c>
      <c r="J465" s="22">
        <v>353.2</v>
      </c>
      <c r="K465" s="22">
        <v>320.60000000000002</v>
      </c>
      <c r="L465" s="22">
        <f t="shared" si="50"/>
        <v>1120.3000000000002</v>
      </c>
      <c r="M465" s="23"/>
    </row>
    <row r="466" spans="1:13" ht="20.100000000000001" customHeight="1" x14ac:dyDescent="0.25">
      <c r="A466" s="155"/>
      <c r="B466" s="3">
        <v>1805</v>
      </c>
      <c r="C466" s="66" t="s">
        <v>232</v>
      </c>
      <c r="D466" s="76"/>
      <c r="E466" s="76"/>
      <c r="F466" s="76"/>
      <c r="G466" s="22">
        <f t="shared" ref="G466:G499" si="53">SUM(D466:F466)</f>
        <v>0</v>
      </c>
      <c r="H466" s="4"/>
      <c r="I466" s="22">
        <v>594.25</v>
      </c>
      <c r="J466" s="22">
        <v>407.5</v>
      </c>
      <c r="K466" s="22">
        <v>320.60000000000002</v>
      </c>
      <c r="L466" s="22">
        <f t="shared" si="50"/>
        <v>1322.35</v>
      </c>
      <c r="M466" s="23"/>
    </row>
    <row r="467" spans="1:13" ht="20.100000000000001" customHeight="1" x14ac:dyDescent="0.25">
      <c r="A467" s="155"/>
      <c r="B467" s="3">
        <v>1806</v>
      </c>
      <c r="C467" s="66" t="s">
        <v>233</v>
      </c>
      <c r="D467" s="76"/>
      <c r="E467" s="76"/>
      <c r="F467" s="76"/>
      <c r="G467" s="22">
        <f t="shared" si="53"/>
        <v>0</v>
      </c>
      <c r="H467" s="4"/>
      <c r="I467" s="22">
        <v>743.1</v>
      </c>
      <c r="J467" s="22">
        <v>461.85</v>
      </c>
      <c r="K467" s="22">
        <v>320.60000000000002</v>
      </c>
      <c r="L467" s="22">
        <f t="shared" si="50"/>
        <v>1525.5500000000002</v>
      </c>
      <c r="M467" s="23"/>
    </row>
    <row r="468" spans="1:13" ht="20.100000000000001" customHeight="1" x14ac:dyDescent="0.25">
      <c r="A468" s="155"/>
      <c r="B468" s="3">
        <v>1807</v>
      </c>
      <c r="C468" s="66" t="s">
        <v>234</v>
      </c>
      <c r="D468" s="76"/>
      <c r="E468" s="76"/>
      <c r="F468" s="76"/>
      <c r="G468" s="22">
        <f t="shared" si="53"/>
        <v>0</v>
      </c>
      <c r="H468" s="4"/>
      <c r="I468" s="22">
        <v>891.9</v>
      </c>
      <c r="J468" s="22">
        <v>543.4</v>
      </c>
      <c r="K468" s="22">
        <v>642.25</v>
      </c>
      <c r="L468" s="22">
        <f t="shared" si="50"/>
        <v>2077.5500000000002</v>
      </c>
      <c r="M468" s="23"/>
    </row>
    <row r="469" spans="1:13" ht="20.100000000000001" customHeight="1" x14ac:dyDescent="0.25">
      <c r="A469" s="155"/>
      <c r="B469" s="3">
        <v>1808</v>
      </c>
      <c r="C469" s="66" t="s">
        <v>235</v>
      </c>
      <c r="D469" s="76"/>
      <c r="E469" s="76"/>
      <c r="F469" s="76"/>
      <c r="G469" s="22">
        <f t="shared" si="53"/>
        <v>0</v>
      </c>
      <c r="H469" s="4"/>
      <c r="I469" s="22">
        <v>1337.3</v>
      </c>
      <c r="J469" s="22">
        <v>652.04999999999995</v>
      </c>
      <c r="K469" s="22">
        <v>1926.8</v>
      </c>
      <c r="L469" s="22">
        <f t="shared" si="50"/>
        <v>3916.1499999999996</v>
      </c>
      <c r="M469" s="23"/>
    </row>
    <row r="470" spans="1:13" ht="20.100000000000001" customHeight="1" x14ac:dyDescent="0.25">
      <c r="A470" s="155"/>
      <c r="B470" s="3">
        <v>1900</v>
      </c>
      <c r="C470" s="66" t="s">
        <v>465</v>
      </c>
      <c r="D470" s="76"/>
      <c r="E470" s="5"/>
      <c r="F470" s="76"/>
      <c r="G470" s="22">
        <f t="shared" si="53"/>
        <v>0</v>
      </c>
      <c r="H470" s="4"/>
      <c r="I470" s="22">
        <v>40.799999999999997</v>
      </c>
      <c r="J470" s="5"/>
      <c r="K470" s="22">
        <v>320.60000000000002</v>
      </c>
      <c r="L470" s="22">
        <v>361.40000000000003</v>
      </c>
      <c r="M470" s="23"/>
    </row>
    <row r="471" spans="1:13" ht="20.100000000000001" customHeight="1" x14ac:dyDescent="0.25">
      <c r="A471" s="155"/>
      <c r="B471" s="3">
        <v>1901</v>
      </c>
      <c r="C471" s="66" t="s">
        <v>466</v>
      </c>
      <c r="D471" s="76"/>
      <c r="E471" s="5"/>
      <c r="F471" s="76"/>
      <c r="G471" s="22">
        <f t="shared" si="53"/>
        <v>0</v>
      </c>
      <c r="H471" s="4"/>
      <c r="I471" s="22">
        <v>78.3</v>
      </c>
      <c r="J471" s="5"/>
      <c r="K471" s="22">
        <v>320.60000000000002</v>
      </c>
      <c r="L471" s="22">
        <v>398.90000000000003</v>
      </c>
      <c r="M471" s="23"/>
    </row>
    <row r="472" spans="1:13" ht="20.100000000000001" customHeight="1" x14ac:dyDescent="0.25">
      <c r="A472" s="155"/>
      <c r="B472" s="3">
        <v>1902</v>
      </c>
      <c r="C472" s="66" t="s">
        <v>467</v>
      </c>
      <c r="D472" s="76"/>
      <c r="E472" s="76"/>
      <c r="F472" s="76"/>
      <c r="G472" s="22">
        <f t="shared" si="53"/>
        <v>0</v>
      </c>
      <c r="H472" s="4"/>
      <c r="I472" s="22">
        <v>145</v>
      </c>
      <c r="J472" s="22">
        <v>320</v>
      </c>
      <c r="K472" s="22">
        <v>320.60000000000002</v>
      </c>
      <c r="L472" s="22">
        <v>785.6</v>
      </c>
      <c r="M472" s="23"/>
    </row>
    <row r="473" spans="1:13" ht="20.100000000000001" customHeight="1" x14ac:dyDescent="0.25">
      <c r="A473" s="155"/>
      <c r="B473" s="3">
        <v>1903</v>
      </c>
      <c r="C473" s="66" t="s">
        <v>468</v>
      </c>
      <c r="D473" s="76"/>
      <c r="E473" s="76"/>
      <c r="F473" s="76"/>
      <c r="G473" s="22">
        <f t="shared" si="53"/>
        <v>0</v>
      </c>
      <c r="H473" s="4"/>
      <c r="I473" s="22">
        <v>589</v>
      </c>
      <c r="J473" s="22">
        <v>353.2</v>
      </c>
      <c r="K473" s="22">
        <v>380</v>
      </c>
      <c r="L473" s="22">
        <v>1322.2</v>
      </c>
      <c r="M473" s="23"/>
    </row>
    <row r="474" spans="1:13" ht="20.100000000000001" customHeight="1" x14ac:dyDescent="0.25">
      <c r="A474" s="155"/>
      <c r="B474" s="3">
        <v>1904</v>
      </c>
      <c r="C474" s="66" t="s">
        <v>236</v>
      </c>
      <c r="D474" s="76"/>
      <c r="E474" s="76"/>
      <c r="F474" s="76"/>
      <c r="G474" s="22">
        <f t="shared" si="53"/>
        <v>0</v>
      </c>
      <c r="H474" s="4"/>
      <c r="I474" s="22">
        <v>661.5</v>
      </c>
      <c r="J474" s="22">
        <v>353.2</v>
      </c>
      <c r="K474" s="22">
        <v>642.25</v>
      </c>
      <c r="L474" s="22">
        <v>1656.95</v>
      </c>
      <c r="M474" s="23"/>
    </row>
    <row r="475" spans="1:13" ht="20.100000000000001" customHeight="1" x14ac:dyDescent="0.25">
      <c r="A475" s="155"/>
      <c r="B475" s="3">
        <v>1905</v>
      </c>
      <c r="C475" s="66" t="s">
        <v>469</v>
      </c>
      <c r="D475" s="76"/>
      <c r="E475" s="76"/>
      <c r="F475" s="76"/>
      <c r="G475" s="22">
        <f t="shared" si="53"/>
        <v>0</v>
      </c>
      <c r="H475" s="4"/>
      <c r="I475" s="22">
        <v>900</v>
      </c>
      <c r="J475" s="22">
        <v>380</v>
      </c>
      <c r="K475" s="22">
        <v>642.25</v>
      </c>
      <c r="L475" s="22">
        <v>1922.25</v>
      </c>
      <c r="M475" s="23"/>
    </row>
    <row r="476" spans="1:13" ht="20.100000000000001" customHeight="1" x14ac:dyDescent="0.25">
      <c r="A476" s="155"/>
      <c r="B476" s="3">
        <v>1906</v>
      </c>
      <c r="C476" s="66" t="s">
        <v>237</v>
      </c>
      <c r="D476" s="76"/>
      <c r="E476" s="76"/>
      <c r="F476" s="76"/>
      <c r="G476" s="22">
        <f t="shared" si="53"/>
        <v>0</v>
      </c>
      <c r="H476" s="4"/>
      <c r="I476" s="22">
        <v>1102.5</v>
      </c>
      <c r="J476" s="22">
        <v>461.85</v>
      </c>
      <c r="K476" s="22">
        <v>642.25</v>
      </c>
      <c r="L476" s="22">
        <v>2206.6</v>
      </c>
      <c r="M476" s="23"/>
    </row>
    <row r="477" spans="1:13" ht="20.100000000000001" customHeight="1" x14ac:dyDescent="0.25">
      <c r="A477" s="155"/>
      <c r="B477" s="3">
        <v>1907</v>
      </c>
      <c r="C477" s="66" t="s">
        <v>470</v>
      </c>
      <c r="D477" s="76"/>
      <c r="E477" s="76"/>
      <c r="F477" s="76"/>
      <c r="G477" s="22">
        <f t="shared" si="53"/>
        <v>0</v>
      </c>
      <c r="H477" s="4"/>
      <c r="I477" s="22">
        <v>1600</v>
      </c>
      <c r="J477" s="22">
        <v>560</v>
      </c>
      <c r="K477" s="22">
        <v>1800</v>
      </c>
      <c r="L477" s="22">
        <v>3960</v>
      </c>
      <c r="M477" s="23"/>
    </row>
    <row r="478" spans="1:13" ht="20.100000000000001" customHeight="1" x14ac:dyDescent="0.25">
      <c r="A478" s="155"/>
      <c r="B478" s="3">
        <v>1908</v>
      </c>
      <c r="C478" s="66" t="s">
        <v>238</v>
      </c>
      <c r="D478" s="76"/>
      <c r="E478" s="76"/>
      <c r="F478" s="76"/>
      <c r="G478" s="22">
        <f t="shared" si="53"/>
        <v>0</v>
      </c>
      <c r="H478" s="4"/>
      <c r="I478" s="22">
        <v>2866.5</v>
      </c>
      <c r="J478" s="111">
        <v>652.05000000000007</v>
      </c>
      <c r="K478" s="22">
        <v>3211.35</v>
      </c>
      <c r="L478" s="22">
        <v>6729.9</v>
      </c>
      <c r="M478" s="23"/>
    </row>
    <row r="479" spans="1:13" ht="20.100000000000001" customHeight="1" x14ac:dyDescent="0.25">
      <c r="A479" s="155"/>
      <c r="B479" s="3">
        <v>2001</v>
      </c>
      <c r="C479" s="66" t="s">
        <v>375</v>
      </c>
      <c r="D479" s="76"/>
      <c r="E479" s="5"/>
      <c r="F479" s="76"/>
      <c r="G479" s="22">
        <f t="shared" si="53"/>
        <v>0</v>
      </c>
      <c r="H479" s="4"/>
      <c r="I479" s="22">
        <v>77.2</v>
      </c>
      <c r="J479" s="5"/>
      <c r="K479" s="22">
        <v>320.60000000000002</v>
      </c>
      <c r="L479" s="22">
        <v>397.8</v>
      </c>
      <c r="M479" s="23"/>
    </row>
    <row r="480" spans="1:13" ht="20.100000000000001" customHeight="1" x14ac:dyDescent="0.25">
      <c r="A480" s="155"/>
      <c r="B480" s="3">
        <v>2002</v>
      </c>
      <c r="C480" s="66" t="s">
        <v>376</v>
      </c>
      <c r="D480" s="76"/>
      <c r="E480" s="76"/>
      <c r="F480" s="76"/>
      <c r="G480" s="22">
        <f t="shared" si="53"/>
        <v>0</v>
      </c>
      <c r="H480" s="4"/>
      <c r="I480" s="22">
        <v>220.5</v>
      </c>
      <c r="J480" s="22">
        <v>260.8</v>
      </c>
      <c r="K480" s="22">
        <v>962.85</v>
      </c>
      <c r="L480" s="22">
        <f t="shared" si="50"/>
        <v>1444.15</v>
      </c>
      <c r="M480" s="23"/>
    </row>
    <row r="481" spans="1:13" ht="20.100000000000001" customHeight="1" x14ac:dyDescent="0.25">
      <c r="A481" s="155"/>
      <c r="B481" s="3">
        <v>2003</v>
      </c>
      <c r="C481" s="66" t="s">
        <v>377</v>
      </c>
      <c r="D481" s="76"/>
      <c r="E481" s="76"/>
      <c r="F481" s="76"/>
      <c r="G481" s="22">
        <f t="shared" si="53"/>
        <v>0</v>
      </c>
      <c r="H481" s="4"/>
      <c r="I481" s="22">
        <v>330.75</v>
      </c>
      <c r="J481" s="22">
        <v>298.85000000000002</v>
      </c>
      <c r="K481" s="22">
        <v>962.85</v>
      </c>
      <c r="L481" s="22">
        <f t="shared" si="50"/>
        <v>1592.45</v>
      </c>
      <c r="M481" s="23"/>
    </row>
    <row r="482" spans="1:13" ht="20.100000000000001" customHeight="1" x14ac:dyDescent="0.25">
      <c r="A482" s="155"/>
      <c r="B482" s="3">
        <v>2004</v>
      </c>
      <c r="C482" s="66" t="s">
        <v>378</v>
      </c>
      <c r="D482" s="76"/>
      <c r="E482" s="76"/>
      <c r="F482" s="76"/>
      <c r="G482" s="22">
        <f t="shared" si="53"/>
        <v>0</v>
      </c>
      <c r="H482" s="4"/>
      <c r="I482" s="22">
        <v>468.55</v>
      </c>
      <c r="J482" s="22">
        <v>353.2</v>
      </c>
      <c r="K482" s="22">
        <v>962.85</v>
      </c>
      <c r="L482" s="22">
        <f t="shared" si="50"/>
        <v>1784.6</v>
      </c>
      <c r="M482" s="23"/>
    </row>
    <row r="483" spans="1:13" ht="20.100000000000001" customHeight="1" x14ac:dyDescent="0.25">
      <c r="A483" s="155"/>
      <c r="B483" s="3">
        <v>2005</v>
      </c>
      <c r="C483" s="66" t="s">
        <v>379</v>
      </c>
      <c r="D483" s="76"/>
      <c r="E483" s="76"/>
      <c r="F483" s="76"/>
      <c r="G483" s="22">
        <f t="shared" si="53"/>
        <v>0</v>
      </c>
      <c r="H483" s="4"/>
      <c r="I483" s="22">
        <v>716.6</v>
      </c>
      <c r="J483" s="22">
        <v>407.55</v>
      </c>
      <c r="K483" s="22">
        <v>1926.8</v>
      </c>
      <c r="L483" s="22">
        <f t="shared" si="50"/>
        <v>3050.95</v>
      </c>
      <c r="M483" s="23"/>
    </row>
    <row r="484" spans="1:13" ht="20.100000000000001" customHeight="1" x14ac:dyDescent="0.25">
      <c r="A484" s="155"/>
      <c r="B484" s="3">
        <v>2006</v>
      </c>
      <c r="C484" s="66" t="s">
        <v>380</v>
      </c>
      <c r="D484" s="76"/>
      <c r="E484" s="76"/>
      <c r="F484" s="76"/>
      <c r="G484" s="22">
        <f t="shared" si="53"/>
        <v>0</v>
      </c>
      <c r="H484" s="4"/>
      <c r="I484" s="22">
        <v>1047.4000000000001</v>
      </c>
      <c r="J484" s="22">
        <v>461.85</v>
      </c>
      <c r="K484" s="22">
        <v>2569.1</v>
      </c>
      <c r="L484" s="22">
        <f t="shared" si="50"/>
        <v>4078.35</v>
      </c>
      <c r="M484" s="23"/>
    </row>
    <row r="485" spans="1:13" ht="20.100000000000001" customHeight="1" x14ac:dyDescent="0.25">
      <c r="A485" s="155"/>
      <c r="B485" s="3">
        <v>2007</v>
      </c>
      <c r="C485" s="66" t="s">
        <v>381</v>
      </c>
      <c r="D485" s="76"/>
      <c r="E485" s="76"/>
      <c r="F485" s="76"/>
      <c r="G485" s="22">
        <f t="shared" si="53"/>
        <v>0</v>
      </c>
      <c r="H485" s="4"/>
      <c r="I485" s="22">
        <v>1157.5999999999999</v>
      </c>
      <c r="J485" s="22">
        <v>543.4</v>
      </c>
      <c r="K485" s="22">
        <v>2569.1</v>
      </c>
      <c r="L485" s="22">
        <f t="shared" si="50"/>
        <v>4270.1000000000004</v>
      </c>
      <c r="M485" s="23"/>
    </row>
    <row r="486" spans="1:13" ht="20.100000000000001" customHeight="1" x14ac:dyDescent="0.25">
      <c r="A486" s="155"/>
      <c r="B486" s="3">
        <v>2008</v>
      </c>
      <c r="C486" s="66" t="s">
        <v>382</v>
      </c>
      <c r="D486" s="76"/>
      <c r="E486" s="76"/>
      <c r="F486" s="76"/>
      <c r="G486" s="22">
        <f t="shared" si="53"/>
        <v>0</v>
      </c>
      <c r="H486" s="4"/>
      <c r="I486" s="22">
        <v>1323</v>
      </c>
      <c r="J486" s="22">
        <v>652.04999999999995</v>
      </c>
      <c r="K486" s="22">
        <v>4363.3</v>
      </c>
      <c r="L486" s="22">
        <f t="shared" si="50"/>
        <v>6338.35</v>
      </c>
      <c r="M486" s="23"/>
    </row>
    <row r="487" spans="1:13" ht="20.100000000000001" customHeight="1" x14ac:dyDescent="0.25">
      <c r="A487" s="155"/>
      <c r="B487" s="3">
        <v>2012</v>
      </c>
      <c r="C487" s="66" t="s">
        <v>383</v>
      </c>
      <c r="D487" s="76"/>
      <c r="E487" s="76"/>
      <c r="F487" s="76"/>
      <c r="G487" s="22">
        <f t="shared" si="53"/>
        <v>0</v>
      </c>
      <c r="H487" s="4"/>
      <c r="I487" s="22">
        <v>220.5</v>
      </c>
      <c r="J487" s="22">
        <v>261.25</v>
      </c>
      <c r="K487" s="22">
        <v>962.85</v>
      </c>
      <c r="L487" s="22">
        <f t="shared" si="50"/>
        <v>1444.6</v>
      </c>
      <c r="M487" s="23"/>
    </row>
    <row r="488" spans="1:13" ht="20.100000000000001" customHeight="1" x14ac:dyDescent="0.25">
      <c r="A488" s="155"/>
      <c r="B488" s="3">
        <v>2014</v>
      </c>
      <c r="C488" s="66" t="s">
        <v>384</v>
      </c>
      <c r="D488" s="76"/>
      <c r="E488" s="76"/>
      <c r="F488" s="76"/>
      <c r="G488" s="22">
        <f t="shared" si="53"/>
        <v>0</v>
      </c>
      <c r="H488" s="4"/>
      <c r="I488" s="22">
        <v>468.55</v>
      </c>
      <c r="J488" s="22">
        <v>353.2</v>
      </c>
      <c r="K488" s="22">
        <v>962.85</v>
      </c>
      <c r="L488" s="22">
        <f t="shared" si="50"/>
        <v>1784.6</v>
      </c>
      <c r="M488" s="23"/>
    </row>
    <row r="489" spans="1:13" ht="20.100000000000001" customHeight="1" x14ac:dyDescent="0.25">
      <c r="A489" s="155"/>
      <c r="B489" s="3">
        <v>2015</v>
      </c>
      <c r="C489" s="66" t="s">
        <v>385</v>
      </c>
      <c r="D489" s="76"/>
      <c r="E489" s="76"/>
      <c r="F489" s="76"/>
      <c r="G489" s="22">
        <f t="shared" si="53"/>
        <v>0</v>
      </c>
      <c r="H489" s="4"/>
      <c r="I489" s="22">
        <v>716.6</v>
      </c>
      <c r="J489" s="22">
        <v>407.55</v>
      </c>
      <c r="K489" s="22">
        <v>1926.8</v>
      </c>
      <c r="L489" s="22">
        <f t="shared" si="50"/>
        <v>3050.95</v>
      </c>
      <c r="M489" s="23"/>
    </row>
    <row r="490" spans="1:13" ht="20.100000000000001" customHeight="1" x14ac:dyDescent="0.25">
      <c r="A490" s="155"/>
      <c r="B490" s="3">
        <v>2016</v>
      </c>
      <c r="C490" s="66" t="s">
        <v>386</v>
      </c>
      <c r="D490" s="76"/>
      <c r="E490" s="76"/>
      <c r="F490" s="76"/>
      <c r="G490" s="22">
        <f t="shared" si="53"/>
        <v>0</v>
      </c>
      <c r="H490" s="4"/>
      <c r="I490" s="22">
        <v>1047.4000000000001</v>
      </c>
      <c r="J490" s="22">
        <v>461.9</v>
      </c>
      <c r="K490" s="22">
        <v>2569.1</v>
      </c>
      <c r="L490" s="22">
        <f t="shared" si="50"/>
        <v>4078.4</v>
      </c>
      <c r="M490" s="23"/>
    </row>
    <row r="491" spans="1:13" ht="20.100000000000001" customHeight="1" x14ac:dyDescent="0.25">
      <c r="A491" s="155"/>
      <c r="B491" s="3">
        <v>2017</v>
      </c>
      <c r="C491" s="66" t="s">
        <v>387</v>
      </c>
      <c r="D491" s="76"/>
      <c r="E491" s="76"/>
      <c r="F491" s="76"/>
      <c r="G491" s="22">
        <f t="shared" si="53"/>
        <v>0</v>
      </c>
      <c r="H491" s="4"/>
      <c r="I491" s="22">
        <v>1157.5999999999999</v>
      </c>
      <c r="J491" s="22">
        <v>543.4</v>
      </c>
      <c r="K491" s="22">
        <v>2569.1</v>
      </c>
      <c r="L491" s="22">
        <f t="shared" si="50"/>
        <v>4270.1000000000004</v>
      </c>
      <c r="M491" s="23"/>
    </row>
    <row r="492" spans="1:13" ht="20.100000000000001" customHeight="1" x14ac:dyDescent="0.25">
      <c r="A492" s="155"/>
      <c r="B492" s="3">
        <v>2018</v>
      </c>
      <c r="C492" s="66" t="s">
        <v>388</v>
      </c>
      <c r="D492" s="76"/>
      <c r="E492" s="76"/>
      <c r="F492" s="76"/>
      <c r="G492" s="22">
        <f t="shared" si="53"/>
        <v>0</v>
      </c>
      <c r="H492" s="4"/>
      <c r="I492" s="22">
        <v>1323</v>
      </c>
      <c r="J492" s="22">
        <v>652.04999999999995</v>
      </c>
      <c r="K492" s="22">
        <v>4363.3</v>
      </c>
      <c r="L492" s="22">
        <f t="shared" si="50"/>
        <v>6338.35</v>
      </c>
      <c r="M492" s="23"/>
    </row>
    <row r="493" spans="1:13" ht="20.100000000000001" customHeight="1" x14ac:dyDescent="0.25">
      <c r="A493" s="155"/>
      <c r="B493" s="3">
        <v>2021</v>
      </c>
      <c r="C493" s="66" t="s">
        <v>389</v>
      </c>
      <c r="D493" s="76"/>
      <c r="E493" s="5"/>
      <c r="F493" s="76"/>
      <c r="G493" s="22">
        <f t="shared" si="53"/>
        <v>0</v>
      </c>
      <c r="H493" s="4"/>
      <c r="I493" s="22">
        <v>77.2</v>
      </c>
      <c r="J493" s="8">
        <v>0</v>
      </c>
      <c r="K493" s="22">
        <v>320.60000000000002</v>
      </c>
      <c r="L493" s="22">
        <f t="shared" si="50"/>
        <v>397.8</v>
      </c>
      <c r="M493" s="23"/>
    </row>
    <row r="494" spans="1:13" ht="20.100000000000001" customHeight="1" x14ac:dyDescent="0.25">
      <c r="A494" s="155"/>
      <c r="B494" s="3">
        <v>2022</v>
      </c>
      <c r="C494" s="66" t="s">
        <v>390</v>
      </c>
      <c r="D494" s="76"/>
      <c r="E494" s="76"/>
      <c r="F494" s="76"/>
      <c r="G494" s="22">
        <f t="shared" si="53"/>
        <v>0</v>
      </c>
      <c r="H494" s="4"/>
      <c r="I494" s="22">
        <v>220.5</v>
      </c>
      <c r="J494" s="22">
        <v>260.8</v>
      </c>
      <c r="K494" s="22">
        <v>962.85</v>
      </c>
      <c r="L494" s="22">
        <f t="shared" si="50"/>
        <v>1444.15</v>
      </c>
      <c r="M494" s="23"/>
    </row>
    <row r="495" spans="1:13" ht="20.100000000000001" customHeight="1" x14ac:dyDescent="0.25">
      <c r="A495" s="155"/>
      <c r="B495" s="3">
        <v>2024</v>
      </c>
      <c r="C495" s="66" t="s">
        <v>391</v>
      </c>
      <c r="D495" s="76"/>
      <c r="E495" s="76"/>
      <c r="F495" s="76"/>
      <c r="G495" s="22">
        <f t="shared" si="53"/>
        <v>0</v>
      </c>
      <c r="H495" s="4"/>
      <c r="I495" s="22">
        <v>468.55</v>
      </c>
      <c r="J495" s="22">
        <v>353.2</v>
      </c>
      <c r="K495" s="22">
        <v>962.85</v>
      </c>
      <c r="L495" s="22">
        <f t="shared" si="50"/>
        <v>1784.6</v>
      </c>
      <c r="M495" s="23"/>
    </row>
    <row r="496" spans="1:13" ht="20.100000000000001" customHeight="1" x14ac:dyDescent="0.25">
      <c r="A496" s="155"/>
      <c r="B496" s="3">
        <v>2025</v>
      </c>
      <c r="C496" s="66" t="s">
        <v>392</v>
      </c>
      <c r="D496" s="76"/>
      <c r="E496" s="76"/>
      <c r="F496" s="76"/>
      <c r="G496" s="22">
        <f t="shared" si="53"/>
        <v>0</v>
      </c>
      <c r="H496" s="4"/>
      <c r="I496" s="22">
        <v>716.6</v>
      </c>
      <c r="J496" s="22">
        <v>407.55</v>
      </c>
      <c r="K496" s="22">
        <v>1926.8</v>
      </c>
      <c r="L496" s="22">
        <f t="shared" si="50"/>
        <v>3050.95</v>
      </c>
      <c r="M496" s="23"/>
    </row>
    <row r="497" spans="1:13" ht="20.100000000000001" customHeight="1" x14ac:dyDescent="0.25">
      <c r="A497" s="155"/>
      <c r="B497" s="3">
        <v>2026</v>
      </c>
      <c r="C497" s="66" t="s">
        <v>393</v>
      </c>
      <c r="D497" s="76"/>
      <c r="E497" s="76"/>
      <c r="F497" s="76"/>
      <c r="G497" s="22">
        <f t="shared" si="53"/>
        <v>0</v>
      </c>
      <c r="H497" s="4"/>
      <c r="I497" s="22">
        <v>1047.4000000000001</v>
      </c>
      <c r="J497" s="22">
        <v>461.9</v>
      </c>
      <c r="K497" s="22">
        <v>2569.1</v>
      </c>
      <c r="L497" s="22">
        <f t="shared" si="50"/>
        <v>4078.4</v>
      </c>
      <c r="M497" s="23"/>
    </row>
    <row r="498" spans="1:13" ht="20.100000000000001" customHeight="1" x14ac:dyDescent="0.25">
      <c r="A498" s="155"/>
      <c r="B498" s="3">
        <v>2027</v>
      </c>
      <c r="C498" s="66" t="s">
        <v>394</v>
      </c>
      <c r="D498" s="76"/>
      <c r="E498" s="76"/>
      <c r="F498" s="76"/>
      <c r="G498" s="22">
        <f t="shared" si="53"/>
        <v>0</v>
      </c>
      <c r="H498" s="4"/>
      <c r="I498" s="22">
        <v>1157.5999999999999</v>
      </c>
      <c r="J498" s="22">
        <v>543.4</v>
      </c>
      <c r="K498" s="22">
        <v>2569.1</v>
      </c>
      <c r="L498" s="22">
        <f t="shared" si="50"/>
        <v>4270.1000000000004</v>
      </c>
      <c r="M498" s="23"/>
    </row>
    <row r="499" spans="1:13" ht="20.100000000000001" customHeight="1" x14ac:dyDescent="0.25">
      <c r="A499" s="155"/>
      <c r="B499" s="3">
        <v>2028</v>
      </c>
      <c r="C499" s="66" t="s">
        <v>395</v>
      </c>
      <c r="D499" s="76"/>
      <c r="E499" s="76"/>
      <c r="F499" s="76"/>
      <c r="G499" s="22">
        <f t="shared" si="53"/>
        <v>0</v>
      </c>
      <c r="H499" s="4"/>
      <c r="I499" s="22">
        <v>1323</v>
      </c>
      <c r="J499" s="22">
        <v>652.04999999999995</v>
      </c>
      <c r="K499" s="22">
        <v>4363.3</v>
      </c>
      <c r="L499" s="22">
        <f t="shared" si="50"/>
        <v>6338.35</v>
      </c>
      <c r="M499" s="23"/>
    </row>
    <row r="500" spans="1:13" ht="5.0999999999999996" customHeight="1" x14ac:dyDescent="0.25">
      <c r="D500" s="40"/>
      <c r="E500" s="40"/>
      <c r="F500" s="40"/>
      <c r="H500" s="4"/>
      <c r="I500" s="74"/>
      <c r="J500" s="74"/>
      <c r="K500" s="74"/>
      <c r="L500" s="74"/>
      <c r="M500" s="23"/>
    </row>
    <row r="501" spans="1:13" ht="20.100000000000001" customHeight="1" x14ac:dyDescent="0.25">
      <c r="D501" s="2"/>
      <c r="E501" s="2"/>
      <c r="F501" s="33"/>
      <c r="G501" s="27"/>
      <c r="H501" s="4"/>
      <c r="I501" s="23"/>
      <c r="J501" s="33"/>
      <c r="K501" s="33"/>
      <c r="L501" s="33"/>
      <c r="M501" s="23"/>
    </row>
    <row r="502" spans="1:13" ht="5.0999999999999996" customHeight="1" x14ac:dyDescent="0.25">
      <c r="A502" s="168" t="s">
        <v>317</v>
      </c>
      <c r="B502" s="171" t="s">
        <v>318</v>
      </c>
      <c r="C502" s="171"/>
      <c r="D502" s="1"/>
      <c r="E502" s="1"/>
      <c r="F502" s="35"/>
      <c r="G502" s="28"/>
      <c r="H502" s="4"/>
      <c r="I502" s="23"/>
      <c r="J502" s="35"/>
      <c r="K502" s="35"/>
      <c r="L502" s="35"/>
      <c r="M502" s="23"/>
    </row>
    <row r="503" spans="1:13" ht="20.100000000000001" customHeight="1" x14ac:dyDescent="0.25">
      <c r="A503" s="169"/>
      <c r="B503" s="171"/>
      <c r="C503" s="171"/>
      <c r="D503" s="1"/>
      <c r="E503" s="1"/>
      <c r="F503" s="36"/>
      <c r="G503" s="28"/>
      <c r="H503" s="4"/>
      <c r="I503" s="23"/>
      <c r="J503" s="36"/>
      <c r="K503" s="36"/>
      <c r="L503" s="36"/>
      <c r="M503" s="23"/>
    </row>
    <row r="504" spans="1:13" ht="5.0999999999999996" customHeight="1" x14ac:dyDescent="0.25">
      <c r="A504" s="169"/>
      <c r="B504" s="171"/>
      <c r="C504" s="171"/>
      <c r="D504" s="1"/>
      <c r="E504" s="1"/>
      <c r="F504" s="38"/>
      <c r="G504" s="28"/>
      <c r="H504" s="4"/>
      <c r="I504" s="23"/>
      <c r="J504" s="38"/>
      <c r="K504" s="38"/>
      <c r="L504" s="38"/>
      <c r="M504" s="23"/>
    </row>
    <row r="505" spans="1:13" ht="20.100000000000001" customHeight="1" x14ac:dyDescent="0.25">
      <c r="A505" s="169"/>
      <c r="B505" s="171"/>
      <c r="C505" s="171"/>
      <c r="D505" s="1"/>
      <c r="E505" s="1"/>
      <c r="F505" s="39"/>
      <c r="G505" s="28"/>
      <c r="H505" s="4"/>
      <c r="I505" s="23"/>
      <c r="J505" s="39"/>
      <c r="K505" s="39"/>
      <c r="L505" s="39"/>
      <c r="M505" s="23"/>
    </row>
    <row r="506" spans="1:13" ht="5.0999999999999996" customHeight="1" x14ac:dyDescent="0.25">
      <c r="A506" s="169"/>
      <c r="B506" s="171"/>
      <c r="C506" s="171"/>
      <c r="D506" s="1"/>
      <c r="E506" s="1"/>
      <c r="F506" s="38"/>
      <c r="G506" s="28"/>
      <c r="H506" s="4"/>
      <c r="I506" s="23"/>
      <c r="J506" s="38"/>
      <c r="K506" s="38"/>
      <c r="L506" s="38"/>
      <c r="M506" s="23"/>
    </row>
    <row r="507" spans="1:13" ht="20.100000000000001" customHeight="1" x14ac:dyDescent="0.25">
      <c r="A507" s="169"/>
      <c r="B507" s="171" t="s">
        <v>319</v>
      </c>
      <c r="C507" s="171"/>
      <c r="D507" s="1"/>
      <c r="E507" s="1"/>
      <c r="F507" s="36"/>
      <c r="G507" s="28"/>
      <c r="H507" s="4"/>
      <c r="I507" s="23"/>
      <c r="J507" s="36"/>
      <c r="K507" s="36"/>
      <c r="L507" s="36"/>
      <c r="M507" s="23"/>
    </row>
    <row r="508" spans="1:13" ht="5.0999999999999996" customHeight="1" x14ac:dyDescent="0.25">
      <c r="A508" s="169"/>
      <c r="B508" s="171"/>
      <c r="C508" s="171"/>
      <c r="D508" s="1"/>
      <c r="E508" s="1"/>
      <c r="F508" s="38"/>
      <c r="G508" s="28"/>
      <c r="H508" s="4"/>
      <c r="I508" s="23"/>
      <c r="J508" s="38"/>
      <c r="K508" s="38"/>
      <c r="L508" s="38"/>
      <c r="M508" s="23"/>
    </row>
    <row r="509" spans="1:13" ht="20.100000000000001" customHeight="1" x14ac:dyDescent="0.25">
      <c r="A509" s="169"/>
      <c r="B509" s="171"/>
      <c r="C509" s="171"/>
      <c r="D509" s="1"/>
      <c r="E509" s="1"/>
      <c r="F509" s="39"/>
      <c r="G509" s="28"/>
      <c r="H509" s="4"/>
      <c r="I509" s="23"/>
      <c r="J509" s="39"/>
      <c r="K509" s="39"/>
      <c r="L509" s="39"/>
      <c r="M509" s="23"/>
    </row>
    <row r="510" spans="1:13" ht="5.0999999999999996" customHeight="1" x14ac:dyDescent="0.25">
      <c r="A510" s="169"/>
      <c r="B510" s="171"/>
      <c r="C510" s="171"/>
      <c r="D510" s="1"/>
      <c r="E510" s="1"/>
      <c r="F510" s="38"/>
      <c r="G510" s="28"/>
      <c r="H510" s="4"/>
      <c r="I510" s="23"/>
      <c r="J510" s="38"/>
      <c r="K510" s="38"/>
      <c r="L510" s="38"/>
      <c r="M510" s="23"/>
    </row>
    <row r="511" spans="1:13" ht="20.100000000000001" customHeight="1" x14ac:dyDescent="0.25">
      <c r="A511" s="170"/>
      <c r="B511" s="171"/>
      <c r="C511" s="171"/>
      <c r="D511" s="1"/>
      <c r="E511" s="1"/>
      <c r="F511" s="39"/>
      <c r="G511" s="28"/>
      <c r="H511" s="4"/>
      <c r="I511" s="23"/>
      <c r="J511" s="39"/>
      <c r="K511" s="39"/>
      <c r="L511" s="39"/>
      <c r="M511" s="23"/>
    </row>
    <row r="512" spans="1:13" ht="20.25" customHeight="1" x14ac:dyDescent="0.25">
      <c r="A512" s="23"/>
      <c r="B512" s="23"/>
      <c r="C512" s="23"/>
      <c r="I512" s="23"/>
      <c r="J512" s="23"/>
      <c r="K512" s="23"/>
      <c r="L512" s="23"/>
      <c r="M512" s="23"/>
    </row>
    <row r="513" spans="1:13" ht="43.5" hidden="1" customHeight="1" x14ac:dyDescent="0.25">
      <c r="A513" s="23"/>
      <c r="B513" s="23"/>
      <c r="C513" s="23"/>
      <c r="I513" s="23"/>
      <c r="J513" s="23"/>
      <c r="K513" s="23"/>
      <c r="L513" s="23"/>
      <c r="M513" s="23"/>
    </row>
    <row r="514" spans="1:13" ht="43.5" hidden="1" customHeight="1" x14ac:dyDescent="0.25">
      <c r="A514" s="23"/>
      <c r="B514" s="23"/>
      <c r="C514" s="23"/>
      <c r="I514" s="23"/>
      <c r="J514" s="23"/>
      <c r="K514" s="23"/>
      <c r="L514" s="23"/>
      <c r="M514" s="23"/>
    </row>
    <row r="515" spans="1:13" ht="43.5" hidden="1" customHeight="1" x14ac:dyDescent="0.25">
      <c r="A515" s="23"/>
      <c r="B515" s="23"/>
      <c r="C515" s="23"/>
      <c r="I515" s="23"/>
      <c r="J515" s="23"/>
      <c r="K515" s="23"/>
      <c r="L515" s="23"/>
      <c r="M515" s="23"/>
    </row>
    <row r="516" spans="1:13" ht="43.5" hidden="1" customHeight="1" x14ac:dyDescent="0.25">
      <c r="A516" s="23"/>
      <c r="B516" s="23"/>
      <c r="C516" s="23"/>
      <c r="I516" s="23"/>
      <c r="J516" s="23"/>
      <c r="K516" s="23"/>
      <c r="L516" s="23"/>
      <c r="M516" s="23"/>
    </row>
    <row r="517" spans="1:13" ht="43.5" hidden="1" customHeight="1" x14ac:dyDescent="0.25">
      <c r="A517" s="23"/>
      <c r="B517" s="23"/>
      <c r="C517" s="23"/>
      <c r="I517" s="23"/>
      <c r="J517" s="23"/>
      <c r="K517" s="23"/>
      <c r="L517" s="23"/>
      <c r="M517" s="23"/>
    </row>
    <row r="518" spans="1:13" ht="43.5" hidden="1" customHeight="1" x14ac:dyDescent="0.25">
      <c r="A518" s="23"/>
      <c r="B518" s="23"/>
      <c r="C518" s="23"/>
      <c r="I518" s="23"/>
      <c r="J518" s="23"/>
      <c r="K518" s="23"/>
      <c r="L518" s="23"/>
      <c r="M518" s="23"/>
    </row>
    <row r="519" spans="1:13" ht="43.5" hidden="1" customHeight="1" x14ac:dyDescent="0.25">
      <c r="A519" s="23"/>
      <c r="B519" s="23"/>
      <c r="C519" s="23"/>
      <c r="I519" s="23"/>
      <c r="J519" s="23"/>
      <c r="K519" s="23"/>
      <c r="L519" s="23"/>
      <c r="M519" s="23"/>
    </row>
    <row r="520" spans="1:13" ht="43.5" hidden="1" customHeight="1" x14ac:dyDescent="0.25">
      <c r="A520" s="23"/>
      <c r="B520" s="23"/>
      <c r="C520" s="23"/>
      <c r="I520" s="23"/>
      <c r="J520" s="23"/>
      <c r="K520" s="23"/>
      <c r="L520" s="23"/>
      <c r="M520" s="23"/>
    </row>
    <row r="521" spans="1:13" ht="43.5" hidden="1" customHeight="1" x14ac:dyDescent="0.25">
      <c r="A521" s="23"/>
      <c r="B521" s="23"/>
      <c r="C521" s="23"/>
      <c r="I521" s="23"/>
      <c r="J521" s="23"/>
      <c r="K521" s="23"/>
      <c r="L521" s="23"/>
      <c r="M521" s="23"/>
    </row>
    <row r="522" spans="1:13" ht="43.5" hidden="1" customHeight="1" x14ac:dyDescent="0.25">
      <c r="A522" s="23"/>
      <c r="B522" s="23"/>
      <c r="C522" s="23"/>
      <c r="I522" s="23"/>
      <c r="J522" s="23"/>
      <c r="K522" s="23"/>
      <c r="L522" s="23"/>
      <c r="M522" s="23"/>
    </row>
    <row r="523" spans="1:13" ht="43.5" hidden="1" customHeight="1" x14ac:dyDescent="0.25">
      <c r="A523" s="23"/>
      <c r="B523" s="23"/>
      <c r="C523" s="23"/>
      <c r="I523" s="23"/>
      <c r="J523" s="23"/>
      <c r="K523" s="23"/>
      <c r="L523" s="23"/>
      <c r="M523" s="23"/>
    </row>
    <row r="524" spans="1:13" ht="43.5" hidden="1" customHeight="1" x14ac:dyDescent="0.25">
      <c r="A524" s="23"/>
      <c r="B524" s="23"/>
      <c r="C524" s="23"/>
      <c r="I524" s="23"/>
      <c r="J524" s="23"/>
      <c r="K524" s="23"/>
      <c r="L524" s="23"/>
      <c r="M524" s="23"/>
    </row>
    <row r="525" spans="1:13" ht="43.5" hidden="1" customHeight="1" x14ac:dyDescent="0.25">
      <c r="A525" s="23"/>
      <c r="B525" s="23"/>
      <c r="C525" s="23"/>
      <c r="I525" s="23"/>
      <c r="J525" s="23"/>
      <c r="K525" s="23"/>
      <c r="L525" s="23"/>
      <c r="M525" s="23"/>
    </row>
    <row r="526" spans="1:13" ht="43.5" hidden="1" customHeight="1" x14ac:dyDescent="0.25">
      <c r="A526" s="23"/>
      <c r="B526" s="23"/>
      <c r="C526" s="23"/>
      <c r="I526" s="23"/>
      <c r="J526" s="23"/>
      <c r="K526" s="23"/>
      <c r="L526" s="23"/>
      <c r="M526" s="23"/>
    </row>
    <row r="527" spans="1:13" ht="43.5" hidden="1" customHeight="1" x14ac:dyDescent="0.25">
      <c r="A527" s="23"/>
      <c r="B527" s="23"/>
      <c r="C527" s="23"/>
      <c r="I527" s="23"/>
      <c r="J527" s="23"/>
      <c r="K527" s="23"/>
      <c r="L527" s="23"/>
      <c r="M527" s="23"/>
    </row>
    <row r="528" spans="1:13" ht="43.5" hidden="1" customHeight="1" x14ac:dyDescent="0.25">
      <c r="A528" s="23"/>
      <c r="B528" s="23"/>
      <c r="C528" s="23"/>
      <c r="I528" s="23"/>
      <c r="J528" s="23"/>
      <c r="K528" s="23"/>
      <c r="L528" s="23"/>
      <c r="M528" s="23"/>
    </row>
    <row r="529" spans="1:13" ht="43.5" hidden="1" customHeight="1" x14ac:dyDescent="0.25">
      <c r="A529" s="23"/>
      <c r="B529" s="23"/>
      <c r="C529" s="23"/>
      <c r="I529" s="23"/>
      <c r="J529" s="23"/>
      <c r="K529" s="23"/>
      <c r="L529" s="23"/>
      <c r="M529" s="23"/>
    </row>
    <row r="530" spans="1:13" ht="43.5" hidden="1" customHeight="1" x14ac:dyDescent="0.25">
      <c r="A530" s="23"/>
      <c r="B530" s="23"/>
      <c r="C530" s="23"/>
      <c r="I530" s="23"/>
      <c r="J530" s="23"/>
      <c r="K530" s="23"/>
      <c r="L530" s="23"/>
      <c r="M530" s="23"/>
    </row>
    <row r="531" spans="1:13" ht="43.5" hidden="1" customHeight="1" x14ac:dyDescent="0.25">
      <c r="A531" s="23"/>
      <c r="B531" s="23"/>
      <c r="C531" s="23"/>
      <c r="I531" s="23"/>
      <c r="J531" s="23"/>
      <c r="K531" s="23"/>
      <c r="L531" s="23"/>
      <c r="M531" s="23"/>
    </row>
    <row r="532" spans="1:13" ht="43.5" hidden="1" customHeight="1" x14ac:dyDescent="0.25">
      <c r="A532" s="23"/>
      <c r="B532" s="23"/>
      <c r="C532" s="23"/>
      <c r="I532" s="23"/>
      <c r="J532" s="23"/>
      <c r="K532" s="23"/>
      <c r="L532" s="23"/>
      <c r="M532" s="23"/>
    </row>
    <row r="533" spans="1:13" ht="43.5" hidden="1" customHeight="1" x14ac:dyDescent="0.25">
      <c r="A533" s="23"/>
      <c r="B533" s="23"/>
      <c r="C533" s="23"/>
      <c r="I533" s="23"/>
      <c r="J533" s="23"/>
      <c r="K533" s="23"/>
      <c r="L533" s="23"/>
      <c r="M533" s="23"/>
    </row>
    <row r="534" spans="1:13" ht="43.5" hidden="1" customHeight="1" x14ac:dyDescent="0.25">
      <c r="A534" s="23"/>
      <c r="B534" s="23"/>
      <c r="C534" s="23"/>
      <c r="I534" s="23"/>
      <c r="J534" s="23"/>
      <c r="K534" s="23"/>
      <c r="L534" s="23"/>
      <c r="M534" s="23"/>
    </row>
    <row r="535" spans="1:13" ht="43.5" hidden="1" customHeight="1" x14ac:dyDescent="0.25">
      <c r="A535" s="23"/>
      <c r="B535" s="23"/>
      <c r="C535" s="23"/>
      <c r="I535" s="23"/>
      <c r="J535" s="23"/>
      <c r="K535" s="23"/>
      <c r="L535" s="23"/>
      <c r="M535" s="23"/>
    </row>
    <row r="536" spans="1:13" ht="43.5" hidden="1" customHeight="1" x14ac:dyDescent="0.25">
      <c r="A536" s="23"/>
      <c r="B536" s="23"/>
      <c r="C536" s="23"/>
      <c r="I536" s="23"/>
      <c r="J536" s="23"/>
      <c r="K536" s="23"/>
      <c r="L536" s="23"/>
      <c r="M536" s="23"/>
    </row>
    <row r="537" spans="1:13" ht="43.5" hidden="1" customHeight="1" x14ac:dyDescent="0.25">
      <c r="A537" s="23"/>
      <c r="B537" s="23"/>
      <c r="C537" s="23"/>
      <c r="I537" s="23"/>
      <c r="J537" s="23"/>
      <c r="K537" s="23"/>
      <c r="L537" s="23"/>
      <c r="M537" s="23"/>
    </row>
    <row r="538" spans="1:13" ht="43.5" hidden="1" customHeight="1" x14ac:dyDescent="0.25">
      <c r="A538" s="23"/>
      <c r="B538" s="23"/>
      <c r="C538" s="23"/>
      <c r="I538" s="23"/>
      <c r="J538" s="23"/>
      <c r="K538" s="23"/>
      <c r="L538" s="23"/>
      <c r="M538" s="23"/>
    </row>
    <row r="539" spans="1:13" ht="43.5" hidden="1" customHeight="1" x14ac:dyDescent="0.25">
      <c r="A539" s="23"/>
      <c r="B539" s="23"/>
      <c r="C539" s="23"/>
      <c r="I539" s="23"/>
      <c r="J539" s="23"/>
      <c r="K539" s="23"/>
      <c r="L539" s="23"/>
      <c r="M539" s="23"/>
    </row>
    <row r="540" spans="1:13" ht="43.5" hidden="1" customHeight="1" x14ac:dyDescent="0.25">
      <c r="A540" s="23"/>
      <c r="B540" s="23"/>
      <c r="C540" s="23"/>
      <c r="I540" s="23"/>
      <c r="J540" s="23"/>
      <c r="K540" s="23"/>
      <c r="L540" s="23"/>
      <c r="M540" s="23"/>
    </row>
    <row r="541" spans="1:13" ht="43.5" hidden="1" customHeight="1" x14ac:dyDescent="0.25">
      <c r="A541" s="23"/>
      <c r="B541" s="23"/>
      <c r="C541" s="23"/>
      <c r="I541" s="23"/>
      <c r="J541" s="23"/>
      <c r="K541" s="23"/>
      <c r="L541" s="23"/>
      <c r="M541" s="23"/>
    </row>
    <row r="542" spans="1:13" ht="43.5" hidden="1" customHeight="1" x14ac:dyDescent="0.25">
      <c r="A542" s="23"/>
      <c r="B542" s="23"/>
      <c r="C542" s="23"/>
      <c r="I542" s="23"/>
      <c r="J542" s="23"/>
      <c r="K542" s="23"/>
      <c r="L542" s="23"/>
      <c r="M542" s="23"/>
    </row>
    <row r="543" spans="1:13" ht="43.5" hidden="1" customHeight="1" x14ac:dyDescent="0.25">
      <c r="A543" s="23"/>
      <c r="B543" s="23"/>
      <c r="C543" s="23"/>
      <c r="I543" s="23"/>
      <c r="J543" s="23"/>
      <c r="K543" s="23"/>
      <c r="L543" s="23"/>
      <c r="M543" s="23"/>
    </row>
    <row r="544" spans="1:13" ht="43.5" hidden="1" customHeight="1" x14ac:dyDescent="0.25">
      <c r="A544" s="23"/>
      <c r="B544" s="23"/>
      <c r="C544" s="23"/>
      <c r="I544" s="23"/>
      <c r="J544" s="23"/>
      <c r="K544" s="23"/>
      <c r="L544" s="23"/>
      <c r="M544" s="23"/>
    </row>
    <row r="545" spans="1:13" ht="43.5" hidden="1" customHeight="1" x14ac:dyDescent="0.25">
      <c r="A545" s="23"/>
      <c r="B545" s="23"/>
      <c r="C545" s="23"/>
      <c r="I545" s="23"/>
      <c r="J545" s="23"/>
      <c r="K545" s="23"/>
      <c r="L545" s="23"/>
      <c r="M545" s="23"/>
    </row>
    <row r="546" spans="1:13" ht="43.5" hidden="1" customHeight="1" x14ac:dyDescent="0.25">
      <c r="A546" s="23"/>
      <c r="B546" s="23"/>
      <c r="C546" s="23"/>
      <c r="I546" s="23"/>
      <c r="J546" s="23"/>
      <c r="K546" s="23"/>
      <c r="L546" s="23"/>
      <c r="M546" s="23"/>
    </row>
    <row r="547" spans="1:13" ht="43.5" hidden="1" customHeight="1" x14ac:dyDescent="0.25">
      <c r="A547" s="23"/>
      <c r="B547" s="23"/>
      <c r="C547" s="23"/>
      <c r="I547" s="23"/>
      <c r="J547" s="23"/>
      <c r="K547" s="23"/>
      <c r="L547" s="23"/>
      <c r="M547" s="23"/>
    </row>
    <row r="548" spans="1:13" ht="43.5" hidden="1" customHeight="1" x14ac:dyDescent="0.25">
      <c r="A548" s="23"/>
      <c r="B548" s="23"/>
      <c r="C548" s="23"/>
      <c r="I548" s="23"/>
      <c r="J548" s="23"/>
      <c r="K548" s="23"/>
      <c r="L548" s="23"/>
      <c r="M548" s="23"/>
    </row>
    <row r="549" spans="1:13" ht="43.5" hidden="1" customHeight="1" x14ac:dyDescent="0.25">
      <c r="A549" s="23"/>
      <c r="B549" s="23"/>
      <c r="C549" s="23"/>
      <c r="I549" s="23"/>
      <c r="J549" s="23"/>
      <c r="K549" s="23"/>
      <c r="L549" s="23"/>
      <c r="M549" s="23"/>
    </row>
    <row r="550" spans="1:13" ht="43.5" hidden="1" customHeight="1" x14ac:dyDescent="0.25">
      <c r="A550" s="23"/>
      <c r="B550" s="23"/>
      <c r="C550" s="23"/>
      <c r="I550" s="23"/>
      <c r="J550" s="23"/>
      <c r="K550" s="23"/>
      <c r="L550" s="23"/>
      <c r="M550" s="23"/>
    </row>
    <row r="551" spans="1:13" ht="43.5" hidden="1" customHeight="1" x14ac:dyDescent="0.25">
      <c r="A551" s="23"/>
      <c r="B551" s="23"/>
      <c r="C551" s="23"/>
      <c r="I551" s="23"/>
      <c r="J551" s="23"/>
      <c r="K551" s="23"/>
      <c r="L551" s="23"/>
      <c r="M551" s="23"/>
    </row>
    <row r="552" spans="1:13" ht="43.5" hidden="1" customHeight="1" x14ac:dyDescent="0.25">
      <c r="A552" s="23"/>
      <c r="B552" s="23"/>
      <c r="C552" s="23"/>
      <c r="I552" s="23"/>
      <c r="J552" s="23"/>
      <c r="K552" s="23"/>
      <c r="L552" s="23"/>
      <c r="M552" s="23"/>
    </row>
    <row r="553" spans="1:13" ht="43.5" hidden="1" customHeight="1" x14ac:dyDescent="0.25">
      <c r="A553" s="23"/>
      <c r="B553" s="23"/>
      <c r="C553" s="23"/>
      <c r="I553" s="23"/>
      <c r="J553" s="23"/>
      <c r="K553" s="23"/>
      <c r="L553" s="23"/>
      <c r="M553" s="23"/>
    </row>
    <row r="554" spans="1:13" ht="43.5" hidden="1" customHeight="1" x14ac:dyDescent="0.25">
      <c r="A554" s="23"/>
      <c r="B554" s="23"/>
      <c r="C554" s="23"/>
      <c r="I554" s="23"/>
      <c r="J554" s="23"/>
      <c r="K554" s="23"/>
      <c r="L554" s="23"/>
      <c r="M554" s="23"/>
    </row>
    <row r="555" spans="1:13" ht="43.5" hidden="1" customHeight="1" x14ac:dyDescent="0.25">
      <c r="A555" s="23"/>
      <c r="B555" s="23"/>
      <c r="C555" s="23"/>
      <c r="I555" s="23"/>
      <c r="J555" s="23"/>
      <c r="K555" s="23"/>
      <c r="L555" s="23"/>
      <c r="M555" s="23"/>
    </row>
    <row r="556" spans="1:13" ht="43.5" hidden="1" customHeight="1" x14ac:dyDescent="0.25">
      <c r="A556" s="23"/>
      <c r="B556" s="23"/>
      <c r="C556" s="23"/>
      <c r="I556" s="23"/>
      <c r="J556" s="23"/>
      <c r="K556" s="23"/>
      <c r="L556" s="23"/>
      <c r="M556" s="23"/>
    </row>
    <row r="557" spans="1:13" ht="43.5" hidden="1" customHeight="1" x14ac:dyDescent="0.25">
      <c r="A557" s="23"/>
      <c r="B557" s="23"/>
      <c r="C557" s="23"/>
      <c r="I557" s="23"/>
      <c r="J557" s="23"/>
      <c r="K557" s="23"/>
      <c r="L557" s="23"/>
      <c r="M557" s="23"/>
    </row>
    <row r="558" spans="1:13" ht="43.5" hidden="1" customHeight="1" x14ac:dyDescent="0.25">
      <c r="A558" s="23"/>
      <c r="B558" s="23"/>
      <c r="C558" s="23"/>
      <c r="I558" s="23"/>
      <c r="J558" s="23"/>
      <c r="K558" s="23"/>
      <c r="L558" s="23"/>
      <c r="M558" s="23"/>
    </row>
    <row r="559" spans="1:13" ht="43.5" hidden="1" customHeight="1" x14ac:dyDescent="0.25">
      <c r="A559" s="23"/>
      <c r="B559" s="23"/>
      <c r="C559" s="23"/>
      <c r="I559" s="23"/>
      <c r="J559" s="23"/>
      <c r="K559" s="23"/>
      <c r="L559" s="23"/>
      <c r="M559" s="23"/>
    </row>
    <row r="560" spans="1:13" ht="43.5" hidden="1" customHeight="1" x14ac:dyDescent="0.25">
      <c r="A560" s="23"/>
      <c r="B560" s="23"/>
      <c r="C560" s="23"/>
      <c r="I560" s="23"/>
      <c r="J560" s="23"/>
      <c r="K560" s="23"/>
      <c r="L560" s="23"/>
      <c r="M560" s="23"/>
    </row>
    <row r="561" spans="1:13" ht="43.5" hidden="1" customHeight="1" x14ac:dyDescent="0.25">
      <c r="A561" s="23"/>
      <c r="B561" s="23"/>
      <c r="C561" s="23"/>
      <c r="I561" s="23"/>
      <c r="J561" s="23"/>
      <c r="K561" s="23"/>
      <c r="L561" s="23"/>
      <c r="M561" s="23"/>
    </row>
    <row r="562" spans="1:13" ht="43.5" hidden="1" customHeight="1" x14ac:dyDescent="0.25">
      <c r="A562" s="23"/>
      <c r="B562" s="23"/>
      <c r="C562" s="23"/>
      <c r="I562" s="23"/>
      <c r="J562" s="23"/>
      <c r="K562" s="23"/>
      <c r="L562" s="23"/>
      <c r="M562" s="23"/>
    </row>
    <row r="563" spans="1:13" ht="43.5" hidden="1" customHeight="1" x14ac:dyDescent="0.25">
      <c r="A563" s="23"/>
      <c r="B563" s="23"/>
      <c r="C563" s="23"/>
      <c r="I563" s="23"/>
      <c r="J563" s="23"/>
      <c r="K563" s="23"/>
      <c r="L563" s="23"/>
      <c r="M563" s="23"/>
    </row>
    <row r="564" spans="1:13" ht="43.5" hidden="1" customHeight="1" x14ac:dyDescent="0.25">
      <c r="A564" s="23"/>
      <c r="B564" s="23"/>
      <c r="C564" s="23"/>
      <c r="I564" s="23"/>
      <c r="J564" s="23"/>
      <c r="K564" s="23"/>
      <c r="L564" s="23"/>
      <c r="M564" s="23"/>
    </row>
    <row r="565" spans="1:13" ht="43.5" hidden="1" customHeight="1" x14ac:dyDescent="0.25">
      <c r="A565" s="23"/>
      <c r="B565" s="23"/>
      <c r="C565" s="23"/>
      <c r="I565" s="23"/>
      <c r="J565" s="23"/>
      <c r="K565" s="23"/>
      <c r="L565" s="23"/>
      <c r="M565" s="23"/>
    </row>
    <row r="566" spans="1:13" ht="43.5" hidden="1" customHeight="1" x14ac:dyDescent="0.25">
      <c r="A566" s="23"/>
      <c r="B566" s="23"/>
      <c r="C566" s="23"/>
      <c r="I566" s="23"/>
      <c r="J566" s="23"/>
      <c r="K566" s="23"/>
      <c r="L566" s="23"/>
      <c r="M566" s="23"/>
    </row>
    <row r="567" spans="1:13" ht="43.5" hidden="1" customHeight="1" x14ac:dyDescent="0.25">
      <c r="A567" s="23"/>
      <c r="B567" s="23"/>
      <c r="C567" s="23"/>
      <c r="I567" s="23"/>
      <c r="J567" s="23"/>
      <c r="K567" s="23"/>
      <c r="L567" s="23"/>
      <c r="M567" s="23"/>
    </row>
    <row r="568" spans="1:13" ht="43.5" hidden="1" customHeight="1" x14ac:dyDescent="0.25">
      <c r="A568" s="23"/>
      <c r="B568" s="23"/>
      <c r="C568" s="23"/>
      <c r="I568" s="23"/>
      <c r="J568" s="23"/>
      <c r="K568" s="23"/>
      <c r="L568" s="23"/>
      <c r="M568" s="23"/>
    </row>
    <row r="569" spans="1:13" ht="43.5" hidden="1" customHeight="1" x14ac:dyDescent="0.25">
      <c r="A569" s="23"/>
      <c r="B569" s="23"/>
      <c r="C569" s="23"/>
      <c r="I569" s="23"/>
      <c r="J569" s="23"/>
      <c r="K569" s="23"/>
      <c r="L569" s="23"/>
      <c r="M569" s="23"/>
    </row>
    <row r="570" spans="1:13" ht="43.5" hidden="1" customHeight="1" x14ac:dyDescent="0.25">
      <c r="A570" s="23"/>
      <c r="B570" s="23"/>
      <c r="C570" s="23"/>
      <c r="I570" s="23"/>
      <c r="J570" s="23"/>
      <c r="K570" s="23"/>
      <c r="L570" s="23"/>
      <c r="M570" s="23"/>
    </row>
    <row r="571" spans="1:13" ht="43.5" hidden="1" customHeight="1" x14ac:dyDescent="0.25">
      <c r="A571" s="23"/>
      <c r="B571" s="23"/>
      <c r="C571" s="23"/>
      <c r="I571" s="23"/>
      <c r="J571" s="23"/>
      <c r="K571" s="23"/>
      <c r="L571" s="23"/>
      <c r="M571" s="23"/>
    </row>
    <row r="572" spans="1:13" ht="43.5" hidden="1" customHeight="1" x14ac:dyDescent="0.25">
      <c r="A572" s="23"/>
      <c r="B572" s="23"/>
      <c r="C572" s="23"/>
      <c r="I572" s="23"/>
      <c r="J572" s="23"/>
      <c r="K572" s="23"/>
      <c r="L572" s="23"/>
      <c r="M572" s="23"/>
    </row>
    <row r="573" spans="1:13" ht="43.5" hidden="1" customHeight="1" x14ac:dyDescent="0.25">
      <c r="A573" s="23"/>
      <c r="B573" s="23"/>
      <c r="C573" s="23"/>
      <c r="I573" s="23"/>
      <c r="J573" s="23"/>
      <c r="K573" s="23"/>
      <c r="L573" s="23"/>
      <c r="M573" s="23"/>
    </row>
    <row r="574" spans="1:13" ht="43.5" hidden="1" customHeight="1" x14ac:dyDescent="0.25">
      <c r="A574" s="23"/>
      <c r="B574" s="23"/>
      <c r="C574" s="23"/>
      <c r="I574" s="23"/>
      <c r="J574" s="23"/>
      <c r="K574" s="23"/>
      <c r="L574" s="23"/>
      <c r="M574" s="23"/>
    </row>
    <row r="575" spans="1:13" ht="43.5" hidden="1" customHeight="1" x14ac:dyDescent="0.25">
      <c r="A575" s="23"/>
      <c r="B575" s="23"/>
      <c r="C575" s="23"/>
      <c r="I575" s="23"/>
      <c r="J575" s="23"/>
      <c r="K575" s="23"/>
      <c r="L575" s="23"/>
      <c r="M575" s="23"/>
    </row>
    <row r="576" spans="1:13" ht="43.5" hidden="1" customHeight="1" x14ac:dyDescent="0.25">
      <c r="A576" s="23"/>
      <c r="B576" s="23"/>
      <c r="C576" s="23"/>
      <c r="I576" s="23"/>
      <c r="J576" s="23"/>
      <c r="K576" s="23"/>
      <c r="L576" s="23"/>
      <c r="M576" s="23"/>
    </row>
    <row r="577" spans="1:13" ht="43.5" hidden="1" customHeight="1" x14ac:dyDescent="0.25">
      <c r="A577" s="23"/>
      <c r="B577" s="23"/>
      <c r="C577" s="23"/>
      <c r="I577" s="23"/>
      <c r="J577" s="23"/>
      <c r="K577" s="23"/>
      <c r="L577" s="23"/>
      <c r="M577" s="23"/>
    </row>
    <row r="578" spans="1:13" ht="43.5" hidden="1" customHeight="1" x14ac:dyDescent="0.25">
      <c r="A578" s="23"/>
      <c r="B578" s="23"/>
      <c r="C578" s="23"/>
      <c r="I578" s="23"/>
      <c r="J578" s="23"/>
      <c r="K578" s="23"/>
      <c r="L578" s="23"/>
      <c r="M578" s="23"/>
    </row>
    <row r="579" spans="1:13" ht="43.5" hidden="1" customHeight="1" x14ac:dyDescent="0.25">
      <c r="A579" s="23"/>
      <c r="B579" s="23"/>
      <c r="C579" s="23"/>
      <c r="I579" s="23"/>
      <c r="J579" s="23"/>
      <c r="K579" s="23"/>
      <c r="L579" s="23"/>
      <c r="M579" s="23"/>
    </row>
    <row r="580" spans="1:13" ht="43.5" hidden="1" customHeight="1" x14ac:dyDescent="0.25">
      <c r="A580" s="23"/>
      <c r="B580" s="23"/>
      <c r="C580" s="23"/>
      <c r="I580" s="23"/>
      <c r="J580" s="23"/>
      <c r="K580" s="23"/>
      <c r="L580" s="23"/>
      <c r="M580" s="23"/>
    </row>
    <row r="581" spans="1:13" ht="43.5" hidden="1" customHeight="1" x14ac:dyDescent="0.25">
      <c r="A581" s="23"/>
      <c r="B581" s="23"/>
      <c r="C581" s="23"/>
      <c r="I581" s="23"/>
      <c r="J581" s="23"/>
      <c r="K581" s="23"/>
      <c r="L581" s="23"/>
      <c r="M581" s="23"/>
    </row>
    <row r="582" spans="1:13" ht="43.5" hidden="1" customHeight="1" x14ac:dyDescent="0.25">
      <c r="A582" s="23"/>
      <c r="B582" s="23"/>
      <c r="C582" s="23"/>
      <c r="I582" s="23"/>
      <c r="J582" s="23"/>
      <c r="K582" s="23"/>
      <c r="L582" s="23"/>
      <c r="M582" s="23"/>
    </row>
    <row r="583" spans="1:13" ht="43.5" hidden="1" customHeight="1" x14ac:dyDescent="0.25">
      <c r="A583" s="23"/>
      <c r="B583" s="23"/>
      <c r="C583" s="23"/>
      <c r="I583" s="23"/>
      <c r="J583" s="23"/>
      <c r="K583" s="23"/>
      <c r="L583" s="23"/>
      <c r="M583" s="23"/>
    </row>
    <row r="584" spans="1:13" ht="43.5" hidden="1" customHeight="1" x14ac:dyDescent="0.25">
      <c r="A584" s="23"/>
      <c r="B584" s="23"/>
      <c r="C584" s="23"/>
      <c r="I584" s="23"/>
      <c r="J584" s="23"/>
      <c r="K584" s="23"/>
      <c r="L584" s="23"/>
      <c r="M584" s="23"/>
    </row>
    <row r="585" spans="1:13" ht="43.5" hidden="1" customHeight="1" x14ac:dyDescent="0.25">
      <c r="A585" s="23"/>
      <c r="B585" s="23"/>
      <c r="C585" s="23"/>
      <c r="I585" s="23"/>
      <c r="J585" s="23"/>
      <c r="K585" s="23"/>
      <c r="L585" s="23"/>
      <c r="M585" s="23"/>
    </row>
    <row r="586" spans="1:13" ht="43.5" hidden="1" customHeight="1" x14ac:dyDescent="0.25">
      <c r="A586" s="23"/>
      <c r="B586" s="23"/>
      <c r="C586" s="23"/>
      <c r="I586" s="23"/>
      <c r="J586" s="23"/>
      <c r="K586" s="23"/>
      <c r="L586" s="23"/>
      <c r="M586" s="23"/>
    </row>
    <row r="587" spans="1:13" ht="43.5" hidden="1" customHeight="1" x14ac:dyDescent="0.25">
      <c r="A587" s="23"/>
      <c r="B587" s="23"/>
      <c r="C587" s="23"/>
      <c r="I587" s="23"/>
      <c r="J587" s="23"/>
      <c r="K587" s="23"/>
      <c r="L587" s="23"/>
      <c r="M587" s="23"/>
    </row>
    <row r="588" spans="1:13" ht="43.5" hidden="1" customHeight="1" x14ac:dyDescent="0.25">
      <c r="A588" s="23"/>
      <c r="B588" s="23"/>
      <c r="C588" s="23"/>
      <c r="I588" s="23"/>
      <c r="J588" s="23"/>
      <c r="K588" s="23"/>
      <c r="L588" s="23"/>
      <c r="M588" s="23"/>
    </row>
    <row r="589" spans="1:13" ht="43.5" hidden="1" customHeight="1" x14ac:dyDescent="0.25">
      <c r="A589" s="23"/>
      <c r="B589" s="23"/>
      <c r="C589" s="23"/>
      <c r="I589" s="23"/>
      <c r="J589" s="23"/>
      <c r="K589" s="23"/>
      <c r="L589" s="23"/>
      <c r="M589" s="23"/>
    </row>
    <row r="590" spans="1:13" ht="43.5" hidden="1" customHeight="1" x14ac:dyDescent="0.25">
      <c r="A590" s="23"/>
      <c r="B590" s="23"/>
      <c r="C590" s="23"/>
      <c r="I590" s="23"/>
      <c r="J590" s="23"/>
      <c r="K590" s="23"/>
      <c r="L590" s="23"/>
      <c r="M590" s="23"/>
    </row>
    <row r="591" spans="1:13" ht="43.5" hidden="1" customHeight="1" x14ac:dyDescent="0.25">
      <c r="A591" s="23"/>
      <c r="B591" s="23"/>
      <c r="C591" s="23"/>
      <c r="I591" s="23"/>
      <c r="J591" s="23"/>
      <c r="K591" s="23"/>
      <c r="L591" s="23"/>
      <c r="M591" s="23"/>
    </row>
    <row r="592" spans="1:13" ht="43.5" hidden="1" customHeight="1" x14ac:dyDescent="0.25">
      <c r="A592" s="23"/>
      <c r="B592" s="23"/>
      <c r="C592" s="23"/>
      <c r="I592" s="23"/>
      <c r="J592" s="23"/>
      <c r="K592" s="23"/>
      <c r="L592" s="23"/>
      <c r="M592" s="23"/>
    </row>
    <row r="593" spans="1:13" ht="43.5" hidden="1" customHeight="1" x14ac:dyDescent="0.25">
      <c r="A593" s="23"/>
      <c r="B593" s="23"/>
      <c r="C593" s="23"/>
      <c r="I593" s="23"/>
      <c r="J593" s="23"/>
      <c r="K593" s="23"/>
      <c r="L593" s="23"/>
      <c r="M593" s="23"/>
    </row>
    <row r="594" spans="1:13" ht="43.5" hidden="1" customHeight="1" x14ac:dyDescent="0.25">
      <c r="A594" s="23"/>
      <c r="B594" s="23"/>
      <c r="C594" s="23"/>
      <c r="I594" s="23"/>
      <c r="J594" s="23"/>
      <c r="K594" s="23"/>
      <c r="L594" s="23"/>
      <c r="M594" s="23"/>
    </row>
    <row r="595" spans="1:13" ht="43.5" hidden="1" customHeight="1" x14ac:dyDescent="0.25">
      <c r="A595" s="23"/>
      <c r="B595" s="23"/>
      <c r="C595" s="23"/>
      <c r="I595" s="23"/>
      <c r="J595" s="23"/>
      <c r="K595" s="23"/>
      <c r="L595" s="23"/>
      <c r="M595" s="23"/>
    </row>
    <row r="596" spans="1:13" ht="43.5" hidden="1" customHeight="1" x14ac:dyDescent="0.25">
      <c r="A596" s="23"/>
      <c r="B596" s="23"/>
      <c r="C596" s="23"/>
      <c r="I596" s="23"/>
      <c r="J596" s="23"/>
      <c r="K596" s="23"/>
      <c r="L596" s="23"/>
      <c r="M596" s="23"/>
    </row>
    <row r="597" spans="1:13" ht="43.5" hidden="1" customHeight="1" x14ac:dyDescent="0.25">
      <c r="A597" s="23"/>
      <c r="B597" s="23"/>
      <c r="C597" s="23"/>
      <c r="I597" s="23"/>
      <c r="J597" s="23"/>
      <c r="K597" s="23"/>
      <c r="L597" s="23"/>
      <c r="M597" s="23"/>
    </row>
    <row r="598" spans="1:13" ht="43.5" hidden="1" customHeight="1" x14ac:dyDescent="0.25">
      <c r="A598" s="23"/>
      <c r="B598" s="23"/>
      <c r="C598" s="23"/>
      <c r="I598" s="23"/>
      <c r="J598" s="23"/>
      <c r="K598" s="23"/>
      <c r="L598" s="23"/>
      <c r="M598" s="23"/>
    </row>
    <row r="599" spans="1:13" ht="43.5" hidden="1" customHeight="1" x14ac:dyDescent="0.25">
      <c r="A599" s="23"/>
      <c r="B599" s="23"/>
      <c r="C599" s="23"/>
      <c r="I599" s="23"/>
      <c r="J599" s="23"/>
      <c r="K599" s="23"/>
      <c r="L599" s="23"/>
      <c r="M599" s="23"/>
    </row>
    <row r="600" spans="1:13" ht="43.5" hidden="1" customHeight="1" x14ac:dyDescent="0.25">
      <c r="A600" s="23"/>
      <c r="B600" s="23"/>
      <c r="C600" s="23"/>
      <c r="I600" s="23"/>
      <c r="J600" s="23"/>
      <c r="K600" s="23"/>
      <c r="L600" s="23"/>
      <c r="M600" s="23"/>
    </row>
    <row r="601" spans="1:13" ht="43.5" hidden="1" customHeight="1" x14ac:dyDescent="0.25">
      <c r="A601" s="23"/>
      <c r="B601" s="23"/>
      <c r="C601" s="23"/>
      <c r="I601" s="23"/>
      <c r="J601" s="23"/>
      <c r="K601" s="23"/>
      <c r="L601" s="23"/>
      <c r="M601" s="23"/>
    </row>
    <row r="602" spans="1:13" ht="43.5" hidden="1" customHeight="1" x14ac:dyDescent="0.25">
      <c r="A602" s="23"/>
      <c r="B602" s="23"/>
      <c r="C602" s="23"/>
      <c r="I602" s="23"/>
      <c r="J602" s="23"/>
      <c r="K602" s="23"/>
      <c r="L602" s="23"/>
      <c r="M602" s="23"/>
    </row>
    <row r="603" spans="1:13" ht="43.5" hidden="1" customHeight="1" x14ac:dyDescent="0.25">
      <c r="A603" s="23"/>
      <c r="B603" s="23"/>
      <c r="C603" s="23"/>
      <c r="I603" s="23"/>
      <c r="J603" s="23"/>
      <c r="K603" s="23"/>
      <c r="L603" s="23"/>
      <c r="M603" s="23"/>
    </row>
    <row r="604" spans="1:13" ht="43.5" hidden="1" customHeight="1" x14ac:dyDescent="0.25">
      <c r="A604" s="23"/>
      <c r="B604" s="23"/>
      <c r="C604" s="23"/>
      <c r="I604" s="23"/>
      <c r="J604" s="23"/>
      <c r="K604" s="23"/>
      <c r="L604" s="23"/>
      <c r="M604" s="23"/>
    </row>
    <row r="605" spans="1:13" ht="43.5" hidden="1" customHeight="1" x14ac:dyDescent="0.25">
      <c r="A605" s="23"/>
      <c r="B605" s="23"/>
      <c r="C605" s="23"/>
      <c r="I605" s="23"/>
      <c r="J605" s="23"/>
      <c r="K605" s="23"/>
      <c r="L605" s="23"/>
      <c r="M605" s="23"/>
    </row>
    <row r="606" spans="1:13" ht="43.5" hidden="1" customHeight="1" x14ac:dyDescent="0.25">
      <c r="A606" s="23"/>
      <c r="B606" s="23"/>
      <c r="C606" s="23"/>
      <c r="I606" s="23"/>
      <c r="J606" s="23"/>
      <c r="K606" s="23"/>
      <c r="L606" s="23"/>
      <c r="M606" s="23"/>
    </row>
    <row r="607" spans="1:13" ht="43.5" hidden="1" customHeight="1" x14ac:dyDescent="0.25">
      <c r="A607" s="23"/>
      <c r="B607" s="23"/>
      <c r="C607" s="23"/>
      <c r="I607" s="23"/>
      <c r="J607" s="23"/>
      <c r="K607" s="23"/>
      <c r="L607" s="23"/>
      <c r="M607" s="23"/>
    </row>
    <row r="608" spans="1:13" ht="43.5" hidden="1" customHeight="1" x14ac:dyDescent="0.25">
      <c r="A608" s="23"/>
      <c r="B608" s="23"/>
      <c r="C608" s="23"/>
      <c r="I608" s="23"/>
      <c r="J608" s="23"/>
      <c r="K608" s="23"/>
      <c r="L608" s="23"/>
      <c r="M608" s="23"/>
    </row>
    <row r="609" spans="1:13" ht="43.5" hidden="1" customHeight="1" x14ac:dyDescent="0.25">
      <c r="A609" s="23"/>
      <c r="B609" s="23"/>
      <c r="C609" s="23"/>
      <c r="I609" s="23"/>
      <c r="J609" s="23"/>
      <c r="K609" s="23"/>
      <c r="L609" s="23"/>
      <c r="M609" s="23"/>
    </row>
    <row r="610" spans="1:13" ht="43.5" hidden="1" customHeight="1" x14ac:dyDescent="0.25">
      <c r="A610" s="23"/>
      <c r="B610" s="23"/>
      <c r="C610" s="23"/>
      <c r="I610" s="23"/>
      <c r="J610" s="23"/>
      <c r="K610" s="23"/>
      <c r="L610" s="23"/>
      <c r="M610" s="23"/>
    </row>
    <row r="611" spans="1:13" ht="43.5" hidden="1" customHeight="1" x14ac:dyDescent="0.25">
      <c r="A611" s="23"/>
      <c r="B611" s="23"/>
      <c r="C611" s="23"/>
      <c r="I611" s="23"/>
      <c r="J611" s="23"/>
      <c r="K611" s="23"/>
      <c r="L611" s="23"/>
      <c r="M611" s="23"/>
    </row>
    <row r="612" spans="1:13" ht="43.5" hidden="1" customHeight="1" x14ac:dyDescent="0.25">
      <c r="A612" s="23"/>
      <c r="B612" s="23"/>
      <c r="C612" s="23"/>
      <c r="I612" s="23"/>
      <c r="J612" s="23"/>
      <c r="K612" s="23"/>
      <c r="L612" s="23"/>
      <c r="M612" s="23"/>
    </row>
    <row r="613" spans="1:13" ht="43.5" hidden="1" customHeight="1" x14ac:dyDescent="0.25">
      <c r="A613" s="23"/>
      <c r="B613" s="23"/>
      <c r="C613" s="23"/>
      <c r="I613" s="23"/>
      <c r="J613" s="23"/>
      <c r="K613" s="23"/>
      <c r="L613" s="23"/>
      <c r="M613" s="23"/>
    </row>
    <row r="614" spans="1:13" ht="43.5" hidden="1" customHeight="1" x14ac:dyDescent="0.25">
      <c r="A614" s="23"/>
      <c r="B614" s="23"/>
      <c r="C614" s="23"/>
      <c r="I614" s="23"/>
      <c r="J614" s="23"/>
      <c r="K614" s="23"/>
      <c r="L614" s="23"/>
      <c r="M614" s="23"/>
    </row>
    <row r="615" spans="1:13" ht="43.5" hidden="1" customHeight="1" x14ac:dyDescent="0.25">
      <c r="A615" s="23"/>
      <c r="B615" s="23"/>
      <c r="C615" s="23"/>
      <c r="I615" s="23"/>
      <c r="J615" s="23"/>
      <c r="K615" s="23"/>
      <c r="L615" s="23"/>
      <c r="M615" s="23"/>
    </row>
    <row r="616" spans="1:13" ht="43.5" hidden="1" customHeight="1" x14ac:dyDescent="0.25">
      <c r="A616" s="23"/>
      <c r="B616" s="23"/>
      <c r="C616" s="23"/>
      <c r="I616" s="23"/>
      <c r="J616" s="23"/>
      <c r="K616" s="23"/>
      <c r="L616" s="23"/>
      <c r="M616" s="23"/>
    </row>
    <row r="617" spans="1:13" ht="43.5" hidden="1" customHeight="1" x14ac:dyDescent="0.25">
      <c r="A617" s="23"/>
      <c r="B617" s="23"/>
      <c r="C617" s="23"/>
      <c r="I617" s="23"/>
      <c r="J617" s="23"/>
      <c r="K617" s="23"/>
      <c r="L617" s="23"/>
      <c r="M617" s="23"/>
    </row>
    <row r="618" spans="1:13" ht="43.5" hidden="1" customHeight="1" x14ac:dyDescent="0.25">
      <c r="A618" s="23"/>
      <c r="B618" s="23"/>
      <c r="C618" s="23"/>
      <c r="I618" s="23"/>
      <c r="J618" s="23"/>
      <c r="K618" s="23"/>
      <c r="L618" s="23"/>
      <c r="M618" s="23"/>
    </row>
    <row r="619" spans="1:13" ht="43.5" hidden="1" customHeight="1" x14ac:dyDescent="0.25">
      <c r="A619" s="23"/>
      <c r="B619" s="23"/>
      <c r="C619" s="23"/>
      <c r="I619" s="23"/>
      <c r="J619" s="23"/>
      <c r="K619" s="23"/>
      <c r="L619" s="23"/>
      <c r="M619" s="23"/>
    </row>
    <row r="620" spans="1:13" ht="43.5" hidden="1" customHeight="1" x14ac:dyDescent="0.25">
      <c r="A620" s="23"/>
      <c r="B620" s="23"/>
      <c r="C620" s="23"/>
      <c r="I620" s="23"/>
      <c r="J620" s="23"/>
      <c r="K620" s="23"/>
      <c r="L620" s="23"/>
      <c r="M620" s="23"/>
    </row>
    <row r="621" spans="1:13" ht="43.5" hidden="1" customHeight="1" x14ac:dyDescent="0.25">
      <c r="A621" s="23"/>
      <c r="B621" s="23"/>
      <c r="C621" s="23"/>
      <c r="I621" s="23"/>
      <c r="J621" s="23"/>
      <c r="K621" s="23"/>
      <c r="L621" s="23"/>
      <c r="M621" s="23"/>
    </row>
    <row r="622" spans="1:13" ht="43.5" hidden="1" customHeight="1" x14ac:dyDescent="0.25">
      <c r="A622" s="23"/>
      <c r="B622" s="23"/>
      <c r="C622" s="23"/>
      <c r="I622" s="23"/>
      <c r="J622" s="23"/>
      <c r="K622" s="23"/>
      <c r="L622" s="23"/>
      <c r="M622" s="23"/>
    </row>
    <row r="623" spans="1:13" ht="43.5" hidden="1" customHeight="1" x14ac:dyDescent="0.25">
      <c r="A623" s="23"/>
      <c r="B623" s="23"/>
      <c r="C623" s="23"/>
      <c r="I623" s="23"/>
      <c r="J623" s="23"/>
      <c r="K623" s="23"/>
      <c r="L623" s="23"/>
      <c r="M623" s="23"/>
    </row>
    <row r="624" spans="1:13" ht="43.5" hidden="1" customHeight="1" x14ac:dyDescent="0.25">
      <c r="A624" s="23"/>
      <c r="B624" s="23"/>
      <c r="C624" s="23"/>
      <c r="I624" s="23"/>
      <c r="J624" s="23"/>
      <c r="K624" s="23"/>
      <c r="L624" s="23"/>
      <c r="M624" s="23"/>
    </row>
    <row r="625" spans="1:13" ht="43.5" hidden="1" customHeight="1" x14ac:dyDescent="0.25">
      <c r="A625" s="23"/>
      <c r="B625" s="23"/>
      <c r="C625" s="23"/>
      <c r="I625" s="23"/>
      <c r="J625" s="23"/>
      <c r="K625" s="23"/>
      <c r="L625" s="23"/>
      <c r="M625" s="23"/>
    </row>
    <row r="626" spans="1:13" ht="43.5" hidden="1" customHeight="1" x14ac:dyDescent="0.25">
      <c r="A626" s="23"/>
      <c r="B626" s="23"/>
      <c r="C626" s="23"/>
      <c r="I626" s="23"/>
      <c r="J626" s="23"/>
      <c r="K626" s="23"/>
      <c r="L626" s="23"/>
      <c r="M626" s="23"/>
    </row>
    <row r="627" spans="1:13" ht="43.5" hidden="1" customHeight="1" x14ac:dyDescent="0.25">
      <c r="A627" s="23"/>
      <c r="B627" s="23"/>
      <c r="C627" s="23"/>
      <c r="I627" s="23"/>
      <c r="J627" s="23"/>
      <c r="K627" s="23"/>
      <c r="L627" s="23"/>
      <c r="M627" s="23"/>
    </row>
    <row r="628" spans="1:13" ht="43.5" hidden="1" customHeight="1" x14ac:dyDescent="0.25">
      <c r="A628" s="23"/>
      <c r="B628" s="23"/>
      <c r="C628" s="23"/>
      <c r="I628" s="23"/>
      <c r="J628" s="23"/>
      <c r="K628" s="23"/>
      <c r="L628" s="23"/>
      <c r="M628" s="23"/>
    </row>
    <row r="629" spans="1:13" ht="43.5" hidden="1" customHeight="1" x14ac:dyDescent="0.25">
      <c r="A629" s="23"/>
      <c r="B629" s="23"/>
      <c r="C629" s="23"/>
      <c r="I629" s="23"/>
      <c r="J629" s="23"/>
      <c r="K629" s="23"/>
      <c r="L629" s="23"/>
      <c r="M629" s="23"/>
    </row>
    <row r="630" spans="1:13" ht="43.5" hidden="1" customHeight="1" x14ac:dyDescent="0.25">
      <c r="A630" s="23"/>
      <c r="B630" s="23"/>
      <c r="C630" s="23"/>
      <c r="I630" s="23"/>
      <c r="J630" s="23"/>
      <c r="K630" s="23"/>
      <c r="L630" s="23"/>
      <c r="M630" s="23"/>
    </row>
    <row r="631" spans="1:13" ht="43.5" hidden="1" customHeight="1" x14ac:dyDescent="0.25">
      <c r="A631" s="23"/>
      <c r="B631" s="23"/>
      <c r="C631" s="23"/>
      <c r="I631" s="23"/>
      <c r="J631" s="23"/>
      <c r="K631" s="23"/>
      <c r="L631" s="23"/>
      <c r="M631" s="23"/>
    </row>
    <row r="632" spans="1:13" ht="43.5" hidden="1" customHeight="1" x14ac:dyDescent="0.25">
      <c r="A632" s="23"/>
      <c r="B632" s="23"/>
      <c r="C632" s="23"/>
      <c r="I632" s="23"/>
      <c r="J632" s="23"/>
      <c r="K632" s="23"/>
      <c r="L632" s="23"/>
      <c r="M632" s="23"/>
    </row>
    <row r="633" spans="1:13" ht="43.5" hidden="1" customHeight="1" x14ac:dyDescent="0.25">
      <c r="A633" s="23"/>
      <c r="B633" s="23"/>
      <c r="C633" s="23"/>
      <c r="I633" s="23"/>
      <c r="J633" s="23"/>
      <c r="K633" s="23"/>
      <c r="L633" s="23"/>
      <c r="M633" s="23"/>
    </row>
    <row r="634" spans="1:13" ht="43.5" hidden="1" customHeight="1" x14ac:dyDescent="0.25">
      <c r="A634" s="23"/>
      <c r="B634" s="23"/>
      <c r="C634" s="23"/>
      <c r="I634" s="23"/>
      <c r="J634" s="23"/>
      <c r="K634" s="23"/>
      <c r="L634" s="23"/>
      <c r="M634" s="23"/>
    </row>
    <row r="635" spans="1:13" ht="43.5" hidden="1" customHeight="1" x14ac:dyDescent="0.25">
      <c r="A635" s="23"/>
      <c r="B635" s="23"/>
      <c r="C635" s="23"/>
      <c r="I635" s="23"/>
      <c r="J635" s="23"/>
      <c r="K635" s="23"/>
      <c r="L635" s="23"/>
      <c r="M635" s="23"/>
    </row>
    <row r="636" spans="1:13" ht="43.5" hidden="1" customHeight="1" x14ac:dyDescent="0.25">
      <c r="A636" s="23"/>
      <c r="B636" s="23"/>
      <c r="C636" s="23"/>
      <c r="I636" s="23"/>
      <c r="J636" s="23"/>
      <c r="K636" s="23"/>
      <c r="L636" s="23"/>
      <c r="M636" s="23"/>
    </row>
    <row r="637" spans="1:13" ht="43.5" hidden="1" customHeight="1" x14ac:dyDescent="0.25">
      <c r="A637" s="23"/>
      <c r="B637" s="23"/>
      <c r="C637" s="23"/>
      <c r="I637" s="23"/>
      <c r="J637" s="23"/>
      <c r="K637" s="23"/>
      <c r="L637" s="23"/>
      <c r="M637" s="23"/>
    </row>
    <row r="638" spans="1:13" ht="43.5" hidden="1" customHeight="1" x14ac:dyDescent="0.25">
      <c r="A638" s="23"/>
      <c r="B638" s="23"/>
      <c r="C638" s="23"/>
      <c r="I638" s="23"/>
      <c r="J638" s="23"/>
      <c r="K638" s="23"/>
      <c r="L638" s="23"/>
      <c r="M638" s="23"/>
    </row>
    <row r="639" spans="1:13" ht="43.5" hidden="1" customHeight="1" x14ac:dyDescent="0.25">
      <c r="A639" s="23"/>
      <c r="B639" s="23"/>
      <c r="C639" s="23"/>
      <c r="I639" s="23"/>
      <c r="J639" s="23"/>
      <c r="K639" s="23"/>
      <c r="L639" s="23"/>
      <c r="M639" s="23"/>
    </row>
    <row r="640" spans="1:13" ht="43.5" hidden="1" customHeight="1" x14ac:dyDescent="0.25">
      <c r="A640" s="23"/>
      <c r="B640" s="23"/>
      <c r="C640" s="23"/>
      <c r="I640" s="23"/>
      <c r="J640" s="23"/>
      <c r="K640" s="23"/>
      <c r="L640" s="23"/>
      <c r="M640" s="23"/>
    </row>
    <row r="641" spans="1:13" ht="43.5" hidden="1" customHeight="1" x14ac:dyDescent="0.25">
      <c r="A641" s="23"/>
      <c r="B641" s="23"/>
      <c r="C641" s="23"/>
      <c r="I641" s="23"/>
      <c r="J641" s="23"/>
      <c r="K641" s="23"/>
      <c r="L641" s="23"/>
      <c r="M641" s="23"/>
    </row>
    <row r="642" spans="1:13" ht="43.5" hidden="1" customHeight="1" x14ac:dyDescent="0.25">
      <c r="A642" s="23"/>
      <c r="B642" s="23"/>
      <c r="C642" s="23"/>
      <c r="I642" s="23"/>
      <c r="J642" s="23"/>
      <c r="K642" s="23"/>
      <c r="L642" s="23"/>
      <c r="M642" s="23"/>
    </row>
    <row r="643" spans="1:13" ht="43.5" hidden="1" customHeight="1" x14ac:dyDescent="0.25">
      <c r="A643" s="23"/>
      <c r="B643" s="23"/>
      <c r="C643" s="23"/>
      <c r="I643" s="23"/>
      <c r="J643" s="23"/>
      <c r="K643" s="23"/>
      <c r="L643" s="23"/>
      <c r="M643" s="23"/>
    </row>
    <row r="644" spans="1:13" ht="43.5" hidden="1" customHeight="1" x14ac:dyDescent="0.25">
      <c r="A644" s="23"/>
      <c r="B644" s="23"/>
      <c r="C644" s="23"/>
      <c r="I644" s="23"/>
      <c r="J644" s="23"/>
      <c r="K644" s="23"/>
      <c r="L644" s="23"/>
      <c r="M644" s="23"/>
    </row>
    <row r="645" spans="1:13" ht="43.5" hidden="1" customHeight="1" x14ac:dyDescent="0.25">
      <c r="A645" s="23"/>
      <c r="B645" s="23"/>
      <c r="C645" s="23"/>
      <c r="I645" s="23"/>
      <c r="J645" s="23"/>
      <c r="K645" s="23"/>
      <c r="L645" s="23"/>
      <c r="M645" s="23"/>
    </row>
    <row r="646" spans="1:13" ht="43.5" hidden="1" customHeight="1" x14ac:dyDescent="0.25">
      <c r="A646" s="23"/>
      <c r="B646" s="23"/>
      <c r="C646" s="23"/>
      <c r="I646" s="23"/>
      <c r="J646" s="23"/>
      <c r="K646" s="23"/>
      <c r="L646" s="23"/>
      <c r="M646" s="23"/>
    </row>
    <row r="647" spans="1:13" ht="43.5" hidden="1" customHeight="1" x14ac:dyDescent="0.25">
      <c r="A647" s="23"/>
      <c r="B647" s="23"/>
      <c r="C647" s="23"/>
      <c r="I647" s="23"/>
      <c r="J647" s="23"/>
      <c r="K647" s="23"/>
      <c r="L647" s="23"/>
      <c r="M647" s="23"/>
    </row>
    <row r="648" spans="1:13" ht="43.5" hidden="1" customHeight="1" x14ac:dyDescent="0.25">
      <c r="A648" s="23"/>
      <c r="B648" s="23"/>
      <c r="C648" s="23"/>
      <c r="I648" s="23"/>
      <c r="J648" s="23"/>
      <c r="K648" s="23"/>
      <c r="L648" s="23"/>
      <c r="M648" s="23"/>
    </row>
    <row r="649" spans="1:13" ht="43.5" hidden="1" customHeight="1" x14ac:dyDescent="0.25">
      <c r="A649" s="23"/>
      <c r="B649" s="23"/>
      <c r="C649" s="23"/>
      <c r="I649" s="23"/>
      <c r="J649" s="23"/>
      <c r="K649" s="23"/>
      <c r="L649" s="23"/>
      <c r="M649" s="23"/>
    </row>
    <row r="650" spans="1:13" ht="43.5" hidden="1" customHeight="1" x14ac:dyDescent="0.25">
      <c r="A650" s="23"/>
      <c r="B650" s="23"/>
      <c r="C650" s="23"/>
      <c r="I650" s="23"/>
      <c r="J650" s="23"/>
      <c r="K650" s="23"/>
      <c r="L650" s="23"/>
      <c r="M650" s="23"/>
    </row>
    <row r="651" spans="1:13" ht="43.5" hidden="1" customHeight="1" x14ac:dyDescent="0.25">
      <c r="A651" s="23"/>
      <c r="B651" s="23"/>
      <c r="C651" s="23"/>
      <c r="I651" s="23"/>
      <c r="J651" s="23"/>
      <c r="K651" s="23"/>
      <c r="L651" s="23"/>
      <c r="M651" s="23"/>
    </row>
    <row r="652" spans="1:13" ht="43.5" hidden="1" customHeight="1" x14ac:dyDescent="0.25">
      <c r="A652" s="23"/>
      <c r="B652" s="23"/>
      <c r="C652" s="23"/>
      <c r="I652" s="23"/>
      <c r="J652" s="23"/>
      <c r="K652" s="23"/>
      <c r="L652" s="23"/>
      <c r="M652" s="23"/>
    </row>
    <row r="653" spans="1:13" ht="43.5" hidden="1" customHeight="1" x14ac:dyDescent="0.25">
      <c r="A653" s="23"/>
      <c r="B653" s="23"/>
      <c r="C653" s="23"/>
      <c r="I653" s="23"/>
      <c r="J653" s="23"/>
      <c r="K653" s="23"/>
      <c r="L653" s="23"/>
      <c r="M653" s="23"/>
    </row>
    <row r="654" spans="1:13" ht="43.5" hidden="1" customHeight="1" x14ac:dyDescent="0.25">
      <c r="A654" s="23"/>
      <c r="B654" s="23"/>
      <c r="C654" s="23"/>
      <c r="I654" s="23"/>
      <c r="J654" s="23"/>
      <c r="K654" s="23"/>
      <c r="L654" s="23"/>
      <c r="M654" s="23"/>
    </row>
    <row r="655" spans="1:13" ht="43.5" hidden="1" customHeight="1" x14ac:dyDescent="0.25">
      <c r="A655" s="23"/>
      <c r="B655" s="23"/>
      <c r="C655" s="23"/>
      <c r="I655" s="23"/>
      <c r="J655" s="23"/>
      <c r="K655" s="23"/>
      <c r="L655" s="23"/>
      <c r="M655" s="23"/>
    </row>
    <row r="656" spans="1:13" ht="43.5" hidden="1" customHeight="1" x14ac:dyDescent="0.25">
      <c r="A656" s="23"/>
      <c r="B656" s="23"/>
      <c r="C656" s="23"/>
      <c r="I656" s="23"/>
      <c r="J656" s="23"/>
      <c r="K656" s="23"/>
      <c r="L656" s="23"/>
      <c r="M656" s="23"/>
    </row>
    <row r="657" spans="1:13" ht="43.5" hidden="1" customHeight="1" x14ac:dyDescent="0.25">
      <c r="A657" s="23"/>
      <c r="B657" s="23"/>
      <c r="C657" s="23"/>
      <c r="I657" s="23"/>
      <c r="J657" s="23"/>
      <c r="K657" s="23"/>
      <c r="L657" s="23"/>
      <c r="M657" s="23"/>
    </row>
    <row r="658" spans="1:13" ht="43.5" hidden="1" customHeight="1" x14ac:dyDescent="0.25">
      <c r="A658" s="23"/>
      <c r="B658" s="23"/>
      <c r="C658" s="23"/>
      <c r="I658" s="23"/>
      <c r="J658" s="23"/>
      <c r="K658" s="23"/>
      <c r="L658" s="23"/>
      <c r="M658" s="23"/>
    </row>
    <row r="659" spans="1:13" ht="43.5" hidden="1" customHeight="1" x14ac:dyDescent="0.25">
      <c r="A659" s="23"/>
      <c r="B659" s="23"/>
      <c r="C659" s="23"/>
      <c r="I659" s="23"/>
      <c r="J659" s="23"/>
      <c r="K659" s="23"/>
      <c r="L659" s="23"/>
      <c r="M659" s="23"/>
    </row>
    <row r="660" spans="1:13" ht="43.5" hidden="1" customHeight="1" x14ac:dyDescent="0.25">
      <c r="A660" s="23"/>
      <c r="B660" s="23"/>
      <c r="C660" s="23"/>
      <c r="I660" s="23"/>
      <c r="J660" s="23"/>
      <c r="K660" s="23"/>
      <c r="L660" s="23"/>
      <c r="M660" s="23"/>
    </row>
    <row r="661" spans="1:13" ht="43.5" hidden="1" customHeight="1" x14ac:dyDescent="0.25">
      <c r="A661" s="23"/>
      <c r="B661" s="23"/>
      <c r="C661" s="23"/>
      <c r="I661" s="23"/>
      <c r="J661" s="23"/>
      <c r="K661" s="23"/>
      <c r="L661" s="23"/>
      <c r="M661" s="23"/>
    </row>
    <row r="662" spans="1:13" ht="43.5" hidden="1" customHeight="1" x14ac:dyDescent="0.25">
      <c r="A662" s="23"/>
      <c r="B662" s="23"/>
      <c r="C662" s="23"/>
      <c r="I662" s="23"/>
      <c r="J662" s="23"/>
      <c r="K662" s="23"/>
      <c r="L662" s="23"/>
      <c r="M662" s="23"/>
    </row>
    <row r="663" spans="1:13" ht="43.5" hidden="1" customHeight="1" x14ac:dyDescent="0.25">
      <c r="A663" s="23"/>
      <c r="B663" s="23"/>
      <c r="C663" s="23"/>
      <c r="I663" s="23"/>
      <c r="J663" s="23"/>
      <c r="K663" s="23"/>
      <c r="L663" s="23"/>
      <c r="M663" s="23"/>
    </row>
    <row r="664" spans="1:13" ht="43.5" hidden="1" customHeight="1" x14ac:dyDescent="0.25">
      <c r="A664" s="23"/>
      <c r="B664" s="23"/>
      <c r="C664" s="23"/>
      <c r="I664" s="23"/>
      <c r="J664" s="23"/>
      <c r="K664" s="23"/>
      <c r="L664" s="23"/>
      <c r="M664" s="23"/>
    </row>
    <row r="665" spans="1:13" ht="43.5" hidden="1" customHeight="1" x14ac:dyDescent="0.25">
      <c r="A665" s="23"/>
      <c r="B665" s="23"/>
      <c r="C665" s="23"/>
      <c r="I665" s="23"/>
      <c r="J665" s="23"/>
      <c r="K665" s="23"/>
      <c r="L665" s="23"/>
      <c r="M665" s="23"/>
    </row>
    <row r="666" spans="1:13" ht="43.5" hidden="1" customHeight="1" x14ac:dyDescent="0.25">
      <c r="A666" s="23"/>
      <c r="B666" s="23"/>
      <c r="C666" s="23"/>
      <c r="I666" s="23"/>
      <c r="J666" s="23"/>
      <c r="K666" s="23"/>
      <c r="L666" s="23"/>
      <c r="M666" s="23"/>
    </row>
  </sheetData>
  <sheetProtection algorithmName="SHA-512" hashValue="maf5x1m5UaF0SzLhuSvMnWdBipARTSP8CVYJOzQ39edpmh8nkMtna3AMoiUBd911mkPHdYKRf+eWWyPpd9SG5Q==" saltValue="dneT/Fb8+hSGaK4kSRcqDQ==" spinCount="100000" sheet="1" objects="1" scenarios="1" selectLockedCells="1"/>
  <autoFilter ref="G5:G512" xr:uid="{00000000-0009-0000-0000-000003000000}"/>
  <mergeCells count="24">
    <mergeCell ref="A502:A511"/>
    <mergeCell ref="B502:C506"/>
    <mergeCell ref="B507:C511"/>
    <mergeCell ref="A398:A401"/>
    <mergeCell ref="B398:C398"/>
    <mergeCell ref="B403:C403"/>
    <mergeCell ref="A403:A499"/>
    <mergeCell ref="A260:A396"/>
    <mergeCell ref="B260:C260"/>
    <mergeCell ref="A51:A70"/>
    <mergeCell ref="B51:C51"/>
    <mergeCell ref="B72:C72"/>
    <mergeCell ref="A72:A158"/>
    <mergeCell ref="A160:A258"/>
    <mergeCell ref="B160:C160"/>
    <mergeCell ref="A26:A49"/>
    <mergeCell ref="B26:C26"/>
    <mergeCell ref="A2:C2"/>
    <mergeCell ref="D2:G4"/>
    <mergeCell ref="I2:L4"/>
    <mergeCell ref="A3:C3"/>
    <mergeCell ref="A4:C4"/>
    <mergeCell ref="A7:A24"/>
    <mergeCell ref="B7:C7"/>
  </mergeCells>
  <conditionalFormatting sqref="E59:G59 E148:F158 G143 E146:G146 D8:D24 G466:G499 E127:F127 D73:D145 E128:G128">
    <cfRule type="expression" dxfId="1274" priority="3058">
      <formula>D8&gt;I8</formula>
    </cfRule>
  </conditionalFormatting>
  <conditionalFormatting sqref="E9">
    <cfRule type="expression" dxfId="1273" priority="3056">
      <formula>E9&gt;J9</formula>
    </cfRule>
  </conditionalFormatting>
  <conditionalFormatting sqref="F9">
    <cfRule type="expression" dxfId="1272" priority="3055">
      <formula>F9&gt;K9</formula>
    </cfRule>
  </conditionalFormatting>
  <conditionalFormatting sqref="G9">
    <cfRule type="expression" dxfId="1271" priority="3054">
      <formula>G9&gt;L9</formula>
    </cfRule>
  </conditionalFormatting>
  <conditionalFormatting sqref="E10">
    <cfRule type="expression" dxfId="1270" priority="3052">
      <formula>E10&gt;J10</formula>
    </cfRule>
  </conditionalFormatting>
  <conditionalFormatting sqref="F10">
    <cfRule type="expression" dxfId="1269" priority="3051">
      <formula>F10&gt;K10</formula>
    </cfRule>
  </conditionalFormatting>
  <conditionalFormatting sqref="G10">
    <cfRule type="expression" dxfId="1268" priority="3050">
      <formula>G10&gt;L10</formula>
    </cfRule>
  </conditionalFormatting>
  <conditionalFormatting sqref="E11">
    <cfRule type="expression" dxfId="1267" priority="3048">
      <formula>E11&gt;J11</formula>
    </cfRule>
  </conditionalFormatting>
  <conditionalFormatting sqref="F11">
    <cfRule type="expression" dxfId="1266" priority="3047">
      <formula>F11&gt;K11</formula>
    </cfRule>
  </conditionalFormatting>
  <conditionalFormatting sqref="G11">
    <cfRule type="expression" dxfId="1265" priority="3046">
      <formula>G11&gt;L11</formula>
    </cfRule>
  </conditionalFormatting>
  <conditionalFormatting sqref="E12">
    <cfRule type="expression" dxfId="1264" priority="3044">
      <formula>E12&gt;J12</formula>
    </cfRule>
  </conditionalFormatting>
  <conditionalFormatting sqref="F12">
    <cfRule type="expression" dxfId="1263" priority="3043">
      <formula>F12&gt;K12</formula>
    </cfRule>
  </conditionalFormatting>
  <conditionalFormatting sqref="G12">
    <cfRule type="expression" dxfId="1262" priority="3042">
      <formula>G12&gt;L12</formula>
    </cfRule>
  </conditionalFormatting>
  <conditionalFormatting sqref="E13">
    <cfRule type="expression" dxfId="1261" priority="3040">
      <formula>E13&gt;J13</formula>
    </cfRule>
  </conditionalFormatting>
  <conditionalFormatting sqref="F13">
    <cfRule type="expression" dxfId="1260" priority="3039">
      <formula>F13&gt;K13</formula>
    </cfRule>
  </conditionalFormatting>
  <conditionalFormatting sqref="G13">
    <cfRule type="expression" dxfId="1259" priority="3038">
      <formula>G13&gt;L13</formula>
    </cfRule>
  </conditionalFormatting>
  <conditionalFormatting sqref="E14">
    <cfRule type="expression" dxfId="1258" priority="3036">
      <formula>E14&gt;J14</formula>
    </cfRule>
  </conditionalFormatting>
  <conditionalFormatting sqref="F14">
    <cfRule type="expression" dxfId="1257" priority="3035">
      <formula>F14&gt;K14</formula>
    </cfRule>
  </conditionalFormatting>
  <conditionalFormatting sqref="G14">
    <cfRule type="expression" dxfId="1256" priority="3034">
      <formula>G14&gt;L14</formula>
    </cfRule>
  </conditionalFormatting>
  <conditionalFormatting sqref="E15">
    <cfRule type="expression" dxfId="1255" priority="3032">
      <formula>E15&gt;J15</formula>
    </cfRule>
  </conditionalFormatting>
  <conditionalFormatting sqref="F15">
    <cfRule type="expression" dxfId="1254" priority="3031">
      <formula>F15&gt;K15</formula>
    </cfRule>
  </conditionalFormatting>
  <conditionalFormatting sqref="G15">
    <cfRule type="expression" dxfId="1253" priority="3030">
      <formula>G15&gt;L15</formula>
    </cfRule>
  </conditionalFormatting>
  <conditionalFormatting sqref="E16">
    <cfRule type="expression" dxfId="1252" priority="3028">
      <formula>E16&gt;J16</formula>
    </cfRule>
  </conditionalFormatting>
  <conditionalFormatting sqref="F16">
    <cfRule type="expression" dxfId="1251" priority="3027">
      <formula>F16&gt;K16</formula>
    </cfRule>
  </conditionalFormatting>
  <conditionalFormatting sqref="G16">
    <cfRule type="expression" dxfId="1250" priority="3026">
      <formula>G16&gt;L16</formula>
    </cfRule>
  </conditionalFormatting>
  <conditionalFormatting sqref="E17">
    <cfRule type="expression" dxfId="1249" priority="3024">
      <formula>E17&gt;J17</formula>
    </cfRule>
  </conditionalFormatting>
  <conditionalFormatting sqref="F17">
    <cfRule type="expression" dxfId="1248" priority="3023">
      <formula>F17&gt;K17</formula>
    </cfRule>
  </conditionalFormatting>
  <conditionalFormatting sqref="G17">
    <cfRule type="expression" dxfId="1247" priority="3022">
      <formula>G17&gt;L17</formula>
    </cfRule>
  </conditionalFormatting>
  <conditionalFormatting sqref="E18">
    <cfRule type="expression" dxfId="1246" priority="3020">
      <formula>E18&gt;J18</formula>
    </cfRule>
  </conditionalFormatting>
  <conditionalFormatting sqref="F18">
    <cfRule type="expression" dxfId="1245" priority="3019">
      <formula>F18&gt;K18</formula>
    </cfRule>
  </conditionalFormatting>
  <conditionalFormatting sqref="G18">
    <cfRule type="expression" dxfId="1244" priority="3018">
      <formula>G18&gt;L18</formula>
    </cfRule>
  </conditionalFormatting>
  <conditionalFormatting sqref="E19">
    <cfRule type="expression" dxfId="1243" priority="3016">
      <formula>E19&gt;J19</formula>
    </cfRule>
  </conditionalFormatting>
  <conditionalFormatting sqref="F19">
    <cfRule type="expression" dxfId="1242" priority="3015">
      <formula>F19&gt;K19</formula>
    </cfRule>
  </conditionalFormatting>
  <conditionalFormatting sqref="G19">
    <cfRule type="expression" dxfId="1241" priority="3014">
      <formula>G19&gt;L19</formula>
    </cfRule>
  </conditionalFormatting>
  <conditionalFormatting sqref="E20">
    <cfRule type="expression" dxfId="1240" priority="3012">
      <formula>E20&gt;J20</formula>
    </cfRule>
  </conditionalFormatting>
  <conditionalFormatting sqref="F20">
    <cfRule type="expression" dxfId="1239" priority="3011">
      <formula>F20&gt;K20</formula>
    </cfRule>
  </conditionalFormatting>
  <conditionalFormatting sqref="G20">
    <cfRule type="expression" dxfId="1238" priority="3010">
      <formula>G20&gt;L20</formula>
    </cfRule>
  </conditionalFormatting>
  <conditionalFormatting sqref="E21">
    <cfRule type="expression" dxfId="1237" priority="3008">
      <formula>E21&gt;J21</formula>
    </cfRule>
  </conditionalFormatting>
  <conditionalFormatting sqref="F21">
    <cfRule type="expression" dxfId="1236" priority="3007">
      <formula>F21&gt;K21</formula>
    </cfRule>
  </conditionalFormatting>
  <conditionalFormatting sqref="G21">
    <cfRule type="expression" dxfId="1235" priority="3006">
      <formula>G21&gt;L21</formula>
    </cfRule>
  </conditionalFormatting>
  <conditionalFormatting sqref="E23">
    <cfRule type="expression" dxfId="1234" priority="3004">
      <formula>E23&gt;J23</formula>
    </cfRule>
  </conditionalFormatting>
  <conditionalFormatting sqref="F23">
    <cfRule type="expression" dxfId="1233" priority="3003">
      <formula>F23&gt;K23</formula>
    </cfRule>
  </conditionalFormatting>
  <conditionalFormatting sqref="G23">
    <cfRule type="expression" dxfId="1232" priority="3002">
      <formula>G23&gt;L23</formula>
    </cfRule>
  </conditionalFormatting>
  <conditionalFormatting sqref="E24">
    <cfRule type="expression" dxfId="1231" priority="3000">
      <formula>E24&gt;J24</formula>
    </cfRule>
  </conditionalFormatting>
  <conditionalFormatting sqref="F24">
    <cfRule type="expression" dxfId="1230" priority="2999">
      <formula>F24&gt;K24</formula>
    </cfRule>
  </conditionalFormatting>
  <conditionalFormatting sqref="G24">
    <cfRule type="expression" dxfId="1229" priority="2998">
      <formula>G24&gt;L24</formula>
    </cfRule>
  </conditionalFormatting>
  <conditionalFormatting sqref="E74">
    <cfRule type="expression" dxfId="1228" priority="2996">
      <formula>E74&gt;J74</formula>
    </cfRule>
  </conditionalFormatting>
  <conditionalFormatting sqref="F74">
    <cfRule type="expression" dxfId="1227" priority="2995">
      <formula>F74&gt;K74</formula>
    </cfRule>
  </conditionalFormatting>
  <conditionalFormatting sqref="G74">
    <cfRule type="expression" dxfId="1226" priority="2994">
      <formula>G74&gt;L74</formula>
    </cfRule>
  </conditionalFormatting>
  <conditionalFormatting sqref="E75">
    <cfRule type="expression" dxfId="1225" priority="2992">
      <formula>E75&gt;J75</formula>
    </cfRule>
  </conditionalFormatting>
  <conditionalFormatting sqref="F75">
    <cfRule type="expression" dxfId="1224" priority="2991">
      <formula>F75&gt;K75</formula>
    </cfRule>
  </conditionalFormatting>
  <conditionalFormatting sqref="G75">
    <cfRule type="expression" dxfId="1223" priority="2990">
      <formula>G75&gt;L75</formula>
    </cfRule>
  </conditionalFormatting>
  <conditionalFormatting sqref="E76">
    <cfRule type="expression" dxfId="1222" priority="2988">
      <formula>E76&gt;J76</formula>
    </cfRule>
  </conditionalFormatting>
  <conditionalFormatting sqref="F76">
    <cfRule type="expression" dxfId="1221" priority="2987">
      <formula>F76&gt;K76</formula>
    </cfRule>
  </conditionalFormatting>
  <conditionalFormatting sqref="G76">
    <cfRule type="expression" dxfId="1220" priority="2986">
      <formula>G76&gt;L76</formula>
    </cfRule>
  </conditionalFormatting>
  <conditionalFormatting sqref="E77">
    <cfRule type="expression" dxfId="1219" priority="2984">
      <formula>E77&gt;J77</formula>
    </cfRule>
  </conditionalFormatting>
  <conditionalFormatting sqref="F77">
    <cfRule type="expression" dxfId="1218" priority="2983">
      <formula>F77&gt;K77</formula>
    </cfRule>
  </conditionalFormatting>
  <conditionalFormatting sqref="G77">
    <cfRule type="expression" dxfId="1217" priority="2982">
      <formula>G77&gt;L77</formula>
    </cfRule>
  </conditionalFormatting>
  <conditionalFormatting sqref="E78">
    <cfRule type="expression" dxfId="1216" priority="2980">
      <formula>E78&gt;J78</formula>
    </cfRule>
  </conditionalFormatting>
  <conditionalFormatting sqref="F78">
    <cfRule type="expression" dxfId="1215" priority="2979">
      <formula>F78&gt;K78</formula>
    </cfRule>
  </conditionalFormatting>
  <conditionalFormatting sqref="G78">
    <cfRule type="expression" dxfId="1214" priority="2978">
      <formula>G78&gt;L78</formula>
    </cfRule>
  </conditionalFormatting>
  <conditionalFormatting sqref="E79">
    <cfRule type="expression" dxfId="1213" priority="2976">
      <formula>E79&gt;J79</formula>
    </cfRule>
  </conditionalFormatting>
  <conditionalFormatting sqref="F79">
    <cfRule type="expression" dxfId="1212" priority="2975">
      <formula>F79&gt;K79</formula>
    </cfRule>
  </conditionalFormatting>
  <conditionalFormatting sqref="G79">
    <cfRule type="expression" dxfId="1211" priority="2974">
      <formula>G79&gt;L79</formula>
    </cfRule>
  </conditionalFormatting>
  <conditionalFormatting sqref="E80">
    <cfRule type="expression" dxfId="1210" priority="2972">
      <formula>E80&gt;J80</formula>
    </cfRule>
  </conditionalFormatting>
  <conditionalFormatting sqref="F80">
    <cfRule type="expression" dxfId="1209" priority="2971">
      <formula>F80&gt;K80</formula>
    </cfRule>
  </conditionalFormatting>
  <conditionalFormatting sqref="G80">
    <cfRule type="expression" dxfId="1208" priority="2970">
      <formula>G80&gt;L80</formula>
    </cfRule>
  </conditionalFormatting>
  <conditionalFormatting sqref="E81">
    <cfRule type="expression" dxfId="1207" priority="2968">
      <formula>E81&gt;J81</formula>
    </cfRule>
  </conditionalFormatting>
  <conditionalFormatting sqref="F81">
    <cfRule type="expression" dxfId="1206" priority="2967">
      <formula>F81&gt;K81</formula>
    </cfRule>
  </conditionalFormatting>
  <conditionalFormatting sqref="G81">
    <cfRule type="expression" dxfId="1205" priority="2966">
      <formula>G81&gt;L81</formula>
    </cfRule>
  </conditionalFormatting>
  <conditionalFormatting sqref="E82">
    <cfRule type="expression" dxfId="1204" priority="2964">
      <formula>E82&gt;J82</formula>
    </cfRule>
  </conditionalFormatting>
  <conditionalFormatting sqref="F82">
    <cfRule type="expression" dxfId="1203" priority="2963">
      <formula>F82&gt;K82</formula>
    </cfRule>
  </conditionalFormatting>
  <conditionalFormatting sqref="G82">
    <cfRule type="expression" dxfId="1202" priority="2962">
      <formula>G82&gt;L82</formula>
    </cfRule>
  </conditionalFormatting>
  <conditionalFormatting sqref="E83">
    <cfRule type="expression" dxfId="1201" priority="2960">
      <formula>E83&gt;J83</formula>
    </cfRule>
  </conditionalFormatting>
  <conditionalFormatting sqref="F83">
    <cfRule type="expression" dxfId="1200" priority="2959">
      <formula>F83&gt;K83</formula>
    </cfRule>
  </conditionalFormatting>
  <conditionalFormatting sqref="G83">
    <cfRule type="expression" dxfId="1199" priority="2958">
      <formula>G83&gt;L83</formula>
    </cfRule>
  </conditionalFormatting>
  <conditionalFormatting sqref="E84">
    <cfRule type="expression" dxfId="1198" priority="2956">
      <formula>E84&gt;J84</formula>
    </cfRule>
  </conditionalFormatting>
  <conditionalFormatting sqref="F84">
    <cfRule type="expression" dxfId="1197" priority="2955">
      <formula>F84&gt;K84</formula>
    </cfRule>
  </conditionalFormatting>
  <conditionalFormatting sqref="G84">
    <cfRule type="expression" dxfId="1196" priority="2954">
      <formula>G84&gt;L84</formula>
    </cfRule>
  </conditionalFormatting>
  <conditionalFormatting sqref="E85">
    <cfRule type="expression" dxfId="1195" priority="2952">
      <formula>E85&gt;J85</formula>
    </cfRule>
  </conditionalFormatting>
  <conditionalFormatting sqref="F85">
    <cfRule type="expression" dxfId="1194" priority="2951">
      <formula>F85&gt;K85</formula>
    </cfRule>
  </conditionalFormatting>
  <conditionalFormatting sqref="G85">
    <cfRule type="expression" dxfId="1193" priority="2950">
      <formula>G85&gt;L85</formula>
    </cfRule>
  </conditionalFormatting>
  <conditionalFormatting sqref="E86">
    <cfRule type="expression" dxfId="1192" priority="2948">
      <formula>E86&gt;J86</formula>
    </cfRule>
  </conditionalFormatting>
  <conditionalFormatting sqref="F86">
    <cfRule type="expression" dxfId="1191" priority="2947">
      <formula>F86&gt;K86</formula>
    </cfRule>
  </conditionalFormatting>
  <conditionalFormatting sqref="G86">
    <cfRule type="expression" dxfId="1190" priority="2946">
      <formula>G86&gt;L86</formula>
    </cfRule>
  </conditionalFormatting>
  <conditionalFormatting sqref="E87">
    <cfRule type="expression" dxfId="1189" priority="2944">
      <formula>E87&gt;J87</formula>
    </cfRule>
  </conditionalFormatting>
  <conditionalFormatting sqref="F87">
    <cfRule type="expression" dxfId="1188" priority="2943">
      <formula>F87&gt;K87</formula>
    </cfRule>
  </conditionalFormatting>
  <conditionalFormatting sqref="G87">
    <cfRule type="expression" dxfId="1187" priority="2942">
      <formula>G87&gt;L87</formula>
    </cfRule>
  </conditionalFormatting>
  <conditionalFormatting sqref="E88">
    <cfRule type="expression" dxfId="1186" priority="2940">
      <formula>E88&gt;J88</formula>
    </cfRule>
  </conditionalFormatting>
  <conditionalFormatting sqref="F88">
    <cfRule type="expression" dxfId="1185" priority="2939">
      <formula>F88&gt;K88</formula>
    </cfRule>
  </conditionalFormatting>
  <conditionalFormatting sqref="G88">
    <cfRule type="expression" dxfId="1184" priority="2938">
      <formula>G88&gt;L88</formula>
    </cfRule>
  </conditionalFormatting>
  <conditionalFormatting sqref="E89">
    <cfRule type="expression" dxfId="1183" priority="2936">
      <formula>E89&gt;J89</formula>
    </cfRule>
  </conditionalFormatting>
  <conditionalFormatting sqref="F89">
    <cfRule type="expression" dxfId="1182" priority="2935">
      <formula>F89&gt;K89</formula>
    </cfRule>
  </conditionalFormatting>
  <conditionalFormatting sqref="G89">
    <cfRule type="expression" dxfId="1181" priority="2934">
      <formula>G89&gt;L89</formula>
    </cfRule>
  </conditionalFormatting>
  <conditionalFormatting sqref="E90">
    <cfRule type="expression" dxfId="1180" priority="2932">
      <formula>E90&gt;J90</formula>
    </cfRule>
  </conditionalFormatting>
  <conditionalFormatting sqref="F90">
    <cfRule type="expression" dxfId="1179" priority="2931">
      <formula>F90&gt;K90</formula>
    </cfRule>
  </conditionalFormatting>
  <conditionalFormatting sqref="G90">
    <cfRule type="expression" dxfId="1178" priority="2930">
      <formula>G90&gt;L90</formula>
    </cfRule>
  </conditionalFormatting>
  <conditionalFormatting sqref="E91">
    <cfRule type="expression" dxfId="1177" priority="2928">
      <formula>E91&gt;J91</formula>
    </cfRule>
  </conditionalFormatting>
  <conditionalFormatting sqref="F91">
    <cfRule type="expression" dxfId="1176" priority="2927">
      <formula>F91&gt;K91</formula>
    </cfRule>
  </conditionalFormatting>
  <conditionalFormatting sqref="G91">
    <cfRule type="expression" dxfId="1175" priority="2926">
      <formula>G91&gt;L91</formula>
    </cfRule>
  </conditionalFormatting>
  <conditionalFormatting sqref="E92">
    <cfRule type="expression" dxfId="1174" priority="2924">
      <formula>E92&gt;J92</formula>
    </cfRule>
  </conditionalFormatting>
  <conditionalFormatting sqref="F92">
    <cfRule type="expression" dxfId="1173" priority="2923">
      <formula>F92&gt;K92</formula>
    </cfRule>
  </conditionalFormatting>
  <conditionalFormatting sqref="G92">
    <cfRule type="expression" dxfId="1172" priority="2922">
      <formula>G92&gt;L92</formula>
    </cfRule>
  </conditionalFormatting>
  <conditionalFormatting sqref="E93">
    <cfRule type="expression" dxfId="1171" priority="2920">
      <formula>E93&gt;J93</formula>
    </cfRule>
  </conditionalFormatting>
  <conditionalFormatting sqref="F93">
    <cfRule type="expression" dxfId="1170" priority="2919">
      <formula>F93&gt;K93</formula>
    </cfRule>
  </conditionalFormatting>
  <conditionalFormatting sqref="G93">
    <cfRule type="expression" dxfId="1169" priority="2918">
      <formula>G93&gt;L93</formula>
    </cfRule>
  </conditionalFormatting>
  <conditionalFormatting sqref="E94">
    <cfRule type="expression" dxfId="1168" priority="2916">
      <formula>E94&gt;J94</formula>
    </cfRule>
  </conditionalFormatting>
  <conditionalFormatting sqref="F94">
    <cfRule type="expression" dxfId="1167" priority="2915">
      <formula>F94&gt;K94</formula>
    </cfRule>
  </conditionalFormatting>
  <conditionalFormatting sqref="G94">
    <cfRule type="expression" dxfId="1166" priority="2914">
      <formula>G94&gt;L94</formula>
    </cfRule>
  </conditionalFormatting>
  <conditionalFormatting sqref="E95">
    <cfRule type="expression" dxfId="1165" priority="2912">
      <formula>E95&gt;J95</formula>
    </cfRule>
  </conditionalFormatting>
  <conditionalFormatting sqref="F95">
    <cfRule type="expression" dxfId="1164" priority="2911">
      <formula>F95&gt;K95</formula>
    </cfRule>
  </conditionalFormatting>
  <conditionalFormatting sqref="G95">
    <cfRule type="expression" dxfId="1163" priority="2910">
      <formula>G95&gt;L95</formula>
    </cfRule>
  </conditionalFormatting>
  <conditionalFormatting sqref="E96">
    <cfRule type="expression" dxfId="1162" priority="2908">
      <formula>E96&gt;J96</formula>
    </cfRule>
  </conditionalFormatting>
  <conditionalFormatting sqref="F96">
    <cfRule type="expression" dxfId="1161" priority="2907">
      <formula>F96&gt;K96</formula>
    </cfRule>
  </conditionalFormatting>
  <conditionalFormatting sqref="G96">
    <cfRule type="expression" dxfId="1160" priority="2906">
      <formula>G96&gt;L96</formula>
    </cfRule>
  </conditionalFormatting>
  <conditionalFormatting sqref="E97">
    <cfRule type="expression" dxfId="1159" priority="2904">
      <formula>E97&gt;J97</formula>
    </cfRule>
  </conditionalFormatting>
  <conditionalFormatting sqref="F97">
    <cfRule type="expression" dxfId="1158" priority="2903">
      <formula>F97&gt;K97</formula>
    </cfRule>
  </conditionalFormatting>
  <conditionalFormatting sqref="G97">
    <cfRule type="expression" dxfId="1157" priority="2902">
      <formula>G97&gt;L97</formula>
    </cfRule>
  </conditionalFormatting>
  <conditionalFormatting sqref="E98">
    <cfRule type="expression" dxfId="1156" priority="2900">
      <formula>E98&gt;J98</formula>
    </cfRule>
  </conditionalFormatting>
  <conditionalFormatting sqref="F98">
    <cfRule type="expression" dxfId="1155" priority="2899">
      <formula>F98&gt;K98</formula>
    </cfRule>
  </conditionalFormatting>
  <conditionalFormatting sqref="G98">
    <cfRule type="expression" dxfId="1154" priority="2898">
      <formula>G98&gt;L98</formula>
    </cfRule>
  </conditionalFormatting>
  <conditionalFormatting sqref="E99">
    <cfRule type="expression" dxfId="1153" priority="2896">
      <formula>E99&gt;J99</formula>
    </cfRule>
  </conditionalFormatting>
  <conditionalFormatting sqref="F99">
    <cfRule type="expression" dxfId="1152" priority="2895">
      <formula>F99&gt;K99</formula>
    </cfRule>
  </conditionalFormatting>
  <conditionalFormatting sqref="G99">
    <cfRule type="expression" dxfId="1151" priority="2894">
      <formula>G99&gt;L99</formula>
    </cfRule>
  </conditionalFormatting>
  <conditionalFormatting sqref="E100">
    <cfRule type="expression" dxfId="1150" priority="2892">
      <formula>E100&gt;J100</formula>
    </cfRule>
  </conditionalFormatting>
  <conditionalFormatting sqref="F100">
    <cfRule type="expression" dxfId="1149" priority="2891">
      <formula>F100&gt;K100</formula>
    </cfRule>
  </conditionalFormatting>
  <conditionalFormatting sqref="G100">
    <cfRule type="expression" dxfId="1148" priority="2890">
      <formula>G100&gt;L100</formula>
    </cfRule>
  </conditionalFormatting>
  <conditionalFormatting sqref="E101">
    <cfRule type="expression" dxfId="1147" priority="2888">
      <formula>E101&gt;J101</formula>
    </cfRule>
  </conditionalFormatting>
  <conditionalFormatting sqref="F101">
    <cfRule type="expression" dxfId="1146" priority="2887">
      <formula>F101&gt;K101</formula>
    </cfRule>
  </conditionalFormatting>
  <conditionalFormatting sqref="G101">
    <cfRule type="expression" dxfId="1145" priority="2886">
      <formula>G101&gt;L101</formula>
    </cfRule>
  </conditionalFormatting>
  <conditionalFormatting sqref="E102">
    <cfRule type="expression" dxfId="1144" priority="2884">
      <formula>E102&gt;J102</formula>
    </cfRule>
  </conditionalFormatting>
  <conditionalFormatting sqref="F102">
    <cfRule type="expression" dxfId="1143" priority="2883">
      <formula>F102&gt;K102</formula>
    </cfRule>
  </conditionalFormatting>
  <conditionalFormatting sqref="G102">
    <cfRule type="expression" dxfId="1142" priority="2882">
      <formula>G102&gt;L102</formula>
    </cfRule>
  </conditionalFormatting>
  <conditionalFormatting sqref="E103">
    <cfRule type="expression" dxfId="1141" priority="2880">
      <formula>E103&gt;J103</formula>
    </cfRule>
  </conditionalFormatting>
  <conditionalFormatting sqref="F103">
    <cfRule type="expression" dxfId="1140" priority="2879">
      <formula>F103&gt;K103</formula>
    </cfRule>
  </conditionalFormatting>
  <conditionalFormatting sqref="G103">
    <cfRule type="expression" dxfId="1139" priority="2878">
      <formula>G103&gt;L103</formula>
    </cfRule>
  </conditionalFormatting>
  <conditionalFormatting sqref="E104">
    <cfRule type="expression" dxfId="1138" priority="2876">
      <formula>E104&gt;J104</formula>
    </cfRule>
  </conditionalFormatting>
  <conditionalFormatting sqref="F104">
    <cfRule type="expression" dxfId="1137" priority="2875">
      <formula>F104&gt;K104</formula>
    </cfRule>
  </conditionalFormatting>
  <conditionalFormatting sqref="G104">
    <cfRule type="expression" dxfId="1136" priority="2874">
      <formula>G104&gt;L104</formula>
    </cfRule>
  </conditionalFormatting>
  <conditionalFormatting sqref="E105">
    <cfRule type="expression" dxfId="1135" priority="2872">
      <formula>E105&gt;J105</formula>
    </cfRule>
  </conditionalFormatting>
  <conditionalFormatting sqref="F105">
    <cfRule type="expression" dxfId="1134" priority="2871">
      <formula>F105&gt;K105</formula>
    </cfRule>
  </conditionalFormatting>
  <conditionalFormatting sqref="G105">
    <cfRule type="expression" dxfId="1133" priority="2870">
      <formula>G105&gt;L105</formula>
    </cfRule>
  </conditionalFormatting>
  <conditionalFormatting sqref="E106">
    <cfRule type="expression" dxfId="1132" priority="2860">
      <formula>E106&gt;J106</formula>
    </cfRule>
  </conditionalFormatting>
  <conditionalFormatting sqref="F106">
    <cfRule type="expression" dxfId="1131" priority="2859">
      <formula>F106&gt;K106</formula>
    </cfRule>
  </conditionalFormatting>
  <conditionalFormatting sqref="G106">
    <cfRule type="expression" dxfId="1130" priority="2858">
      <formula>G106&gt;L106</formula>
    </cfRule>
  </conditionalFormatting>
  <conditionalFormatting sqref="E107">
    <cfRule type="expression" dxfId="1129" priority="2856">
      <formula>E107&gt;J107</formula>
    </cfRule>
  </conditionalFormatting>
  <conditionalFormatting sqref="F107">
    <cfRule type="expression" dxfId="1128" priority="2855">
      <formula>F107&gt;K107</formula>
    </cfRule>
  </conditionalFormatting>
  <conditionalFormatting sqref="G107">
    <cfRule type="expression" dxfId="1127" priority="2854">
      <formula>G107&gt;L107</formula>
    </cfRule>
  </conditionalFormatting>
  <conditionalFormatting sqref="E108">
    <cfRule type="expression" dxfId="1126" priority="2852">
      <formula>E108&gt;J108</formula>
    </cfRule>
  </conditionalFormatting>
  <conditionalFormatting sqref="F108">
    <cfRule type="expression" dxfId="1125" priority="2851">
      <formula>F108&gt;K108</formula>
    </cfRule>
  </conditionalFormatting>
  <conditionalFormatting sqref="G108">
    <cfRule type="expression" dxfId="1124" priority="2850">
      <formula>G108&gt;L108</formula>
    </cfRule>
  </conditionalFormatting>
  <conditionalFormatting sqref="E109">
    <cfRule type="expression" dxfId="1123" priority="2848">
      <formula>E109&gt;J109</formula>
    </cfRule>
  </conditionalFormatting>
  <conditionalFormatting sqref="F109">
    <cfRule type="expression" dxfId="1122" priority="2847">
      <formula>F109&gt;K109</formula>
    </cfRule>
  </conditionalFormatting>
  <conditionalFormatting sqref="G109">
    <cfRule type="expression" dxfId="1121" priority="2846">
      <formula>G109&gt;L109</formula>
    </cfRule>
  </conditionalFormatting>
  <conditionalFormatting sqref="E110">
    <cfRule type="expression" dxfId="1120" priority="2844">
      <formula>E110&gt;J110</formula>
    </cfRule>
  </conditionalFormatting>
  <conditionalFormatting sqref="F110">
    <cfRule type="expression" dxfId="1119" priority="2843">
      <formula>F110&gt;K110</formula>
    </cfRule>
  </conditionalFormatting>
  <conditionalFormatting sqref="G110">
    <cfRule type="expression" dxfId="1118" priority="2842">
      <formula>G110&gt;L110</formula>
    </cfRule>
  </conditionalFormatting>
  <conditionalFormatting sqref="E111">
    <cfRule type="expression" dxfId="1117" priority="2840">
      <formula>E111&gt;J111</formula>
    </cfRule>
  </conditionalFormatting>
  <conditionalFormatting sqref="F111">
    <cfRule type="expression" dxfId="1116" priority="2839">
      <formula>F111&gt;K111</formula>
    </cfRule>
  </conditionalFormatting>
  <conditionalFormatting sqref="G111">
    <cfRule type="expression" dxfId="1115" priority="2838">
      <formula>G111&gt;L111</formula>
    </cfRule>
  </conditionalFormatting>
  <conditionalFormatting sqref="E112">
    <cfRule type="expression" dxfId="1114" priority="2836">
      <formula>E112&gt;J112</formula>
    </cfRule>
  </conditionalFormatting>
  <conditionalFormatting sqref="F112">
    <cfRule type="expression" dxfId="1113" priority="2835">
      <formula>F112&gt;K112</formula>
    </cfRule>
  </conditionalFormatting>
  <conditionalFormatting sqref="G112">
    <cfRule type="expression" dxfId="1112" priority="2834">
      <formula>G112&gt;L112</formula>
    </cfRule>
  </conditionalFormatting>
  <conditionalFormatting sqref="E113">
    <cfRule type="expression" dxfId="1111" priority="2832">
      <formula>E113&gt;J113</formula>
    </cfRule>
  </conditionalFormatting>
  <conditionalFormatting sqref="F113">
    <cfRule type="expression" dxfId="1110" priority="2831">
      <formula>F113&gt;K113</formula>
    </cfRule>
  </conditionalFormatting>
  <conditionalFormatting sqref="G113">
    <cfRule type="expression" dxfId="1109" priority="2830">
      <formula>G113&gt;L113</formula>
    </cfRule>
  </conditionalFormatting>
  <conditionalFormatting sqref="E114">
    <cfRule type="expression" dxfId="1108" priority="2828">
      <formula>E114&gt;J114</formula>
    </cfRule>
  </conditionalFormatting>
  <conditionalFormatting sqref="F114">
    <cfRule type="expression" dxfId="1107" priority="2827">
      <formula>F114&gt;K114</formula>
    </cfRule>
  </conditionalFormatting>
  <conditionalFormatting sqref="G114">
    <cfRule type="expression" dxfId="1106" priority="2826">
      <formula>G114&gt;L114</formula>
    </cfRule>
  </conditionalFormatting>
  <conditionalFormatting sqref="E115">
    <cfRule type="expression" dxfId="1105" priority="2824">
      <formula>E115&gt;J115</formula>
    </cfRule>
  </conditionalFormatting>
  <conditionalFormatting sqref="F115">
    <cfRule type="expression" dxfId="1104" priority="2823">
      <formula>F115&gt;K115</formula>
    </cfRule>
  </conditionalFormatting>
  <conditionalFormatting sqref="G115">
    <cfRule type="expression" dxfId="1103" priority="2822">
      <formula>G115&gt;L115</formula>
    </cfRule>
  </conditionalFormatting>
  <conditionalFormatting sqref="E116">
    <cfRule type="expression" dxfId="1102" priority="2820">
      <formula>E116&gt;J116</formula>
    </cfRule>
  </conditionalFormatting>
  <conditionalFormatting sqref="F116">
    <cfRule type="expression" dxfId="1101" priority="2819">
      <formula>F116&gt;K116</formula>
    </cfRule>
  </conditionalFormatting>
  <conditionalFormatting sqref="G116">
    <cfRule type="expression" dxfId="1100" priority="2818">
      <formula>G116&gt;L116</formula>
    </cfRule>
  </conditionalFormatting>
  <conditionalFormatting sqref="E117">
    <cfRule type="expression" dxfId="1099" priority="2816">
      <formula>E117&gt;J117</formula>
    </cfRule>
  </conditionalFormatting>
  <conditionalFormatting sqref="F117">
    <cfRule type="expression" dxfId="1098" priority="2815">
      <formula>F117&gt;K117</formula>
    </cfRule>
  </conditionalFormatting>
  <conditionalFormatting sqref="G117">
    <cfRule type="expression" dxfId="1097" priority="2814">
      <formula>G117&gt;L117</formula>
    </cfRule>
  </conditionalFormatting>
  <conditionalFormatting sqref="E118">
    <cfRule type="expression" dxfId="1096" priority="2812">
      <formula>E118&gt;J118</formula>
    </cfRule>
  </conditionalFormatting>
  <conditionalFormatting sqref="F118">
    <cfRule type="expression" dxfId="1095" priority="2811">
      <formula>F118&gt;K118</formula>
    </cfRule>
  </conditionalFormatting>
  <conditionalFormatting sqref="G118">
    <cfRule type="expression" dxfId="1094" priority="2810">
      <formula>G118&gt;L118</formula>
    </cfRule>
  </conditionalFormatting>
  <conditionalFormatting sqref="E119">
    <cfRule type="expression" dxfId="1093" priority="2808">
      <formula>E119&gt;J119</formula>
    </cfRule>
  </conditionalFormatting>
  <conditionalFormatting sqref="F119">
    <cfRule type="expression" dxfId="1092" priority="2807">
      <formula>F119&gt;K119</formula>
    </cfRule>
  </conditionalFormatting>
  <conditionalFormatting sqref="G119">
    <cfRule type="expression" dxfId="1091" priority="2806">
      <formula>G119&gt;L119</formula>
    </cfRule>
  </conditionalFormatting>
  <conditionalFormatting sqref="E120">
    <cfRule type="expression" dxfId="1090" priority="2804">
      <formula>E120&gt;J120</formula>
    </cfRule>
  </conditionalFormatting>
  <conditionalFormatting sqref="F120">
    <cfRule type="expression" dxfId="1089" priority="2803">
      <formula>F120&gt;K120</formula>
    </cfRule>
  </conditionalFormatting>
  <conditionalFormatting sqref="G120">
    <cfRule type="expression" dxfId="1088" priority="2802">
      <formula>G120&gt;L120</formula>
    </cfRule>
  </conditionalFormatting>
  <conditionalFormatting sqref="E121">
    <cfRule type="expression" dxfId="1087" priority="2800">
      <formula>E121&gt;J121</formula>
    </cfRule>
  </conditionalFormatting>
  <conditionalFormatting sqref="F121">
    <cfRule type="expression" dxfId="1086" priority="2799">
      <formula>F121&gt;K121</formula>
    </cfRule>
  </conditionalFormatting>
  <conditionalFormatting sqref="G121">
    <cfRule type="expression" dxfId="1085" priority="2798">
      <formula>G121&gt;L121</formula>
    </cfRule>
  </conditionalFormatting>
  <conditionalFormatting sqref="E122">
    <cfRule type="expression" dxfId="1084" priority="2796">
      <formula>E122&gt;J122</formula>
    </cfRule>
  </conditionalFormatting>
  <conditionalFormatting sqref="F122">
    <cfRule type="expression" dxfId="1083" priority="2795">
      <formula>F122&gt;K122</formula>
    </cfRule>
  </conditionalFormatting>
  <conditionalFormatting sqref="G122">
    <cfRule type="expression" dxfId="1082" priority="2794">
      <formula>G122&gt;L122</formula>
    </cfRule>
  </conditionalFormatting>
  <conditionalFormatting sqref="E123">
    <cfRule type="expression" dxfId="1081" priority="2792">
      <formula>E123&gt;J123</formula>
    </cfRule>
  </conditionalFormatting>
  <conditionalFormatting sqref="F123">
    <cfRule type="expression" dxfId="1080" priority="2791">
      <formula>F123&gt;K123</formula>
    </cfRule>
  </conditionalFormatting>
  <conditionalFormatting sqref="G123">
    <cfRule type="expression" dxfId="1079" priority="2790">
      <formula>G123&gt;L123</formula>
    </cfRule>
  </conditionalFormatting>
  <conditionalFormatting sqref="E124">
    <cfRule type="expression" dxfId="1078" priority="2788">
      <formula>E124&gt;J124</formula>
    </cfRule>
  </conditionalFormatting>
  <conditionalFormatting sqref="F124">
    <cfRule type="expression" dxfId="1077" priority="2787">
      <formula>F124&gt;K124</formula>
    </cfRule>
  </conditionalFormatting>
  <conditionalFormatting sqref="G124">
    <cfRule type="expression" dxfId="1076" priority="2786">
      <formula>G124&gt;L124</formula>
    </cfRule>
  </conditionalFormatting>
  <conditionalFormatting sqref="E125">
    <cfRule type="expression" dxfId="1075" priority="2784">
      <formula>E125&gt;J125</formula>
    </cfRule>
  </conditionalFormatting>
  <conditionalFormatting sqref="F125">
    <cfRule type="expression" dxfId="1074" priority="2783">
      <formula>F125&gt;K125</formula>
    </cfRule>
  </conditionalFormatting>
  <conditionalFormatting sqref="G125">
    <cfRule type="expression" dxfId="1073" priority="2782">
      <formula>G125&gt;L125</formula>
    </cfRule>
  </conditionalFormatting>
  <conditionalFormatting sqref="E126">
    <cfRule type="expression" dxfId="1072" priority="2780">
      <formula>E126&gt;J126</formula>
    </cfRule>
  </conditionalFormatting>
  <conditionalFormatting sqref="F126">
    <cfRule type="expression" dxfId="1071" priority="2779">
      <formula>F126&gt;K126</formula>
    </cfRule>
  </conditionalFormatting>
  <conditionalFormatting sqref="G126">
    <cfRule type="expression" dxfId="1070" priority="2778">
      <formula>G126&gt;L126</formula>
    </cfRule>
  </conditionalFormatting>
  <conditionalFormatting sqref="G127">
    <cfRule type="expression" dxfId="1069" priority="2774">
      <formula>G127&gt;L127</formula>
    </cfRule>
  </conditionalFormatting>
  <conditionalFormatting sqref="G130">
    <cfRule type="expression" dxfId="1068" priority="2754">
      <formula>G130&gt;L130</formula>
    </cfRule>
  </conditionalFormatting>
  <conditionalFormatting sqref="E129">
    <cfRule type="expression" dxfId="1067" priority="2760">
      <formula>E129&gt;J129</formula>
    </cfRule>
  </conditionalFormatting>
  <conditionalFormatting sqref="F129">
    <cfRule type="expression" dxfId="1066" priority="2759">
      <formula>F129&gt;K129</formula>
    </cfRule>
  </conditionalFormatting>
  <conditionalFormatting sqref="G129">
    <cfRule type="expression" dxfId="1065" priority="2758">
      <formula>G129&gt;L129</formula>
    </cfRule>
  </conditionalFormatting>
  <conditionalFormatting sqref="E130">
    <cfRule type="expression" dxfId="1064" priority="2756">
      <formula>E130&gt;J130</formula>
    </cfRule>
  </conditionalFormatting>
  <conditionalFormatting sqref="F130">
    <cfRule type="expression" dxfId="1063" priority="2755">
      <formula>F130&gt;K130</formula>
    </cfRule>
  </conditionalFormatting>
  <conditionalFormatting sqref="E131">
    <cfRule type="expression" dxfId="1062" priority="2752">
      <formula>E131&gt;J131</formula>
    </cfRule>
  </conditionalFormatting>
  <conditionalFormatting sqref="F131">
    <cfRule type="expression" dxfId="1061" priority="2751">
      <formula>F131&gt;K131</formula>
    </cfRule>
  </conditionalFormatting>
  <conditionalFormatting sqref="G131">
    <cfRule type="expression" dxfId="1060" priority="2750">
      <formula>G131&gt;L131</formula>
    </cfRule>
  </conditionalFormatting>
  <conditionalFormatting sqref="E132">
    <cfRule type="expression" dxfId="1059" priority="2748">
      <formula>E132&gt;J132</formula>
    </cfRule>
  </conditionalFormatting>
  <conditionalFormatting sqref="F132">
    <cfRule type="expression" dxfId="1058" priority="2747">
      <formula>F132&gt;K132</formula>
    </cfRule>
  </conditionalFormatting>
  <conditionalFormatting sqref="G132">
    <cfRule type="expression" dxfId="1057" priority="2746">
      <formula>G132&gt;L132</formula>
    </cfRule>
  </conditionalFormatting>
  <conditionalFormatting sqref="E133">
    <cfRule type="expression" dxfId="1056" priority="2744">
      <formula>E133&gt;J133</formula>
    </cfRule>
  </conditionalFormatting>
  <conditionalFormatting sqref="F133">
    <cfRule type="expression" dxfId="1055" priority="2743">
      <formula>F133&gt;K133</formula>
    </cfRule>
  </conditionalFormatting>
  <conditionalFormatting sqref="G133">
    <cfRule type="expression" dxfId="1054" priority="2742">
      <formula>G133&gt;L133</formula>
    </cfRule>
  </conditionalFormatting>
  <conditionalFormatting sqref="E134">
    <cfRule type="expression" dxfId="1053" priority="2740">
      <formula>E134&gt;J134</formula>
    </cfRule>
  </conditionalFormatting>
  <conditionalFormatting sqref="F134">
    <cfRule type="expression" dxfId="1052" priority="2739">
      <formula>F134&gt;K134</formula>
    </cfRule>
  </conditionalFormatting>
  <conditionalFormatting sqref="G134">
    <cfRule type="expression" dxfId="1051" priority="2738">
      <formula>G134&gt;L134</formula>
    </cfRule>
  </conditionalFormatting>
  <conditionalFormatting sqref="E135">
    <cfRule type="expression" dxfId="1050" priority="2736">
      <formula>E135&gt;J135</formula>
    </cfRule>
  </conditionalFormatting>
  <conditionalFormatting sqref="F135">
    <cfRule type="expression" dxfId="1049" priority="2735">
      <formula>F135&gt;K135</formula>
    </cfRule>
  </conditionalFormatting>
  <conditionalFormatting sqref="G135">
    <cfRule type="expression" dxfId="1048" priority="2734">
      <formula>G135&gt;L135</formula>
    </cfRule>
  </conditionalFormatting>
  <conditionalFormatting sqref="E136">
    <cfRule type="expression" dxfId="1047" priority="2732">
      <formula>E136&gt;J136</formula>
    </cfRule>
  </conditionalFormatting>
  <conditionalFormatting sqref="F136">
    <cfRule type="expression" dxfId="1046" priority="2731">
      <formula>F136&gt;K136</formula>
    </cfRule>
  </conditionalFormatting>
  <conditionalFormatting sqref="G136">
    <cfRule type="expression" dxfId="1045" priority="2730">
      <formula>G136&gt;L136</formula>
    </cfRule>
  </conditionalFormatting>
  <conditionalFormatting sqref="E137">
    <cfRule type="expression" dxfId="1044" priority="2728">
      <formula>E137&gt;J137</formula>
    </cfRule>
  </conditionalFormatting>
  <conditionalFormatting sqref="F137">
    <cfRule type="expression" dxfId="1043" priority="2727">
      <formula>F137&gt;K137</formula>
    </cfRule>
  </conditionalFormatting>
  <conditionalFormatting sqref="G137">
    <cfRule type="expression" dxfId="1042" priority="2726">
      <formula>G137&gt;L137</formula>
    </cfRule>
  </conditionalFormatting>
  <conditionalFormatting sqref="E138">
    <cfRule type="expression" dxfId="1041" priority="2724">
      <formula>E138&gt;J138</formula>
    </cfRule>
  </conditionalFormatting>
  <conditionalFormatting sqref="F138">
    <cfRule type="expression" dxfId="1040" priority="2723">
      <formula>F138&gt;K138</formula>
    </cfRule>
  </conditionalFormatting>
  <conditionalFormatting sqref="G138">
    <cfRule type="expression" dxfId="1039" priority="2722">
      <formula>G138&gt;L138</formula>
    </cfRule>
  </conditionalFormatting>
  <conditionalFormatting sqref="E139">
    <cfRule type="expression" dxfId="1038" priority="2720">
      <formula>E139&gt;J139</formula>
    </cfRule>
  </conditionalFormatting>
  <conditionalFormatting sqref="F139">
    <cfRule type="expression" dxfId="1037" priority="2719">
      <formula>F139&gt;K139</formula>
    </cfRule>
  </conditionalFormatting>
  <conditionalFormatting sqref="G139">
    <cfRule type="expression" dxfId="1036" priority="2718">
      <formula>G139&gt;L139</formula>
    </cfRule>
  </conditionalFormatting>
  <conditionalFormatting sqref="E142">
    <cfRule type="expression" dxfId="1035" priority="2716">
      <formula>E142&gt;J142</formula>
    </cfRule>
  </conditionalFormatting>
  <conditionalFormatting sqref="F142">
    <cfRule type="expression" dxfId="1034" priority="2715">
      <formula>F142&gt;K142</formula>
    </cfRule>
  </conditionalFormatting>
  <conditionalFormatting sqref="G142">
    <cfRule type="expression" dxfId="1033" priority="2714">
      <formula>G142&gt;L142</formula>
    </cfRule>
  </conditionalFormatting>
  <conditionalFormatting sqref="E145">
    <cfRule type="expression" dxfId="1032" priority="2712">
      <formula>E145&gt;J145</formula>
    </cfRule>
  </conditionalFormatting>
  <conditionalFormatting sqref="F145">
    <cfRule type="expression" dxfId="1031" priority="2711">
      <formula>F145&gt;K145</formula>
    </cfRule>
  </conditionalFormatting>
  <conditionalFormatting sqref="G145">
    <cfRule type="expression" dxfId="1030" priority="2710">
      <formula>G145&gt;L145</formula>
    </cfRule>
  </conditionalFormatting>
  <conditionalFormatting sqref="E162">
    <cfRule type="expression" dxfId="1029" priority="2708">
      <formula>E162&gt;J162</formula>
    </cfRule>
  </conditionalFormatting>
  <conditionalFormatting sqref="F162">
    <cfRule type="expression" dxfId="1028" priority="2707">
      <formula>F162&gt;K162</formula>
    </cfRule>
  </conditionalFormatting>
  <conditionalFormatting sqref="G162">
    <cfRule type="expression" dxfId="1027" priority="2706">
      <formula>G162&gt;L162</formula>
    </cfRule>
  </conditionalFormatting>
  <conditionalFormatting sqref="E163">
    <cfRule type="expression" dxfId="1026" priority="2704">
      <formula>E163&gt;J163</formula>
    </cfRule>
  </conditionalFormatting>
  <conditionalFormatting sqref="F163">
    <cfRule type="expression" dxfId="1025" priority="2703">
      <formula>F163&gt;K163</formula>
    </cfRule>
  </conditionalFormatting>
  <conditionalFormatting sqref="G163">
    <cfRule type="expression" dxfId="1024" priority="2702">
      <formula>G163&gt;L163</formula>
    </cfRule>
  </conditionalFormatting>
  <conditionalFormatting sqref="E164">
    <cfRule type="expression" dxfId="1023" priority="2700">
      <formula>E164&gt;J164</formula>
    </cfRule>
  </conditionalFormatting>
  <conditionalFormatting sqref="F164">
    <cfRule type="expression" dxfId="1022" priority="2699">
      <formula>F164&gt;K164</formula>
    </cfRule>
  </conditionalFormatting>
  <conditionalFormatting sqref="G164">
    <cfRule type="expression" dxfId="1021" priority="2698">
      <formula>G164&gt;L164</formula>
    </cfRule>
  </conditionalFormatting>
  <conditionalFormatting sqref="E165">
    <cfRule type="expression" dxfId="1020" priority="2696">
      <formula>E165&gt;J165</formula>
    </cfRule>
  </conditionalFormatting>
  <conditionalFormatting sqref="F165">
    <cfRule type="expression" dxfId="1019" priority="2695">
      <formula>F165&gt;K165</formula>
    </cfRule>
  </conditionalFormatting>
  <conditionalFormatting sqref="G165">
    <cfRule type="expression" dxfId="1018" priority="2694">
      <formula>G165&gt;L165</formula>
    </cfRule>
  </conditionalFormatting>
  <conditionalFormatting sqref="E166">
    <cfRule type="expression" dxfId="1017" priority="2692">
      <formula>E166&gt;J166</formula>
    </cfRule>
  </conditionalFormatting>
  <conditionalFormatting sqref="F166">
    <cfRule type="expression" dxfId="1016" priority="2691">
      <formula>F166&gt;K166</formula>
    </cfRule>
  </conditionalFormatting>
  <conditionalFormatting sqref="G166">
    <cfRule type="expression" dxfId="1015" priority="2690">
      <formula>G166&gt;L166</formula>
    </cfRule>
  </conditionalFormatting>
  <conditionalFormatting sqref="E167">
    <cfRule type="expression" dxfId="1014" priority="2688">
      <formula>E167&gt;J167</formula>
    </cfRule>
  </conditionalFormatting>
  <conditionalFormatting sqref="F167">
    <cfRule type="expression" dxfId="1013" priority="2687">
      <formula>F167&gt;K167</formula>
    </cfRule>
  </conditionalFormatting>
  <conditionalFormatting sqref="G167">
    <cfRule type="expression" dxfId="1012" priority="2686">
      <formula>G167&gt;L167</formula>
    </cfRule>
  </conditionalFormatting>
  <conditionalFormatting sqref="E168">
    <cfRule type="expression" dxfId="1011" priority="2684">
      <formula>E168&gt;J168</formula>
    </cfRule>
  </conditionalFormatting>
  <conditionalFormatting sqref="F168">
    <cfRule type="expression" dxfId="1010" priority="2683">
      <formula>F168&gt;K168</formula>
    </cfRule>
  </conditionalFormatting>
  <conditionalFormatting sqref="G168">
    <cfRule type="expression" dxfId="1009" priority="2682">
      <formula>G168&gt;L168</formula>
    </cfRule>
  </conditionalFormatting>
  <conditionalFormatting sqref="E169:E171">
    <cfRule type="expression" dxfId="1008" priority="2680">
      <formula>E169&gt;J169</formula>
    </cfRule>
  </conditionalFormatting>
  <conditionalFormatting sqref="F169:F171">
    <cfRule type="expression" dxfId="1007" priority="2679">
      <formula>F169&gt;K169</formula>
    </cfRule>
  </conditionalFormatting>
  <conditionalFormatting sqref="G169:G172">
    <cfRule type="expression" dxfId="1006" priority="2678">
      <formula>G169&gt;L169</formula>
    </cfRule>
  </conditionalFormatting>
  <conditionalFormatting sqref="E172">
    <cfRule type="expression" dxfId="1005" priority="2676">
      <formula>E172&gt;J172</formula>
    </cfRule>
  </conditionalFormatting>
  <conditionalFormatting sqref="F172">
    <cfRule type="expression" dxfId="1004" priority="2675">
      <formula>F172&gt;K172</formula>
    </cfRule>
  </conditionalFormatting>
  <conditionalFormatting sqref="E173">
    <cfRule type="expression" dxfId="1003" priority="2672">
      <formula>E173&gt;J173</formula>
    </cfRule>
  </conditionalFormatting>
  <conditionalFormatting sqref="F173">
    <cfRule type="expression" dxfId="1002" priority="2671">
      <formula>F173&gt;K173</formula>
    </cfRule>
  </conditionalFormatting>
  <conditionalFormatting sqref="G173">
    <cfRule type="expression" dxfId="1001" priority="2670">
      <formula>G173&gt;L173</formula>
    </cfRule>
  </conditionalFormatting>
  <conditionalFormatting sqref="E174">
    <cfRule type="expression" dxfId="1000" priority="2668">
      <formula>E174&gt;J174</formula>
    </cfRule>
  </conditionalFormatting>
  <conditionalFormatting sqref="F174">
    <cfRule type="expression" dxfId="999" priority="2667">
      <formula>F174&gt;K174</formula>
    </cfRule>
  </conditionalFormatting>
  <conditionalFormatting sqref="G174">
    <cfRule type="expression" dxfId="998" priority="2666">
      <formula>G174&gt;L174</formula>
    </cfRule>
  </conditionalFormatting>
  <conditionalFormatting sqref="E175">
    <cfRule type="expression" dxfId="997" priority="2664">
      <formula>E175&gt;J175</formula>
    </cfRule>
  </conditionalFormatting>
  <conditionalFormatting sqref="F175">
    <cfRule type="expression" dxfId="996" priority="2663">
      <formula>F175&gt;K175</formula>
    </cfRule>
  </conditionalFormatting>
  <conditionalFormatting sqref="G175">
    <cfRule type="expression" dxfId="995" priority="2662">
      <formula>G175&gt;L175</formula>
    </cfRule>
  </conditionalFormatting>
  <conditionalFormatting sqref="E176">
    <cfRule type="expression" dxfId="994" priority="2660">
      <formula>E176&gt;J176</formula>
    </cfRule>
  </conditionalFormatting>
  <conditionalFormatting sqref="F176">
    <cfRule type="expression" dxfId="993" priority="2659">
      <formula>F176&gt;K176</formula>
    </cfRule>
  </conditionalFormatting>
  <conditionalFormatting sqref="G176">
    <cfRule type="expression" dxfId="992" priority="2658">
      <formula>G176&gt;L176</formula>
    </cfRule>
  </conditionalFormatting>
  <conditionalFormatting sqref="E177">
    <cfRule type="expression" dxfId="991" priority="2656">
      <formula>E177&gt;J177</formula>
    </cfRule>
  </conditionalFormatting>
  <conditionalFormatting sqref="F177">
    <cfRule type="expression" dxfId="990" priority="2655">
      <formula>F177&gt;K177</formula>
    </cfRule>
  </conditionalFormatting>
  <conditionalFormatting sqref="G177">
    <cfRule type="expression" dxfId="989" priority="2654">
      <formula>G177&gt;L177</formula>
    </cfRule>
  </conditionalFormatting>
  <conditionalFormatting sqref="E178">
    <cfRule type="expression" dxfId="988" priority="2652">
      <formula>E178&gt;J178</formula>
    </cfRule>
  </conditionalFormatting>
  <conditionalFormatting sqref="F178">
    <cfRule type="expression" dxfId="987" priority="2651">
      <formula>F178&gt;K178</formula>
    </cfRule>
  </conditionalFormatting>
  <conditionalFormatting sqref="G178">
    <cfRule type="expression" dxfId="986" priority="2650">
      <formula>G178&gt;L178</formula>
    </cfRule>
  </conditionalFormatting>
  <conditionalFormatting sqref="E179">
    <cfRule type="expression" dxfId="985" priority="2648">
      <formula>E179&gt;J179</formula>
    </cfRule>
  </conditionalFormatting>
  <conditionalFormatting sqref="F179">
    <cfRule type="expression" dxfId="984" priority="2647">
      <formula>F179&gt;K179</formula>
    </cfRule>
  </conditionalFormatting>
  <conditionalFormatting sqref="G179">
    <cfRule type="expression" dxfId="983" priority="2646">
      <formula>G179&gt;L179</formula>
    </cfRule>
  </conditionalFormatting>
  <conditionalFormatting sqref="E180">
    <cfRule type="expression" dxfId="982" priority="2644">
      <formula>E180&gt;J180</formula>
    </cfRule>
  </conditionalFormatting>
  <conditionalFormatting sqref="F180">
    <cfRule type="expression" dxfId="981" priority="2643">
      <formula>F180&gt;K180</formula>
    </cfRule>
  </conditionalFormatting>
  <conditionalFormatting sqref="G180">
    <cfRule type="expression" dxfId="980" priority="2642">
      <formula>G180&gt;L180</formula>
    </cfRule>
  </conditionalFormatting>
  <conditionalFormatting sqref="E181">
    <cfRule type="expression" dxfId="979" priority="2640">
      <formula>E181&gt;J181</formula>
    </cfRule>
  </conditionalFormatting>
  <conditionalFormatting sqref="F181">
    <cfRule type="expression" dxfId="978" priority="2639">
      <formula>F181&gt;K181</formula>
    </cfRule>
  </conditionalFormatting>
  <conditionalFormatting sqref="G181">
    <cfRule type="expression" dxfId="977" priority="2638">
      <formula>G181&gt;L181</formula>
    </cfRule>
  </conditionalFormatting>
  <conditionalFormatting sqref="E182">
    <cfRule type="expression" dxfId="976" priority="2636">
      <formula>E182&gt;J182</formula>
    </cfRule>
  </conditionalFormatting>
  <conditionalFormatting sqref="F182">
    <cfRule type="expression" dxfId="975" priority="2635">
      <formula>F182&gt;K182</formula>
    </cfRule>
  </conditionalFormatting>
  <conditionalFormatting sqref="G182">
    <cfRule type="expression" dxfId="974" priority="2634">
      <formula>G182&gt;L182</formula>
    </cfRule>
  </conditionalFormatting>
  <conditionalFormatting sqref="E183">
    <cfRule type="expression" dxfId="973" priority="2632">
      <formula>E183&gt;J183</formula>
    </cfRule>
  </conditionalFormatting>
  <conditionalFormatting sqref="F183">
    <cfRule type="expression" dxfId="972" priority="2631">
      <formula>F183&gt;K183</formula>
    </cfRule>
  </conditionalFormatting>
  <conditionalFormatting sqref="G183">
    <cfRule type="expression" dxfId="971" priority="2630">
      <formula>G183&gt;L183</formula>
    </cfRule>
  </conditionalFormatting>
  <conditionalFormatting sqref="E184">
    <cfRule type="expression" dxfId="970" priority="2628">
      <formula>E184&gt;J184</formula>
    </cfRule>
  </conditionalFormatting>
  <conditionalFormatting sqref="F184">
    <cfRule type="expression" dxfId="969" priority="2627">
      <formula>F184&gt;K184</formula>
    </cfRule>
  </conditionalFormatting>
  <conditionalFormatting sqref="G184">
    <cfRule type="expression" dxfId="968" priority="2626">
      <formula>G184&gt;L184</formula>
    </cfRule>
  </conditionalFormatting>
  <conditionalFormatting sqref="E185">
    <cfRule type="expression" dxfId="967" priority="2624">
      <formula>E185&gt;J185</formula>
    </cfRule>
  </conditionalFormatting>
  <conditionalFormatting sqref="F185">
    <cfRule type="expression" dxfId="966" priority="2623">
      <formula>F185&gt;K185</formula>
    </cfRule>
  </conditionalFormatting>
  <conditionalFormatting sqref="G185">
    <cfRule type="expression" dxfId="965" priority="2622">
      <formula>G185&gt;L185</formula>
    </cfRule>
  </conditionalFormatting>
  <conditionalFormatting sqref="E186">
    <cfRule type="expression" dxfId="964" priority="2620">
      <formula>E186&gt;J186</formula>
    </cfRule>
  </conditionalFormatting>
  <conditionalFormatting sqref="F186">
    <cfRule type="expression" dxfId="963" priority="2619">
      <formula>F186&gt;K186</formula>
    </cfRule>
  </conditionalFormatting>
  <conditionalFormatting sqref="G186">
    <cfRule type="expression" dxfId="962" priority="2618">
      <formula>G186&gt;L186</formula>
    </cfRule>
  </conditionalFormatting>
  <conditionalFormatting sqref="E187">
    <cfRule type="expression" dxfId="961" priority="2616">
      <formula>E187&gt;J187</formula>
    </cfRule>
  </conditionalFormatting>
  <conditionalFormatting sqref="F187">
    <cfRule type="expression" dxfId="960" priority="2615">
      <formula>F187&gt;K187</formula>
    </cfRule>
  </conditionalFormatting>
  <conditionalFormatting sqref="G187">
    <cfRule type="expression" dxfId="959" priority="2614">
      <formula>G187&gt;L187</formula>
    </cfRule>
  </conditionalFormatting>
  <conditionalFormatting sqref="E188">
    <cfRule type="expression" dxfId="958" priority="2612">
      <formula>E188&gt;J188</formula>
    </cfRule>
  </conditionalFormatting>
  <conditionalFormatting sqref="F188">
    <cfRule type="expression" dxfId="957" priority="2611">
      <formula>F188&gt;K188</formula>
    </cfRule>
  </conditionalFormatting>
  <conditionalFormatting sqref="G188">
    <cfRule type="expression" dxfId="956" priority="2610">
      <formula>G188&gt;L188</formula>
    </cfRule>
  </conditionalFormatting>
  <conditionalFormatting sqref="E189">
    <cfRule type="expression" dxfId="955" priority="2608">
      <formula>E189&gt;J189</formula>
    </cfRule>
  </conditionalFormatting>
  <conditionalFormatting sqref="F189">
    <cfRule type="expression" dxfId="954" priority="2607">
      <formula>F189&gt;K189</formula>
    </cfRule>
  </conditionalFormatting>
  <conditionalFormatting sqref="G189">
    <cfRule type="expression" dxfId="953" priority="2606">
      <formula>G189&gt;L189</formula>
    </cfRule>
  </conditionalFormatting>
  <conditionalFormatting sqref="E190">
    <cfRule type="expression" dxfId="952" priority="2604">
      <formula>E190&gt;J190</formula>
    </cfRule>
  </conditionalFormatting>
  <conditionalFormatting sqref="F190">
    <cfRule type="expression" dxfId="951" priority="2603">
      <formula>F190&gt;K190</formula>
    </cfRule>
  </conditionalFormatting>
  <conditionalFormatting sqref="G190">
    <cfRule type="expression" dxfId="950" priority="2602">
      <formula>G190&gt;L190</formula>
    </cfRule>
  </conditionalFormatting>
  <conditionalFormatting sqref="E191">
    <cfRule type="expression" dxfId="949" priority="2600">
      <formula>E191&gt;J191</formula>
    </cfRule>
  </conditionalFormatting>
  <conditionalFormatting sqref="F191">
    <cfRule type="expression" dxfId="948" priority="2599">
      <formula>F191&gt;K191</formula>
    </cfRule>
  </conditionalFormatting>
  <conditionalFormatting sqref="G191">
    <cfRule type="expression" dxfId="947" priority="2598">
      <formula>G191&gt;L191</formula>
    </cfRule>
  </conditionalFormatting>
  <conditionalFormatting sqref="E192">
    <cfRule type="expression" dxfId="946" priority="2596">
      <formula>E192&gt;J192</formula>
    </cfRule>
  </conditionalFormatting>
  <conditionalFormatting sqref="F192">
    <cfRule type="expression" dxfId="945" priority="2595">
      <formula>F192&gt;K192</formula>
    </cfRule>
  </conditionalFormatting>
  <conditionalFormatting sqref="G192">
    <cfRule type="expression" dxfId="944" priority="2594">
      <formula>G192&gt;L192</formula>
    </cfRule>
  </conditionalFormatting>
  <conditionalFormatting sqref="E193">
    <cfRule type="expression" dxfId="943" priority="2592">
      <formula>E193&gt;J193</formula>
    </cfRule>
  </conditionalFormatting>
  <conditionalFormatting sqref="F193">
    <cfRule type="expression" dxfId="942" priority="2591">
      <formula>F193&gt;K193</formula>
    </cfRule>
  </conditionalFormatting>
  <conditionalFormatting sqref="G193">
    <cfRule type="expression" dxfId="941" priority="2590">
      <formula>G193&gt;L193</formula>
    </cfRule>
  </conditionalFormatting>
  <conditionalFormatting sqref="E194">
    <cfRule type="expression" dxfId="940" priority="2588">
      <formula>E194&gt;J194</formula>
    </cfRule>
  </conditionalFormatting>
  <conditionalFormatting sqref="F194">
    <cfRule type="expression" dxfId="939" priority="2587">
      <formula>F194&gt;K194</formula>
    </cfRule>
  </conditionalFormatting>
  <conditionalFormatting sqref="G194">
    <cfRule type="expression" dxfId="938" priority="2586">
      <formula>G194&gt;L194</formula>
    </cfRule>
  </conditionalFormatting>
  <conditionalFormatting sqref="E195">
    <cfRule type="expression" dxfId="937" priority="2584">
      <formula>E195&gt;J195</formula>
    </cfRule>
  </conditionalFormatting>
  <conditionalFormatting sqref="F195">
    <cfRule type="expression" dxfId="936" priority="2583">
      <formula>F195&gt;K195</formula>
    </cfRule>
  </conditionalFormatting>
  <conditionalFormatting sqref="G195">
    <cfRule type="expression" dxfId="935" priority="2582">
      <formula>G195&gt;L195</formula>
    </cfRule>
  </conditionalFormatting>
  <conditionalFormatting sqref="E196">
    <cfRule type="expression" dxfId="934" priority="2580">
      <formula>E196&gt;J196</formula>
    </cfRule>
  </conditionalFormatting>
  <conditionalFormatting sqref="F196">
    <cfRule type="expression" dxfId="933" priority="2579">
      <formula>F196&gt;K196</formula>
    </cfRule>
  </conditionalFormatting>
  <conditionalFormatting sqref="G196">
    <cfRule type="expression" dxfId="932" priority="2578">
      <formula>G196&gt;L196</formula>
    </cfRule>
  </conditionalFormatting>
  <conditionalFormatting sqref="E197">
    <cfRule type="expression" dxfId="931" priority="2576">
      <formula>E197&gt;J197</formula>
    </cfRule>
  </conditionalFormatting>
  <conditionalFormatting sqref="F197">
    <cfRule type="expression" dxfId="930" priority="2575">
      <formula>F197&gt;K197</formula>
    </cfRule>
  </conditionalFormatting>
  <conditionalFormatting sqref="G197">
    <cfRule type="expression" dxfId="929" priority="2574">
      <formula>G197&gt;L197</formula>
    </cfRule>
  </conditionalFormatting>
  <conditionalFormatting sqref="E198">
    <cfRule type="expression" dxfId="928" priority="2572">
      <formula>E198&gt;J198</formula>
    </cfRule>
  </conditionalFormatting>
  <conditionalFormatting sqref="F198">
    <cfRule type="expression" dxfId="927" priority="2571">
      <formula>F198&gt;K198</formula>
    </cfRule>
  </conditionalFormatting>
  <conditionalFormatting sqref="G198">
    <cfRule type="expression" dxfId="926" priority="2570">
      <formula>G198&gt;L198</formula>
    </cfRule>
  </conditionalFormatting>
  <conditionalFormatting sqref="E199">
    <cfRule type="expression" dxfId="925" priority="2568">
      <formula>E199&gt;J199</formula>
    </cfRule>
  </conditionalFormatting>
  <conditionalFormatting sqref="F199">
    <cfRule type="expression" dxfId="924" priority="2567">
      <formula>F199&gt;K199</formula>
    </cfRule>
  </conditionalFormatting>
  <conditionalFormatting sqref="G199">
    <cfRule type="expression" dxfId="923" priority="2566">
      <formula>G199&gt;L199</formula>
    </cfRule>
  </conditionalFormatting>
  <conditionalFormatting sqref="E200">
    <cfRule type="expression" dxfId="922" priority="2564">
      <formula>E200&gt;J200</formula>
    </cfRule>
  </conditionalFormatting>
  <conditionalFormatting sqref="F200">
    <cfRule type="expression" dxfId="921" priority="2563">
      <formula>F200&gt;K200</formula>
    </cfRule>
  </conditionalFormatting>
  <conditionalFormatting sqref="G200">
    <cfRule type="expression" dxfId="920" priority="2562">
      <formula>G200&gt;L200</formula>
    </cfRule>
  </conditionalFormatting>
  <conditionalFormatting sqref="E201">
    <cfRule type="expression" dxfId="919" priority="2560">
      <formula>E201&gt;J201</formula>
    </cfRule>
  </conditionalFormatting>
  <conditionalFormatting sqref="F201">
    <cfRule type="expression" dxfId="918" priority="2559">
      <formula>F201&gt;K201</formula>
    </cfRule>
  </conditionalFormatting>
  <conditionalFormatting sqref="G201">
    <cfRule type="expression" dxfId="917" priority="2558">
      <formula>G201&gt;L201</formula>
    </cfRule>
  </conditionalFormatting>
  <conditionalFormatting sqref="E202">
    <cfRule type="expression" dxfId="916" priority="2556">
      <formula>E202&gt;J202</formula>
    </cfRule>
  </conditionalFormatting>
  <conditionalFormatting sqref="F202">
    <cfRule type="expression" dxfId="915" priority="2555">
      <formula>F202&gt;K202</formula>
    </cfRule>
  </conditionalFormatting>
  <conditionalFormatting sqref="G202">
    <cfRule type="expression" dxfId="914" priority="2554">
      <formula>G202&gt;L202</formula>
    </cfRule>
  </conditionalFormatting>
  <conditionalFormatting sqref="E203">
    <cfRule type="expression" dxfId="913" priority="2552">
      <formula>E203&gt;J203</formula>
    </cfRule>
  </conditionalFormatting>
  <conditionalFormatting sqref="F203">
    <cfRule type="expression" dxfId="912" priority="2551">
      <formula>F203&gt;K203</formula>
    </cfRule>
  </conditionalFormatting>
  <conditionalFormatting sqref="G203">
    <cfRule type="expression" dxfId="911" priority="2550">
      <formula>G203&gt;L203</formula>
    </cfRule>
  </conditionalFormatting>
  <conditionalFormatting sqref="E204">
    <cfRule type="expression" dxfId="910" priority="2548">
      <formula>E204&gt;J204</formula>
    </cfRule>
  </conditionalFormatting>
  <conditionalFormatting sqref="F204">
    <cfRule type="expression" dxfId="909" priority="2547">
      <formula>F204&gt;K204</formula>
    </cfRule>
  </conditionalFormatting>
  <conditionalFormatting sqref="G204">
    <cfRule type="expression" dxfId="908" priority="2546">
      <formula>G204&gt;L204</formula>
    </cfRule>
  </conditionalFormatting>
  <conditionalFormatting sqref="E205">
    <cfRule type="expression" dxfId="907" priority="2544">
      <formula>E205&gt;J205</formula>
    </cfRule>
  </conditionalFormatting>
  <conditionalFormatting sqref="F205">
    <cfRule type="expression" dxfId="906" priority="2543">
      <formula>F205&gt;K205</formula>
    </cfRule>
  </conditionalFormatting>
  <conditionalFormatting sqref="G205">
    <cfRule type="expression" dxfId="905" priority="2542">
      <formula>G205&gt;L205</formula>
    </cfRule>
  </conditionalFormatting>
  <conditionalFormatting sqref="E206">
    <cfRule type="expression" dxfId="904" priority="2540">
      <formula>E206&gt;J206</formula>
    </cfRule>
  </conditionalFormatting>
  <conditionalFormatting sqref="F206">
    <cfRule type="expression" dxfId="903" priority="2539">
      <formula>F206&gt;K206</formula>
    </cfRule>
  </conditionalFormatting>
  <conditionalFormatting sqref="G206">
    <cfRule type="expression" dxfId="902" priority="2538">
      <formula>G206&gt;L206</formula>
    </cfRule>
  </conditionalFormatting>
  <conditionalFormatting sqref="E207">
    <cfRule type="expression" dxfId="901" priority="2536">
      <formula>E207&gt;J207</formula>
    </cfRule>
  </conditionalFormatting>
  <conditionalFormatting sqref="F207">
    <cfRule type="expression" dxfId="900" priority="2535">
      <formula>F207&gt;K207</formula>
    </cfRule>
  </conditionalFormatting>
  <conditionalFormatting sqref="G207">
    <cfRule type="expression" dxfId="899" priority="2534">
      <formula>G207&gt;L207</formula>
    </cfRule>
  </conditionalFormatting>
  <conditionalFormatting sqref="E208">
    <cfRule type="expression" dxfId="898" priority="2532">
      <formula>E208&gt;J208</formula>
    </cfRule>
  </conditionalFormatting>
  <conditionalFormatting sqref="F208">
    <cfRule type="expression" dxfId="897" priority="2531">
      <formula>F208&gt;K208</formula>
    </cfRule>
  </conditionalFormatting>
  <conditionalFormatting sqref="G208">
    <cfRule type="expression" dxfId="896" priority="2530">
      <formula>G208&gt;L208</formula>
    </cfRule>
  </conditionalFormatting>
  <conditionalFormatting sqref="E209">
    <cfRule type="expression" dxfId="895" priority="2528">
      <formula>E209&gt;J209</formula>
    </cfRule>
  </conditionalFormatting>
  <conditionalFormatting sqref="F209">
    <cfRule type="expression" dxfId="894" priority="2527">
      <formula>F209&gt;K209</formula>
    </cfRule>
  </conditionalFormatting>
  <conditionalFormatting sqref="G209">
    <cfRule type="expression" dxfId="893" priority="2526">
      <formula>G209&gt;L209</formula>
    </cfRule>
  </conditionalFormatting>
  <conditionalFormatting sqref="E210">
    <cfRule type="expression" dxfId="892" priority="2524">
      <formula>E210&gt;J210</formula>
    </cfRule>
  </conditionalFormatting>
  <conditionalFormatting sqref="F210">
    <cfRule type="expression" dxfId="891" priority="2523">
      <formula>F210&gt;K210</formula>
    </cfRule>
  </conditionalFormatting>
  <conditionalFormatting sqref="G210">
    <cfRule type="expression" dxfId="890" priority="2522">
      <formula>G210&gt;L210</formula>
    </cfRule>
  </conditionalFormatting>
  <conditionalFormatting sqref="E211">
    <cfRule type="expression" dxfId="889" priority="2520">
      <formula>E211&gt;J211</formula>
    </cfRule>
  </conditionalFormatting>
  <conditionalFormatting sqref="F211">
    <cfRule type="expression" dxfId="888" priority="2519">
      <formula>F211&gt;K211</formula>
    </cfRule>
  </conditionalFormatting>
  <conditionalFormatting sqref="G211">
    <cfRule type="expression" dxfId="887" priority="2518">
      <formula>G211&gt;L211</formula>
    </cfRule>
  </conditionalFormatting>
  <conditionalFormatting sqref="E212">
    <cfRule type="expression" dxfId="886" priority="2512">
      <formula>E212&gt;J212</formula>
    </cfRule>
  </conditionalFormatting>
  <conditionalFormatting sqref="F212">
    <cfRule type="expression" dxfId="885" priority="2511">
      <formula>F212&gt;K212</formula>
    </cfRule>
  </conditionalFormatting>
  <conditionalFormatting sqref="G212">
    <cfRule type="expression" dxfId="884" priority="2510">
      <formula>G212&gt;L212</formula>
    </cfRule>
  </conditionalFormatting>
  <conditionalFormatting sqref="E213">
    <cfRule type="expression" dxfId="883" priority="2508">
      <formula>E213&gt;J213</formula>
    </cfRule>
  </conditionalFormatting>
  <conditionalFormatting sqref="F213">
    <cfRule type="expression" dxfId="882" priority="2507">
      <formula>F213&gt;K213</formula>
    </cfRule>
  </conditionalFormatting>
  <conditionalFormatting sqref="G213">
    <cfRule type="expression" dxfId="881" priority="2506">
      <formula>G213&gt;L213</formula>
    </cfRule>
  </conditionalFormatting>
  <conditionalFormatting sqref="E214">
    <cfRule type="expression" dxfId="880" priority="2504">
      <formula>E214&gt;J214</formula>
    </cfRule>
  </conditionalFormatting>
  <conditionalFormatting sqref="F214">
    <cfRule type="expression" dxfId="879" priority="2503">
      <formula>F214&gt;K214</formula>
    </cfRule>
  </conditionalFormatting>
  <conditionalFormatting sqref="G214">
    <cfRule type="expression" dxfId="878" priority="2502">
      <formula>G214&gt;L214</formula>
    </cfRule>
  </conditionalFormatting>
  <conditionalFormatting sqref="E215">
    <cfRule type="expression" dxfId="877" priority="2500">
      <formula>E215&gt;J215</formula>
    </cfRule>
  </conditionalFormatting>
  <conditionalFormatting sqref="F215">
    <cfRule type="expression" dxfId="876" priority="2499">
      <formula>F215&gt;K215</formula>
    </cfRule>
  </conditionalFormatting>
  <conditionalFormatting sqref="G215">
    <cfRule type="expression" dxfId="875" priority="2498">
      <formula>G215&gt;L215</formula>
    </cfRule>
  </conditionalFormatting>
  <conditionalFormatting sqref="E216">
    <cfRule type="expression" dxfId="874" priority="2496">
      <formula>E216&gt;J216</formula>
    </cfRule>
  </conditionalFormatting>
  <conditionalFormatting sqref="F216">
    <cfRule type="expression" dxfId="873" priority="2495">
      <formula>F216&gt;K216</formula>
    </cfRule>
  </conditionalFormatting>
  <conditionalFormatting sqref="G216">
    <cfRule type="expression" dxfId="872" priority="2494">
      <formula>G216&gt;L216</formula>
    </cfRule>
  </conditionalFormatting>
  <conditionalFormatting sqref="E218">
    <cfRule type="expression" dxfId="871" priority="2492">
      <formula>E218&gt;J218</formula>
    </cfRule>
  </conditionalFormatting>
  <conditionalFormatting sqref="F218">
    <cfRule type="expression" dxfId="870" priority="2491">
      <formula>F218&gt;K218</formula>
    </cfRule>
  </conditionalFormatting>
  <conditionalFormatting sqref="G218">
    <cfRule type="expression" dxfId="869" priority="2490">
      <formula>G218&gt;L218</formula>
    </cfRule>
  </conditionalFormatting>
  <conditionalFormatting sqref="E219">
    <cfRule type="expression" dxfId="868" priority="2488">
      <formula>E219&gt;J219</formula>
    </cfRule>
  </conditionalFormatting>
  <conditionalFormatting sqref="F219">
    <cfRule type="expression" dxfId="867" priority="2487">
      <formula>F219&gt;K219</formula>
    </cfRule>
  </conditionalFormatting>
  <conditionalFormatting sqref="G219">
    <cfRule type="expression" dxfId="866" priority="2486">
      <formula>G219&gt;L219</formula>
    </cfRule>
  </conditionalFormatting>
  <conditionalFormatting sqref="E220">
    <cfRule type="expression" dxfId="865" priority="2484">
      <formula>E220&gt;J220</formula>
    </cfRule>
  </conditionalFormatting>
  <conditionalFormatting sqref="F220">
    <cfRule type="expression" dxfId="864" priority="2483">
      <formula>F220&gt;K220</formula>
    </cfRule>
  </conditionalFormatting>
  <conditionalFormatting sqref="G220">
    <cfRule type="expression" dxfId="863" priority="2482">
      <formula>G220&gt;L220</formula>
    </cfRule>
  </conditionalFormatting>
  <conditionalFormatting sqref="E221">
    <cfRule type="expression" dxfId="862" priority="2480">
      <formula>E221&gt;J221</formula>
    </cfRule>
  </conditionalFormatting>
  <conditionalFormatting sqref="F221">
    <cfRule type="expression" dxfId="861" priority="2479">
      <formula>F221&gt;K221</formula>
    </cfRule>
  </conditionalFormatting>
  <conditionalFormatting sqref="G221">
    <cfRule type="expression" dxfId="860" priority="2478">
      <formula>G221&gt;L221</formula>
    </cfRule>
  </conditionalFormatting>
  <conditionalFormatting sqref="E223">
    <cfRule type="expression" dxfId="859" priority="2476">
      <formula>E223&gt;J223</formula>
    </cfRule>
  </conditionalFormatting>
  <conditionalFormatting sqref="F223">
    <cfRule type="expression" dxfId="858" priority="2475">
      <formula>F223&gt;K223</formula>
    </cfRule>
  </conditionalFormatting>
  <conditionalFormatting sqref="G223">
    <cfRule type="expression" dxfId="857" priority="2474">
      <formula>G223&gt;L223</formula>
    </cfRule>
  </conditionalFormatting>
  <conditionalFormatting sqref="F224">
    <cfRule type="expression" dxfId="856" priority="2471">
      <formula>F224&gt;K224</formula>
    </cfRule>
  </conditionalFormatting>
  <conditionalFormatting sqref="G224">
    <cfRule type="expression" dxfId="855" priority="2470">
      <formula>G224&gt;L224</formula>
    </cfRule>
  </conditionalFormatting>
  <conditionalFormatting sqref="F227">
    <cfRule type="expression" dxfId="854" priority="2459">
      <formula>F227&gt;K227</formula>
    </cfRule>
  </conditionalFormatting>
  <conditionalFormatting sqref="E227">
    <cfRule type="expression" dxfId="853" priority="2460">
      <formula>E227&gt;J227</formula>
    </cfRule>
  </conditionalFormatting>
  <conditionalFormatting sqref="G227">
    <cfRule type="expression" dxfId="852" priority="2458">
      <formula>G227&gt;L227</formula>
    </cfRule>
  </conditionalFormatting>
  <conditionalFormatting sqref="E228">
    <cfRule type="expression" dxfId="851" priority="2456">
      <formula>E228&gt;J228</formula>
    </cfRule>
  </conditionalFormatting>
  <conditionalFormatting sqref="F228">
    <cfRule type="expression" dxfId="850" priority="2455">
      <formula>F228&gt;K228</formula>
    </cfRule>
  </conditionalFormatting>
  <conditionalFormatting sqref="G228">
    <cfRule type="expression" dxfId="849" priority="2454">
      <formula>G228&gt;L228</formula>
    </cfRule>
  </conditionalFormatting>
  <conditionalFormatting sqref="E229">
    <cfRule type="expression" dxfId="848" priority="2452">
      <formula>E229&gt;J229</formula>
    </cfRule>
  </conditionalFormatting>
  <conditionalFormatting sqref="F229">
    <cfRule type="expression" dxfId="847" priority="2451">
      <formula>F229&gt;K229</formula>
    </cfRule>
  </conditionalFormatting>
  <conditionalFormatting sqref="G229">
    <cfRule type="expression" dxfId="846" priority="2450">
      <formula>G229&gt;L229</formula>
    </cfRule>
  </conditionalFormatting>
  <conditionalFormatting sqref="E230">
    <cfRule type="expression" dxfId="845" priority="2448">
      <formula>E230&gt;J230</formula>
    </cfRule>
  </conditionalFormatting>
  <conditionalFormatting sqref="F230">
    <cfRule type="expression" dxfId="844" priority="2447">
      <formula>F230&gt;K230</formula>
    </cfRule>
  </conditionalFormatting>
  <conditionalFormatting sqref="G230">
    <cfRule type="expression" dxfId="843" priority="2446">
      <formula>G230&gt;L230</formula>
    </cfRule>
  </conditionalFormatting>
  <conditionalFormatting sqref="E231">
    <cfRule type="expression" dxfId="842" priority="2444">
      <formula>E231&gt;J231</formula>
    </cfRule>
  </conditionalFormatting>
  <conditionalFormatting sqref="F231">
    <cfRule type="expression" dxfId="841" priority="2443">
      <formula>F231&gt;K231</formula>
    </cfRule>
  </conditionalFormatting>
  <conditionalFormatting sqref="G231">
    <cfRule type="expression" dxfId="840" priority="2442">
      <formula>G231&gt;L231</formula>
    </cfRule>
  </conditionalFormatting>
  <conditionalFormatting sqref="E232">
    <cfRule type="expression" dxfId="839" priority="2440">
      <formula>E232&gt;J232</formula>
    </cfRule>
  </conditionalFormatting>
  <conditionalFormatting sqref="F232">
    <cfRule type="expression" dxfId="838" priority="2439">
      <formula>F232&gt;K232</formula>
    </cfRule>
  </conditionalFormatting>
  <conditionalFormatting sqref="G232">
    <cfRule type="expression" dxfId="837" priority="2438">
      <formula>G232&gt;L232</formula>
    </cfRule>
  </conditionalFormatting>
  <conditionalFormatting sqref="E233">
    <cfRule type="expression" dxfId="836" priority="2436">
      <formula>E233&gt;J233</formula>
    </cfRule>
  </conditionalFormatting>
  <conditionalFormatting sqref="F233">
    <cfRule type="expression" dxfId="835" priority="2435">
      <formula>F233&gt;K233</formula>
    </cfRule>
  </conditionalFormatting>
  <conditionalFormatting sqref="G233">
    <cfRule type="expression" dxfId="834" priority="2434">
      <formula>G233&gt;L233</formula>
    </cfRule>
  </conditionalFormatting>
  <conditionalFormatting sqref="E234">
    <cfRule type="expression" dxfId="833" priority="2432">
      <formula>E234&gt;J234</formula>
    </cfRule>
  </conditionalFormatting>
  <conditionalFormatting sqref="F234">
    <cfRule type="expression" dxfId="832" priority="2431">
      <formula>F234&gt;K234</formula>
    </cfRule>
  </conditionalFormatting>
  <conditionalFormatting sqref="G234">
    <cfRule type="expression" dxfId="831" priority="2430">
      <formula>G234&gt;L234</formula>
    </cfRule>
  </conditionalFormatting>
  <conditionalFormatting sqref="E235">
    <cfRule type="expression" dxfId="830" priority="2428">
      <formula>E235&gt;J235</formula>
    </cfRule>
  </conditionalFormatting>
  <conditionalFormatting sqref="F235">
    <cfRule type="expression" dxfId="829" priority="2427">
      <formula>F235&gt;K235</formula>
    </cfRule>
  </conditionalFormatting>
  <conditionalFormatting sqref="G235">
    <cfRule type="expression" dxfId="828" priority="2426">
      <formula>G235&gt;L235</formula>
    </cfRule>
  </conditionalFormatting>
  <conditionalFormatting sqref="E236">
    <cfRule type="expression" dxfId="827" priority="2424">
      <formula>E236&gt;J236</formula>
    </cfRule>
  </conditionalFormatting>
  <conditionalFormatting sqref="F236">
    <cfRule type="expression" dxfId="826" priority="2423">
      <formula>F236&gt;K236</formula>
    </cfRule>
  </conditionalFormatting>
  <conditionalFormatting sqref="G236">
    <cfRule type="expression" dxfId="825" priority="2422">
      <formula>G236&gt;L236</formula>
    </cfRule>
  </conditionalFormatting>
  <conditionalFormatting sqref="E237">
    <cfRule type="expression" dxfId="824" priority="2420">
      <formula>E237&gt;J237</formula>
    </cfRule>
  </conditionalFormatting>
  <conditionalFormatting sqref="F237">
    <cfRule type="expression" dxfId="823" priority="2419">
      <formula>F237&gt;K237</formula>
    </cfRule>
  </conditionalFormatting>
  <conditionalFormatting sqref="G237">
    <cfRule type="expression" dxfId="822" priority="2418">
      <formula>G237&gt;L237</formula>
    </cfRule>
  </conditionalFormatting>
  <conditionalFormatting sqref="E238">
    <cfRule type="expression" dxfId="821" priority="2416">
      <formula>E238&gt;J238</formula>
    </cfRule>
  </conditionalFormatting>
  <conditionalFormatting sqref="F238">
    <cfRule type="expression" dxfId="820" priority="2415">
      <formula>F238&gt;K238</formula>
    </cfRule>
  </conditionalFormatting>
  <conditionalFormatting sqref="G238">
    <cfRule type="expression" dxfId="819" priority="2414">
      <formula>G238&gt;L238</formula>
    </cfRule>
  </conditionalFormatting>
  <conditionalFormatting sqref="E239">
    <cfRule type="expression" dxfId="818" priority="2412">
      <formula>E239&gt;J239</formula>
    </cfRule>
  </conditionalFormatting>
  <conditionalFormatting sqref="F239">
    <cfRule type="expression" dxfId="817" priority="2411">
      <formula>F239&gt;K239</formula>
    </cfRule>
  </conditionalFormatting>
  <conditionalFormatting sqref="G239">
    <cfRule type="expression" dxfId="816" priority="2410">
      <formula>G239&gt;L239</formula>
    </cfRule>
  </conditionalFormatting>
  <conditionalFormatting sqref="E240">
    <cfRule type="expression" dxfId="815" priority="2408">
      <formula>E240&gt;J240</formula>
    </cfRule>
  </conditionalFormatting>
  <conditionalFormatting sqref="F240">
    <cfRule type="expression" dxfId="814" priority="2407">
      <formula>F240&gt;K240</formula>
    </cfRule>
  </conditionalFormatting>
  <conditionalFormatting sqref="G240">
    <cfRule type="expression" dxfId="813" priority="2406">
      <formula>G240&gt;L240</formula>
    </cfRule>
  </conditionalFormatting>
  <conditionalFormatting sqref="E241">
    <cfRule type="expression" dxfId="812" priority="2404">
      <formula>E241&gt;J241</formula>
    </cfRule>
  </conditionalFormatting>
  <conditionalFormatting sqref="F241">
    <cfRule type="expression" dxfId="811" priority="2403">
      <formula>F241&gt;K241</formula>
    </cfRule>
  </conditionalFormatting>
  <conditionalFormatting sqref="G241">
    <cfRule type="expression" dxfId="810" priority="2402">
      <formula>G241&gt;L241</formula>
    </cfRule>
  </conditionalFormatting>
  <conditionalFormatting sqref="E242">
    <cfRule type="expression" dxfId="809" priority="2400">
      <formula>E242&gt;J242</formula>
    </cfRule>
  </conditionalFormatting>
  <conditionalFormatting sqref="F242">
    <cfRule type="expression" dxfId="808" priority="2399">
      <formula>F242&gt;K242</formula>
    </cfRule>
  </conditionalFormatting>
  <conditionalFormatting sqref="G242">
    <cfRule type="expression" dxfId="807" priority="2398">
      <formula>G242&gt;L242</formula>
    </cfRule>
  </conditionalFormatting>
  <conditionalFormatting sqref="E243">
    <cfRule type="expression" dxfId="806" priority="2396">
      <formula>E243&gt;J243</formula>
    </cfRule>
  </conditionalFormatting>
  <conditionalFormatting sqref="F243">
    <cfRule type="expression" dxfId="805" priority="2395">
      <formula>F243&gt;K243</formula>
    </cfRule>
  </conditionalFormatting>
  <conditionalFormatting sqref="G243">
    <cfRule type="expression" dxfId="804" priority="2394">
      <formula>G243&gt;L243</formula>
    </cfRule>
  </conditionalFormatting>
  <conditionalFormatting sqref="E244:E245">
    <cfRule type="expression" dxfId="803" priority="2392">
      <formula>E244&gt;J244</formula>
    </cfRule>
  </conditionalFormatting>
  <conditionalFormatting sqref="F244:F245">
    <cfRule type="expression" dxfId="802" priority="2391">
      <formula>F244&gt;K244</formula>
    </cfRule>
  </conditionalFormatting>
  <conditionalFormatting sqref="G244:G245">
    <cfRule type="expression" dxfId="801" priority="2390">
      <formula>G244&gt;L244</formula>
    </cfRule>
  </conditionalFormatting>
  <conditionalFormatting sqref="E246">
    <cfRule type="expression" dxfId="800" priority="2388">
      <formula>E246&gt;J246</formula>
    </cfRule>
  </conditionalFormatting>
  <conditionalFormatting sqref="F246">
    <cfRule type="expression" dxfId="799" priority="2387">
      <formula>F246&gt;K246</formula>
    </cfRule>
  </conditionalFormatting>
  <conditionalFormatting sqref="G246">
    <cfRule type="expression" dxfId="798" priority="2386">
      <formula>G246&gt;L246</formula>
    </cfRule>
  </conditionalFormatting>
  <conditionalFormatting sqref="E247">
    <cfRule type="expression" dxfId="797" priority="2384">
      <formula>E247&gt;J247</formula>
    </cfRule>
  </conditionalFormatting>
  <conditionalFormatting sqref="F247">
    <cfRule type="expression" dxfId="796" priority="2383">
      <formula>F247&gt;K247</formula>
    </cfRule>
  </conditionalFormatting>
  <conditionalFormatting sqref="G247">
    <cfRule type="expression" dxfId="795" priority="2382">
      <formula>G247&gt;L247</formula>
    </cfRule>
  </conditionalFormatting>
  <conditionalFormatting sqref="E248">
    <cfRule type="expression" dxfId="794" priority="2380">
      <formula>E248&gt;J248</formula>
    </cfRule>
  </conditionalFormatting>
  <conditionalFormatting sqref="F248">
    <cfRule type="expression" dxfId="793" priority="2379">
      <formula>F248&gt;K248</formula>
    </cfRule>
  </conditionalFormatting>
  <conditionalFormatting sqref="G248">
    <cfRule type="expression" dxfId="792" priority="2378">
      <formula>G248&gt;L248</formula>
    </cfRule>
  </conditionalFormatting>
  <conditionalFormatting sqref="E249">
    <cfRule type="expression" dxfId="791" priority="2376">
      <formula>E249&gt;J249</formula>
    </cfRule>
  </conditionalFormatting>
  <conditionalFormatting sqref="F249">
    <cfRule type="expression" dxfId="790" priority="2375">
      <formula>F249&gt;K249</formula>
    </cfRule>
  </conditionalFormatting>
  <conditionalFormatting sqref="G249">
    <cfRule type="expression" dxfId="789" priority="2374">
      <formula>G249&gt;L249</formula>
    </cfRule>
  </conditionalFormatting>
  <conditionalFormatting sqref="E251">
    <cfRule type="expression" dxfId="788" priority="2372">
      <formula>E251&gt;J251</formula>
    </cfRule>
  </conditionalFormatting>
  <conditionalFormatting sqref="F251">
    <cfRule type="expression" dxfId="787" priority="2371">
      <formula>F251&gt;K251</formula>
    </cfRule>
  </conditionalFormatting>
  <conditionalFormatting sqref="G251">
    <cfRule type="expression" dxfId="786" priority="2370">
      <formula>G251&gt;L251</formula>
    </cfRule>
  </conditionalFormatting>
  <conditionalFormatting sqref="E252">
    <cfRule type="expression" dxfId="785" priority="2368">
      <formula>E252&gt;J252</formula>
    </cfRule>
  </conditionalFormatting>
  <conditionalFormatting sqref="F252">
    <cfRule type="expression" dxfId="784" priority="2367">
      <formula>F252&gt;K252</formula>
    </cfRule>
  </conditionalFormatting>
  <conditionalFormatting sqref="G252">
    <cfRule type="expression" dxfId="783" priority="2366">
      <formula>G252&gt;L252</formula>
    </cfRule>
  </conditionalFormatting>
  <conditionalFormatting sqref="E253">
    <cfRule type="expression" dxfId="782" priority="2364">
      <formula>E253&gt;J253</formula>
    </cfRule>
  </conditionalFormatting>
  <conditionalFormatting sqref="F253">
    <cfRule type="expression" dxfId="781" priority="2363">
      <formula>F253&gt;K253</formula>
    </cfRule>
  </conditionalFormatting>
  <conditionalFormatting sqref="G253">
    <cfRule type="expression" dxfId="780" priority="2362">
      <formula>G253&gt;L253</formula>
    </cfRule>
  </conditionalFormatting>
  <conditionalFormatting sqref="E254">
    <cfRule type="expression" dxfId="779" priority="2360">
      <formula>E254&gt;J254</formula>
    </cfRule>
  </conditionalFormatting>
  <conditionalFormatting sqref="F254">
    <cfRule type="expression" dxfId="778" priority="2359">
      <formula>F254&gt;K254</formula>
    </cfRule>
  </conditionalFormatting>
  <conditionalFormatting sqref="G254">
    <cfRule type="expression" dxfId="777" priority="2358">
      <formula>G254&gt;L254</formula>
    </cfRule>
  </conditionalFormatting>
  <conditionalFormatting sqref="E256">
    <cfRule type="expression" dxfId="776" priority="2356">
      <formula>E256&gt;J256</formula>
    </cfRule>
  </conditionalFormatting>
  <conditionalFormatting sqref="F256">
    <cfRule type="expression" dxfId="775" priority="2355">
      <formula>F256&gt;K256</formula>
    </cfRule>
  </conditionalFormatting>
  <conditionalFormatting sqref="G256">
    <cfRule type="expression" dxfId="774" priority="2354">
      <formula>G256&gt;L256</formula>
    </cfRule>
  </conditionalFormatting>
  <conditionalFormatting sqref="E258">
    <cfRule type="expression" dxfId="773" priority="2352">
      <formula>E258&gt;J258</formula>
    </cfRule>
  </conditionalFormatting>
  <conditionalFormatting sqref="F258">
    <cfRule type="expression" dxfId="772" priority="2351">
      <formula>F258&gt;K258</formula>
    </cfRule>
  </conditionalFormatting>
  <conditionalFormatting sqref="G258">
    <cfRule type="expression" dxfId="771" priority="2350">
      <formula>G258&gt;L258</formula>
    </cfRule>
  </conditionalFormatting>
  <conditionalFormatting sqref="G261">
    <cfRule type="expression" dxfId="770" priority="2349">
      <formula>G261&gt;L261</formula>
    </cfRule>
  </conditionalFormatting>
  <conditionalFormatting sqref="G280">
    <cfRule type="expression" dxfId="769" priority="2348">
      <formula>G280&gt;L280</formula>
    </cfRule>
  </conditionalFormatting>
  <conditionalFormatting sqref="G285">
    <cfRule type="expression" dxfId="768" priority="2347">
      <formula>G285&gt;L285</formula>
    </cfRule>
  </conditionalFormatting>
  <conditionalFormatting sqref="G310">
    <cfRule type="expression" dxfId="767" priority="2346">
      <formula>G310&gt;L310</formula>
    </cfRule>
  </conditionalFormatting>
  <conditionalFormatting sqref="G328">
    <cfRule type="expression" dxfId="766" priority="2345">
      <formula>G328&gt;L328</formula>
    </cfRule>
  </conditionalFormatting>
  <conditionalFormatting sqref="G354">
    <cfRule type="expression" dxfId="765" priority="2344">
      <formula>G354&gt;L354</formula>
    </cfRule>
  </conditionalFormatting>
  <conditionalFormatting sqref="G368">
    <cfRule type="expression" dxfId="764" priority="2343">
      <formula>G368&gt;L368</formula>
    </cfRule>
  </conditionalFormatting>
  <conditionalFormatting sqref="G383">
    <cfRule type="expression" dxfId="763" priority="2342">
      <formula>G383&gt;L383</formula>
    </cfRule>
  </conditionalFormatting>
  <conditionalFormatting sqref="E53">
    <cfRule type="expression" dxfId="762" priority="2340">
      <formula>E53&gt;J53</formula>
    </cfRule>
  </conditionalFormatting>
  <conditionalFormatting sqref="F53">
    <cfRule type="expression" dxfId="761" priority="2339">
      <formula>F53&gt;K53</formula>
    </cfRule>
  </conditionalFormatting>
  <conditionalFormatting sqref="G53">
    <cfRule type="expression" dxfId="760" priority="2338">
      <formula>G53&gt;L53</formula>
    </cfRule>
  </conditionalFormatting>
  <conditionalFormatting sqref="E54">
    <cfRule type="expression" dxfId="759" priority="2336">
      <formula>E54&gt;J54</formula>
    </cfRule>
  </conditionalFormatting>
  <conditionalFormatting sqref="F54">
    <cfRule type="expression" dxfId="758" priority="2335">
      <formula>F54&gt;K54</formula>
    </cfRule>
  </conditionalFormatting>
  <conditionalFormatting sqref="G54">
    <cfRule type="expression" dxfId="757" priority="2334">
      <formula>G54&gt;L54</formula>
    </cfRule>
  </conditionalFormatting>
  <conditionalFormatting sqref="E55">
    <cfRule type="expression" dxfId="756" priority="2332">
      <formula>E55&gt;J55</formula>
    </cfRule>
  </conditionalFormatting>
  <conditionalFormatting sqref="F55">
    <cfRule type="expression" dxfId="755" priority="2331">
      <formula>F55&gt;K55</formula>
    </cfRule>
  </conditionalFormatting>
  <conditionalFormatting sqref="G55">
    <cfRule type="expression" dxfId="754" priority="2330">
      <formula>G55&gt;L55</formula>
    </cfRule>
  </conditionalFormatting>
  <conditionalFormatting sqref="E56">
    <cfRule type="expression" dxfId="753" priority="2328">
      <formula>E56&gt;J56</formula>
    </cfRule>
  </conditionalFormatting>
  <conditionalFormatting sqref="F56">
    <cfRule type="expression" dxfId="752" priority="2327">
      <formula>F56&gt;K56</formula>
    </cfRule>
  </conditionalFormatting>
  <conditionalFormatting sqref="G56">
    <cfRule type="expression" dxfId="751" priority="2326">
      <formula>G56&gt;L56</formula>
    </cfRule>
  </conditionalFormatting>
  <conditionalFormatting sqref="E58">
    <cfRule type="expression" dxfId="750" priority="2320">
      <formula>E58&gt;J58</formula>
    </cfRule>
  </conditionalFormatting>
  <conditionalFormatting sqref="F58">
    <cfRule type="expression" dxfId="749" priority="2319">
      <formula>F58&gt;K58</formula>
    </cfRule>
  </conditionalFormatting>
  <conditionalFormatting sqref="G58">
    <cfRule type="expression" dxfId="748" priority="2318">
      <formula>G58&gt;L58</formula>
    </cfRule>
  </conditionalFormatting>
  <conditionalFormatting sqref="E62">
    <cfRule type="expression" dxfId="747" priority="2316">
      <formula>E62&gt;J62</formula>
    </cfRule>
  </conditionalFormatting>
  <conditionalFormatting sqref="F62">
    <cfRule type="expression" dxfId="746" priority="2315">
      <formula>F62&gt;K62</formula>
    </cfRule>
  </conditionalFormatting>
  <conditionalFormatting sqref="G62">
    <cfRule type="expression" dxfId="745" priority="2314">
      <formula>G62&gt;L62</formula>
    </cfRule>
  </conditionalFormatting>
  <conditionalFormatting sqref="E28">
    <cfRule type="expression" dxfId="744" priority="2308">
      <formula>E28&gt;J28</formula>
    </cfRule>
  </conditionalFormatting>
  <conditionalFormatting sqref="F28">
    <cfRule type="expression" dxfId="743" priority="2307">
      <formula>F28&gt;K28</formula>
    </cfRule>
  </conditionalFormatting>
  <conditionalFormatting sqref="G28">
    <cfRule type="expression" dxfId="742" priority="2306">
      <formula>G28&gt;L28</formula>
    </cfRule>
  </conditionalFormatting>
  <conditionalFormatting sqref="E29">
    <cfRule type="expression" dxfId="741" priority="2304">
      <formula>E29&gt;J29</formula>
    </cfRule>
  </conditionalFormatting>
  <conditionalFormatting sqref="F29">
    <cfRule type="expression" dxfId="740" priority="2303">
      <formula>F29&gt;K29</formula>
    </cfRule>
  </conditionalFormatting>
  <conditionalFormatting sqref="G29">
    <cfRule type="expression" dxfId="739" priority="2302">
      <formula>G29&gt;L29</formula>
    </cfRule>
  </conditionalFormatting>
  <conditionalFormatting sqref="E30">
    <cfRule type="expression" dxfId="738" priority="2300">
      <formula>E30&gt;J30</formula>
    </cfRule>
  </conditionalFormatting>
  <conditionalFormatting sqref="F30">
    <cfRule type="expression" dxfId="737" priority="2299">
      <formula>F30&gt;K30</formula>
    </cfRule>
  </conditionalFormatting>
  <conditionalFormatting sqref="G30">
    <cfRule type="expression" dxfId="736" priority="2298">
      <formula>G30&gt;L30</formula>
    </cfRule>
  </conditionalFormatting>
  <conditionalFormatting sqref="E36:E44">
    <cfRule type="expression" dxfId="735" priority="2296">
      <formula>E36&gt;J36</formula>
    </cfRule>
  </conditionalFormatting>
  <conditionalFormatting sqref="F36:F44">
    <cfRule type="expression" dxfId="734" priority="2295">
      <formula>F36&gt;K36</formula>
    </cfRule>
  </conditionalFormatting>
  <conditionalFormatting sqref="G36:G38">
    <cfRule type="expression" dxfId="733" priority="2294">
      <formula>G36&gt;L36</formula>
    </cfRule>
  </conditionalFormatting>
  <conditionalFormatting sqref="E45">
    <cfRule type="expression" dxfId="732" priority="2292">
      <formula>E45&gt;J45</formula>
    </cfRule>
  </conditionalFormatting>
  <conditionalFormatting sqref="F45">
    <cfRule type="expression" dxfId="731" priority="2291">
      <formula>F45&gt;K45</formula>
    </cfRule>
  </conditionalFormatting>
  <conditionalFormatting sqref="E46 E49">
    <cfRule type="expression" dxfId="730" priority="2288">
      <formula>E46&gt;J46</formula>
    </cfRule>
  </conditionalFormatting>
  <conditionalFormatting sqref="F46 F49">
    <cfRule type="expression" dxfId="729" priority="2287">
      <formula>F46&gt;K46</formula>
    </cfRule>
  </conditionalFormatting>
  <conditionalFormatting sqref="G46">
    <cfRule type="expression" dxfId="728" priority="2286">
      <formula>G46&gt;L46</formula>
    </cfRule>
  </conditionalFormatting>
  <conditionalFormatting sqref="E400">
    <cfRule type="expression" dxfId="727" priority="2276">
      <formula>E400&gt;J400</formula>
    </cfRule>
  </conditionalFormatting>
  <conditionalFormatting sqref="G400">
    <cfRule type="expression" dxfId="726" priority="2274">
      <formula>G400&gt;L400</formula>
    </cfRule>
  </conditionalFormatting>
  <conditionalFormatting sqref="E401">
    <cfRule type="expression" dxfId="725" priority="2272">
      <formula>E401&gt;J401</formula>
    </cfRule>
  </conditionalFormatting>
  <conditionalFormatting sqref="G401">
    <cfRule type="expression" dxfId="724" priority="2270">
      <formula>G401&gt;L401</formula>
    </cfRule>
  </conditionalFormatting>
  <conditionalFormatting sqref="E405">
    <cfRule type="expression" dxfId="723" priority="2268">
      <formula>E405&gt;J405</formula>
    </cfRule>
  </conditionalFormatting>
  <conditionalFormatting sqref="G405">
    <cfRule type="expression" dxfId="722" priority="2267">
      <formula>G405&gt;L405</formula>
    </cfRule>
  </conditionalFormatting>
  <conditionalFormatting sqref="E413">
    <cfRule type="expression" dxfId="721" priority="2265">
      <formula>E413&gt;J413</formula>
    </cfRule>
  </conditionalFormatting>
  <conditionalFormatting sqref="G413">
    <cfRule type="expression" dxfId="720" priority="2264">
      <formula>G413&gt;L413</formula>
    </cfRule>
  </conditionalFormatting>
  <conditionalFormatting sqref="E414">
    <cfRule type="expression" dxfId="719" priority="2262">
      <formula>E414&gt;J414</formula>
    </cfRule>
  </conditionalFormatting>
  <conditionalFormatting sqref="G414">
    <cfRule type="expression" dxfId="718" priority="2261">
      <formula>G414&gt;L414</formula>
    </cfRule>
  </conditionalFormatting>
  <conditionalFormatting sqref="E422">
    <cfRule type="expression" dxfId="717" priority="2259">
      <formula>E422&gt;J422</formula>
    </cfRule>
  </conditionalFormatting>
  <conditionalFormatting sqref="G422">
    <cfRule type="expression" dxfId="716" priority="2258">
      <formula>G422&gt;L422</formula>
    </cfRule>
  </conditionalFormatting>
  <conditionalFormatting sqref="E423">
    <cfRule type="expression" dxfId="715" priority="2256">
      <formula>E423&gt;J423</formula>
    </cfRule>
  </conditionalFormatting>
  <conditionalFormatting sqref="G423">
    <cfRule type="expression" dxfId="714" priority="2255">
      <formula>G423&gt;L423</formula>
    </cfRule>
  </conditionalFormatting>
  <conditionalFormatting sqref="E431">
    <cfRule type="expression" dxfId="713" priority="2253">
      <formula>E431&gt;J431</formula>
    </cfRule>
  </conditionalFormatting>
  <conditionalFormatting sqref="G431">
    <cfRule type="expression" dxfId="712" priority="2252">
      <formula>G431&gt;L431</formula>
    </cfRule>
  </conditionalFormatting>
  <conditionalFormatting sqref="G443">
    <cfRule type="expression" dxfId="711" priority="2249">
      <formula>G443&gt;L443</formula>
    </cfRule>
  </conditionalFormatting>
  <conditionalFormatting sqref="G444">
    <cfRule type="expression" dxfId="710" priority="2246">
      <formula>G444&gt;L444</formula>
    </cfRule>
  </conditionalFormatting>
  <conditionalFormatting sqref="G409">
    <cfRule type="expression" dxfId="709" priority="2226">
      <formula>G409&gt;L409</formula>
    </cfRule>
  </conditionalFormatting>
  <conditionalFormatting sqref="G448">
    <cfRule type="expression" dxfId="708" priority="2243">
      <formula>G448&gt;L448</formula>
    </cfRule>
  </conditionalFormatting>
  <conditionalFormatting sqref="G455">
    <cfRule type="expression" dxfId="707" priority="2240">
      <formula>G455&gt;L455</formula>
    </cfRule>
  </conditionalFormatting>
  <conditionalFormatting sqref="G456">
    <cfRule type="expression" dxfId="706" priority="2237">
      <formula>G456&gt;L456</formula>
    </cfRule>
  </conditionalFormatting>
  <conditionalFormatting sqref="G406">
    <cfRule type="expression" dxfId="705" priority="2235">
      <formula>G406&gt;L406</formula>
    </cfRule>
  </conditionalFormatting>
  <conditionalFormatting sqref="G407">
    <cfRule type="expression" dxfId="704" priority="2232">
      <formula>G407&gt;L407</formula>
    </cfRule>
  </conditionalFormatting>
  <conditionalFormatting sqref="G408">
    <cfRule type="expression" dxfId="703" priority="2229">
      <formula>G408&gt;L408</formula>
    </cfRule>
  </conditionalFormatting>
  <conditionalFormatting sqref="G410">
    <cfRule type="expression" dxfId="702" priority="2223">
      <formula>G410&gt;L410</formula>
    </cfRule>
  </conditionalFormatting>
  <conditionalFormatting sqref="G411">
    <cfRule type="expression" dxfId="701" priority="2220">
      <formula>G411&gt;L411</formula>
    </cfRule>
  </conditionalFormatting>
  <conditionalFormatting sqref="G412">
    <cfRule type="expression" dxfId="700" priority="2217">
      <formula>G412&gt;L412</formula>
    </cfRule>
  </conditionalFormatting>
  <conditionalFormatting sqref="G415">
    <cfRule type="expression" dxfId="699" priority="2214">
      <formula>G415&gt;L415</formula>
    </cfRule>
  </conditionalFormatting>
  <conditionalFormatting sqref="G416">
    <cfRule type="expression" dxfId="698" priority="2211">
      <formula>G416&gt;L416</formula>
    </cfRule>
  </conditionalFormatting>
  <conditionalFormatting sqref="G417">
    <cfRule type="expression" dxfId="697" priority="2208">
      <formula>G417&gt;L417</formula>
    </cfRule>
  </conditionalFormatting>
  <conditionalFormatting sqref="G418">
    <cfRule type="expression" dxfId="696" priority="2205">
      <formula>G418&gt;L418</formula>
    </cfRule>
  </conditionalFormatting>
  <conditionalFormatting sqref="G419">
    <cfRule type="expression" dxfId="695" priority="2202">
      <formula>G419&gt;L419</formula>
    </cfRule>
  </conditionalFormatting>
  <conditionalFormatting sqref="G420">
    <cfRule type="expression" dxfId="694" priority="2199">
      <formula>G420&gt;L420</formula>
    </cfRule>
  </conditionalFormatting>
  <conditionalFormatting sqref="G421">
    <cfRule type="expression" dxfId="693" priority="2196">
      <formula>G421&gt;L421</formula>
    </cfRule>
  </conditionalFormatting>
  <conditionalFormatting sqref="G424">
    <cfRule type="expression" dxfId="692" priority="2193">
      <formula>G424&gt;L424</formula>
    </cfRule>
  </conditionalFormatting>
  <conditionalFormatting sqref="G425">
    <cfRule type="expression" dxfId="691" priority="2190">
      <formula>G425&gt;L425</formula>
    </cfRule>
  </conditionalFormatting>
  <conditionalFormatting sqref="G426">
    <cfRule type="expression" dxfId="690" priority="2187">
      <formula>G426&gt;L426</formula>
    </cfRule>
  </conditionalFormatting>
  <conditionalFormatting sqref="G427">
    <cfRule type="expression" dxfId="689" priority="2184">
      <formula>G427&gt;L427</formula>
    </cfRule>
  </conditionalFormatting>
  <conditionalFormatting sqref="G428">
    <cfRule type="expression" dxfId="688" priority="2181">
      <formula>G428&gt;L428</formula>
    </cfRule>
  </conditionalFormatting>
  <conditionalFormatting sqref="G429">
    <cfRule type="expression" dxfId="687" priority="2178">
      <formula>G429&gt;L429</formula>
    </cfRule>
  </conditionalFormatting>
  <conditionalFormatting sqref="G430">
    <cfRule type="expression" dxfId="686" priority="2175">
      <formula>G430&gt;L430</formula>
    </cfRule>
  </conditionalFormatting>
  <conditionalFormatting sqref="G432">
    <cfRule type="expression" dxfId="685" priority="2172">
      <formula>G432&gt;L432</formula>
    </cfRule>
  </conditionalFormatting>
  <conditionalFormatting sqref="G433">
    <cfRule type="expression" dxfId="684" priority="2169">
      <formula>G433&gt;L433</formula>
    </cfRule>
  </conditionalFormatting>
  <conditionalFormatting sqref="G434">
    <cfRule type="expression" dxfId="683" priority="2166">
      <formula>G434&gt;L434</formula>
    </cfRule>
  </conditionalFormatting>
  <conditionalFormatting sqref="G435">
    <cfRule type="expression" dxfId="682" priority="2163">
      <formula>G435&gt;L435</formula>
    </cfRule>
  </conditionalFormatting>
  <conditionalFormatting sqref="G436">
    <cfRule type="expression" dxfId="681" priority="2160">
      <formula>G436&gt;L436</formula>
    </cfRule>
  </conditionalFormatting>
  <conditionalFormatting sqref="G437">
    <cfRule type="expression" dxfId="680" priority="2157">
      <formula>G437&gt;L437</formula>
    </cfRule>
  </conditionalFormatting>
  <conditionalFormatting sqref="G438">
    <cfRule type="expression" dxfId="679" priority="2154">
      <formula>G438&gt;L438</formula>
    </cfRule>
  </conditionalFormatting>
  <conditionalFormatting sqref="G439">
    <cfRule type="expression" dxfId="678" priority="2151">
      <formula>G439&gt;L439</formula>
    </cfRule>
  </conditionalFormatting>
  <conditionalFormatting sqref="G440">
    <cfRule type="expression" dxfId="677" priority="2148">
      <formula>G440&gt;L440</formula>
    </cfRule>
  </conditionalFormatting>
  <conditionalFormatting sqref="G441">
    <cfRule type="expression" dxfId="676" priority="2145">
      <formula>G441&gt;L441</formula>
    </cfRule>
  </conditionalFormatting>
  <conditionalFormatting sqref="G442">
    <cfRule type="expression" dxfId="675" priority="2142">
      <formula>G442&gt;L442</formula>
    </cfRule>
  </conditionalFormatting>
  <conditionalFormatting sqref="G445">
    <cfRule type="expression" dxfId="674" priority="2139">
      <formula>G445&gt;L445</formula>
    </cfRule>
  </conditionalFormatting>
  <conditionalFormatting sqref="G446">
    <cfRule type="expression" dxfId="673" priority="2136">
      <formula>G446&gt;L446</formula>
    </cfRule>
  </conditionalFormatting>
  <conditionalFormatting sqref="G447">
    <cfRule type="expression" dxfId="672" priority="2133">
      <formula>G447&gt;L447</formula>
    </cfRule>
  </conditionalFormatting>
  <conditionalFormatting sqref="G459">
    <cfRule type="expression" dxfId="671" priority="2106">
      <formula>G459&gt;L459</formula>
    </cfRule>
  </conditionalFormatting>
  <conditionalFormatting sqref="G449">
    <cfRule type="expression" dxfId="670" priority="2130">
      <formula>G449&gt;L449</formula>
    </cfRule>
  </conditionalFormatting>
  <conditionalFormatting sqref="G450">
    <cfRule type="expression" dxfId="669" priority="2127">
      <formula>G450&gt;L450</formula>
    </cfRule>
  </conditionalFormatting>
  <conditionalFormatting sqref="G451">
    <cfRule type="expression" dxfId="668" priority="2124">
      <formula>G451&gt;L451</formula>
    </cfRule>
  </conditionalFormatting>
  <conditionalFormatting sqref="G452">
    <cfRule type="expression" dxfId="667" priority="2121">
      <formula>G452&gt;L452</formula>
    </cfRule>
  </conditionalFormatting>
  <conditionalFormatting sqref="G453">
    <cfRule type="expression" dxfId="666" priority="2118">
      <formula>G453&gt;L453</formula>
    </cfRule>
  </conditionalFormatting>
  <conditionalFormatting sqref="G454">
    <cfRule type="expression" dxfId="665" priority="2115">
      <formula>G454&gt;L454</formula>
    </cfRule>
  </conditionalFormatting>
  <conditionalFormatting sqref="G457">
    <cfRule type="expression" dxfId="664" priority="2112">
      <formula>G457&gt;L457</formula>
    </cfRule>
  </conditionalFormatting>
  <conditionalFormatting sqref="G458">
    <cfRule type="expression" dxfId="663" priority="2109">
      <formula>G458&gt;L458</formula>
    </cfRule>
  </conditionalFormatting>
  <conditionalFormatting sqref="F141">
    <cfRule type="expression" dxfId="662" priority="2081">
      <formula>F141&gt;K141</formula>
    </cfRule>
  </conditionalFormatting>
  <conditionalFormatting sqref="G460">
    <cfRule type="expression" dxfId="661" priority="2103">
      <formula>G460&gt;L460</formula>
    </cfRule>
  </conditionalFormatting>
  <conditionalFormatting sqref="G461">
    <cfRule type="expression" dxfId="660" priority="2100">
      <formula>G461&gt;L461</formula>
    </cfRule>
  </conditionalFormatting>
  <conditionalFormatting sqref="G462">
    <cfRule type="expression" dxfId="659" priority="2097">
      <formula>G462&gt;L462</formula>
    </cfRule>
  </conditionalFormatting>
  <conditionalFormatting sqref="G463">
    <cfRule type="expression" dxfId="658" priority="2094">
      <formula>G463&gt;L463</formula>
    </cfRule>
  </conditionalFormatting>
  <conditionalFormatting sqref="G464">
    <cfRule type="expression" dxfId="657" priority="2091">
      <formula>G464&gt;L464</formula>
    </cfRule>
  </conditionalFormatting>
  <conditionalFormatting sqref="G465">
    <cfRule type="expression" dxfId="656" priority="2088">
      <formula>G465&gt;L465</formula>
    </cfRule>
  </conditionalFormatting>
  <conditionalFormatting sqref="E141">
    <cfRule type="expression" dxfId="655" priority="2082">
      <formula>E141&gt;J141</formula>
    </cfRule>
  </conditionalFormatting>
  <conditionalFormatting sqref="G141">
    <cfRule type="expression" dxfId="654" priority="2080">
      <formula>G141&gt;L141</formula>
    </cfRule>
  </conditionalFormatting>
  <conditionalFormatting sqref="E140">
    <cfRule type="expression" dxfId="653" priority="2078">
      <formula>E140&gt;J140</formula>
    </cfRule>
  </conditionalFormatting>
  <conditionalFormatting sqref="F140">
    <cfRule type="expression" dxfId="652" priority="2077">
      <formula>F140&gt;K140</formula>
    </cfRule>
  </conditionalFormatting>
  <conditionalFormatting sqref="G140">
    <cfRule type="expression" dxfId="651" priority="2076">
      <formula>G140&gt;L140</formula>
    </cfRule>
  </conditionalFormatting>
  <conditionalFormatting sqref="E61">
    <cfRule type="expression" dxfId="650" priority="2070">
      <formula>E61&gt;J61</formula>
    </cfRule>
  </conditionalFormatting>
  <conditionalFormatting sqref="F61">
    <cfRule type="expression" dxfId="649" priority="2069">
      <formula>F61&gt;K61</formula>
    </cfRule>
  </conditionalFormatting>
  <conditionalFormatting sqref="G61">
    <cfRule type="expression" dxfId="648" priority="2068">
      <formula>G61&gt;L61</formula>
    </cfRule>
  </conditionalFormatting>
  <conditionalFormatting sqref="E217">
    <cfRule type="expression" dxfId="647" priority="2066">
      <formula>E217&gt;J217</formula>
    </cfRule>
  </conditionalFormatting>
  <conditionalFormatting sqref="F217">
    <cfRule type="expression" dxfId="646" priority="2065">
      <formula>F217&gt;K217</formula>
    </cfRule>
  </conditionalFormatting>
  <conditionalFormatting sqref="G217">
    <cfRule type="expression" dxfId="645" priority="2064">
      <formula>G217&gt;L217</formula>
    </cfRule>
  </conditionalFormatting>
  <conditionalFormatting sqref="E222">
    <cfRule type="expression" dxfId="644" priority="2062">
      <formula>E222&gt;J222</formula>
    </cfRule>
  </conditionalFormatting>
  <conditionalFormatting sqref="F222">
    <cfRule type="expression" dxfId="643" priority="2061">
      <formula>F222&gt;K222</formula>
    </cfRule>
  </conditionalFormatting>
  <conditionalFormatting sqref="G222">
    <cfRule type="expression" dxfId="642" priority="2060">
      <formula>G222&gt;L222</formula>
    </cfRule>
  </conditionalFormatting>
  <conditionalFormatting sqref="E250">
    <cfRule type="expression" dxfId="641" priority="2058">
      <formula>E250&gt;J250</formula>
    </cfRule>
  </conditionalFormatting>
  <conditionalFormatting sqref="F250">
    <cfRule type="expression" dxfId="640" priority="2057">
      <formula>F250&gt;K250</formula>
    </cfRule>
  </conditionalFormatting>
  <conditionalFormatting sqref="G250">
    <cfRule type="expression" dxfId="639" priority="2056">
      <formula>G250&gt;L250</formula>
    </cfRule>
  </conditionalFormatting>
  <conditionalFormatting sqref="E8">
    <cfRule type="expression" dxfId="638" priority="2054">
      <formula>E8&gt;J8</formula>
    </cfRule>
  </conditionalFormatting>
  <conditionalFormatting sqref="F8">
    <cfRule type="expression" dxfId="637" priority="2053">
      <formula>F8&gt;K8</formula>
    </cfRule>
  </conditionalFormatting>
  <conditionalFormatting sqref="G8">
    <cfRule type="expression" dxfId="636" priority="2052">
      <formula>G8&gt;L8</formula>
    </cfRule>
  </conditionalFormatting>
  <conditionalFormatting sqref="E27">
    <cfRule type="expression" dxfId="635" priority="2050">
      <formula>E27&gt;J27</formula>
    </cfRule>
  </conditionalFormatting>
  <conditionalFormatting sqref="F27">
    <cfRule type="expression" dxfId="634" priority="2049">
      <formula>F27&gt;K27</formula>
    </cfRule>
  </conditionalFormatting>
  <conditionalFormatting sqref="G27">
    <cfRule type="expression" dxfId="633" priority="2048">
      <formula>G27&gt;L27</formula>
    </cfRule>
  </conditionalFormatting>
  <conditionalFormatting sqref="E52">
    <cfRule type="expression" dxfId="632" priority="2046">
      <formula>E52&gt;J52</formula>
    </cfRule>
  </conditionalFormatting>
  <conditionalFormatting sqref="F52">
    <cfRule type="expression" dxfId="631" priority="2045">
      <formula>F52&gt;K52</formula>
    </cfRule>
  </conditionalFormatting>
  <conditionalFormatting sqref="G52">
    <cfRule type="expression" dxfId="630" priority="2044">
      <formula>G52&gt;L52</formula>
    </cfRule>
  </conditionalFormatting>
  <conditionalFormatting sqref="E73">
    <cfRule type="expression" dxfId="629" priority="2042">
      <formula>E73&gt;J73</formula>
    </cfRule>
  </conditionalFormatting>
  <conditionalFormatting sqref="F73">
    <cfRule type="expression" dxfId="628" priority="2041">
      <formula>F73&gt;K73</formula>
    </cfRule>
  </conditionalFormatting>
  <conditionalFormatting sqref="G73">
    <cfRule type="expression" dxfId="627" priority="2040">
      <formula>G73&gt;L73</formula>
    </cfRule>
  </conditionalFormatting>
  <conditionalFormatting sqref="E161">
    <cfRule type="expression" dxfId="626" priority="2038">
      <formula>E161&gt;J161</formula>
    </cfRule>
  </conditionalFormatting>
  <conditionalFormatting sqref="F161">
    <cfRule type="expression" dxfId="625" priority="2037">
      <formula>F161&gt;K161</formula>
    </cfRule>
  </conditionalFormatting>
  <conditionalFormatting sqref="G161">
    <cfRule type="expression" dxfId="624" priority="2036">
      <formula>G161&gt;L161</formula>
    </cfRule>
  </conditionalFormatting>
  <conditionalFormatting sqref="E399">
    <cfRule type="expression" dxfId="623" priority="2034">
      <formula>E399&gt;J399</formula>
    </cfRule>
  </conditionalFormatting>
  <conditionalFormatting sqref="G399">
    <cfRule type="expression" dxfId="622" priority="2032">
      <formula>G399&gt;L399</formula>
    </cfRule>
  </conditionalFormatting>
  <conditionalFormatting sqref="E404">
    <cfRule type="expression" dxfId="621" priority="2030">
      <formula>E404&gt;J404</formula>
    </cfRule>
  </conditionalFormatting>
  <conditionalFormatting sqref="G404">
    <cfRule type="expression" dxfId="620" priority="2029">
      <formula>G404&gt;L404</formula>
    </cfRule>
  </conditionalFormatting>
  <conditionalFormatting sqref="E144">
    <cfRule type="expression" dxfId="619" priority="1550">
      <formula>E144&gt;J144</formula>
    </cfRule>
  </conditionalFormatting>
  <conditionalFormatting sqref="F144">
    <cfRule type="expression" dxfId="618" priority="1549">
      <formula>F144&gt;K144</formula>
    </cfRule>
  </conditionalFormatting>
  <conditionalFormatting sqref="G144">
    <cfRule type="expression" dxfId="617" priority="1548">
      <formula>G144&gt;L144</formula>
    </cfRule>
  </conditionalFormatting>
  <conditionalFormatting sqref="D262:D279 D281:D284 D286:D309 D355:D367 D369:D382 D8:D24 D73:D145">
    <cfRule type="expression" dxfId="616" priority="1538">
      <formula>ROW(D8)=Fila_Activa2</formula>
    </cfRule>
  </conditionalFormatting>
  <conditionalFormatting sqref="I50:I51 I25:I26 I259:I260 I71:I72 I159:I160 I397:I398 I402:I403 I500:I579 I119:I128">
    <cfRule type="expression" dxfId="615" priority="1535">
      <formula>G25=0</formula>
    </cfRule>
  </conditionalFormatting>
  <conditionalFormatting sqref="J50:J51 J25:J26 J259:J260 J159:J160 J397:J398 J402:J403 J71:J145">
    <cfRule type="expression" dxfId="614" priority="1534">
      <formula>G25=0</formula>
    </cfRule>
  </conditionalFormatting>
  <conditionalFormatting sqref="K402:K403 K50:K51 K25:K26 K259:K260 K159:K160 K397:K398 K71:K145">
    <cfRule type="expression" dxfId="613" priority="1533">
      <formula>G25=0</formula>
    </cfRule>
  </conditionalFormatting>
  <conditionalFormatting sqref="L320:L338 L256 L8:L21 L340:L385 L23:L30 L258:L318 L387:L390 L227:L254 L58:L59 L36:L46 L61:L62 L159:L224 L50:L56 L395:L403 L71:L146">
    <cfRule type="expression" dxfId="612" priority="1532">
      <formula>G8=0</formula>
    </cfRule>
  </conditionalFormatting>
  <conditionalFormatting sqref="L319">
    <cfRule type="expression" dxfId="611" priority="1527">
      <formula>G319=0</formula>
    </cfRule>
  </conditionalFormatting>
  <conditionalFormatting sqref="L339">
    <cfRule type="expression" dxfId="610" priority="1522">
      <formula>G339=0</formula>
    </cfRule>
  </conditionalFormatting>
  <conditionalFormatting sqref="E255">
    <cfRule type="expression" dxfId="609" priority="1520">
      <formula>E255&gt;J255</formula>
    </cfRule>
  </conditionalFormatting>
  <conditionalFormatting sqref="F255">
    <cfRule type="expression" dxfId="608" priority="1519">
      <formula>F255&gt;K255</formula>
    </cfRule>
  </conditionalFormatting>
  <conditionalFormatting sqref="G255">
    <cfRule type="expression" dxfId="607" priority="1518">
      <formula>G255&gt;L255</formula>
    </cfRule>
  </conditionalFormatting>
  <conditionalFormatting sqref="L255">
    <cfRule type="expression" dxfId="606" priority="1513">
      <formula>G255=0</formula>
    </cfRule>
  </conditionalFormatting>
  <conditionalFormatting sqref="E143">
    <cfRule type="expression" dxfId="605" priority="1507">
      <formula>E143&gt;J143</formula>
    </cfRule>
  </conditionalFormatting>
  <conditionalFormatting sqref="F143">
    <cfRule type="expression" dxfId="604" priority="1506">
      <formula>F143&gt;K143</formula>
    </cfRule>
  </conditionalFormatting>
  <conditionalFormatting sqref="D399:D400">
    <cfRule type="expression" dxfId="603" priority="1499">
      <formula>$D399&gt;$I399</formula>
    </cfRule>
  </conditionalFormatting>
  <conditionalFormatting sqref="E22">
    <cfRule type="expression" dxfId="602" priority="1493">
      <formula>E22&gt;J22</formula>
    </cfRule>
  </conditionalFormatting>
  <conditionalFormatting sqref="F22">
    <cfRule type="expression" dxfId="601" priority="1492">
      <formula>F22&gt;K22</formula>
    </cfRule>
  </conditionalFormatting>
  <conditionalFormatting sqref="G22">
    <cfRule type="expression" dxfId="600" priority="1491">
      <formula>G22&gt;L22</formula>
    </cfRule>
  </conditionalFormatting>
  <conditionalFormatting sqref="L22">
    <cfRule type="expression" dxfId="599" priority="1486">
      <formula>G22=0</formula>
    </cfRule>
  </conditionalFormatting>
  <conditionalFormatting sqref="E32:E35">
    <cfRule type="expression" dxfId="598" priority="1484">
      <formula>E32&gt;J32</formula>
    </cfRule>
  </conditionalFormatting>
  <conditionalFormatting sqref="F32:F35">
    <cfRule type="expression" dxfId="597" priority="1483">
      <formula>F32&gt;K32</formula>
    </cfRule>
  </conditionalFormatting>
  <conditionalFormatting sqref="G32:G35">
    <cfRule type="expression" dxfId="596" priority="1482">
      <formula>G32&gt;L32</formula>
    </cfRule>
  </conditionalFormatting>
  <conditionalFormatting sqref="L32:L35">
    <cfRule type="expression" dxfId="595" priority="1477">
      <formula>G32=0</formula>
    </cfRule>
  </conditionalFormatting>
  <conditionalFormatting sqref="E31">
    <cfRule type="expression" dxfId="594" priority="1475">
      <formula>E31&gt;J31</formula>
    </cfRule>
  </conditionalFormatting>
  <conditionalFormatting sqref="F31">
    <cfRule type="expression" dxfId="593" priority="1474">
      <formula>F31&gt;K31</formula>
    </cfRule>
  </conditionalFormatting>
  <conditionalFormatting sqref="G31">
    <cfRule type="expression" dxfId="592" priority="1473">
      <formula>G31&gt;L31</formula>
    </cfRule>
  </conditionalFormatting>
  <conditionalFormatting sqref="L31">
    <cfRule type="expression" dxfId="591" priority="1468">
      <formula>G31=0</formula>
    </cfRule>
  </conditionalFormatting>
  <conditionalFormatting sqref="D262:D279">
    <cfRule type="expression" dxfId="590" priority="1455">
      <formula>D262&gt;I262</formula>
    </cfRule>
  </conditionalFormatting>
  <conditionalFormatting sqref="D281:D284">
    <cfRule type="expression" dxfId="589" priority="1454">
      <formula>D281&gt;I281</formula>
    </cfRule>
  </conditionalFormatting>
  <conditionalFormatting sqref="D286:D309">
    <cfRule type="expression" dxfId="588" priority="1453">
      <formula>D286&gt;I286</formula>
    </cfRule>
  </conditionalFormatting>
  <conditionalFormatting sqref="D311:D327">
    <cfRule type="expression" dxfId="587" priority="1452">
      <formula>D311&gt;I311</formula>
    </cfRule>
  </conditionalFormatting>
  <conditionalFormatting sqref="D311:D327">
    <cfRule type="expression" dxfId="586" priority="1451">
      <formula>ROW(D311)=Fila_Activa2</formula>
    </cfRule>
  </conditionalFormatting>
  <conditionalFormatting sqref="D329:D353">
    <cfRule type="expression" dxfId="585" priority="1450">
      <formula>D329&gt;I329</formula>
    </cfRule>
  </conditionalFormatting>
  <conditionalFormatting sqref="D329:D353">
    <cfRule type="expression" dxfId="584" priority="1449">
      <formula>ROW(D329)=Fila_Activa2</formula>
    </cfRule>
  </conditionalFormatting>
  <conditionalFormatting sqref="D355:D367">
    <cfRule type="expression" dxfId="583" priority="1448">
      <formula>D355&gt;I355</formula>
    </cfRule>
  </conditionalFormatting>
  <conditionalFormatting sqref="D369:D382">
    <cfRule type="expression" dxfId="582" priority="1447">
      <formula>D369&gt;I369</formula>
    </cfRule>
  </conditionalFormatting>
  <conditionalFormatting sqref="D384:D385">
    <cfRule type="expression" dxfId="581" priority="1446">
      <formula>D384&gt;I384</formula>
    </cfRule>
  </conditionalFormatting>
  <conditionalFormatting sqref="D384:D385">
    <cfRule type="expression" dxfId="580" priority="1445">
      <formula>ROW(D384)=Fila_Activa2</formula>
    </cfRule>
  </conditionalFormatting>
  <conditionalFormatting sqref="E471">
    <cfRule type="expression" dxfId="579" priority="1222">
      <formula>E471&gt;J471</formula>
    </cfRule>
  </conditionalFormatting>
  <conditionalFormatting sqref="E447">
    <cfRule type="expression" dxfId="578" priority="1215">
      <formula>E447&gt;J447</formula>
    </cfRule>
  </conditionalFormatting>
  <conditionalFormatting sqref="E63">
    <cfRule type="expression" dxfId="577" priority="1182">
      <formula>E63&gt;J63</formula>
    </cfRule>
  </conditionalFormatting>
  <conditionalFormatting sqref="F63">
    <cfRule type="expression" dxfId="576" priority="1181">
      <formula>F63&gt;K63</formula>
    </cfRule>
  </conditionalFormatting>
  <conditionalFormatting sqref="G63">
    <cfRule type="expression" dxfId="575" priority="1180">
      <formula>G63&gt;L63</formula>
    </cfRule>
  </conditionalFormatting>
  <conditionalFormatting sqref="L63">
    <cfRule type="expression" dxfId="574" priority="1176">
      <formula>G63=0</formula>
    </cfRule>
  </conditionalFormatting>
  <conditionalFormatting sqref="L147">
    <cfRule type="expression" dxfId="573" priority="1169">
      <formula>G147=0</formula>
    </cfRule>
  </conditionalFormatting>
  <conditionalFormatting sqref="E147">
    <cfRule type="expression" dxfId="572" priority="1167">
      <formula>E147&gt;J147</formula>
    </cfRule>
  </conditionalFormatting>
  <conditionalFormatting sqref="F147">
    <cfRule type="expression" dxfId="571" priority="1166">
      <formula>F147&gt;K147</formula>
    </cfRule>
  </conditionalFormatting>
  <conditionalFormatting sqref="G147">
    <cfRule type="expression" dxfId="570" priority="1165">
      <formula>G147&gt;L147</formula>
    </cfRule>
  </conditionalFormatting>
  <conditionalFormatting sqref="E257">
    <cfRule type="expression" dxfId="569" priority="1162">
      <formula>E257&gt;J257</formula>
    </cfRule>
  </conditionalFormatting>
  <conditionalFormatting sqref="F257">
    <cfRule type="expression" dxfId="568" priority="1161">
      <formula>F257&gt;K257</formula>
    </cfRule>
  </conditionalFormatting>
  <conditionalFormatting sqref="G257">
    <cfRule type="expression" dxfId="567" priority="1160">
      <formula>G257&gt;L257</formula>
    </cfRule>
  </conditionalFormatting>
  <conditionalFormatting sqref="L257">
    <cfRule type="expression" dxfId="566" priority="1156">
      <formula>G257=0</formula>
    </cfRule>
  </conditionalFormatting>
  <conditionalFormatting sqref="E224">
    <cfRule type="expression" dxfId="565" priority="1151">
      <formula>E224&gt;J224</formula>
    </cfRule>
  </conditionalFormatting>
  <conditionalFormatting sqref="L386">
    <cfRule type="expression" dxfId="564" priority="1145">
      <formula>G386=0</formula>
    </cfRule>
  </conditionalFormatting>
  <conditionalFormatting sqref="D386">
    <cfRule type="expression" dxfId="563" priority="1144">
      <formula>D386&gt;I386</formula>
    </cfRule>
  </conditionalFormatting>
  <conditionalFormatting sqref="D386">
    <cfRule type="expression" dxfId="562" priority="1143">
      <formula>ROW(D386)=Fila_Activa2</formula>
    </cfRule>
  </conditionalFormatting>
  <conditionalFormatting sqref="G225">
    <cfRule type="expression" dxfId="561" priority="950">
      <formula>G225&gt;L225</formula>
    </cfRule>
  </conditionalFormatting>
  <conditionalFormatting sqref="L225">
    <cfRule type="expression" dxfId="560" priority="947">
      <formula>G225=0</formula>
    </cfRule>
  </conditionalFormatting>
  <conditionalFormatting sqref="F225">
    <cfRule type="expression" dxfId="559" priority="943">
      <formula>F225&gt;K225</formula>
    </cfRule>
  </conditionalFormatting>
  <conditionalFormatting sqref="G226">
    <cfRule type="expression" dxfId="558" priority="940">
      <formula>G226&gt;L226</formula>
    </cfRule>
  </conditionalFormatting>
  <conditionalFormatting sqref="L226">
    <cfRule type="expression" dxfId="557" priority="937">
      <formula>G226=0</formula>
    </cfRule>
  </conditionalFormatting>
  <conditionalFormatting sqref="F226">
    <cfRule type="expression" dxfId="556" priority="934">
      <formula>F226&gt;K226</formula>
    </cfRule>
  </conditionalFormatting>
  <conditionalFormatting sqref="G57">
    <cfRule type="expression" dxfId="555" priority="930">
      <formula>G57&gt;L57</formula>
    </cfRule>
  </conditionalFormatting>
  <conditionalFormatting sqref="L57">
    <cfRule type="expression" dxfId="554" priority="927">
      <formula>G57=0</formula>
    </cfRule>
  </conditionalFormatting>
  <conditionalFormatting sqref="E57">
    <cfRule type="expression" dxfId="553" priority="923">
      <formula>E57&gt;J57</formula>
    </cfRule>
  </conditionalFormatting>
  <conditionalFormatting sqref="G64:G69">
    <cfRule type="expression" dxfId="552" priority="919">
      <formula>G64&gt;L64</formula>
    </cfRule>
  </conditionalFormatting>
  <conditionalFormatting sqref="L64:L69">
    <cfRule type="expression" dxfId="551" priority="917">
      <formula>G64=0</formula>
    </cfRule>
  </conditionalFormatting>
  <conditionalFormatting sqref="E64:E69">
    <cfRule type="expression" dxfId="550" priority="914">
      <formula>E64&gt;J64</formula>
    </cfRule>
  </conditionalFormatting>
  <conditionalFormatting sqref="G70">
    <cfRule type="expression" dxfId="549" priority="910">
      <formula>G70&gt;L70</formula>
    </cfRule>
  </conditionalFormatting>
  <conditionalFormatting sqref="L70">
    <cfRule type="expression" dxfId="548" priority="908">
      <formula>G70=0</formula>
    </cfRule>
  </conditionalFormatting>
  <conditionalFormatting sqref="E70">
    <cfRule type="expression" dxfId="547" priority="903">
      <formula>E70&gt;J70</formula>
    </cfRule>
  </conditionalFormatting>
  <conditionalFormatting sqref="F70">
    <cfRule type="expression" dxfId="546" priority="902">
      <formula>F70&gt;K70</formula>
    </cfRule>
  </conditionalFormatting>
  <conditionalFormatting sqref="G388:G390 G395:G396">
    <cfRule type="expression" dxfId="545" priority="899">
      <formula>G388&gt;L388</formula>
    </cfRule>
  </conditionalFormatting>
  <conditionalFormatting sqref="G148:G158">
    <cfRule type="expression" dxfId="544" priority="893">
      <formula>G148&gt;L148</formula>
    </cfRule>
  </conditionalFormatting>
  <conditionalFormatting sqref="L148:L158">
    <cfRule type="expression" dxfId="543" priority="892">
      <formula>G148=0</formula>
    </cfRule>
  </conditionalFormatting>
  <conditionalFormatting sqref="G39:G45">
    <cfRule type="expression" dxfId="542" priority="891">
      <formula>G39&gt;L39</formula>
    </cfRule>
  </conditionalFormatting>
  <conditionalFormatting sqref="E60:G60">
    <cfRule type="expression" dxfId="541" priority="890">
      <formula>E60&gt;J60</formula>
    </cfRule>
  </conditionalFormatting>
  <conditionalFormatting sqref="L60">
    <cfRule type="expression" dxfId="540" priority="886">
      <formula>G60=0</formula>
    </cfRule>
  </conditionalFormatting>
  <conditionalFormatting sqref="G391">
    <cfRule type="expression" dxfId="539" priority="877">
      <formula>G391&gt;L391</formula>
    </cfRule>
  </conditionalFormatting>
  <conditionalFormatting sqref="G392">
    <cfRule type="expression" dxfId="538" priority="870">
      <formula>G392&gt;L392</formula>
    </cfRule>
  </conditionalFormatting>
  <conditionalFormatting sqref="L391">
    <cfRule type="expression" dxfId="537" priority="879">
      <formula>G391=0</formula>
    </cfRule>
  </conditionalFormatting>
  <conditionalFormatting sqref="G394">
    <cfRule type="expression" dxfId="536" priority="863">
      <formula>G394&gt;L394</formula>
    </cfRule>
  </conditionalFormatting>
  <conditionalFormatting sqref="L392">
    <cfRule type="expression" dxfId="535" priority="872">
      <formula>G392=0</formula>
    </cfRule>
  </conditionalFormatting>
  <conditionalFormatting sqref="L394">
    <cfRule type="expression" dxfId="534" priority="865">
      <formula>G394=0</formula>
    </cfRule>
  </conditionalFormatting>
  <conditionalFormatting sqref="L393">
    <cfRule type="expression" dxfId="533" priority="859">
      <formula>G393=0</formula>
    </cfRule>
  </conditionalFormatting>
  <conditionalFormatting sqref="J146">
    <cfRule type="expression" dxfId="510" priority="807">
      <formula>G146=0</formula>
    </cfRule>
  </conditionalFormatting>
  <conditionalFormatting sqref="K146">
    <cfRule type="expression" dxfId="509" priority="806">
      <formula>G146=0</formula>
    </cfRule>
  </conditionalFormatting>
  <conditionalFormatting sqref="J147">
    <cfRule type="expression" dxfId="508" priority="794">
      <formula>G147=0</formula>
    </cfRule>
  </conditionalFormatting>
  <conditionalFormatting sqref="K147">
    <cfRule type="expression" dxfId="507" priority="793">
      <formula>G147=0</formula>
    </cfRule>
  </conditionalFormatting>
  <conditionalFormatting sqref="J148">
    <cfRule type="expression" dxfId="506" priority="791">
      <formula>G148=0</formula>
    </cfRule>
  </conditionalFormatting>
  <conditionalFormatting sqref="K148">
    <cfRule type="expression" dxfId="505" priority="790">
      <formula>G148=0</formula>
    </cfRule>
  </conditionalFormatting>
  <conditionalFormatting sqref="J149">
    <cfRule type="expression" dxfId="504" priority="788">
      <formula>G149=0</formula>
    </cfRule>
  </conditionalFormatting>
  <conditionalFormatting sqref="K149">
    <cfRule type="expression" dxfId="503" priority="787">
      <formula>G149=0</formula>
    </cfRule>
  </conditionalFormatting>
  <conditionalFormatting sqref="J150">
    <cfRule type="expression" dxfId="502" priority="785">
      <formula>G150=0</formula>
    </cfRule>
  </conditionalFormatting>
  <conditionalFormatting sqref="K150">
    <cfRule type="expression" dxfId="501" priority="784">
      <formula>G150=0</formula>
    </cfRule>
  </conditionalFormatting>
  <conditionalFormatting sqref="J151">
    <cfRule type="expression" dxfId="500" priority="782">
      <formula>G151=0</formula>
    </cfRule>
  </conditionalFormatting>
  <conditionalFormatting sqref="K151">
    <cfRule type="expression" dxfId="499" priority="781">
      <formula>G151=0</formula>
    </cfRule>
  </conditionalFormatting>
  <conditionalFormatting sqref="J152">
    <cfRule type="expression" dxfId="498" priority="779">
      <formula>G152=0</formula>
    </cfRule>
  </conditionalFormatting>
  <conditionalFormatting sqref="K152">
    <cfRule type="expression" dxfId="497" priority="778">
      <formula>G152=0</formula>
    </cfRule>
  </conditionalFormatting>
  <conditionalFormatting sqref="J153">
    <cfRule type="expression" dxfId="496" priority="776">
      <formula>G153=0</formula>
    </cfRule>
  </conditionalFormatting>
  <conditionalFormatting sqref="K153">
    <cfRule type="expression" dxfId="495" priority="775">
      <formula>G153=0</formula>
    </cfRule>
  </conditionalFormatting>
  <conditionalFormatting sqref="J154">
    <cfRule type="expression" dxfId="494" priority="773">
      <formula>G154=0</formula>
    </cfRule>
  </conditionalFormatting>
  <conditionalFormatting sqref="K154">
    <cfRule type="expression" dxfId="493" priority="772">
      <formula>G154=0</formula>
    </cfRule>
  </conditionalFormatting>
  <conditionalFormatting sqref="J155">
    <cfRule type="expression" dxfId="492" priority="770">
      <formula>G155=0</formula>
    </cfRule>
  </conditionalFormatting>
  <conditionalFormatting sqref="K155">
    <cfRule type="expression" dxfId="491" priority="769">
      <formula>G155=0</formula>
    </cfRule>
  </conditionalFormatting>
  <conditionalFormatting sqref="J156">
    <cfRule type="expression" dxfId="490" priority="767">
      <formula>G156=0</formula>
    </cfRule>
  </conditionalFormatting>
  <conditionalFormatting sqref="K156">
    <cfRule type="expression" dxfId="489" priority="766">
      <formula>G156=0</formula>
    </cfRule>
  </conditionalFormatting>
  <conditionalFormatting sqref="J157">
    <cfRule type="expression" dxfId="488" priority="764">
      <formula>G157=0</formula>
    </cfRule>
  </conditionalFormatting>
  <conditionalFormatting sqref="K157">
    <cfRule type="expression" dxfId="487" priority="763">
      <formula>G157=0</formula>
    </cfRule>
  </conditionalFormatting>
  <conditionalFormatting sqref="J158">
    <cfRule type="expression" dxfId="486" priority="761">
      <formula>G158=0</formula>
    </cfRule>
  </conditionalFormatting>
  <conditionalFormatting sqref="K158">
    <cfRule type="expression" dxfId="485" priority="760">
      <formula>G158=0</formula>
    </cfRule>
  </conditionalFormatting>
  <conditionalFormatting sqref="J320:J338 J261:J318 J340:J382">
    <cfRule type="expression" dxfId="484" priority="728">
      <formula>G261=0</formula>
    </cfRule>
  </conditionalFormatting>
  <conditionalFormatting sqref="K320:K338 K340:K382 K261:K318">
    <cfRule type="expression" dxfId="483" priority="727">
      <formula>G261=0</formula>
    </cfRule>
  </conditionalFormatting>
  <conditionalFormatting sqref="J319">
    <cfRule type="expression" dxfId="482" priority="725">
      <formula>G319=0</formula>
    </cfRule>
  </conditionalFormatting>
  <conditionalFormatting sqref="K319">
    <cfRule type="expression" dxfId="481" priority="724">
      <formula>G319=0</formula>
    </cfRule>
  </conditionalFormatting>
  <conditionalFormatting sqref="J339">
    <cfRule type="expression" dxfId="480" priority="722">
      <formula>G339=0</formula>
    </cfRule>
  </conditionalFormatting>
  <conditionalFormatting sqref="K339">
    <cfRule type="expression" dxfId="479" priority="721">
      <formula>G339=0</formula>
    </cfRule>
  </conditionalFormatting>
  <conditionalFormatting sqref="J383:J385 J387 J396">
    <cfRule type="expression" dxfId="478" priority="712">
      <formula>G383=0</formula>
    </cfRule>
  </conditionalFormatting>
  <conditionalFormatting sqref="K383:K385 K387 K396">
    <cfRule type="expression" dxfId="477" priority="711">
      <formula>G383=0</formula>
    </cfRule>
  </conditionalFormatting>
  <conditionalFormatting sqref="J386">
    <cfRule type="expression" dxfId="476" priority="708">
      <formula>G386=0</formula>
    </cfRule>
  </conditionalFormatting>
  <conditionalFormatting sqref="K386">
    <cfRule type="expression" dxfId="475" priority="707">
      <formula>G386=0</formula>
    </cfRule>
  </conditionalFormatting>
  <conditionalFormatting sqref="J388">
    <cfRule type="expression" dxfId="474" priority="705">
      <formula>G388=0</formula>
    </cfRule>
  </conditionalFormatting>
  <conditionalFormatting sqref="K388">
    <cfRule type="expression" dxfId="473" priority="704">
      <formula>G388=0</formula>
    </cfRule>
  </conditionalFormatting>
  <conditionalFormatting sqref="J389">
    <cfRule type="expression" dxfId="472" priority="702">
      <formula>G389=0</formula>
    </cfRule>
  </conditionalFormatting>
  <conditionalFormatting sqref="K389">
    <cfRule type="expression" dxfId="471" priority="701">
      <formula>G389=0</formula>
    </cfRule>
  </conditionalFormatting>
  <conditionalFormatting sqref="J390">
    <cfRule type="expression" dxfId="470" priority="699">
      <formula>G390=0</formula>
    </cfRule>
  </conditionalFormatting>
  <conditionalFormatting sqref="K390">
    <cfRule type="expression" dxfId="469" priority="698">
      <formula>G390=0</formula>
    </cfRule>
  </conditionalFormatting>
  <conditionalFormatting sqref="J395">
    <cfRule type="expression" dxfId="468" priority="696">
      <formula>G395=0</formula>
    </cfRule>
  </conditionalFormatting>
  <conditionalFormatting sqref="K395">
    <cfRule type="expression" dxfId="467" priority="695">
      <formula>G395=0</formula>
    </cfRule>
  </conditionalFormatting>
  <conditionalFormatting sqref="J391">
    <cfRule type="expression" dxfId="466" priority="693">
      <formula>G391=0</formula>
    </cfRule>
  </conditionalFormatting>
  <conditionalFormatting sqref="K391">
    <cfRule type="expression" dxfId="465" priority="692">
      <formula>G391=0</formula>
    </cfRule>
  </conditionalFormatting>
  <conditionalFormatting sqref="J394">
    <cfRule type="expression" dxfId="464" priority="690">
      <formula>G394=0</formula>
    </cfRule>
  </conditionalFormatting>
  <conditionalFormatting sqref="K394">
    <cfRule type="expression" dxfId="463" priority="689">
      <formula>G394=0</formula>
    </cfRule>
  </conditionalFormatting>
  <conditionalFormatting sqref="K393">
    <cfRule type="expression" dxfId="462" priority="683">
      <formula>G393=0</formula>
    </cfRule>
  </conditionalFormatting>
  <conditionalFormatting sqref="J392">
    <cfRule type="expression" dxfId="461" priority="687">
      <formula>G392=0</formula>
    </cfRule>
  </conditionalFormatting>
  <conditionalFormatting sqref="K392">
    <cfRule type="expression" dxfId="460" priority="686">
      <formula>G392=0</formula>
    </cfRule>
  </conditionalFormatting>
  <conditionalFormatting sqref="J393">
    <cfRule type="expression" dxfId="459" priority="684">
      <formula>G393=0</formula>
    </cfRule>
  </conditionalFormatting>
  <conditionalFormatting sqref="E47">
    <cfRule type="expression" dxfId="456" priority="482">
      <formula>E47&gt;J47</formula>
    </cfRule>
  </conditionalFormatting>
  <conditionalFormatting sqref="F47">
    <cfRule type="expression" dxfId="455" priority="481">
      <formula>F47&gt;K47</formula>
    </cfRule>
  </conditionalFormatting>
  <conditionalFormatting sqref="G47">
    <cfRule type="expression" dxfId="454" priority="480">
      <formula>G47&gt;L47</formula>
    </cfRule>
  </conditionalFormatting>
  <conditionalFormatting sqref="E48">
    <cfRule type="expression" dxfId="453" priority="479">
      <formula>E48&gt;J48</formula>
    </cfRule>
  </conditionalFormatting>
  <conditionalFormatting sqref="F48">
    <cfRule type="expression" dxfId="452" priority="478">
      <formula>F48&gt;K48</formula>
    </cfRule>
  </conditionalFormatting>
  <conditionalFormatting sqref="G48:G49">
    <cfRule type="expression" dxfId="451" priority="477">
      <formula>G48&gt;L48</formula>
    </cfRule>
  </conditionalFormatting>
  <conditionalFormatting sqref="L47:L48">
    <cfRule type="expression" dxfId="450" priority="476">
      <formula>G47=0</formula>
    </cfRule>
  </conditionalFormatting>
  <conditionalFormatting sqref="L49">
    <cfRule type="expression" dxfId="447" priority="470">
      <formula>G49=0</formula>
    </cfRule>
  </conditionalFormatting>
  <conditionalFormatting sqref="L404">
    <cfRule type="expression" dxfId="446" priority="468">
      <formula>G404=0</formula>
    </cfRule>
  </conditionalFormatting>
  <conditionalFormatting sqref="L405:L430 L499 L432:L467">
    <cfRule type="expression" dxfId="445" priority="467">
      <formula>G405=0</formula>
    </cfRule>
  </conditionalFormatting>
  <conditionalFormatting sqref="K478:K479">
    <cfRule type="expression" dxfId="444" priority="449">
      <formula>G478=0</formula>
    </cfRule>
  </conditionalFormatting>
  <conditionalFormatting sqref="K493">
    <cfRule type="expression" dxfId="443" priority="448">
      <formula>G493=0</formula>
    </cfRule>
  </conditionalFormatting>
  <conditionalFormatting sqref="I460">
    <cfRule type="expression" dxfId="442" priority="466">
      <formula>G460=0</formula>
    </cfRule>
  </conditionalFormatting>
  <conditionalFormatting sqref="K460">
    <cfRule type="expression" dxfId="441" priority="465">
      <formula>G460=0</formula>
    </cfRule>
  </conditionalFormatting>
  <conditionalFormatting sqref="J460">
    <cfRule type="expression" dxfId="440" priority="464">
      <formula>G460=0</formula>
    </cfRule>
  </conditionalFormatting>
  <conditionalFormatting sqref="I440">
    <cfRule type="expression" dxfId="439" priority="463">
      <formula>G440=0</formula>
    </cfRule>
  </conditionalFormatting>
  <conditionalFormatting sqref="K442">
    <cfRule type="expression" dxfId="438" priority="461">
      <formula>G442=0</formula>
    </cfRule>
  </conditionalFormatting>
  <conditionalFormatting sqref="J442">
    <cfRule type="expression" dxfId="437" priority="460">
      <formula>G442=0</formula>
    </cfRule>
  </conditionalFormatting>
  <conditionalFormatting sqref="I442">
    <cfRule type="expression" dxfId="436" priority="462">
      <formula>G442=0</formula>
    </cfRule>
  </conditionalFormatting>
  <conditionalFormatting sqref="K445:K446">
    <cfRule type="expression" dxfId="435" priority="458">
      <formula>G445=0</formula>
    </cfRule>
  </conditionalFormatting>
  <conditionalFormatting sqref="J445:J446">
    <cfRule type="expression" dxfId="434" priority="457">
      <formula>G445=0</formula>
    </cfRule>
  </conditionalFormatting>
  <conditionalFormatting sqref="I445:I446">
    <cfRule type="expression" dxfId="433" priority="459">
      <formula>G445=0</formula>
    </cfRule>
  </conditionalFormatting>
  <conditionalFormatting sqref="I459">
    <cfRule type="expression" dxfId="432" priority="456">
      <formula>G459=0</formula>
    </cfRule>
  </conditionalFormatting>
  <conditionalFormatting sqref="K459">
    <cfRule type="expression" dxfId="431" priority="455">
      <formula>G459=0</formula>
    </cfRule>
  </conditionalFormatting>
  <conditionalFormatting sqref="J459">
    <cfRule type="expression" dxfId="430" priority="454">
      <formula>G459=0</formula>
    </cfRule>
  </conditionalFormatting>
  <conditionalFormatting sqref="I478:I499">
    <cfRule type="expression" dxfId="429" priority="453">
      <formula>G478=0</formula>
    </cfRule>
  </conditionalFormatting>
  <conditionalFormatting sqref="K494:K499 K480:K492">
    <cfRule type="expression" dxfId="428" priority="452">
      <formula>G480=0</formula>
    </cfRule>
  </conditionalFormatting>
  <conditionalFormatting sqref="J494:J499 J480:J492">
    <cfRule type="expression" dxfId="427" priority="451">
      <formula>G480=0</formula>
    </cfRule>
  </conditionalFormatting>
  <conditionalFormatting sqref="K440">
    <cfRule type="expression" dxfId="426" priority="450">
      <formula>G440=0</formula>
    </cfRule>
  </conditionalFormatting>
  <conditionalFormatting sqref="L468:L498">
    <cfRule type="expression" dxfId="425" priority="447">
      <formula>G468=0</formula>
    </cfRule>
  </conditionalFormatting>
  <conditionalFormatting sqref="I404">
    <cfRule type="expression" dxfId="424" priority="446">
      <formula>G404=0</formula>
    </cfRule>
  </conditionalFormatting>
  <conditionalFormatting sqref="K404">
    <cfRule type="expression" dxfId="423" priority="445">
      <formula>G404=0</formula>
    </cfRule>
  </conditionalFormatting>
  <conditionalFormatting sqref="I405">
    <cfRule type="expression" dxfId="422" priority="444">
      <formula>G405=0</formula>
    </cfRule>
  </conditionalFormatting>
  <conditionalFormatting sqref="K405">
    <cfRule type="expression" dxfId="421" priority="443">
      <formula>G405=0</formula>
    </cfRule>
  </conditionalFormatting>
  <conditionalFormatting sqref="I406">
    <cfRule type="expression" dxfId="420" priority="442">
      <formula>G406=0</formula>
    </cfRule>
  </conditionalFormatting>
  <conditionalFormatting sqref="K406">
    <cfRule type="expression" dxfId="419" priority="441">
      <formula>G406=0</formula>
    </cfRule>
  </conditionalFormatting>
  <conditionalFormatting sqref="J406">
    <cfRule type="expression" dxfId="418" priority="440">
      <formula>G406=0</formula>
    </cfRule>
  </conditionalFormatting>
  <conditionalFormatting sqref="I407">
    <cfRule type="expression" dxfId="417" priority="439">
      <formula>G407=0</formula>
    </cfRule>
  </conditionalFormatting>
  <conditionalFormatting sqref="K407">
    <cfRule type="expression" dxfId="416" priority="438">
      <formula>G407=0</formula>
    </cfRule>
  </conditionalFormatting>
  <conditionalFormatting sqref="J407">
    <cfRule type="expression" dxfId="415" priority="437">
      <formula>G407=0</formula>
    </cfRule>
  </conditionalFormatting>
  <conditionalFormatting sqref="I408">
    <cfRule type="expression" dxfId="414" priority="436">
      <formula>G408=0</formula>
    </cfRule>
  </conditionalFormatting>
  <conditionalFormatting sqref="K408">
    <cfRule type="expression" dxfId="413" priority="435">
      <formula>G408=0</formula>
    </cfRule>
  </conditionalFormatting>
  <conditionalFormatting sqref="J408">
    <cfRule type="expression" dxfId="412" priority="434">
      <formula>G408=0</formula>
    </cfRule>
  </conditionalFormatting>
  <conditionalFormatting sqref="I409">
    <cfRule type="expression" dxfId="411" priority="433">
      <formula>G409=0</formula>
    </cfRule>
  </conditionalFormatting>
  <conditionalFormatting sqref="K409">
    <cfRule type="expression" dxfId="410" priority="432">
      <formula>G409=0</formula>
    </cfRule>
  </conditionalFormatting>
  <conditionalFormatting sqref="J409">
    <cfRule type="expression" dxfId="409" priority="431">
      <formula>G409=0</formula>
    </cfRule>
  </conditionalFormatting>
  <conditionalFormatting sqref="I410">
    <cfRule type="expression" dxfId="408" priority="430">
      <formula>G410=0</formula>
    </cfRule>
  </conditionalFormatting>
  <conditionalFormatting sqref="K410">
    <cfRule type="expression" dxfId="407" priority="429">
      <formula>G410=0</formula>
    </cfRule>
  </conditionalFormatting>
  <conditionalFormatting sqref="J410">
    <cfRule type="expression" dxfId="406" priority="428">
      <formula>G410=0</formula>
    </cfRule>
  </conditionalFormatting>
  <conditionalFormatting sqref="I411">
    <cfRule type="expression" dxfId="405" priority="427">
      <formula>G411=0</formula>
    </cfRule>
  </conditionalFormatting>
  <conditionalFormatting sqref="K411">
    <cfRule type="expression" dxfId="404" priority="426">
      <formula>G411=0</formula>
    </cfRule>
  </conditionalFormatting>
  <conditionalFormatting sqref="J411">
    <cfRule type="expression" dxfId="403" priority="425">
      <formula>G411=0</formula>
    </cfRule>
  </conditionalFormatting>
  <conditionalFormatting sqref="I412">
    <cfRule type="expression" dxfId="402" priority="424">
      <formula>G412=0</formula>
    </cfRule>
  </conditionalFormatting>
  <conditionalFormatting sqref="K412">
    <cfRule type="expression" dxfId="401" priority="423">
      <formula>G412=0</formula>
    </cfRule>
  </conditionalFormatting>
  <conditionalFormatting sqref="J412">
    <cfRule type="expression" dxfId="400" priority="422">
      <formula>G412=0</formula>
    </cfRule>
  </conditionalFormatting>
  <conditionalFormatting sqref="I413">
    <cfRule type="expression" dxfId="399" priority="421">
      <formula>G413=0</formula>
    </cfRule>
  </conditionalFormatting>
  <conditionalFormatting sqref="K413">
    <cfRule type="expression" dxfId="398" priority="420">
      <formula>G413=0</formula>
    </cfRule>
  </conditionalFormatting>
  <conditionalFormatting sqref="I414">
    <cfRule type="expression" dxfId="397" priority="419">
      <formula>G414=0</formula>
    </cfRule>
  </conditionalFormatting>
  <conditionalFormatting sqref="K414">
    <cfRule type="expression" dxfId="396" priority="418">
      <formula>G414=0</formula>
    </cfRule>
  </conditionalFormatting>
  <conditionalFormatting sqref="I415">
    <cfRule type="expression" dxfId="395" priority="417">
      <formula>G415=0</formula>
    </cfRule>
  </conditionalFormatting>
  <conditionalFormatting sqref="K415">
    <cfRule type="expression" dxfId="394" priority="416">
      <formula>G415=0</formula>
    </cfRule>
  </conditionalFormatting>
  <conditionalFormatting sqref="J415">
    <cfRule type="expression" dxfId="393" priority="415">
      <formula>G415=0</formula>
    </cfRule>
  </conditionalFormatting>
  <conditionalFormatting sqref="I416">
    <cfRule type="expression" dxfId="392" priority="414">
      <formula>G416=0</formula>
    </cfRule>
  </conditionalFormatting>
  <conditionalFormatting sqref="K416">
    <cfRule type="expression" dxfId="391" priority="413">
      <formula>G416=0</formula>
    </cfRule>
  </conditionalFormatting>
  <conditionalFormatting sqref="J416">
    <cfRule type="expression" dxfId="390" priority="412">
      <formula>G416=0</formula>
    </cfRule>
  </conditionalFormatting>
  <conditionalFormatting sqref="I417">
    <cfRule type="expression" dxfId="389" priority="411">
      <formula>G417=0</formula>
    </cfRule>
  </conditionalFormatting>
  <conditionalFormatting sqref="K417">
    <cfRule type="expression" dxfId="388" priority="410">
      <formula>G417=0</formula>
    </cfRule>
  </conditionalFormatting>
  <conditionalFormatting sqref="J417">
    <cfRule type="expression" dxfId="387" priority="409">
      <formula>G417=0</formula>
    </cfRule>
  </conditionalFormatting>
  <conditionalFormatting sqref="I418">
    <cfRule type="expression" dxfId="386" priority="408">
      <formula>G418=0</formula>
    </cfRule>
  </conditionalFormatting>
  <conditionalFormatting sqref="K418">
    <cfRule type="expression" dxfId="385" priority="407">
      <formula>G418=0</formula>
    </cfRule>
  </conditionalFormatting>
  <conditionalFormatting sqref="J418">
    <cfRule type="expression" dxfId="384" priority="406">
      <formula>G418=0</formula>
    </cfRule>
  </conditionalFormatting>
  <conditionalFormatting sqref="I419">
    <cfRule type="expression" dxfId="383" priority="405">
      <formula>G419=0</formula>
    </cfRule>
  </conditionalFormatting>
  <conditionalFormatting sqref="K419">
    <cfRule type="expression" dxfId="382" priority="404">
      <formula>G419=0</formula>
    </cfRule>
  </conditionalFormatting>
  <conditionalFormatting sqref="J419">
    <cfRule type="expression" dxfId="381" priority="403">
      <formula>G419=0</formula>
    </cfRule>
  </conditionalFormatting>
  <conditionalFormatting sqref="I420">
    <cfRule type="expression" dxfId="380" priority="402">
      <formula>G420=0</formula>
    </cfRule>
  </conditionalFormatting>
  <conditionalFormatting sqref="K420">
    <cfRule type="expression" dxfId="379" priority="401">
      <formula>G420=0</formula>
    </cfRule>
  </conditionalFormatting>
  <conditionalFormatting sqref="J420">
    <cfRule type="expression" dxfId="378" priority="400">
      <formula>G420=0</formula>
    </cfRule>
  </conditionalFormatting>
  <conditionalFormatting sqref="I421">
    <cfRule type="expression" dxfId="377" priority="399">
      <formula>G421=0</formula>
    </cfRule>
  </conditionalFormatting>
  <conditionalFormatting sqref="K421">
    <cfRule type="expression" dxfId="376" priority="398">
      <formula>G421=0</formula>
    </cfRule>
  </conditionalFormatting>
  <conditionalFormatting sqref="J421">
    <cfRule type="expression" dxfId="375" priority="397">
      <formula>G421=0</formula>
    </cfRule>
  </conditionalFormatting>
  <conditionalFormatting sqref="I422">
    <cfRule type="expression" dxfId="374" priority="396">
      <formula>G422=0</formula>
    </cfRule>
  </conditionalFormatting>
  <conditionalFormatting sqref="K422">
    <cfRule type="expression" dxfId="373" priority="395">
      <formula>G422=0</formula>
    </cfRule>
  </conditionalFormatting>
  <conditionalFormatting sqref="I423">
    <cfRule type="expression" dxfId="372" priority="394">
      <formula>G423=0</formula>
    </cfRule>
  </conditionalFormatting>
  <conditionalFormatting sqref="K423">
    <cfRule type="expression" dxfId="371" priority="393">
      <formula>G423=0</formula>
    </cfRule>
  </conditionalFormatting>
  <conditionalFormatting sqref="I424">
    <cfRule type="expression" dxfId="370" priority="392">
      <formula>G424=0</formula>
    </cfRule>
  </conditionalFormatting>
  <conditionalFormatting sqref="K424">
    <cfRule type="expression" dxfId="369" priority="391">
      <formula>G424=0</formula>
    </cfRule>
  </conditionalFormatting>
  <conditionalFormatting sqref="J424">
    <cfRule type="expression" dxfId="368" priority="390">
      <formula>G424=0</formula>
    </cfRule>
  </conditionalFormatting>
  <conditionalFormatting sqref="I425">
    <cfRule type="expression" dxfId="367" priority="389">
      <formula>G425=0</formula>
    </cfRule>
  </conditionalFormatting>
  <conditionalFormatting sqref="K425">
    <cfRule type="expression" dxfId="366" priority="388">
      <formula>G425=0</formula>
    </cfRule>
  </conditionalFormatting>
  <conditionalFormatting sqref="J425">
    <cfRule type="expression" dxfId="365" priority="387">
      <formula>G425=0</formula>
    </cfRule>
  </conditionalFormatting>
  <conditionalFormatting sqref="I426">
    <cfRule type="expression" dxfId="364" priority="386">
      <formula>G426=0</formula>
    </cfRule>
  </conditionalFormatting>
  <conditionalFormatting sqref="K426">
    <cfRule type="expression" dxfId="363" priority="385">
      <formula>G426=0</formula>
    </cfRule>
  </conditionalFormatting>
  <conditionalFormatting sqref="J426">
    <cfRule type="expression" dxfId="362" priority="384">
      <formula>G426=0</formula>
    </cfRule>
  </conditionalFormatting>
  <conditionalFormatting sqref="I427">
    <cfRule type="expression" dxfId="361" priority="383">
      <formula>G427=0</formula>
    </cfRule>
  </conditionalFormatting>
  <conditionalFormatting sqref="K427">
    <cfRule type="expression" dxfId="360" priority="382">
      <formula>G427=0</formula>
    </cfRule>
  </conditionalFormatting>
  <conditionalFormatting sqref="J427">
    <cfRule type="expression" dxfId="359" priority="381">
      <formula>G427=0</formula>
    </cfRule>
  </conditionalFormatting>
  <conditionalFormatting sqref="I428">
    <cfRule type="expression" dxfId="358" priority="380">
      <formula>G428=0</formula>
    </cfRule>
  </conditionalFormatting>
  <conditionalFormatting sqref="K428">
    <cfRule type="expression" dxfId="357" priority="379">
      <formula>G428=0</formula>
    </cfRule>
  </conditionalFormatting>
  <conditionalFormatting sqref="J428">
    <cfRule type="expression" dxfId="356" priority="378">
      <formula>G428=0</formula>
    </cfRule>
  </conditionalFormatting>
  <conditionalFormatting sqref="I429">
    <cfRule type="expression" dxfId="355" priority="377">
      <formula>G429=0</formula>
    </cfRule>
  </conditionalFormatting>
  <conditionalFormatting sqref="K429">
    <cfRule type="expression" dxfId="354" priority="376">
      <formula>G429=0</formula>
    </cfRule>
  </conditionalFormatting>
  <conditionalFormatting sqref="J429">
    <cfRule type="expression" dxfId="353" priority="375">
      <formula>G429=0</formula>
    </cfRule>
  </conditionalFormatting>
  <conditionalFormatting sqref="I430">
    <cfRule type="expression" dxfId="352" priority="374">
      <formula>G430=0</formula>
    </cfRule>
  </conditionalFormatting>
  <conditionalFormatting sqref="K430">
    <cfRule type="expression" dxfId="351" priority="373">
      <formula>G430=0</formula>
    </cfRule>
  </conditionalFormatting>
  <conditionalFormatting sqref="J430">
    <cfRule type="expression" dxfId="350" priority="372">
      <formula>G430=0</formula>
    </cfRule>
  </conditionalFormatting>
  <conditionalFormatting sqref="I432">
    <cfRule type="expression" dxfId="349" priority="371">
      <formula>G432=0</formula>
    </cfRule>
  </conditionalFormatting>
  <conditionalFormatting sqref="K432">
    <cfRule type="expression" dxfId="348" priority="370">
      <formula>G432=0</formula>
    </cfRule>
  </conditionalFormatting>
  <conditionalFormatting sqref="I433">
    <cfRule type="expression" dxfId="347" priority="369">
      <formula>G433=0</formula>
    </cfRule>
  </conditionalFormatting>
  <conditionalFormatting sqref="K433">
    <cfRule type="expression" dxfId="346" priority="368">
      <formula>G433=0</formula>
    </cfRule>
  </conditionalFormatting>
  <conditionalFormatting sqref="J433">
    <cfRule type="expression" dxfId="345" priority="367">
      <formula>G433=0</formula>
    </cfRule>
  </conditionalFormatting>
  <conditionalFormatting sqref="I434">
    <cfRule type="expression" dxfId="344" priority="366">
      <formula>G434=0</formula>
    </cfRule>
  </conditionalFormatting>
  <conditionalFormatting sqref="K434">
    <cfRule type="expression" dxfId="343" priority="365">
      <formula>G434=0</formula>
    </cfRule>
  </conditionalFormatting>
  <conditionalFormatting sqref="J434">
    <cfRule type="expression" dxfId="342" priority="364">
      <formula>G434=0</formula>
    </cfRule>
  </conditionalFormatting>
  <conditionalFormatting sqref="I435">
    <cfRule type="expression" dxfId="341" priority="363">
      <formula>G435=0</formula>
    </cfRule>
  </conditionalFormatting>
  <conditionalFormatting sqref="K435">
    <cfRule type="expression" dxfId="340" priority="362">
      <formula>G435=0</formula>
    </cfRule>
  </conditionalFormatting>
  <conditionalFormatting sqref="J435">
    <cfRule type="expression" dxfId="339" priority="361">
      <formula>G435=0</formula>
    </cfRule>
  </conditionalFormatting>
  <conditionalFormatting sqref="I436">
    <cfRule type="expression" dxfId="338" priority="360">
      <formula>G436=0</formula>
    </cfRule>
  </conditionalFormatting>
  <conditionalFormatting sqref="K436">
    <cfRule type="expression" dxfId="337" priority="359">
      <formula>G436=0</formula>
    </cfRule>
  </conditionalFormatting>
  <conditionalFormatting sqref="J436">
    <cfRule type="expression" dxfId="336" priority="358">
      <formula>G436=0</formula>
    </cfRule>
  </conditionalFormatting>
  <conditionalFormatting sqref="I437">
    <cfRule type="expression" dxfId="335" priority="357">
      <formula>G437=0</formula>
    </cfRule>
  </conditionalFormatting>
  <conditionalFormatting sqref="K437">
    <cfRule type="expression" dxfId="334" priority="356">
      <formula>G437=0</formula>
    </cfRule>
  </conditionalFormatting>
  <conditionalFormatting sqref="J437">
    <cfRule type="expression" dxfId="333" priority="355">
      <formula>G437=0</formula>
    </cfRule>
  </conditionalFormatting>
  <conditionalFormatting sqref="I438">
    <cfRule type="expression" dxfId="332" priority="354">
      <formula>G438=0</formula>
    </cfRule>
  </conditionalFormatting>
  <conditionalFormatting sqref="K438">
    <cfRule type="expression" dxfId="331" priority="353">
      <formula>G438=0</formula>
    </cfRule>
  </conditionalFormatting>
  <conditionalFormatting sqref="J438">
    <cfRule type="expression" dxfId="330" priority="352">
      <formula>G438=0</formula>
    </cfRule>
  </conditionalFormatting>
  <conditionalFormatting sqref="I439">
    <cfRule type="expression" dxfId="329" priority="351">
      <formula>G439=0</formula>
    </cfRule>
  </conditionalFormatting>
  <conditionalFormatting sqref="K439">
    <cfRule type="expression" dxfId="328" priority="350">
      <formula>G439=0</formula>
    </cfRule>
  </conditionalFormatting>
  <conditionalFormatting sqref="J439">
    <cfRule type="expression" dxfId="327" priority="349">
      <formula>G439=0</formula>
    </cfRule>
  </conditionalFormatting>
  <conditionalFormatting sqref="I441">
    <cfRule type="expression" dxfId="326" priority="348">
      <formula>G441=0</formula>
    </cfRule>
  </conditionalFormatting>
  <conditionalFormatting sqref="K441">
    <cfRule type="expression" dxfId="325" priority="347">
      <formula>G441=0</formula>
    </cfRule>
  </conditionalFormatting>
  <conditionalFormatting sqref="J441">
    <cfRule type="expression" dxfId="324" priority="346">
      <formula>G441=0</formula>
    </cfRule>
  </conditionalFormatting>
  <conditionalFormatting sqref="I443">
    <cfRule type="expression" dxfId="323" priority="345">
      <formula>G443=0</formula>
    </cfRule>
  </conditionalFormatting>
  <conditionalFormatting sqref="K443">
    <cfRule type="expression" dxfId="322" priority="344">
      <formula>G443=0</formula>
    </cfRule>
  </conditionalFormatting>
  <conditionalFormatting sqref="J443">
    <cfRule type="expression" dxfId="321" priority="343">
      <formula>G443=0</formula>
    </cfRule>
  </conditionalFormatting>
  <conditionalFormatting sqref="I444">
    <cfRule type="expression" dxfId="320" priority="342">
      <formula>G444=0</formula>
    </cfRule>
  </conditionalFormatting>
  <conditionalFormatting sqref="K444">
    <cfRule type="expression" dxfId="319" priority="341">
      <formula>G444=0</formula>
    </cfRule>
  </conditionalFormatting>
  <conditionalFormatting sqref="J444">
    <cfRule type="expression" dxfId="318" priority="340">
      <formula>G444=0</formula>
    </cfRule>
  </conditionalFormatting>
  <conditionalFormatting sqref="I447">
    <cfRule type="expression" dxfId="317" priority="339">
      <formula>G447=0</formula>
    </cfRule>
  </conditionalFormatting>
  <conditionalFormatting sqref="K447">
    <cfRule type="expression" dxfId="316" priority="338">
      <formula>G447=0</formula>
    </cfRule>
  </conditionalFormatting>
  <conditionalFormatting sqref="I448">
    <cfRule type="expression" dxfId="315" priority="337">
      <formula>G448=0</formula>
    </cfRule>
  </conditionalFormatting>
  <conditionalFormatting sqref="K448">
    <cfRule type="expression" dxfId="314" priority="336">
      <formula>G448=0</formula>
    </cfRule>
  </conditionalFormatting>
  <conditionalFormatting sqref="I449">
    <cfRule type="expression" dxfId="313" priority="335">
      <formula>G449=0</formula>
    </cfRule>
  </conditionalFormatting>
  <conditionalFormatting sqref="K449">
    <cfRule type="expression" dxfId="312" priority="334">
      <formula>G449=0</formula>
    </cfRule>
  </conditionalFormatting>
  <conditionalFormatting sqref="J449">
    <cfRule type="expression" dxfId="311" priority="333">
      <formula>G449=0</formula>
    </cfRule>
  </conditionalFormatting>
  <conditionalFormatting sqref="I450">
    <cfRule type="expression" dxfId="310" priority="332">
      <formula>G450=0</formula>
    </cfRule>
  </conditionalFormatting>
  <conditionalFormatting sqref="K450">
    <cfRule type="expression" dxfId="309" priority="331">
      <formula>G450=0</formula>
    </cfRule>
  </conditionalFormatting>
  <conditionalFormatting sqref="J450">
    <cfRule type="expression" dxfId="308" priority="330">
      <formula>G450=0</formula>
    </cfRule>
  </conditionalFormatting>
  <conditionalFormatting sqref="I451:I452">
    <cfRule type="expression" dxfId="307" priority="329">
      <formula>G451=0</formula>
    </cfRule>
  </conditionalFormatting>
  <conditionalFormatting sqref="K451:K452">
    <cfRule type="expression" dxfId="306" priority="328">
      <formula>G451=0</formula>
    </cfRule>
  </conditionalFormatting>
  <conditionalFormatting sqref="J451">
    <cfRule type="expression" dxfId="305" priority="327">
      <formula>G451=0</formula>
    </cfRule>
  </conditionalFormatting>
  <conditionalFormatting sqref="I453">
    <cfRule type="expression" dxfId="304" priority="326">
      <formula>G453=0</formula>
    </cfRule>
  </conditionalFormatting>
  <conditionalFormatting sqref="K453">
    <cfRule type="expression" dxfId="303" priority="325">
      <formula>G453=0</formula>
    </cfRule>
  </conditionalFormatting>
  <conditionalFormatting sqref="I454">
    <cfRule type="expression" dxfId="302" priority="324">
      <formula>G454=0</formula>
    </cfRule>
  </conditionalFormatting>
  <conditionalFormatting sqref="K454">
    <cfRule type="expression" dxfId="301" priority="323">
      <formula>G454=0</formula>
    </cfRule>
  </conditionalFormatting>
  <conditionalFormatting sqref="J454">
    <cfRule type="expression" dxfId="300" priority="322">
      <formula>G454=0</formula>
    </cfRule>
  </conditionalFormatting>
  <conditionalFormatting sqref="I455">
    <cfRule type="expression" dxfId="299" priority="321">
      <formula>G455=0</formula>
    </cfRule>
  </conditionalFormatting>
  <conditionalFormatting sqref="K455">
    <cfRule type="expression" dxfId="298" priority="320">
      <formula>G455=0</formula>
    </cfRule>
  </conditionalFormatting>
  <conditionalFormatting sqref="J455">
    <cfRule type="expression" dxfId="297" priority="319">
      <formula>G455=0</formula>
    </cfRule>
  </conditionalFormatting>
  <conditionalFormatting sqref="I456">
    <cfRule type="expression" dxfId="296" priority="318">
      <formula>G456=0</formula>
    </cfRule>
  </conditionalFormatting>
  <conditionalFormatting sqref="K456">
    <cfRule type="expression" dxfId="295" priority="317">
      <formula>G456=0</formula>
    </cfRule>
  </conditionalFormatting>
  <conditionalFormatting sqref="J456">
    <cfRule type="expression" dxfId="294" priority="316">
      <formula>G456=0</formula>
    </cfRule>
  </conditionalFormatting>
  <conditionalFormatting sqref="I457">
    <cfRule type="expression" dxfId="293" priority="315">
      <formula>G457=0</formula>
    </cfRule>
  </conditionalFormatting>
  <conditionalFormatting sqref="K457">
    <cfRule type="expression" dxfId="292" priority="314">
      <formula>G457=0</formula>
    </cfRule>
  </conditionalFormatting>
  <conditionalFormatting sqref="J457">
    <cfRule type="expression" dxfId="291" priority="313">
      <formula>G457=0</formula>
    </cfRule>
  </conditionalFormatting>
  <conditionalFormatting sqref="I458">
    <cfRule type="expression" dxfId="290" priority="312">
      <formula>G458=0</formula>
    </cfRule>
  </conditionalFormatting>
  <conditionalFormatting sqref="K458">
    <cfRule type="expression" dxfId="289" priority="311">
      <formula>G458=0</formula>
    </cfRule>
  </conditionalFormatting>
  <conditionalFormatting sqref="J458">
    <cfRule type="expression" dxfId="288" priority="310">
      <formula>G458=0</formula>
    </cfRule>
  </conditionalFormatting>
  <conditionalFormatting sqref="I461">
    <cfRule type="expression" dxfId="287" priority="309">
      <formula>G461=0</formula>
    </cfRule>
  </conditionalFormatting>
  <conditionalFormatting sqref="K461">
    <cfRule type="expression" dxfId="286" priority="308">
      <formula>G461=0</formula>
    </cfRule>
  </conditionalFormatting>
  <conditionalFormatting sqref="I462">
    <cfRule type="expression" dxfId="285" priority="307">
      <formula>G462=0</formula>
    </cfRule>
  </conditionalFormatting>
  <conditionalFormatting sqref="K462">
    <cfRule type="expression" dxfId="284" priority="306">
      <formula>G462=0</formula>
    </cfRule>
  </conditionalFormatting>
  <conditionalFormatting sqref="I463">
    <cfRule type="expression" dxfId="283" priority="305">
      <formula>G463=0</formula>
    </cfRule>
  </conditionalFormatting>
  <conditionalFormatting sqref="K463">
    <cfRule type="expression" dxfId="282" priority="304">
      <formula>G463=0</formula>
    </cfRule>
  </conditionalFormatting>
  <conditionalFormatting sqref="J463">
    <cfRule type="expression" dxfId="281" priority="303">
      <formula>G463=0</formula>
    </cfRule>
  </conditionalFormatting>
  <conditionalFormatting sqref="I464">
    <cfRule type="expression" dxfId="280" priority="302">
      <formula>G464=0</formula>
    </cfRule>
  </conditionalFormatting>
  <conditionalFormatting sqref="K464">
    <cfRule type="expression" dxfId="279" priority="301">
      <formula>G464=0</formula>
    </cfRule>
  </conditionalFormatting>
  <conditionalFormatting sqref="J464">
    <cfRule type="expression" dxfId="278" priority="300">
      <formula>G464=0</formula>
    </cfRule>
  </conditionalFormatting>
  <conditionalFormatting sqref="I465">
    <cfRule type="expression" dxfId="277" priority="299">
      <formula>G465=0</formula>
    </cfRule>
  </conditionalFormatting>
  <conditionalFormatting sqref="K465">
    <cfRule type="expression" dxfId="276" priority="298">
      <formula>G465=0</formula>
    </cfRule>
  </conditionalFormatting>
  <conditionalFormatting sqref="J465">
    <cfRule type="expression" dxfId="275" priority="297">
      <formula>G465=0</formula>
    </cfRule>
  </conditionalFormatting>
  <conditionalFormatting sqref="I466">
    <cfRule type="expression" dxfId="274" priority="296">
      <formula>G466=0</formula>
    </cfRule>
  </conditionalFormatting>
  <conditionalFormatting sqref="K466">
    <cfRule type="expression" dxfId="273" priority="295">
      <formula>G466=0</formula>
    </cfRule>
  </conditionalFormatting>
  <conditionalFormatting sqref="J466">
    <cfRule type="expression" dxfId="272" priority="294">
      <formula>G466=0</formula>
    </cfRule>
  </conditionalFormatting>
  <conditionalFormatting sqref="I467">
    <cfRule type="expression" dxfId="271" priority="293">
      <formula>G467=0</formula>
    </cfRule>
  </conditionalFormatting>
  <conditionalFormatting sqref="K467">
    <cfRule type="expression" dxfId="270" priority="292">
      <formula>G467=0</formula>
    </cfRule>
  </conditionalFormatting>
  <conditionalFormatting sqref="J467">
    <cfRule type="expression" dxfId="269" priority="291">
      <formula>G467=0</formula>
    </cfRule>
  </conditionalFormatting>
  <conditionalFormatting sqref="I468">
    <cfRule type="expression" dxfId="268" priority="290">
      <formula>G468=0</formula>
    </cfRule>
  </conditionalFormatting>
  <conditionalFormatting sqref="K468">
    <cfRule type="expression" dxfId="267" priority="289">
      <formula>G468=0</formula>
    </cfRule>
  </conditionalFormatting>
  <conditionalFormatting sqref="J468">
    <cfRule type="expression" dxfId="266" priority="288">
      <formula>G468=0</formula>
    </cfRule>
  </conditionalFormatting>
  <conditionalFormatting sqref="I469:I473">
    <cfRule type="expression" dxfId="265" priority="287">
      <formula>G469=0</formula>
    </cfRule>
  </conditionalFormatting>
  <conditionalFormatting sqref="K469:K473">
    <cfRule type="expression" dxfId="264" priority="286">
      <formula>G469=0</formula>
    </cfRule>
  </conditionalFormatting>
  <conditionalFormatting sqref="J469 J472:J473">
    <cfRule type="expression" dxfId="263" priority="285">
      <formula>G469=0</formula>
    </cfRule>
  </conditionalFormatting>
  <conditionalFormatting sqref="I474:I475">
    <cfRule type="expression" dxfId="262" priority="284">
      <formula>G474=0</formula>
    </cfRule>
  </conditionalFormatting>
  <conditionalFormatting sqref="K474:K475">
    <cfRule type="expression" dxfId="261" priority="283">
      <formula>G474=0</formula>
    </cfRule>
  </conditionalFormatting>
  <conditionalFormatting sqref="J474:J475">
    <cfRule type="expression" dxfId="260" priority="282">
      <formula>G474=0</formula>
    </cfRule>
  </conditionalFormatting>
  <conditionalFormatting sqref="I476">
    <cfRule type="expression" dxfId="259" priority="281">
      <formula>G476=0</formula>
    </cfRule>
  </conditionalFormatting>
  <conditionalFormatting sqref="K476">
    <cfRule type="expression" dxfId="258" priority="280">
      <formula>G476=0</formula>
    </cfRule>
  </conditionalFormatting>
  <conditionalFormatting sqref="J476">
    <cfRule type="expression" dxfId="257" priority="279">
      <formula>G476=0</formula>
    </cfRule>
  </conditionalFormatting>
  <conditionalFormatting sqref="I477">
    <cfRule type="expression" dxfId="256" priority="278">
      <formula>G477=0</formula>
    </cfRule>
  </conditionalFormatting>
  <conditionalFormatting sqref="K477">
    <cfRule type="expression" dxfId="255" priority="277">
      <formula>G477=0</formula>
    </cfRule>
  </conditionalFormatting>
  <conditionalFormatting sqref="J477">
    <cfRule type="expression" dxfId="254" priority="276">
      <formula>G477=0</formula>
    </cfRule>
  </conditionalFormatting>
  <conditionalFormatting sqref="L431">
    <cfRule type="expression" dxfId="253" priority="275">
      <formula>G431=0</formula>
    </cfRule>
  </conditionalFormatting>
  <conditionalFormatting sqref="K431">
    <cfRule type="expression" dxfId="252" priority="273">
      <formula>G431=0</formula>
    </cfRule>
  </conditionalFormatting>
  <conditionalFormatting sqref="J470:J471">
    <cfRule type="expression" dxfId="251" priority="272">
      <formula>J470&gt;U470</formula>
    </cfRule>
  </conditionalFormatting>
  <conditionalFormatting sqref="J478">
    <cfRule type="expression" dxfId="250" priority="271">
      <formula>G478=0</formula>
    </cfRule>
  </conditionalFormatting>
  <conditionalFormatting sqref="J479">
    <cfRule type="expression" dxfId="249" priority="270">
      <formula>J479&gt;U479</formula>
    </cfRule>
  </conditionalFormatting>
  <conditionalFormatting sqref="J52:J56 J58:J59 J61:J62">
    <cfRule type="expression" dxfId="237" priority="255">
      <formula>G52=0</formula>
    </cfRule>
  </conditionalFormatting>
  <conditionalFormatting sqref="K58:K59 K61:K62">
    <cfRule type="expression" dxfId="236" priority="254">
      <formula>G58=0</formula>
    </cfRule>
  </conditionalFormatting>
  <conditionalFormatting sqref="K52:K56">
    <cfRule type="expression" dxfId="235" priority="253">
      <formula>G52=0</formula>
    </cfRule>
  </conditionalFormatting>
  <conditionalFormatting sqref="I52:I56 I58">
    <cfRule type="expression" dxfId="234" priority="252">
      <formula>G52=0</formula>
    </cfRule>
  </conditionalFormatting>
  <conditionalFormatting sqref="J63">
    <cfRule type="expression" dxfId="233" priority="251">
      <formula>G63=0</formula>
    </cfRule>
  </conditionalFormatting>
  <conditionalFormatting sqref="K63">
    <cfRule type="expression" dxfId="232" priority="250">
      <formula>G63=0</formula>
    </cfRule>
  </conditionalFormatting>
  <conditionalFormatting sqref="J70">
    <cfRule type="expression" dxfId="231" priority="249">
      <formula>G70=0</formula>
    </cfRule>
  </conditionalFormatting>
  <conditionalFormatting sqref="K70">
    <cfRule type="expression" dxfId="230" priority="248">
      <formula>G70=0</formula>
    </cfRule>
  </conditionalFormatting>
  <conditionalFormatting sqref="I70">
    <cfRule type="expression" dxfId="229" priority="247">
      <formula>G69=0</formula>
    </cfRule>
  </conditionalFormatting>
  <conditionalFormatting sqref="I57">
    <cfRule type="expression" dxfId="228" priority="246">
      <formula>G57=0</formula>
    </cfRule>
  </conditionalFormatting>
  <conditionalFormatting sqref="K57">
    <cfRule type="expression" dxfId="227" priority="245">
      <formula>G57=0</formula>
    </cfRule>
  </conditionalFormatting>
  <conditionalFormatting sqref="J57">
    <cfRule type="expression" dxfId="226" priority="244">
      <formula>G57=0</formula>
    </cfRule>
  </conditionalFormatting>
  <conditionalFormatting sqref="I64:I69">
    <cfRule type="expression" dxfId="225" priority="243">
      <formula>G64=0</formula>
    </cfRule>
  </conditionalFormatting>
  <conditionalFormatting sqref="K64:K69">
    <cfRule type="expression" dxfId="224" priority="242">
      <formula>G64=0</formula>
    </cfRule>
  </conditionalFormatting>
  <conditionalFormatting sqref="J64:J69">
    <cfRule type="expression" dxfId="223" priority="241">
      <formula>G64=0</formula>
    </cfRule>
  </conditionalFormatting>
  <conditionalFormatting sqref="J60">
    <cfRule type="expression" dxfId="222" priority="240">
      <formula>G60=0</formula>
    </cfRule>
  </conditionalFormatting>
  <conditionalFormatting sqref="K60">
    <cfRule type="expression" dxfId="221" priority="239">
      <formula>G60=0</formula>
    </cfRule>
  </conditionalFormatting>
  <conditionalFormatting sqref="I59:I63">
    <cfRule type="expression" dxfId="220" priority="238">
      <formula>G59=0</formula>
    </cfRule>
  </conditionalFormatting>
  <conditionalFormatting sqref="I103:I118">
    <cfRule type="expression" dxfId="219" priority="237">
      <formula>G103=0</formula>
    </cfRule>
  </conditionalFormatting>
  <conditionalFormatting sqref="I73:I84">
    <cfRule type="expression" dxfId="218" priority="236">
      <formula>G73=0</formula>
    </cfRule>
  </conditionalFormatting>
  <conditionalFormatting sqref="I85:I97">
    <cfRule type="expression" dxfId="217" priority="235">
      <formula>G85=0</formula>
    </cfRule>
  </conditionalFormatting>
  <conditionalFormatting sqref="I98:I102">
    <cfRule type="expression" dxfId="216" priority="234">
      <formula>G98=0</formula>
    </cfRule>
  </conditionalFormatting>
  <conditionalFormatting sqref="I129:I138">
    <cfRule type="expression" dxfId="215" priority="232">
      <formula>G129=0</formula>
    </cfRule>
  </conditionalFormatting>
  <conditionalFormatting sqref="I139:I142">
    <cfRule type="expression" dxfId="214" priority="231">
      <formula>G139=0</formula>
    </cfRule>
  </conditionalFormatting>
  <conditionalFormatting sqref="I143">
    <cfRule type="expression" dxfId="213" priority="230">
      <formula>G143=0</formula>
    </cfRule>
  </conditionalFormatting>
  <conditionalFormatting sqref="I145">
    <cfRule type="expression" dxfId="212" priority="229">
      <formula>G145=0</formula>
    </cfRule>
  </conditionalFormatting>
  <conditionalFormatting sqref="I144">
    <cfRule type="expression" dxfId="211" priority="228">
      <formula>G144=0</formula>
    </cfRule>
  </conditionalFormatting>
  <conditionalFormatting sqref="I146">
    <cfRule type="expression" dxfId="210" priority="227">
      <formula>G146=0</formula>
    </cfRule>
  </conditionalFormatting>
  <conditionalFormatting sqref="I147">
    <cfRule type="expression" dxfId="209" priority="226">
      <formula>G147=0</formula>
    </cfRule>
  </conditionalFormatting>
  <conditionalFormatting sqref="I148">
    <cfRule type="expression" dxfId="208" priority="225">
      <formula>G148=0</formula>
    </cfRule>
  </conditionalFormatting>
  <conditionalFormatting sqref="I149">
    <cfRule type="expression" dxfId="207" priority="224">
      <formula>G149=0</formula>
    </cfRule>
  </conditionalFormatting>
  <conditionalFormatting sqref="I150">
    <cfRule type="expression" dxfId="206" priority="223">
      <formula>G150=0</formula>
    </cfRule>
  </conditionalFormatting>
  <conditionalFormatting sqref="I151">
    <cfRule type="expression" dxfId="205" priority="222">
      <formula>G151=0</formula>
    </cfRule>
  </conditionalFormatting>
  <conditionalFormatting sqref="I152">
    <cfRule type="expression" dxfId="204" priority="221">
      <formula>G152=0</formula>
    </cfRule>
  </conditionalFormatting>
  <conditionalFormatting sqref="I153">
    <cfRule type="expression" dxfId="203" priority="220">
      <formula>G153=0</formula>
    </cfRule>
  </conditionalFormatting>
  <conditionalFormatting sqref="I154">
    <cfRule type="expression" dxfId="202" priority="219">
      <formula>G154=0</formula>
    </cfRule>
  </conditionalFormatting>
  <conditionalFormatting sqref="I155">
    <cfRule type="expression" dxfId="201" priority="218">
      <formula>G155=0</formula>
    </cfRule>
  </conditionalFormatting>
  <conditionalFormatting sqref="I156">
    <cfRule type="expression" dxfId="200" priority="217">
      <formula>G156=0</formula>
    </cfRule>
  </conditionalFormatting>
  <conditionalFormatting sqref="I157">
    <cfRule type="expression" dxfId="199" priority="216">
      <formula>G157=0</formula>
    </cfRule>
  </conditionalFormatting>
  <conditionalFormatting sqref="I158">
    <cfRule type="expression" dxfId="198" priority="215">
      <formula>G158=0</formula>
    </cfRule>
  </conditionalFormatting>
  <conditionalFormatting sqref="J161:J216">
    <cfRule type="expression" dxfId="197" priority="214">
      <formula>G161=0</formula>
    </cfRule>
  </conditionalFormatting>
  <conditionalFormatting sqref="K161:K216">
    <cfRule type="expression" dxfId="196" priority="213">
      <formula>G161=0</formula>
    </cfRule>
  </conditionalFormatting>
  <conditionalFormatting sqref="I205:I212">
    <cfRule type="expression" dxfId="195" priority="212">
      <formula>G205=0</formula>
    </cfRule>
  </conditionalFormatting>
  <conditionalFormatting sqref="I246">
    <cfRule type="expression" dxfId="194" priority="211">
      <formula>G246=0</formula>
    </cfRule>
  </conditionalFormatting>
  <conditionalFormatting sqref="J257:J258 J227:J255 J218:J224">
    <cfRule type="expression" dxfId="193" priority="210">
      <formula>G218=0</formula>
    </cfRule>
  </conditionalFormatting>
  <conditionalFormatting sqref="K257:K258 K218:K224 K227:K255">
    <cfRule type="expression" dxfId="192" priority="209">
      <formula>G218=0</formula>
    </cfRule>
  </conditionalFormatting>
  <conditionalFormatting sqref="J256">
    <cfRule type="expression" dxfId="191" priority="208">
      <formula>G256=0</formula>
    </cfRule>
  </conditionalFormatting>
  <conditionalFormatting sqref="K256">
    <cfRule type="expression" dxfId="190" priority="207">
      <formula>G256=0</formula>
    </cfRule>
  </conditionalFormatting>
  <conditionalFormatting sqref="I227:I239">
    <cfRule type="expression" dxfId="189" priority="200">
      <formula>G227=0</formula>
    </cfRule>
  </conditionalFormatting>
  <conditionalFormatting sqref="I161:I168">
    <cfRule type="expression" dxfId="188" priority="206">
      <formula>G161=0</formula>
    </cfRule>
  </conditionalFormatting>
  <conditionalFormatting sqref="I169:I181">
    <cfRule type="expression" dxfId="187" priority="205">
      <formula>G169=0</formula>
    </cfRule>
  </conditionalFormatting>
  <conditionalFormatting sqref="I182:I188">
    <cfRule type="expression" dxfId="186" priority="204">
      <formula>G182=0</formula>
    </cfRule>
  </conditionalFormatting>
  <conditionalFormatting sqref="I189:I198">
    <cfRule type="expression" dxfId="185" priority="203">
      <formula>G189=0</formula>
    </cfRule>
  </conditionalFormatting>
  <conditionalFormatting sqref="I199:I204">
    <cfRule type="expression" dxfId="184" priority="202">
      <formula>G199=0</formula>
    </cfRule>
  </conditionalFormatting>
  <conditionalFormatting sqref="I213:I216 I218:I224">
    <cfRule type="expression" dxfId="183" priority="201">
      <formula>G213=0</formula>
    </cfRule>
  </conditionalFormatting>
  <conditionalFormatting sqref="I240:I241">
    <cfRule type="expression" dxfId="182" priority="199">
      <formula>G240=0</formula>
    </cfRule>
  </conditionalFormatting>
  <conditionalFormatting sqref="I242:I244">
    <cfRule type="expression" dxfId="181" priority="198">
      <formula>G242=0</formula>
    </cfRule>
  </conditionalFormatting>
  <conditionalFormatting sqref="I245">
    <cfRule type="expression" dxfId="180" priority="197">
      <formula>G245=0</formula>
    </cfRule>
  </conditionalFormatting>
  <conditionalFormatting sqref="I257:I258 I247:I255">
    <cfRule type="expression" dxfId="179" priority="196">
      <formula>G247=0</formula>
    </cfRule>
  </conditionalFormatting>
  <conditionalFormatting sqref="I256">
    <cfRule type="expression" dxfId="178" priority="195">
      <formula>G256=0</formula>
    </cfRule>
  </conditionalFormatting>
  <conditionalFormatting sqref="I217">
    <cfRule type="expression" dxfId="177" priority="192">
      <formula>G217=0</formula>
    </cfRule>
  </conditionalFormatting>
  <conditionalFormatting sqref="J217">
    <cfRule type="expression" dxfId="176" priority="194">
      <formula>G217=0</formula>
    </cfRule>
  </conditionalFormatting>
  <conditionalFormatting sqref="K217">
    <cfRule type="expression" dxfId="175" priority="193">
      <formula>G217=0</formula>
    </cfRule>
  </conditionalFormatting>
  <conditionalFormatting sqref="I225">
    <cfRule type="expression" dxfId="174" priority="191">
      <formula>G225=0</formula>
    </cfRule>
  </conditionalFormatting>
  <conditionalFormatting sqref="J225">
    <cfRule type="expression" dxfId="173" priority="190">
      <formula>G225=0</formula>
    </cfRule>
  </conditionalFormatting>
  <conditionalFormatting sqref="K225">
    <cfRule type="expression" dxfId="172" priority="189">
      <formula>G225=0</formula>
    </cfRule>
  </conditionalFormatting>
  <conditionalFormatting sqref="I226">
    <cfRule type="expression" dxfId="171" priority="188">
      <formula>G226=0</formula>
    </cfRule>
  </conditionalFormatting>
  <conditionalFormatting sqref="J226">
    <cfRule type="expression" dxfId="170" priority="187">
      <formula>G226=0</formula>
    </cfRule>
  </conditionalFormatting>
  <conditionalFormatting sqref="K226">
    <cfRule type="expression" dxfId="169" priority="186">
      <formula>G226=0</formula>
    </cfRule>
  </conditionalFormatting>
  <conditionalFormatting sqref="I320:I327 I262:I279 I340:I353 I281:I284 I286:I309 I311:I318 I329:I338 I355:I367 I369:I382">
    <cfRule type="expression" dxfId="168" priority="185">
      <formula>G262=0</formula>
    </cfRule>
  </conditionalFormatting>
  <conditionalFormatting sqref="I319">
    <cfRule type="expression" dxfId="167" priority="184">
      <formula>G319=0</formula>
    </cfRule>
  </conditionalFormatting>
  <conditionalFormatting sqref="I339">
    <cfRule type="expression" dxfId="166" priority="183">
      <formula>G339=0</formula>
    </cfRule>
  </conditionalFormatting>
  <conditionalFormatting sqref="I261">
    <cfRule type="expression" dxfId="165" priority="182">
      <formula>G261=0</formula>
    </cfRule>
  </conditionalFormatting>
  <conditionalFormatting sqref="I280">
    <cfRule type="expression" dxfId="164" priority="181">
      <formula>G280=0</formula>
    </cfRule>
  </conditionalFormatting>
  <conditionalFormatting sqref="I285">
    <cfRule type="expression" dxfId="163" priority="180">
      <formula>G285=0</formula>
    </cfRule>
  </conditionalFormatting>
  <conditionalFormatting sqref="I310">
    <cfRule type="expression" dxfId="162" priority="179">
      <formula>G310=0</formula>
    </cfRule>
  </conditionalFormatting>
  <conditionalFormatting sqref="I328">
    <cfRule type="expression" dxfId="161" priority="178">
      <formula>G328=0</formula>
    </cfRule>
  </conditionalFormatting>
  <conditionalFormatting sqref="I354">
    <cfRule type="expression" dxfId="160" priority="177">
      <formula>G354=0</formula>
    </cfRule>
  </conditionalFormatting>
  <conditionalFormatting sqref="I368">
    <cfRule type="expression" dxfId="159" priority="176">
      <formula>G368=0</formula>
    </cfRule>
  </conditionalFormatting>
  <conditionalFormatting sqref="I384:I385 I387 I396">
    <cfRule type="expression" dxfId="158" priority="175">
      <formula>G384=0</formula>
    </cfRule>
  </conditionalFormatting>
  <conditionalFormatting sqref="I383">
    <cfRule type="expression" dxfId="157" priority="174">
      <formula>G383=0</formula>
    </cfRule>
  </conditionalFormatting>
  <conditionalFormatting sqref="I386">
    <cfRule type="expression" dxfId="156" priority="173">
      <formula>G386=0</formula>
    </cfRule>
  </conditionalFormatting>
  <conditionalFormatting sqref="I388">
    <cfRule type="expression" dxfId="155" priority="172">
      <formula>G388=0</formula>
    </cfRule>
  </conditionalFormatting>
  <conditionalFormatting sqref="I389">
    <cfRule type="expression" dxfId="154" priority="171">
      <formula>G389=0</formula>
    </cfRule>
  </conditionalFormatting>
  <conditionalFormatting sqref="I390">
    <cfRule type="expression" dxfId="153" priority="170">
      <formula>G390=0</formula>
    </cfRule>
  </conditionalFormatting>
  <conditionalFormatting sqref="I395">
    <cfRule type="expression" dxfId="152" priority="169">
      <formula>G395=0</formula>
    </cfRule>
  </conditionalFormatting>
  <conditionalFormatting sqref="I391">
    <cfRule type="expression" dxfId="151" priority="168">
      <formula>G391=0</formula>
    </cfRule>
  </conditionalFormatting>
  <conditionalFormatting sqref="I394">
    <cfRule type="expression" dxfId="150" priority="167">
      <formula>G394=0</formula>
    </cfRule>
  </conditionalFormatting>
  <conditionalFormatting sqref="I392">
    <cfRule type="expression" dxfId="149" priority="166">
      <formula>G392=0</formula>
    </cfRule>
  </conditionalFormatting>
  <conditionalFormatting sqref="I393">
    <cfRule type="expression" dxfId="148" priority="165">
      <formula>G393=0</formula>
    </cfRule>
  </conditionalFormatting>
  <conditionalFormatting sqref="I399:I400">
    <cfRule type="expression" dxfId="147" priority="164">
      <formula>G399=0</formula>
    </cfRule>
  </conditionalFormatting>
  <conditionalFormatting sqref="J399:J401">
    <cfRule type="expression" dxfId="146" priority="163">
      <formula>G399=0</formula>
    </cfRule>
  </conditionalFormatting>
  <conditionalFormatting sqref="I401">
    <cfRule type="expression" dxfId="145" priority="162">
      <formula>G401=0</formula>
    </cfRule>
  </conditionalFormatting>
  <conditionalFormatting sqref="K399">
    <cfRule type="expression" dxfId="144" priority="161">
      <formula>G399=0</formula>
    </cfRule>
  </conditionalFormatting>
  <conditionalFormatting sqref="K400">
    <cfRule type="expression" dxfId="143" priority="160">
      <formula>G400=0</formula>
    </cfRule>
  </conditionalFormatting>
  <conditionalFormatting sqref="K401">
    <cfRule type="expression" dxfId="142" priority="159">
      <formula>G401=0</formula>
    </cfRule>
  </conditionalFormatting>
  <conditionalFormatting sqref="I431">
    <cfRule type="expression" dxfId="141" priority="158">
      <formula>G431=0</formula>
    </cfRule>
  </conditionalFormatting>
  <conditionalFormatting sqref="E440">
    <cfRule type="expression" dxfId="140" priority="155">
      <formula>E440&gt;J440</formula>
    </cfRule>
  </conditionalFormatting>
  <conditionalFormatting sqref="E432">
    <cfRule type="expression" dxfId="139" priority="152">
      <formula>E432&gt;J432</formula>
    </cfRule>
  </conditionalFormatting>
  <conditionalFormatting sqref="E448">
    <cfRule type="expression" dxfId="138" priority="151">
      <formula>E448&gt;J448</formula>
    </cfRule>
  </conditionalFormatting>
  <conditionalFormatting sqref="E452">
    <cfRule type="expression" dxfId="137" priority="148">
      <formula>E452&gt;J452</formula>
    </cfRule>
  </conditionalFormatting>
  <conditionalFormatting sqref="E453">
    <cfRule type="expression" dxfId="136" priority="147">
      <formula>E453&gt;J453</formula>
    </cfRule>
  </conditionalFormatting>
  <conditionalFormatting sqref="E461">
    <cfRule type="expression" dxfId="135" priority="146">
      <formula>E461&gt;J461</formula>
    </cfRule>
  </conditionalFormatting>
  <conditionalFormatting sqref="E462">
    <cfRule type="expression" dxfId="134" priority="143">
      <formula>E462&gt;J462</formula>
    </cfRule>
  </conditionalFormatting>
  <conditionalFormatting sqref="E470">
    <cfRule type="expression" dxfId="133" priority="140">
      <formula>E470&gt;J470</formula>
    </cfRule>
  </conditionalFormatting>
  <conditionalFormatting sqref="E479">
    <cfRule type="expression" dxfId="132" priority="139">
      <formula>E479&gt;J479</formula>
    </cfRule>
  </conditionalFormatting>
  <conditionalFormatting sqref="E493">
    <cfRule type="expression" dxfId="131" priority="136">
      <formula>E493&gt;J493</formula>
    </cfRule>
  </conditionalFormatting>
  <conditionalFormatting sqref="D27:D49">
    <cfRule type="expression" dxfId="130" priority="135">
      <formula>D27&gt;I27</formula>
    </cfRule>
  </conditionalFormatting>
  <conditionalFormatting sqref="D27:D49">
    <cfRule type="expression" dxfId="129" priority="134">
      <formula>ROW(D27)=Fila_Activa2</formula>
    </cfRule>
  </conditionalFormatting>
  <conditionalFormatting sqref="F57">
    <cfRule type="expression" dxfId="128" priority="133">
      <formula>F57&gt;K57</formula>
    </cfRule>
  </conditionalFormatting>
  <conditionalFormatting sqref="F57">
    <cfRule type="expression" dxfId="127" priority="132">
      <formula>ROW(F57)=Fila_Activa2</formula>
    </cfRule>
  </conditionalFormatting>
  <conditionalFormatting sqref="F64">
    <cfRule type="expression" dxfId="126" priority="131">
      <formula>F64&gt;K64</formula>
    </cfRule>
  </conditionalFormatting>
  <conditionalFormatting sqref="F64">
    <cfRule type="expression" dxfId="125" priority="130">
      <formula>ROW(F64)=Fila_Activa2</formula>
    </cfRule>
  </conditionalFormatting>
  <conditionalFormatting sqref="F65:F69">
    <cfRule type="expression" dxfId="124" priority="129">
      <formula>F65&gt;K65</formula>
    </cfRule>
  </conditionalFormatting>
  <conditionalFormatting sqref="F65:F69">
    <cfRule type="expression" dxfId="123" priority="128">
      <formula>ROW(F65)=Fila_Activa2</formula>
    </cfRule>
  </conditionalFormatting>
  <conditionalFormatting sqref="D52:D70">
    <cfRule type="expression" dxfId="122" priority="127">
      <formula>D52&gt;I52</formula>
    </cfRule>
  </conditionalFormatting>
  <conditionalFormatting sqref="D52:D70">
    <cfRule type="expression" dxfId="121" priority="126">
      <formula>ROW(D52)=Fila_Activa2</formula>
    </cfRule>
  </conditionalFormatting>
  <conditionalFormatting sqref="D146:D156">
    <cfRule type="expression" dxfId="120" priority="125">
      <formula>D146&gt;I146</formula>
    </cfRule>
  </conditionalFormatting>
  <conditionalFormatting sqref="D146:D156">
    <cfRule type="expression" dxfId="119" priority="124">
      <formula>ROW(D146)=Fila_Activa2</formula>
    </cfRule>
  </conditionalFormatting>
  <conditionalFormatting sqref="D157">
    <cfRule type="expression" dxfId="118" priority="123">
      <formula>D157&gt;I157</formula>
    </cfRule>
  </conditionalFormatting>
  <conditionalFormatting sqref="D157">
    <cfRule type="expression" dxfId="117" priority="122">
      <formula>ROW(D157)=Fila_Activa2</formula>
    </cfRule>
  </conditionalFormatting>
  <conditionalFormatting sqref="D158">
    <cfRule type="expression" dxfId="116" priority="121">
      <formula>D158&gt;I158</formula>
    </cfRule>
  </conditionalFormatting>
  <conditionalFormatting sqref="D158">
    <cfRule type="expression" dxfId="115" priority="120">
      <formula>ROW(D158)=Fila_Activa2</formula>
    </cfRule>
  </conditionalFormatting>
  <conditionalFormatting sqref="D161:D180">
    <cfRule type="expression" dxfId="114" priority="119">
      <formula>D161&gt;I161</formula>
    </cfRule>
  </conditionalFormatting>
  <conditionalFormatting sqref="D161:D180">
    <cfRule type="expression" dxfId="113" priority="118">
      <formula>ROW(D161)=Fila_Activa2</formula>
    </cfRule>
  </conditionalFormatting>
  <conditionalFormatting sqref="D181:D207">
    <cfRule type="expression" dxfId="112" priority="117">
      <formula>D181&gt;I181</formula>
    </cfRule>
  </conditionalFormatting>
  <conditionalFormatting sqref="D181:D207">
    <cfRule type="expression" dxfId="111" priority="116">
      <formula>ROW(D181)=Fila_Activa2</formula>
    </cfRule>
  </conditionalFormatting>
  <conditionalFormatting sqref="D208:D223">
    <cfRule type="expression" dxfId="110" priority="115">
      <formula>D208&gt;I208</formula>
    </cfRule>
  </conditionalFormatting>
  <conditionalFormatting sqref="D208:D223">
    <cfRule type="expression" dxfId="109" priority="114">
      <formula>ROW(D208)=Fila_Activa2</formula>
    </cfRule>
  </conditionalFormatting>
  <conditionalFormatting sqref="E225:E226">
    <cfRule type="expression" dxfId="108" priority="113">
      <formula>E225&gt;J225</formula>
    </cfRule>
  </conditionalFormatting>
  <conditionalFormatting sqref="E225:E226">
    <cfRule type="expression" dxfId="107" priority="112">
      <formula>ROW(E225)=Fila_Activa2</formula>
    </cfRule>
  </conditionalFormatting>
  <conditionalFormatting sqref="D224:D245">
    <cfRule type="expression" dxfId="106" priority="111">
      <formula>D224&gt;I224</formula>
    </cfRule>
  </conditionalFormatting>
  <conditionalFormatting sqref="D224:D245">
    <cfRule type="expression" dxfId="105" priority="110">
      <formula>ROW(D224)=Fila_Activa2</formula>
    </cfRule>
  </conditionalFormatting>
  <conditionalFormatting sqref="D246:D257">
    <cfRule type="expression" dxfId="104" priority="109">
      <formula>D246&gt;I246</formula>
    </cfRule>
  </conditionalFormatting>
  <conditionalFormatting sqref="D246:D257">
    <cfRule type="expression" dxfId="103" priority="108">
      <formula>ROW(D246)=Fila_Activa2</formula>
    </cfRule>
  </conditionalFormatting>
  <conditionalFormatting sqref="D258">
    <cfRule type="expression" dxfId="102" priority="107">
      <formula>D258&gt;I258</formula>
    </cfRule>
  </conditionalFormatting>
  <conditionalFormatting sqref="D258">
    <cfRule type="expression" dxfId="101" priority="106">
      <formula>ROW(D258)=Fila_Activa2</formula>
    </cfRule>
  </conditionalFormatting>
  <conditionalFormatting sqref="D261">
    <cfRule type="expression" dxfId="100" priority="105">
      <formula>D261&gt;I261</formula>
    </cfRule>
  </conditionalFormatting>
  <conditionalFormatting sqref="D261">
    <cfRule type="expression" dxfId="99" priority="104">
      <formula>ROW(D261)=Fila_Activa2</formula>
    </cfRule>
  </conditionalFormatting>
  <conditionalFormatting sqref="D280">
    <cfRule type="expression" dxfId="98" priority="103">
      <formula>D280&gt;I280</formula>
    </cfRule>
  </conditionalFormatting>
  <conditionalFormatting sqref="D280">
    <cfRule type="expression" dxfId="97" priority="102">
      <formula>ROW(D280)=Fila_Activa2</formula>
    </cfRule>
  </conditionalFormatting>
  <conditionalFormatting sqref="D285">
    <cfRule type="expression" dxfId="96" priority="101">
      <formula>D285&gt;I285</formula>
    </cfRule>
  </conditionalFormatting>
  <conditionalFormatting sqref="D285">
    <cfRule type="expression" dxfId="95" priority="100">
      <formula>ROW(D285)=Fila_Activa2</formula>
    </cfRule>
  </conditionalFormatting>
  <conditionalFormatting sqref="D310">
    <cfRule type="expression" dxfId="94" priority="99">
      <formula>D310&gt;I310</formula>
    </cfRule>
  </conditionalFormatting>
  <conditionalFormatting sqref="D310">
    <cfRule type="expression" dxfId="93" priority="98">
      <formula>ROW(D310)=Fila_Activa2</formula>
    </cfRule>
  </conditionalFormatting>
  <conditionalFormatting sqref="D328">
    <cfRule type="expression" dxfId="92" priority="97">
      <formula>D328&gt;I328</formula>
    </cfRule>
  </conditionalFormatting>
  <conditionalFormatting sqref="D328">
    <cfRule type="expression" dxfId="91" priority="96">
      <formula>ROW(D328)=Fila_Activa2</formula>
    </cfRule>
  </conditionalFormatting>
  <conditionalFormatting sqref="D354">
    <cfRule type="expression" dxfId="90" priority="95">
      <formula>D354&gt;I354</formula>
    </cfRule>
  </conditionalFormatting>
  <conditionalFormatting sqref="D354">
    <cfRule type="expression" dxfId="89" priority="94">
      <formula>ROW(D354)=Fila_Activa2</formula>
    </cfRule>
  </conditionalFormatting>
  <conditionalFormatting sqref="D368">
    <cfRule type="expression" dxfId="88" priority="93">
      <formula>D368&gt;I368</formula>
    </cfRule>
  </conditionalFormatting>
  <conditionalFormatting sqref="D368">
    <cfRule type="expression" dxfId="87" priority="92">
      <formula>ROW(D368)=Fila_Activa2</formula>
    </cfRule>
  </conditionalFormatting>
  <conditionalFormatting sqref="D383">
    <cfRule type="expression" dxfId="86" priority="91">
      <formula>D383&gt;I383</formula>
    </cfRule>
  </conditionalFormatting>
  <conditionalFormatting sqref="D383">
    <cfRule type="expression" dxfId="85" priority="90">
      <formula>ROW(D383)=Fila_Activa2</formula>
    </cfRule>
  </conditionalFormatting>
  <conditionalFormatting sqref="D388:D392">
    <cfRule type="expression" dxfId="84" priority="87">
      <formula>D388&gt;I388</formula>
    </cfRule>
  </conditionalFormatting>
  <conditionalFormatting sqref="D388:D392">
    <cfRule type="expression" dxfId="83" priority="86">
      <formula>ROW(D388)=Fila_Activa2</formula>
    </cfRule>
  </conditionalFormatting>
  <conditionalFormatting sqref="D394:D396">
    <cfRule type="expression" dxfId="82" priority="85">
      <formula>D394&gt;I394</formula>
    </cfRule>
  </conditionalFormatting>
  <conditionalFormatting sqref="D394:D396">
    <cfRule type="expression" dxfId="81" priority="84">
      <formula>ROW(D394)=Fila_Activa2</formula>
    </cfRule>
  </conditionalFormatting>
  <conditionalFormatting sqref="D401 F399:F401">
    <cfRule type="expression" dxfId="80" priority="81">
      <formula>D399&gt;I399</formula>
    </cfRule>
  </conditionalFormatting>
  <conditionalFormatting sqref="D401 F399:F401">
    <cfRule type="expression" dxfId="79" priority="80">
      <formula>ROW(D399)=Fila_Activa2</formula>
    </cfRule>
  </conditionalFormatting>
  <conditionalFormatting sqref="E406:E412">
    <cfRule type="expression" dxfId="78" priority="79">
      <formula>E406&gt;J406</formula>
    </cfRule>
  </conditionalFormatting>
  <conditionalFormatting sqref="E406:E412">
    <cfRule type="expression" dxfId="77" priority="78">
      <formula>ROW(E406)=Fila_Activa2</formula>
    </cfRule>
  </conditionalFormatting>
  <conditionalFormatting sqref="F404:F418">
    <cfRule type="expression" dxfId="76" priority="77">
      <formula>F404&gt;K404</formula>
    </cfRule>
  </conditionalFormatting>
  <conditionalFormatting sqref="F404:F418">
    <cfRule type="expression" dxfId="75" priority="76">
      <formula>ROW(F404)=Fila_Activa2</formula>
    </cfRule>
  </conditionalFormatting>
  <conditionalFormatting sqref="D404:D418">
    <cfRule type="expression" dxfId="74" priority="75">
      <formula>D404&gt;I404</formula>
    </cfRule>
  </conditionalFormatting>
  <conditionalFormatting sqref="D404:D418">
    <cfRule type="expression" dxfId="73" priority="74">
      <formula>ROW(D404)=Fila_Activa2</formula>
    </cfRule>
  </conditionalFormatting>
  <conditionalFormatting sqref="E415:E421">
    <cfRule type="expression" dxfId="72" priority="73">
      <formula>E415&gt;J415</formula>
    </cfRule>
  </conditionalFormatting>
  <conditionalFormatting sqref="E415:E421">
    <cfRule type="expression" dxfId="71" priority="72">
      <formula>ROW(E415)=Fila_Activa2</formula>
    </cfRule>
  </conditionalFormatting>
  <conditionalFormatting sqref="E424:E430">
    <cfRule type="expression" dxfId="70" priority="71">
      <formula>E424&gt;J424</formula>
    </cfRule>
  </conditionalFormatting>
  <conditionalFormatting sqref="E424:E430">
    <cfRule type="expression" dxfId="69" priority="70">
      <formula>ROW(E424)=Fila_Activa2</formula>
    </cfRule>
  </conditionalFormatting>
  <conditionalFormatting sqref="F419:F430">
    <cfRule type="expression" dxfId="68" priority="69">
      <formula>F419&gt;K419</formula>
    </cfRule>
  </conditionalFormatting>
  <conditionalFormatting sqref="F419:F430">
    <cfRule type="expression" dxfId="67" priority="68">
      <formula>ROW(F419)=Fila_Activa2</formula>
    </cfRule>
  </conditionalFormatting>
  <conditionalFormatting sqref="D419:D432">
    <cfRule type="expression" dxfId="66" priority="67">
      <formula>D419&gt;I419</formula>
    </cfRule>
  </conditionalFormatting>
  <conditionalFormatting sqref="D419:D432">
    <cfRule type="expression" dxfId="65" priority="66">
      <formula>ROW(D419)=Fila_Activa2</formula>
    </cfRule>
  </conditionalFormatting>
  <conditionalFormatting sqref="F431:F457">
    <cfRule type="expression" dxfId="64" priority="65">
      <formula>F431&gt;K431</formula>
    </cfRule>
  </conditionalFormatting>
  <conditionalFormatting sqref="F431:F457">
    <cfRule type="expression" dxfId="63" priority="64">
      <formula>ROW(F431)=Fila_Activa2</formula>
    </cfRule>
  </conditionalFormatting>
  <conditionalFormatting sqref="D433:D458">
    <cfRule type="expression" dxfId="62" priority="63">
      <formula>D433&gt;I433</formula>
    </cfRule>
  </conditionalFormatting>
  <conditionalFormatting sqref="D433:D458">
    <cfRule type="expression" dxfId="61" priority="62">
      <formula>ROW(D433)=Fila_Activa2</formula>
    </cfRule>
  </conditionalFormatting>
  <conditionalFormatting sqref="E433:E439">
    <cfRule type="expression" dxfId="60" priority="61">
      <formula>E433&gt;J433</formula>
    </cfRule>
  </conditionalFormatting>
  <conditionalFormatting sqref="E433:E439">
    <cfRule type="expression" dxfId="59" priority="60">
      <formula>ROW(E433)=Fila_Activa2</formula>
    </cfRule>
  </conditionalFormatting>
  <conditionalFormatting sqref="E441:E446">
    <cfRule type="expression" dxfId="58" priority="59">
      <formula>E441&gt;J441</formula>
    </cfRule>
  </conditionalFormatting>
  <conditionalFormatting sqref="E441:E446">
    <cfRule type="expression" dxfId="57" priority="58">
      <formula>ROW(E441)=Fila_Activa2</formula>
    </cfRule>
  </conditionalFormatting>
  <conditionalFormatting sqref="E449:E451">
    <cfRule type="expression" dxfId="56" priority="57">
      <formula>E449&gt;J449</formula>
    </cfRule>
  </conditionalFormatting>
  <conditionalFormatting sqref="E449:E451">
    <cfRule type="expression" dxfId="55" priority="56">
      <formula>ROW(E449)=Fila_Activa2</formula>
    </cfRule>
  </conditionalFormatting>
  <conditionalFormatting sqref="E454:E460">
    <cfRule type="expression" dxfId="54" priority="55">
      <formula>E454&gt;J454</formula>
    </cfRule>
  </conditionalFormatting>
  <conditionalFormatting sqref="E454:E460">
    <cfRule type="expression" dxfId="53" priority="54">
      <formula>ROW(E454)=Fila_Activa2</formula>
    </cfRule>
  </conditionalFormatting>
  <conditionalFormatting sqref="E463:E469">
    <cfRule type="expression" dxfId="52" priority="53">
      <formula>E463&gt;J463</formula>
    </cfRule>
  </conditionalFormatting>
  <conditionalFormatting sqref="E463:E469">
    <cfRule type="expression" dxfId="51" priority="52">
      <formula>ROW(E463)=Fila_Activa2</formula>
    </cfRule>
  </conditionalFormatting>
  <conditionalFormatting sqref="E472:E478">
    <cfRule type="expression" dxfId="50" priority="51">
      <formula>E472&gt;J472</formula>
    </cfRule>
  </conditionalFormatting>
  <conditionalFormatting sqref="E472:E478">
    <cfRule type="expression" dxfId="49" priority="50">
      <formula>ROW(E472)=Fila_Activa2</formula>
    </cfRule>
  </conditionalFormatting>
  <conditionalFormatting sqref="F458:F480">
    <cfRule type="expression" dxfId="48" priority="49">
      <formula>F458&gt;K458</formula>
    </cfRule>
  </conditionalFormatting>
  <conditionalFormatting sqref="F458:F480">
    <cfRule type="expression" dxfId="47" priority="48">
      <formula>ROW(F458)=Fila_Activa2</formula>
    </cfRule>
  </conditionalFormatting>
  <conditionalFormatting sqref="D459:D479">
    <cfRule type="expression" dxfId="46" priority="47">
      <formula>D459&gt;I459</formula>
    </cfRule>
  </conditionalFormatting>
  <conditionalFormatting sqref="D459:D479">
    <cfRule type="expression" dxfId="45" priority="46">
      <formula>ROW(D459)=Fila_Activa2</formula>
    </cfRule>
  </conditionalFormatting>
  <conditionalFormatting sqref="F481:F499">
    <cfRule type="expression" dxfId="44" priority="45">
      <formula>F481&gt;K481</formula>
    </cfRule>
  </conditionalFormatting>
  <conditionalFormatting sqref="F481:F499">
    <cfRule type="expression" dxfId="43" priority="44">
      <formula>ROW(F481)=Fila_Activa2</formula>
    </cfRule>
  </conditionalFormatting>
  <conditionalFormatting sqref="D480:D499">
    <cfRule type="expression" dxfId="42" priority="43">
      <formula>D480&gt;I480</formula>
    </cfRule>
  </conditionalFormatting>
  <conditionalFormatting sqref="D480:D499">
    <cfRule type="expression" dxfId="41" priority="42">
      <formula>ROW(D480)=Fila_Activa2</formula>
    </cfRule>
  </conditionalFormatting>
  <conditionalFormatting sqref="E494:E499">
    <cfRule type="expression" dxfId="40" priority="41">
      <formula>E494&gt;J494</formula>
    </cfRule>
  </conditionalFormatting>
  <conditionalFormatting sqref="E494:E499">
    <cfRule type="expression" dxfId="39" priority="40">
      <formula>ROW(E494)=Fila_Activa2</formula>
    </cfRule>
  </conditionalFormatting>
  <conditionalFormatting sqref="E480:E492">
    <cfRule type="expression" dxfId="38" priority="39">
      <formula>E480&gt;J480</formula>
    </cfRule>
  </conditionalFormatting>
  <conditionalFormatting sqref="E480:E492">
    <cfRule type="expression" dxfId="37" priority="38">
      <formula>ROW(E480)=Fila_Activa2</formula>
    </cfRule>
  </conditionalFormatting>
  <conditionalFormatting sqref="J8:J21 J23:J24">
    <cfRule type="expression" dxfId="36" priority="37">
      <formula>G8=0</formula>
    </cfRule>
  </conditionalFormatting>
  <conditionalFormatting sqref="K8:K21 K23:K24">
    <cfRule type="expression" dxfId="35" priority="36">
      <formula>G8=0</formula>
    </cfRule>
  </conditionalFormatting>
  <conditionalFormatting sqref="J22">
    <cfRule type="expression" dxfId="34" priority="35">
      <formula>G22=0</formula>
    </cfRule>
  </conditionalFormatting>
  <conditionalFormatting sqref="K22">
    <cfRule type="expression" dxfId="33" priority="34">
      <formula>G22=0</formula>
    </cfRule>
  </conditionalFormatting>
  <conditionalFormatting sqref="I8:I22">
    <cfRule type="expression" dxfId="32" priority="33">
      <formula>G8=0</formula>
    </cfRule>
  </conditionalFormatting>
  <conditionalFormatting sqref="I23">
    <cfRule type="expression" dxfId="31" priority="32">
      <formula>G23=0</formula>
    </cfRule>
  </conditionalFormatting>
  <conditionalFormatting sqref="I24">
    <cfRule type="expression" dxfId="30" priority="31">
      <formula>G24=0</formula>
    </cfRule>
  </conditionalFormatting>
  <conditionalFormatting sqref="I37:I38">
    <cfRule type="expression" dxfId="29" priority="30">
      <formula>G37=0</formula>
    </cfRule>
  </conditionalFormatting>
  <conditionalFormatting sqref="J27:J30 J36:J38 J45:J47">
    <cfRule type="expression" dxfId="28" priority="29">
      <formula>G27=0</formula>
    </cfRule>
  </conditionalFormatting>
  <conditionalFormatting sqref="K27:K30 K36:K38 K45:K47">
    <cfRule type="expression" dxfId="27" priority="28">
      <formula>G27=0</formula>
    </cfRule>
  </conditionalFormatting>
  <conditionalFormatting sqref="J32:J35">
    <cfRule type="expression" dxfId="26" priority="27">
      <formula>G32=0</formula>
    </cfRule>
  </conditionalFormatting>
  <conditionalFormatting sqref="K32:K35">
    <cfRule type="expression" dxfId="25" priority="26">
      <formula>G32=0</formula>
    </cfRule>
  </conditionalFormatting>
  <conditionalFormatting sqref="J31">
    <cfRule type="expression" dxfId="24" priority="25">
      <formula>G31=0</formula>
    </cfRule>
  </conditionalFormatting>
  <conditionalFormatting sqref="K31">
    <cfRule type="expression" dxfId="23" priority="24">
      <formula>G31=0</formula>
    </cfRule>
  </conditionalFormatting>
  <conditionalFormatting sqref="I27:I31">
    <cfRule type="expression" dxfId="22" priority="23">
      <formula>G27=0</formula>
    </cfRule>
  </conditionalFormatting>
  <conditionalFormatting sqref="I34:I36">
    <cfRule type="expression" dxfId="21" priority="22">
      <formula>G34=0</formula>
    </cfRule>
  </conditionalFormatting>
  <conditionalFormatting sqref="I32:I33">
    <cfRule type="expression" dxfId="20" priority="21">
      <formula>G32=0</formula>
    </cfRule>
  </conditionalFormatting>
  <conditionalFormatting sqref="I45:I47">
    <cfRule type="expression" dxfId="19" priority="20">
      <formula>G45=0</formula>
    </cfRule>
  </conditionalFormatting>
  <conditionalFormatting sqref="J39">
    <cfRule type="expression" dxfId="18" priority="19">
      <formula>G39=0</formula>
    </cfRule>
  </conditionalFormatting>
  <conditionalFormatting sqref="K39">
    <cfRule type="expression" dxfId="17" priority="18">
      <formula>G39=0</formula>
    </cfRule>
  </conditionalFormatting>
  <conditionalFormatting sqref="J40">
    <cfRule type="expression" dxfId="16" priority="17">
      <formula>G40=0</formula>
    </cfRule>
  </conditionalFormatting>
  <conditionalFormatting sqref="K40">
    <cfRule type="expression" dxfId="15" priority="16">
      <formula>G40=0</formula>
    </cfRule>
  </conditionalFormatting>
  <conditionalFormatting sqref="J41">
    <cfRule type="expression" dxfId="14" priority="15">
      <formula>G41=0</formula>
    </cfRule>
  </conditionalFormatting>
  <conditionalFormatting sqref="K41">
    <cfRule type="expression" dxfId="13" priority="14">
      <formula>G41=0</formula>
    </cfRule>
  </conditionalFormatting>
  <conditionalFormatting sqref="J42">
    <cfRule type="expression" dxfId="12" priority="13">
      <formula>G42=0</formula>
    </cfRule>
  </conditionalFormatting>
  <conditionalFormatting sqref="K42">
    <cfRule type="expression" dxfId="11" priority="12">
      <formula>G42=0</formula>
    </cfRule>
  </conditionalFormatting>
  <conditionalFormatting sqref="J43">
    <cfRule type="expression" dxfId="10" priority="11">
      <formula>G43=0</formula>
    </cfRule>
  </conditionalFormatting>
  <conditionalFormatting sqref="K43">
    <cfRule type="expression" dxfId="9" priority="10">
      <formula>G43=0</formula>
    </cfRule>
  </conditionalFormatting>
  <conditionalFormatting sqref="J44">
    <cfRule type="expression" dxfId="8" priority="9">
      <formula>G44=0</formula>
    </cfRule>
  </conditionalFormatting>
  <conditionalFormatting sqref="K44">
    <cfRule type="expression" dxfId="7" priority="8">
      <formula>G44=0</formula>
    </cfRule>
  </conditionalFormatting>
  <conditionalFormatting sqref="I39:I44">
    <cfRule type="expression" dxfId="6" priority="7">
      <formula>G39=0</formula>
    </cfRule>
  </conditionalFormatting>
  <conditionalFormatting sqref="J48">
    <cfRule type="expression" dxfId="5" priority="6">
      <formula>G48=0</formula>
    </cfRule>
  </conditionalFormatting>
  <conditionalFormatting sqref="K48">
    <cfRule type="expression" dxfId="4" priority="5">
      <formula>G48=0</formula>
    </cfRule>
  </conditionalFormatting>
  <conditionalFormatting sqref="I48">
    <cfRule type="expression" dxfId="3" priority="4">
      <formula>G48=0</formula>
    </cfRule>
  </conditionalFormatting>
  <conditionalFormatting sqref="J49">
    <cfRule type="expression" dxfId="2" priority="3">
      <formula>G49=0</formula>
    </cfRule>
  </conditionalFormatting>
  <conditionalFormatting sqref="K49">
    <cfRule type="expression" dxfId="1" priority="2">
      <formula>G49=0</formula>
    </cfRule>
  </conditionalFormatting>
  <conditionalFormatting sqref="I49">
    <cfRule type="expression" dxfId="0" priority="1">
      <formula>G49=0</formula>
    </cfRule>
  </conditionalFormatting>
  <printOptions horizontalCentered="1"/>
  <pageMargins left="0.15748031496062992" right="0.11811023622047245" top="0.51181102362204722" bottom="0.39370078740157483" header="0.15748031496062992" footer="0.15748031496062992"/>
  <pageSetup paperSize="9" scale="62" fitToHeight="0" orientation="portrait" horizontalDpi="4294967295" verticalDpi="4294967295" r:id="rId1"/>
  <headerFooter alignWithMargins="0">
    <oddHeader>&amp;L&amp;"Arial,Negrita Cursiva"&amp;9&amp;G&amp;C&amp;"Arial,Negrita"&amp;A&amp;R&amp;"Arial,Negrita"&amp;UESPECIALIDADES Y PRUEBAS
A CONTRATAR</oddHeader>
    <oddFooter>&amp;R&amp;"Arial,Negrita"&amp;11&amp;P /&amp;12 &amp;"Arial,Normal"&amp;10&amp;N</oddFooter>
  </headerFooter>
  <legacy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>
    <pageSetUpPr fitToPage="1"/>
  </sheetPr>
  <dimension ref="B2:C10"/>
  <sheetViews>
    <sheetView showGridLines="0" workbookViewId="0">
      <selection activeCell="C10" sqref="C10"/>
    </sheetView>
  </sheetViews>
  <sheetFormatPr baseColWidth="10" defaultColWidth="11" defaultRowHeight="15" x14ac:dyDescent="0.2"/>
  <cols>
    <col min="1" max="1" width="11" style="79"/>
    <col min="2" max="2" width="16.375" style="79" bestFit="1" customWidth="1"/>
    <col min="3" max="16384" width="11" style="79"/>
  </cols>
  <sheetData>
    <row r="2" spans="2:3" x14ac:dyDescent="0.2">
      <c r="B2" s="79" t="s">
        <v>327</v>
      </c>
      <c r="C2" s="83">
        <v>4</v>
      </c>
    </row>
    <row r="3" spans="2:3" x14ac:dyDescent="0.2">
      <c r="B3" s="79" t="s">
        <v>326</v>
      </c>
      <c r="C3" s="83">
        <v>6</v>
      </c>
    </row>
    <row r="6" spans="2:3" x14ac:dyDescent="0.2">
      <c r="B6" s="79" t="s">
        <v>328</v>
      </c>
      <c r="C6" s="83">
        <v>4</v>
      </c>
    </row>
    <row r="7" spans="2:3" x14ac:dyDescent="0.2">
      <c r="B7" s="79" t="s">
        <v>329</v>
      </c>
      <c r="C7" s="83">
        <v>8</v>
      </c>
    </row>
    <row r="10" spans="2:3" x14ac:dyDescent="0.2">
      <c r="B10" s="79" t="s">
        <v>330</v>
      </c>
      <c r="C10" s="85" t="str">
        <f ca="1">MID(CELL("nombrearchivo",A1),FIND("[",CELL("nombrearchivo",A1))+1,FIND("]",CELL("nombrearchivo",A1))-FIND("[",CELL("nombrearchivo",A1))-1)</f>
        <v>Segovia (Segovia)-CCo-AS+RHB.xlsm</v>
      </c>
    </row>
  </sheetData>
  <printOptions horizontalCentered="1"/>
  <pageMargins left="0.23622047244094491" right="0.23622047244094491" top="1.0629921259842521" bottom="0.82677165354330717" header="0.23622047244094491" footer="0.19685039370078741"/>
  <pageSetup paperSize="9" fitToHeight="0" orientation="portrait" horizontalDpi="4294967292" r:id="rId1"/>
  <headerFooter alignWithMargins="0">
    <oddHeader>&amp;L&amp;"Arial,Negrita Cursiva"&amp;9umivale/  Dir. de Organización y Administración /PR/MRB
&amp;D - &amp;T&amp;R&amp;"Arial,Negrita"&amp;UTítulo
&amp;10&amp;U&amp;A</oddHeader>
    <oddFooter>&amp;L&amp;"Arial,Normal"&amp;8&amp;Z&amp;F&amp;R&amp;"Arial,Negrita"&amp;11&amp;P /&amp;12 &amp;"Arial,Normal"&amp;10&amp;N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EFC9CAA0835FA74491AB6686E1E5FDBA" ma:contentTypeVersion="3" ma:contentTypeDescription="Crear nuevo documento." ma:contentTypeScope="" ma:versionID="c1d1268f461366a8e761991129849d4d">
  <xsd:schema xmlns:xsd="http://www.w3.org/2001/XMLSchema" xmlns:xs="http://www.w3.org/2001/XMLSchema" xmlns:p="http://schemas.microsoft.com/office/2006/metadata/properties" xmlns:ns2="7a63cc3a-073b-4dfa-842d-925f4cf02dee" targetNamespace="http://schemas.microsoft.com/office/2006/metadata/properties" ma:root="true" ma:fieldsID="f4ae6e9a146b94992422f4ed151761f4" ns2:_="">
    <xsd:import namespace="7a63cc3a-073b-4dfa-842d-925f4cf02de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a63cc3a-073b-4dfa-842d-925f4cf02de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E74B116-EC97-444C-9670-8E565C054E42}"/>
</file>

<file path=customXml/itemProps2.xml><?xml version="1.0" encoding="utf-8"?>
<ds:datastoreItem xmlns:ds="http://schemas.openxmlformats.org/officeDocument/2006/customXml" ds:itemID="{C3A45668-E4A6-49F8-B8D9-C8D8248A052D}"/>
</file>

<file path=customXml/itemProps3.xml><?xml version="1.0" encoding="utf-8"?>
<ds:datastoreItem xmlns:ds="http://schemas.openxmlformats.org/officeDocument/2006/customXml" ds:itemID="{7EA144CC-9AE9-4F8E-A300-50AE0F4331ED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7</vt:i4>
      </vt:variant>
    </vt:vector>
  </HeadingPairs>
  <TitlesOfParts>
    <vt:vector size="12" baseType="lpstr">
      <vt:lpstr>INSTRUCCIONES</vt:lpstr>
      <vt:lpstr>Detalle Servicios Licitados</vt:lpstr>
      <vt:lpstr>Resumen Oferta</vt:lpstr>
      <vt:lpstr>OTROS servicios ofertados</vt:lpstr>
      <vt:lpstr>Hoja1</vt:lpstr>
      <vt:lpstr>Columna_Activa</vt:lpstr>
      <vt:lpstr>Columna_Activa2</vt:lpstr>
      <vt:lpstr>Fila_Activa</vt:lpstr>
      <vt:lpstr>Fila_Activa2</vt:lpstr>
      <vt:lpstr>Nombre_Fichero</vt:lpstr>
      <vt:lpstr>'Detalle Servicios Licitados'!Títulos_a_imprimir</vt:lpstr>
      <vt:lpstr>'OTROS servicios ofertados'!Títulos_a_imprimir</vt:lpstr>
    </vt:vector>
  </TitlesOfParts>
  <Company>UNION MUSEBA IBESVICO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Ruescas Borrajo, Manuel</dc:creator>
  <cp:lastModifiedBy>López Labarga, Vanessa</cp:lastModifiedBy>
  <cp:lastPrinted>2015-02-17T15:24:41Z</cp:lastPrinted>
  <dcterms:created xsi:type="dcterms:W3CDTF">2001-03-16T09:56:07Z</dcterms:created>
  <dcterms:modified xsi:type="dcterms:W3CDTF">2023-11-20T14:34:05Z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0x010100EFC9CAA0835FA74491AB6686E1E5FDBA</vt:lpwstr>
  </property>
</Properties>
</file>