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uan.chavez\Documents\Code\Tecno-FSH-ETL\Formatos\"/>
    </mc:Choice>
  </mc:AlternateContent>
  <xr:revisionPtr revIDLastSave="0" documentId="13_ncr:1_{FBD1C1F8-0F67-452B-9278-888CB47158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Print_Area" localSheetId="0">Hoja1!$A$1:$J$277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6" i="1" l="1"/>
  <c r="D240" i="1" s="1"/>
  <c r="E91" i="1"/>
  <c r="E89" i="1"/>
  <c r="E87" i="1"/>
  <c r="E85" i="1"/>
  <c r="E83" i="1"/>
  <c r="E81" i="1"/>
  <c r="E79" i="1"/>
  <c r="E77" i="1"/>
  <c r="E75" i="1"/>
  <c r="E73" i="1"/>
  <c r="E71" i="1"/>
  <c r="E69" i="1"/>
  <c r="E67" i="1"/>
  <c r="E65" i="1"/>
  <c r="E63" i="1"/>
  <c r="E61" i="1"/>
  <c r="E59" i="1"/>
  <c r="E57" i="1"/>
  <c r="E55" i="1"/>
  <c r="E53" i="1"/>
  <c r="E51" i="1"/>
  <c r="E49" i="1"/>
  <c r="C70" i="1"/>
  <c r="I91" i="1"/>
  <c r="I83" i="1"/>
  <c r="I79" i="1"/>
  <c r="I77" i="1"/>
  <c r="I75" i="1"/>
  <c r="I73" i="1"/>
  <c r="I71" i="1"/>
  <c r="I69" i="1"/>
  <c r="I67" i="1"/>
  <c r="I65" i="1"/>
  <c r="I63" i="1"/>
  <c r="I61" i="1"/>
  <c r="I59" i="1"/>
  <c r="I57" i="1"/>
  <c r="I55" i="1"/>
  <c r="I53" i="1"/>
  <c r="I51" i="1"/>
  <c r="I49" i="1"/>
  <c r="C78" i="1"/>
  <c r="C86" i="1"/>
  <c r="C84" i="1"/>
  <c r="C90" i="1"/>
  <c r="C88" i="1"/>
  <c r="C82" i="1"/>
  <c r="C80" i="1"/>
  <c r="C76" i="1"/>
  <c r="C74" i="1"/>
  <c r="C72" i="1"/>
  <c r="C68" i="1"/>
  <c r="C66" i="1"/>
  <c r="C64" i="1"/>
  <c r="C62" i="1"/>
  <c r="C60" i="1"/>
  <c r="C58" i="1"/>
  <c r="C56" i="1"/>
  <c r="C54" i="1"/>
  <c r="C52" i="1"/>
  <c r="C50" i="1"/>
  <c r="C48" i="1"/>
  <c r="I236" i="1"/>
  <c r="I81" i="1" l="1"/>
  <c r="I85" i="1"/>
  <c r="I87" i="1"/>
  <c r="I89" i="1"/>
  <c r="C238" i="1"/>
</calcChain>
</file>

<file path=xl/sharedStrings.xml><?xml version="1.0" encoding="utf-8"?>
<sst xmlns="http://schemas.openxmlformats.org/spreadsheetml/2006/main" count="181" uniqueCount="139">
  <si>
    <t>Date, Time:</t>
  </si>
  <si>
    <t>Profile:</t>
  </si>
  <si>
    <t>Manufacturer:</t>
  </si>
  <si>
    <t>Device:</t>
  </si>
  <si>
    <t>Serial Number:</t>
  </si>
  <si>
    <t>Filename:</t>
  </si>
  <si>
    <t>Operator:</t>
  </si>
  <si>
    <t>Name:</t>
  </si>
  <si>
    <t>Department:</t>
  </si>
  <si>
    <t>Phone Number:</t>
  </si>
  <si>
    <t>Commentary:</t>
  </si>
  <si>
    <t>Test Receiver:</t>
  </si>
  <si>
    <t>Standard</t>
  </si>
  <si>
    <t>TxCheck1</t>
  </si>
  <si>
    <t>Rohde&amp;Scwarz</t>
  </si>
  <si>
    <t>ETL-3</t>
  </si>
  <si>
    <t>ETL TX CHECK TEST REPORT</t>
  </si>
  <si>
    <t>10 MHz Reference:</t>
  </si>
  <si>
    <t>FFT Window Offset:</t>
  </si>
  <si>
    <t>FFT Window Pos:</t>
  </si>
  <si>
    <t>Symbol Loop:</t>
  </si>
  <si>
    <t>System Optimization:</t>
  </si>
  <si>
    <t>Use SI Detection:</t>
  </si>
  <si>
    <t>Auto/Preamble Detect:</t>
  </si>
  <si>
    <t>Sideband Position:</t>
  </si>
  <si>
    <t>Level Unit:</t>
  </si>
  <si>
    <t>Imput Impedance:</t>
  </si>
  <si>
    <t>Channel Bandwidth:</t>
  </si>
  <si>
    <t>RF [MHz]:</t>
  </si>
  <si>
    <t>TV/Radio Standard:</t>
  </si>
  <si>
    <t>OFDM DVB-T2</t>
  </si>
  <si>
    <t>6 MHz</t>
  </si>
  <si>
    <t>Normal</t>
  </si>
  <si>
    <t>x</t>
  </si>
  <si>
    <t>Slow/Laboratory</t>
  </si>
  <si>
    <t>Medium</t>
  </si>
  <si>
    <t>Auto</t>
  </si>
  <si>
    <t>% of guard interval</t>
  </si>
  <si>
    <t>ETL SETTINGS</t>
  </si>
  <si>
    <t>Measurement Results</t>
  </si>
  <si>
    <t>Measurement</t>
  </si>
  <si>
    <t>Poor</t>
  </si>
  <si>
    <t>Excelent</t>
  </si>
  <si>
    <t>Result</t>
  </si>
  <si>
    <t>Weight</t>
  </si>
  <si>
    <t>[x] Overview Measurements</t>
  </si>
  <si>
    <t>[x] Sync Lock</t>
  </si>
  <si>
    <t>[x] Level</t>
  </si>
  <si>
    <t>[x] Carrier Freq Offset</t>
  </si>
  <si>
    <t>[x] Bit Rate Offset</t>
  </si>
  <si>
    <t>[x] MER(L1,rms)</t>
  </si>
  <si>
    <t>[x] MER(L1,peak)</t>
  </si>
  <si>
    <t>[x] MER(PLP,rms)</t>
  </si>
  <si>
    <t>[x] MER(PLP,peak)</t>
  </si>
  <si>
    <t>[x] EVM(PLP,rms)</t>
  </si>
  <si>
    <t>[x] EVM(PLP,peak)</t>
  </si>
  <si>
    <t>[x] Amplitude</t>
  </si>
  <si>
    <t>[x] Phase</t>
  </si>
  <si>
    <t>[x] Group Delay</t>
  </si>
  <si>
    <t>[x] Amplitude Imbalance</t>
  </si>
  <si>
    <t>[x] Quadrature Error</t>
  </si>
  <si>
    <t>[x] Carrier Suppression</t>
  </si>
  <si>
    <t>[x] BER before LDPC</t>
  </si>
  <si>
    <t>[x] BER before BCH</t>
  </si>
  <si>
    <t>[x] BBFRAME Error Ratio</t>
  </si>
  <si>
    <t>[x] Errored Second Ratio</t>
  </si>
  <si>
    <t>[x] Packet Error Ratio</t>
  </si>
  <si>
    <t>[x] Shoulder Att Lower</t>
  </si>
  <si>
    <t>[x] Shoulder Att Upper</t>
  </si>
  <si>
    <t>points</t>
  </si>
  <si>
    <t>ETL Graphics</t>
  </si>
  <si>
    <t>[x] Overview</t>
  </si>
  <si>
    <t>[x] Spectrum</t>
  </si>
  <si>
    <t>WARNINGS</t>
  </si>
  <si>
    <t>The following measurements are out of limit(s):</t>
  </si>
  <si>
    <t>SUMMARY</t>
  </si>
  <si>
    <t>Taken into account:</t>
  </si>
  <si>
    <t>Sum result:</t>
  </si>
  <si>
    <t>measurements</t>
  </si>
  <si>
    <t>points of total</t>
  </si>
  <si>
    <t>[x] Constellation</t>
  </si>
  <si>
    <t>[x] CCDF</t>
  </si>
  <si>
    <t>[x] Amplitude and Phase</t>
  </si>
  <si>
    <t>[x] Amplitude and Group Delay</t>
  </si>
  <si>
    <t>[x] Echo Pattern</t>
  </si>
  <si>
    <t>[x] MER(f)</t>
  </si>
  <si>
    <t>[x] L1-pre Signalling</t>
  </si>
  <si>
    <t>[x] L1-post Signalling 1</t>
  </si>
  <si>
    <t>[x] L1-post Signalling 2</t>
  </si>
  <si>
    <t>[x] L1-post Signalling 3</t>
  </si>
  <si>
    <t>Resultado</t>
  </si>
  <si>
    <t>Desempeño</t>
  </si>
  <si>
    <t>Puntos</t>
  </si>
  <si>
    <t>No</t>
  </si>
  <si>
    <t>Yes</t>
  </si>
  <si>
    <t>± 35.0 dB</t>
  </si>
  <si>
    <t>± 30000 Hz</t>
  </si>
  <si>
    <t>0 Hz</t>
  </si>
  <si>
    <t>± 20.0 ppm</t>
  </si>
  <si>
    <t>24.0 dB</t>
  </si>
  <si>
    <t>83.8 dBuV</t>
  </si>
  <si>
    <t>0.0 ppm</t>
  </si>
  <si>
    <t>43.0 dB</t>
  </si>
  <si>
    <t>10.0 dB</t>
  </si>
  <si>
    <t>28.0 dB</t>
  </si>
  <si>
    <t>4.40 %</t>
  </si>
  <si>
    <t>0.50 %</t>
  </si>
  <si>
    <t>22.00 %</t>
  </si>
  <si>
    <t>2.50 %</t>
  </si>
  <si>
    <t>3.00 dB</t>
  </si>
  <si>
    <t>0.10 dB</t>
  </si>
  <si>
    <t>45.00 °</t>
  </si>
  <si>
    <t>0.50 °</t>
  </si>
  <si>
    <t>300.00 ns</t>
  </si>
  <si>
    <t>6.00 ns</t>
  </si>
  <si>
    <t>± 2.00 %</t>
  </si>
  <si>
    <t>0.00 %</t>
  </si>
  <si>
    <t>± 2.00 °</t>
  </si>
  <si>
    <t>0.00 °</t>
  </si>
  <si>
    <t>15.0 dB</t>
  </si>
  <si>
    <t>50.0 dB</t>
  </si>
  <si>
    <t>1.0e-2</t>
  </si>
  <si>
    <t>1.0e-11</t>
  </si>
  <si>
    <t>1.0e-5</t>
  </si>
  <si>
    <t>1.0e-10</t>
  </si>
  <si>
    <t>10.0 %</t>
  </si>
  <si>
    <t>0.0 %</t>
  </si>
  <si>
    <t>1.0e-7</t>
  </si>
  <si>
    <t>35.0 dB</t>
  </si>
  <si>
    <t>53.0 dB</t>
  </si>
  <si>
    <t>dBuV</t>
  </si>
  <si>
    <t>Hz</t>
  </si>
  <si>
    <t>ppm</t>
  </si>
  <si>
    <t>dB</t>
  </si>
  <si>
    <t>db</t>
  </si>
  <si>
    <t>%</t>
  </si>
  <si>
    <t>°</t>
  </si>
  <si>
    <t>ns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</si>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</sst>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/>
    </xf>
    <xf numFmtId="0" fontId="4" fillId="0" borderId="7" xfId="0" applyFont="1" applyBorder="1"/>
    <xf numFmtId="0" fontId="4" fillId="0" borderId="11" xfId="0" applyFont="1" applyBorder="1"/>
    <xf numFmtId="0" fontId="4" fillId="0" borderId="8" xfId="0" applyFont="1" applyBorder="1"/>
    <xf numFmtId="0" fontId="4" fillId="0" borderId="10" xfId="0" applyFont="1" applyBorder="1"/>
    <xf numFmtId="0" fontId="4" fillId="0" borderId="9" xfId="0" applyFont="1" applyBorder="1"/>
    <xf numFmtId="11" fontId="4" fillId="0" borderId="0" xfId="0" applyNumberFormat="1" applyFont="1"/>
    <xf numFmtId="11" fontId="4" fillId="0" borderId="3" xfId="0" applyNumberFormat="1" applyFont="1" applyBorder="1"/>
    <xf numFmtId="0" fontId="4" fillId="0" borderId="3" xfId="0" applyFont="1" applyBorder="1" applyAlignment="1">
      <alignment horizontal="left" indent="1"/>
    </xf>
    <xf numFmtId="0" fontId="4" fillId="0" borderId="10" xfId="0" applyFont="1" applyBorder="1" applyAlignment="1">
      <alignment horizontal="left" indent="1"/>
    </xf>
    <xf numFmtId="164" fontId="4" fillId="0" borderId="0" xfId="0" applyNumberFormat="1" applyFont="1"/>
    <xf numFmtId="9" fontId="4" fillId="0" borderId="7" xfId="0" applyNumberFormat="1" applyFont="1" applyBorder="1"/>
    <xf numFmtId="9" fontId="4" fillId="0" borderId="8" xfId="0" applyNumberFormat="1" applyFont="1" applyBorder="1"/>
    <xf numFmtId="9" fontId="4" fillId="0" borderId="11" xfId="0" applyNumberFormat="1" applyFont="1" applyBorder="1"/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6" xfId="0" applyBorder="1" applyAlignment="1">
      <alignment horizontal="left" vertical="center" wrapText="1" indent="1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7" xfId="0" applyFont="1" applyBorder="1" applyAlignment="1">
      <alignment horizontal="left" indent="1"/>
    </xf>
    <xf numFmtId="0" fontId="4" fillId="0" borderId="11" xfId="0" applyFont="1" applyBorder="1" applyAlignment="1">
      <alignment horizontal="left" indent="1"/>
    </xf>
    <xf numFmtId="0" fontId="5" fillId="0" borderId="0" xfId="0" applyFont="1" applyAlignment="1">
      <alignment horizontal="center"/>
    </xf>
    <xf numFmtId="9" fontId="0" fillId="0" borderId="0" xfId="0" applyNumberFormat="1"/>
    <xf numFmtId="0" fontId="6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8</xdr:col>
      <xdr:colOff>570324</xdr:colOff>
      <xdr:row>5</xdr:row>
      <xdr:rowOff>19050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1CD0701-8347-478B-AD5B-8350FD6F1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5400" y="0"/>
          <a:ext cx="551274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0"/>
  <sheetViews>
    <sheetView tabSelected="1" view="pageBreakPreview" zoomScaleNormal="100" zoomScaleSheetLayoutView="100" workbookViewId="0"/>
  </sheetViews>
  <sheetFormatPr baseColWidth="10" defaultColWidth="8.88671875" defaultRowHeight="14.4" x14ac:dyDescent="0.3"/>
  <cols>
    <col min="12" max="12" width="9.109375" bestFit="1" customWidth="1"/>
    <col min="13" max="13" width="10.77734375" bestFit="1" customWidth="1"/>
  </cols>
  <sheetData>
    <row r="1" spans="1:8" ht="21" x14ac:dyDescent="0.4">
      <c r="D1" s="27" t="s">
        <v>16</v>
      </c>
      <c r="E1" s="27"/>
      <c r="F1" s="27"/>
      <c r="G1" s="27"/>
    </row>
    <row r="3" spans="1:8" x14ac:dyDescent="0.3">
      <c r="A3" t="s">
        <v>0</v>
      </c>
    </row>
    <row r="4" spans="1:8" x14ac:dyDescent="0.3">
      <c r="A4" t="s">
        <v>1</v>
      </c>
      <c r="C4" t="s">
        <v>12</v>
      </c>
    </row>
    <row r="5" spans="1:8" x14ac:dyDescent="0.3">
      <c r="A5" t="s">
        <v>5</v>
      </c>
      <c r="C5" t="s">
        <v>13</v>
      </c>
    </row>
    <row r="6" spans="1:8" x14ac:dyDescent="0.3">
      <c r="A6" t="s">
        <v>6</v>
      </c>
      <c r="F6" t="s">
        <v>11</v>
      </c>
    </row>
    <row r="7" spans="1:8" x14ac:dyDescent="0.3">
      <c r="A7" t="s">
        <v>7</v>
      </c>
      <c r="F7" t="s">
        <v>2</v>
      </c>
      <c r="H7" t="s">
        <v>14</v>
      </c>
    </row>
    <row r="8" spans="1:8" x14ac:dyDescent="0.3">
      <c r="A8" t="s">
        <v>8</v>
      </c>
      <c r="F8" t="s">
        <v>3</v>
      </c>
      <c r="H8" t="s">
        <v>15</v>
      </c>
    </row>
    <row r="9" spans="1:8" x14ac:dyDescent="0.3">
      <c r="A9" t="s">
        <v>9</v>
      </c>
      <c r="F9" t="s">
        <v>4</v>
      </c>
    </row>
    <row r="11" spans="1:8" x14ac:dyDescent="0.3">
      <c r="A11" t="s">
        <v>10</v>
      </c>
    </row>
    <row r="18" spans="1:7" ht="21" x14ac:dyDescent="0.4">
      <c r="D18" s="25" t="s">
        <v>38</v>
      </c>
      <c r="E18" s="25"/>
      <c r="F18" s="25"/>
      <c r="G18" s="25"/>
    </row>
    <row r="20" spans="1:7" x14ac:dyDescent="0.3">
      <c r="A20" t="s">
        <v>29</v>
      </c>
      <c r="D20" t="s">
        <v>30</v>
      </c>
    </row>
    <row r="21" spans="1:7" x14ac:dyDescent="0.3">
      <c r="A21" t="s">
        <v>28</v>
      </c>
      <c r="D21" s="1"/>
    </row>
    <row r="22" spans="1:7" x14ac:dyDescent="0.3">
      <c r="A22" t="s">
        <v>27</v>
      </c>
      <c r="D22" t="s">
        <v>31</v>
      </c>
    </row>
    <row r="23" spans="1:7" x14ac:dyDescent="0.3">
      <c r="A23" t="s">
        <v>26</v>
      </c>
      <c r="D23" s="1"/>
    </row>
    <row r="24" spans="1:7" x14ac:dyDescent="0.3">
      <c r="A24" t="s">
        <v>25</v>
      </c>
      <c r="D24" t="s">
        <v>130</v>
      </c>
    </row>
    <row r="25" spans="1:7" x14ac:dyDescent="0.3">
      <c r="A25" t="s">
        <v>24</v>
      </c>
      <c r="D25" t="s">
        <v>32</v>
      </c>
    </row>
    <row r="26" spans="1:7" x14ac:dyDescent="0.3">
      <c r="A26" t="s">
        <v>23</v>
      </c>
      <c r="D26" t="s">
        <v>33</v>
      </c>
    </row>
    <row r="27" spans="1:7" x14ac:dyDescent="0.3">
      <c r="A27" t="s">
        <v>22</v>
      </c>
      <c r="D27" t="s">
        <v>33</v>
      </c>
    </row>
    <row r="28" spans="1:7" x14ac:dyDescent="0.3">
      <c r="A28" t="s">
        <v>21</v>
      </c>
      <c r="D28" t="s">
        <v>34</v>
      </c>
    </row>
    <row r="29" spans="1:7" x14ac:dyDescent="0.3">
      <c r="A29" t="s">
        <v>20</v>
      </c>
      <c r="D29" t="s">
        <v>35</v>
      </c>
    </row>
    <row r="30" spans="1:7" x14ac:dyDescent="0.3">
      <c r="A30" t="s">
        <v>19</v>
      </c>
      <c r="D30" t="s">
        <v>36</v>
      </c>
    </row>
    <row r="31" spans="1:7" x14ac:dyDescent="0.3">
      <c r="A31" t="s">
        <v>18</v>
      </c>
      <c r="D31" s="1">
        <v>0</v>
      </c>
      <c r="F31" t="s">
        <v>37</v>
      </c>
    </row>
    <row r="32" spans="1:7" x14ac:dyDescent="0.3">
      <c r="A32" t="s">
        <v>17</v>
      </c>
      <c r="D32" t="s">
        <v>138</v>
      </c>
    </row>
    <row r="41" spans="1:14" ht="21" x14ac:dyDescent="0.4">
      <c r="D41" s="25" t="s">
        <v>39</v>
      </c>
      <c r="E41" s="25"/>
      <c r="F41" s="25"/>
      <c r="G41" s="25"/>
    </row>
    <row r="43" spans="1:14" ht="15" thickBot="1" x14ac:dyDescent="0.35">
      <c r="A43" s="3"/>
      <c r="B43" s="4"/>
      <c r="C43" s="28" t="s">
        <v>40</v>
      </c>
      <c r="D43" s="29"/>
      <c r="E43" s="2" t="s">
        <v>41</v>
      </c>
      <c r="F43" s="2" t="s">
        <v>42</v>
      </c>
      <c r="G43" s="4"/>
      <c r="H43" s="5" t="s">
        <v>44</v>
      </c>
      <c r="I43" s="30" t="s">
        <v>43</v>
      </c>
      <c r="J43" s="30"/>
    </row>
    <row r="44" spans="1:14" ht="21" x14ac:dyDescent="0.4">
      <c r="A44" s="6" t="s">
        <v>45</v>
      </c>
    </row>
    <row r="46" spans="1:14" x14ac:dyDescent="0.3">
      <c r="A46" s="26" t="s">
        <v>46</v>
      </c>
      <c r="B46" s="26"/>
      <c r="C46" s="7"/>
      <c r="D46" s="8"/>
      <c r="E46" s="9" t="s">
        <v>93</v>
      </c>
      <c r="F46" s="9" t="s">
        <v>94</v>
      </c>
      <c r="G46" s="8"/>
      <c r="H46" s="31"/>
      <c r="I46" s="7"/>
      <c r="J46" s="8"/>
      <c r="L46" t="s">
        <v>90</v>
      </c>
      <c r="M46" t="s">
        <v>91</v>
      </c>
      <c r="N46" t="s">
        <v>92</v>
      </c>
    </row>
    <row r="47" spans="1:14" x14ac:dyDescent="0.3">
      <c r="A47" s="26"/>
      <c r="B47" s="26"/>
      <c r="C47" s="10"/>
      <c r="D47" s="11"/>
      <c r="E47" s="12"/>
      <c r="F47" s="12"/>
      <c r="G47" s="11"/>
      <c r="H47" s="32"/>
      <c r="I47" s="12"/>
      <c r="J47" s="11"/>
    </row>
    <row r="48" spans="1:14" x14ac:dyDescent="0.3">
      <c r="A48" s="26" t="s">
        <v>47</v>
      </c>
      <c r="B48" s="26"/>
      <c r="C48" s="7">
        <f>ROUND(L48,1)</f>
        <v>0</v>
      </c>
      <c r="D48" s="17" t="s">
        <v>130</v>
      </c>
      <c r="E48" s="7" t="s">
        <v>95</v>
      </c>
      <c r="F48" s="7"/>
      <c r="G48" s="8" t="s">
        <v>100</v>
      </c>
      <c r="H48" s="23">
        <v>70</v>
      </c>
      <c r="I48" s="7"/>
      <c r="J48" s="17" t="s">
        <v>69</v>
      </c>
    </row>
    <row r="49" spans="1:10" x14ac:dyDescent="0.3">
      <c r="A49" s="26"/>
      <c r="B49" s="26"/>
      <c r="C49" s="38"/>
      <c r="D49" s="39"/>
      <c r="E49" s="20">
        <f>M49/100</f>
        <v>0</v>
      </c>
      <c r="F49" s="21"/>
      <c r="G49" s="22"/>
      <c r="H49" s="24"/>
      <c r="I49" s="33" t="e">
        <f>_xlfn.CONCAT(ROUND(100*(I48/$F$236),0)," % of sum")</f>
        <v>#DIV/0!</v>
      </c>
      <c r="J49" s="34"/>
    </row>
    <row r="50" spans="1:10" x14ac:dyDescent="0.3">
      <c r="A50" s="26" t="s">
        <v>48</v>
      </c>
      <c r="B50" s="26"/>
      <c r="C50" s="7">
        <f>L50</f>
        <v>0</v>
      </c>
      <c r="D50" s="17" t="s">
        <v>131</v>
      </c>
      <c r="E50" s="7" t="s">
        <v>96</v>
      </c>
      <c r="F50" s="7"/>
      <c r="G50" s="8" t="s">
        <v>97</v>
      </c>
      <c r="H50" s="23">
        <v>20</v>
      </c>
      <c r="I50" s="7"/>
      <c r="J50" s="17" t="s">
        <v>69</v>
      </c>
    </row>
    <row r="51" spans="1:10" x14ac:dyDescent="0.3">
      <c r="A51" s="26"/>
      <c r="B51" s="26"/>
      <c r="C51" s="38"/>
      <c r="D51" s="39"/>
      <c r="E51" s="20">
        <f>M51/100</f>
        <v>0</v>
      </c>
      <c r="F51" s="21"/>
      <c r="G51" s="22"/>
      <c r="H51" s="24"/>
      <c r="I51" s="33" t="e">
        <f>_xlfn.CONCAT(ROUND(100*(I50/$F$236),0)," % of sum")</f>
        <v>#DIV/0!</v>
      </c>
      <c r="J51" s="34"/>
    </row>
    <row r="52" spans="1:10" x14ac:dyDescent="0.3">
      <c r="A52" s="26" t="s">
        <v>49</v>
      </c>
      <c r="B52" s="26"/>
      <c r="C52" s="7">
        <f>ROUND(L52,1)</f>
        <v>0</v>
      </c>
      <c r="D52" s="17" t="s">
        <v>132</v>
      </c>
      <c r="E52" s="7" t="s">
        <v>98</v>
      </c>
      <c r="F52" s="7"/>
      <c r="G52" s="8" t="s">
        <v>101</v>
      </c>
      <c r="H52" s="23">
        <v>20</v>
      </c>
      <c r="I52" s="7"/>
      <c r="J52" s="17" t="s">
        <v>69</v>
      </c>
    </row>
    <row r="53" spans="1:10" x14ac:dyDescent="0.3">
      <c r="A53" s="26"/>
      <c r="B53" s="26"/>
      <c r="C53" s="38"/>
      <c r="D53" s="39"/>
      <c r="E53" s="20">
        <f>M53/100</f>
        <v>0</v>
      </c>
      <c r="F53" s="21"/>
      <c r="G53" s="22"/>
      <c r="H53" s="24"/>
      <c r="I53" s="33" t="e">
        <f>_xlfn.CONCAT(ROUND(100*(I52/$F$236),0)," % of sum")</f>
        <v>#DIV/0!</v>
      </c>
      <c r="J53" s="34"/>
    </row>
    <row r="54" spans="1:10" x14ac:dyDescent="0.3">
      <c r="A54" s="26" t="s">
        <v>50</v>
      </c>
      <c r="B54" s="26"/>
      <c r="C54" s="7">
        <f>ROUND(L54,1)</f>
        <v>0</v>
      </c>
      <c r="D54" s="17" t="s">
        <v>133</v>
      </c>
      <c r="E54" s="7" t="s">
        <v>99</v>
      </c>
      <c r="F54" s="7"/>
      <c r="G54" s="8" t="s">
        <v>102</v>
      </c>
      <c r="H54" s="23">
        <v>20</v>
      </c>
      <c r="I54" s="7"/>
      <c r="J54" s="17" t="s">
        <v>69</v>
      </c>
    </row>
    <row r="55" spans="1:10" x14ac:dyDescent="0.3">
      <c r="A55" s="26"/>
      <c r="B55" s="26"/>
      <c r="C55" s="38"/>
      <c r="D55" s="39"/>
      <c r="E55" s="20">
        <f>M55/100</f>
        <v>0</v>
      </c>
      <c r="F55" s="21"/>
      <c r="G55" s="22"/>
      <c r="H55" s="24"/>
      <c r="I55" s="33" t="e">
        <f>_xlfn.CONCAT(ROUND(100*(I54/$F$236),0)," % of sum")</f>
        <v>#DIV/0!</v>
      </c>
      <c r="J55" s="34"/>
    </row>
    <row r="56" spans="1:10" x14ac:dyDescent="0.3">
      <c r="A56" s="26" t="s">
        <v>51</v>
      </c>
      <c r="B56" s="26"/>
      <c r="C56" s="7">
        <f>ROUND(L56,1)</f>
        <v>0</v>
      </c>
      <c r="D56" s="18" t="s">
        <v>133</v>
      </c>
      <c r="E56" s="14" t="s">
        <v>103</v>
      </c>
      <c r="F56" s="14"/>
      <c r="G56" s="13" t="s">
        <v>104</v>
      </c>
      <c r="H56" s="23">
        <v>20</v>
      </c>
      <c r="I56" s="14"/>
      <c r="J56" s="17" t="s">
        <v>69</v>
      </c>
    </row>
    <row r="57" spans="1:10" x14ac:dyDescent="0.3">
      <c r="A57" s="26"/>
      <c r="B57" s="26"/>
      <c r="C57" s="38"/>
      <c r="D57" s="39"/>
      <c r="E57" s="20">
        <f>M57/100</f>
        <v>0</v>
      </c>
      <c r="F57" s="21"/>
      <c r="G57" s="22"/>
      <c r="H57" s="24"/>
      <c r="I57" s="33" t="e">
        <f>_xlfn.CONCAT(ROUND(100*(I56/$F$236),0)," % of sum")</f>
        <v>#DIV/0!</v>
      </c>
      <c r="J57" s="34"/>
    </row>
    <row r="58" spans="1:10" x14ac:dyDescent="0.3">
      <c r="A58" s="26" t="s">
        <v>52</v>
      </c>
      <c r="B58" s="26"/>
      <c r="C58" s="7">
        <f>ROUND(L58,1)</f>
        <v>0</v>
      </c>
      <c r="D58" s="17" t="s">
        <v>134</v>
      </c>
      <c r="E58" s="7" t="s">
        <v>99</v>
      </c>
      <c r="F58" s="7"/>
      <c r="G58" s="8" t="s">
        <v>102</v>
      </c>
      <c r="H58" s="23">
        <v>20</v>
      </c>
      <c r="I58" s="7"/>
      <c r="J58" s="17" t="s">
        <v>69</v>
      </c>
    </row>
    <row r="59" spans="1:10" x14ac:dyDescent="0.3">
      <c r="A59" s="26"/>
      <c r="B59" s="26"/>
      <c r="C59" s="38"/>
      <c r="D59" s="39"/>
      <c r="E59" s="20">
        <f>M59/100</f>
        <v>0</v>
      </c>
      <c r="F59" s="21"/>
      <c r="G59" s="22"/>
      <c r="H59" s="24"/>
      <c r="I59" s="33" t="e">
        <f>_xlfn.CONCAT(ROUND(100*(I58/$F$236),0)," % of sum")</f>
        <v>#DIV/0!</v>
      </c>
      <c r="J59" s="34"/>
    </row>
    <row r="60" spans="1:10" x14ac:dyDescent="0.3">
      <c r="A60" s="26" t="s">
        <v>53</v>
      </c>
      <c r="B60" s="26"/>
      <c r="C60" s="7">
        <f>ROUND(L60,1)</f>
        <v>0</v>
      </c>
      <c r="D60" s="18" t="s">
        <v>134</v>
      </c>
      <c r="E60" s="14" t="s">
        <v>103</v>
      </c>
      <c r="F60" s="14"/>
      <c r="G60" s="13" t="s">
        <v>104</v>
      </c>
      <c r="H60" s="23">
        <v>20</v>
      </c>
      <c r="I60" s="14"/>
      <c r="J60" s="17" t="s">
        <v>69</v>
      </c>
    </row>
    <row r="61" spans="1:10" x14ac:dyDescent="0.3">
      <c r="A61" s="26"/>
      <c r="B61" s="26"/>
      <c r="C61" s="38"/>
      <c r="D61" s="39"/>
      <c r="E61" s="20">
        <f>M61/100</f>
        <v>0</v>
      </c>
      <c r="F61" s="21"/>
      <c r="G61" s="22"/>
      <c r="H61" s="24"/>
      <c r="I61" s="33" t="e">
        <f>_xlfn.CONCAT(ROUND(100*(I60/$F$236),0)," % of sum")</f>
        <v>#DIV/0!</v>
      </c>
      <c r="J61" s="34"/>
    </row>
    <row r="62" spans="1:10" x14ac:dyDescent="0.3">
      <c r="A62" s="26" t="s">
        <v>54</v>
      </c>
      <c r="B62" s="26"/>
      <c r="C62" s="7">
        <f>ROUND(L62,2)</f>
        <v>0</v>
      </c>
      <c r="D62" s="17" t="s">
        <v>135</v>
      </c>
      <c r="E62" s="7" t="s">
        <v>105</v>
      </c>
      <c r="F62" s="7"/>
      <c r="G62" s="8" t="s">
        <v>106</v>
      </c>
      <c r="H62" s="23">
        <v>20</v>
      </c>
      <c r="I62" s="7"/>
      <c r="J62" s="17" t="s">
        <v>69</v>
      </c>
    </row>
    <row r="63" spans="1:10" x14ac:dyDescent="0.3">
      <c r="A63" s="26"/>
      <c r="B63" s="26"/>
      <c r="C63" s="38"/>
      <c r="D63" s="39"/>
      <c r="E63" s="20">
        <f>M63/100</f>
        <v>0</v>
      </c>
      <c r="F63" s="21"/>
      <c r="G63" s="22"/>
      <c r="H63" s="24"/>
      <c r="I63" s="33" t="e">
        <f>_xlfn.CONCAT(ROUND(100*(I62/$F$236),0)," % of sum")</f>
        <v>#DIV/0!</v>
      </c>
      <c r="J63" s="34"/>
    </row>
    <row r="64" spans="1:10" x14ac:dyDescent="0.3">
      <c r="A64" s="26" t="s">
        <v>55</v>
      </c>
      <c r="B64" s="26"/>
      <c r="C64" s="7">
        <f>ROUND(L64,2)</f>
        <v>0</v>
      </c>
      <c r="D64" s="18" t="s">
        <v>135</v>
      </c>
      <c r="E64" s="14" t="s">
        <v>107</v>
      </c>
      <c r="F64" s="14"/>
      <c r="G64" s="13" t="s">
        <v>108</v>
      </c>
      <c r="H64" s="23">
        <v>20</v>
      </c>
      <c r="I64" s="14"/>
      <c r="J64" s="17" t="s">
        <v>69</v>
      </c>
    </row>
    <row r="65" spans="1:10" x14ac:dyDescent="0.3">
      <c r="A65" s="26"/>
      <c r="B65" s="26"/>
      <c r="C65" s="38"/>
      <c r="D65" s="39"/>
      <c r="E65" s="20">
        <f>M65/100</f>
        <v>0</v>
      </c>
      <c r="F65" s="21"/>
      <c r="G65" s="22"/>
      <c r="H65" s="24"/>
      <c r="I65" s="33" t="e">
        <f>_xlfn.CONCAT(ROUND(100*(I64/$F$236),0)," % of sum")</f>
        <v>#DIV/0!</v>
      </c>
      <c r="J65" s="34"/>
    </row>
    <row r="66" spans="1:10" x14ac:dyDescent="0.3">
      <c r="A66" s="26" t="s">
        <v>56</v>
      </c>
      <c r="B66" s="26"/>
      <c r="C66" s="7">
        <f>ROUND(L66,2)</f>
        <v>0</v>
      </c>
      <c r="D66" s="17" t="s">
        <v>133</v>
      </c>
      <c r="E66" s="7" t="s">
        <v>109</v>
      </c>
      <c r="F66" s="7"/>
      <c r="G66" s="8" t="s">
        <v>110</v>
      </c>
      <c r="H66" s="23">
        <v>45</v>
      </c>
      <c r="I66" s="7"/>
      <c r="J66" s="17" t="s">
        <v>69</v>
      </c>
    </row>
    <row r="67" spans="1:10" x14ac:dyDescent="0.3">
      <c r="A67" s="26"/>
      <c r="B67" s="26"/>
      <c r="C67" s="38"/>
      <c r="D67" s="39"/>
      <c r="E67" s="20">
        <f>M67/100</f>
        <v>0</v>
      </c>
      <c r="F67" s="21"/>
      <c r="G67" s="22"/>
      <c r="H67" s="24"/>
      <c r="I67" s="33" t="e">
        <f>_xlfn.CONCAT(ROUND(100*(I66/$F$236),0)," % of sum")</f>
        <v>#DIV/0!</v>
      </c>
      <c r="J67" s="34"/>
    </row>
    <row r="68" spans="1:10" x14ac:dyDescent="0.3">
      <c r="A68" s="26" t="s">
        <v>57</v>
      </c>
      <c r="B68" s="26"/>
      <c r="C68" s="7">
        <f>ROUND(L68,2)</f>
        <v>0</v>
      </c>
      <c r="D68" s="18" t="s">
        <v>136</v>
      </c>
      <c r="E68" s="14" t="s">
        <v>111</v>
      </c>
      <c r="F68" s="14"/>
      <c r="G68" s="13" t="s">
        <v>112</v>
      </c>
      <c r="H68" s="23">
        <v>45</v>
      </c>
      <c r="I68" s="14"/>
      <c r="J68" s="17" t="s">
        <v>69</v>
      </c>
    </row>
    <row r="69" spans="1:10" x14ac:dyDescent="0.3">
      <c r="A69" s="26"/>
      <c r="B69" s="26"/>
      <c r="C69" s="38"/>
      <c r="D69" s="39"/>
      <c r="E69" s="20">
        <f>M69/100</f>
        <v>0</v>
      </c>
      <c r="F69" s="21"/>
      <c r="G69" s="22"/>
      <c r="H69" s="24"/>
      <c r="I69" s="33" t="e">
        <f>_xlfn.CONCAT(ROUND(100*(I68/$F$236),0)," % of sum")</f>
        <v>#DIV/0!</v>
      </c>
      <c r="J69" s="34"/>
    </row>
    <row r="70" spans="1:10" x14ac:dyDescent="0.3">
      <c r="A70" s="26" t="s">
        <v>58</v>
      </c>
      <c r="B70" s="26"/>
      <c r="C70" s="7">
        <f>ROUND(L70*1000000000,2)</f>
        <v>0</v>
      </c>
      <c r="D70" s="17" t="s">
        <v>137</v>
      </c>
      <c r="E70" s="7" t="s">
        <v>113</v>
      </c>
      <c r="F70" s="7"/>
      <c r="G70" s="8" t="s">
        <v>114</v>
      </c>
      <c r="H70" s="23">
        <v>45</v>
      </c>
      <c r="I70" s="7"/>
      <c r="J70" s="17" t="s">
        <v>69</v>
      </c>
    </row>
    <row r="71" spans="1:10" x14ac:dyDescent="0.3">
      <c r="A71" s="26"/>
      <c r="B71" s="26"/>
      <c r="C71" s="38"/>
      <c r="D71" s="39"/>
      <c r="E71" s="20">
        <f>M71/100</f>
        <v>0</v>
      </c>
      <c r="F71" s="21"/>
      <c r="G71" s="22"/>
      <c r="H71" s="24"/>
      <c r="I71" s="33" t="e">
        <f>_xlfn.CONCAT(ROUND(100*(I70/$F$236),0)," % of sum")</f>
        <v>#DIV/0!</v>
      </c>
      <c r="J71" s="34"/>
    </row>
    <row r="72" spans="1:10" x14ac:dyDescent="0.3">
      <c r="A72" s="26" t="s">
        <v>59</v>
      </c>
      <c r="B72" s="26"/>
      <c r="C72" s="7">
        <f>ROUND(L72,2)</f>
        <v>0</v>
      </c>
      <c r="D72" s="18" t="s">
        <v>135</v>
      </c>
      <c r="E72" s="14" t="s">
        <v>115</v>
      </c>
      <c r="F72" s="14"/>
      <c r="G72" s="13" t="s">
        <v>116</v>
      </c>
      <c r="H72" s="23">
        <v>60</v>
      </c>
      <c r="I72" s="14"/>
      <c r="J72" s="17" t="s">
        <v>69</v>
      </c>
    </row>
    <row r="73" spans="1:10" x14ac:dyDescent="0.3">
      <c r="A73" s="26"/>
      <c r="B73" s="26"/>
      <c r="C73" s="38"/>
      <c r="D73" s="39"/>
      <c r="E73" s="20">
        <f>M73/100</f>
        <v>0</v>
      </c>
      <c r="F73" s="21"/>
      <c r="G73" s="22"/>
      <c r="H73" s="24"/>
      <c r="I73" s="33" t="e">
        <f>_xlfn.CONCAT(ROUND(100*(I72/$F$236),0)," % of sum")</f>
        <v>#DIV/0!</v>
      </c>
      <c r="J73" s="34"/>
    </row>
    <row r="74" spans="1:10" x14ac:dyDescent="0.3">
      <c r="A74" s="26" t="s">
        <v>60</v>
      </c>
      <c r="B74" s="26"/>
      <c r="C74" s="7">
        <f>ROUND(L74,2)</f>
        <v>0</v>
      </c>
      <c r="D74" s="17" t="s">
        <v>136</v>
      </c>
      <c r="E74" s="7" t="s">
        <v>117</v>
      </c>
      <c r="F74" s="7"/>
      <c r="G74" s="8" t="s">
        <v>118</v>
      </c>
      <c r="H74" s="23">
        <v>60</v>
      </c>
      <c r="I74" s="7"/>
      <c r="J74" s="17" t="s">
        <v>69</v>
      </c>
    </row>
    <row r="75" spans="1:10" x14ac:dyDescent="0.3">
      <c r="A75" s="26"/>
      <c r="B75" s="26"/>
      <c r="C75" s="38"/>
      <c r="D75" s="39"/>
      <c r="E75" s="20">
        <f>M75/100</f>
        <v>0</v>
      </c>
      <c r="F75" s="21"/>
      <c r="G75" s="22"/>
      <c r="H75" s="24"/>
      <c r="I75" s="33" t="e">
        <f>_xlfn.CONCAT(ROUND(100*(I74/$F$236),0)," % of sum")</f>
        <v>#DIV/0!</v>
      </c>
      <c r="J75" s="34"/>
    </row>
    <row r="76" spans="1:10" x14ac:dyDescent="0.3">
      <c r="A76" s="26" t="s">
        <v>61</v>
      </c>
      <c r="B76" s="26"/>
      <c r="C76" s="7">
        <f>ROUND(L76,1)</f>
        <v>0</v>
      </c>
      <c r="D76" s="18" t="s">
        <v>133</v>
      </c>
      <c r="E76" s="14" t="s">
        <v>119</v>
      </c>
      <c r="F76" s="14"/>
      <c r="G76" s="13" t="s">
        <v>120</v>
      </c>
      <c r="H76" s="23">
        <v>60</v>
      </c>
      <c r="I76" s="14"/>
      <c r="J76" s="17" t="s">
        <v>69</v>
      </c>
    </row>
    <row r="77" spans="1:10" x14ac:dyDescent="0.3">
      <c r="A77" s="26"/>
      <c r="B77" s="26"/>
      <c r="C77" s="38"/>
      <c r="D77" s="39"/>
      <c r="E77" s="20">
        <f>M77/100</f>
        <v>0</v>
      </c>
      <c r="F77" s="21"/>
      <c r="G77" s="22"/>
      <c r="H77" s="24"/>
      <c r="I77" s="33" t="e">
        <f>_xlfn.CONCAT(ROUND(100*(I76/$F$236),0)," % of sum")</f>
        <v>#DIV/0!</v>
      </c>
      <c r="J77" s="34"/>
    </row>
    <row r="78" spans="1:10" x14ac:dyDescent="0.3">
      <c r="A78" s="26" t="s">
        <v>62</v>
      </c>
      <c r="B78" s="26"/>
      <c r="C78" s="19">
        <f>L78</f>
        <v>0</v>
      </c>
      <c r="D78" s="8"/>
      <c r="E78" s="7" t="s">
        <v>121</v>
      </c>
      <c r="F78" s="7"/>
      <c r="G78" s="8" t="s">
        <v>122</v>
      </c>
      <c r="H78" s="23">
        <v>20</v>
      </c>
      <c r="I78" s="7"/>
      <c r="J78" s="17" t="s">
        <v>69</v>
      </c>
    </row>
    <row r="79" spans="1:10" x14ac:dyDescent="0.3">
      <c r="A79" s="26"/>
      <c r="B79" s="26"/>
      <c r="C79" s="38"/>
      <c r="D79" s="39"/>
      <c r="E79" s="20">
        <f>M79/100</f>
        <v>0</v>
      </c>
      <c r="F79" s="21"/>
      <c r="G79" s="22"/>
      <c r="H79" s="24"/>
      <c r="I79" s="33" t="e">
        <f>_xlfn.CONCAT(ROUND(100*(I78/$F$236),0)," % of sum")</f>
        <v>#DIV/0!</v>
      </c>
      <c r="J79" s="34"/>
    </row>
    <row r="80" spans="1:10" x14ac:dyDescent="0.3">
      <c r="A80" s="26" t="s">
        <v>63</v>
      </c>
      <c r="B80" s="26"/>
      <c r="C80" s="19">
        <f>L80</f>
        <v>0</v>
      </c>
      <c r="D80" s="13"/>
      <c r="E80" s="14" t="s">
        <v>123</v>
      </c>
      <c r="F80" s="14"/>
      <c r="G80" s="13" t="s">
        <v>122</v>
      </c>
      <c r="H80" s="23">
        <v>20</v>
      </c>
      <c r="I80" s="14"/>
      <c r="J80" s="17" t="s">
        <v>69</v>
      </c>
    </row>
    <row r="81" spans="1:10" x14ac:dyDescent="0.3">
      <c r="A81" s="26"/>
      <c r="B81" s="26"/>
      <c r="C81" s="38"/>
      <c r="D81" s="39"/>
      <c r="E81" s="20">
        <f>M81/100</f>
        <v>0</v>
      </c>
      <c r="F81" s="21"/>
      <c r="G81" s="22"/>
      <c r="H81" s="24"/>
      <c r="I81" s="33" t="e">
        <f>_xlfn.CONCAT(ROUND(100*(I80/$F$236),0)," % of sum")</f>
        <v>#DIV/0!</v>
      </c>
      <c r="J81" s="34"/>
    </row>
    <row r="82" spans="1:10" x14ac:dyDescent="0.3">
      <c r="A82" s="26" t="s">
        <v>64</v>
      </c>
      <c r="B82" s="26"/>
      <c r="C82" s="19">
        <f>L82</f>
        <v>0</v>
      </c>
      <c r="D82" s="8"/>
      <c r="E82" s="15" t="s">
        <v>124</v>
      </c>
      <c r="F82" s="7"/>
      <c r="G82" s="16" t="s">
        <v>122</v>
      </c>
      <c r="H82" s="23">
        <v>20</v>
      </c>
      <c r="I82" s="7"/>
      <c r="J82" s="17" t="s">
        <v>69</v>
      </c>
    </row>
    <row r="83" spans="1:10" x14ac:dyDescent="0.3">
      <c r="A83" s="26"/>
      <c r="B83" s="26"/>
      <c r="C83" s="38"/>
      <c r="D83" s="39"/>
      <c r="E83" s="20">
        <f>M83/100</f>
        <v>0</v>
      </c>
      <c r="F83" s="21"/>
      <c r="G83" s="22"/>
      <c r="H83" s="24"/>
      <c r="I83" s="33" t="e">
        <f>_xlfn.CONCAT(ROUND(100*(I82/$F$236),0)," % of sum")</f>
        <v>#DIV/0!</v>
      </c>
      <c r="J83" s="34"/>
    </row>
    <row r="84" spans="1:10" x14ac:dyDescent="0.3">
      <c r="A84" s="26" t="s">
        <v>65</v>
      </c>
      <c r="B84" s="26"/>
      <c r="C84" s="7">
        <f>ROUND(L84,1)</f>
        <v>0</v>
      </c>
      <c r="D84" s="18" t="s">
        <v>135</v>
      </c>
      <c r="E84" s="14" t="s">
        <v>125</v>
      </c>
      <c r="F84" s="14"/>
      <c r="G84" s="13" t="s">
        <v>126</v>
      </c>
      <c r="H84" s="23">
        <v>20</v>
      </c>
      <c r="I84" s="14"/>
      <c r="J84" s="17" t="s">
        <v>69</v>
      </c>
    </row>
    <row r="85" spans="1:10" x14ac:dyDescent="0.3">
      <c r="A85" s="26"/>
      <c r="B85" s="26"/>
      <c r="C85" s="38"/>
      <c r="D85" s="39"/>
      <c r="E85" s="20">
        <f>M85/100</f>
        <v>0</v>
      </c>
      <c r="F85" s="21"/>
      <c r="G85" s="22"/>
      <c r="H85" s="24"/>
      <c r="I85" s="33" t="e">
        <f>_xlfn.CONCAT(ROUND(100*(I84/$F$236),0)," % of sum")</f>
        <v>#DIV/0!</v>
      </c>
      <c r="J85" s="34"/>
    </row>
    <row r="86" spans="1:10" x14ac:dyDescent="0.3">
      <c r="A86" s="26" t="s">
        <v>66</v>
      </c>
      <c r="B86" s="26"/>
      <c r="C86" s="19">
        <f>L86</f>
        <v>0</v>
      </c>
      <c r="D86" s="8"/>
      <c r="E86" s="7" t="s">
        <v>127</v>
      </c>
      <c r="F86" s="7"/>
      <c r="G86" s="8" t="s">
        <v>122</v>
      </c>
      <c r="H86" s="23">
        <v>80</v>
      </c>
      <c r="I86" s="7"/>
      <c r="J86" s="17" t="s">
        <v>69</v>
      </c>
    </row>
    <row r="87" spans="1:10" x14ac:dyDescent="0.3">
      <c r="A87" s="26"/>
      <c r="B87" s="26"/>
      <c r="C87" s="38"/>
      <c r="D87" s="39"/>
      <c r="E87" s="20">
        <f>M87/100</f>
        <v>0</v>
      </c>
      <c r="F87" s="21"/>
      <c r="G87" s="22"/>
      <c r="H87" s="24"/>
      <c r="I87" s="33" t="e">
        <f>_xlfn.CONCAT(ROUND(100*(I86/$F$236),0)," % of sum")</f>
        <v>#DIV/0!</v>
      </c>
      <c r="J87" s="34"/>
    </row>
    <row r="88" spans="1:10" x14ac:dyDescent="0.3">
      <c r="A88" s="26" t="s">
        <v>67</v>
      </c>
      <c r="B88" s="26"/>
      <c r="C88" s="7">
        <f>ROUND(L88,1)</f>
        <v>0</v>
      </c>
      <c r="D88" s="18" t="s">
        <v>133</v>
      </c>
      <c r="E88" s="14" t="s">
        <v>128</v>
      </c>
      <c r="F88" s="14"/>
      <c r="G88" s="13" t="s">
        <v>129</v>
      </c>
      <c r="H88" s="23">
        <v>65</v>
      </c>
      <c r="I88" s="14"/>
      <c r="J88" s="17" t="s">
        <v>69</v>
      </c>
    </row>
    <row r="89" spans="1:10" x14ac:dyDescent="0.3">
      <c r="A89" s="26"/>
      <c r="B89" s="26"/>
      <c r="C89" s="38"/>
      <c r="D89" s="39"/>
      <c r="E89" s="20">
        <f>M89/100</f>
        <v>0</v>
      </c>
      <c r="F89" s="21"/>
      <c r="G89" s="22"/>
      <c r="H89" s="24"/>
      <c r="I89" s="33" t="e">
        <f>_xlfn.CONCAT(ROUND(100*(I88/$F$236),0)," % of sum")</f>
        <v>#DIV/0!</v>
      </c>
      <c r="J89" s="34"/>
    </row>
    <row r="90" spans="1:10" x14ac:dyDescent="0.3">
      <c r="A90" s="26" t="s">
        <v>68</v>
      </c>
      <c r="B90" s="26"/>
      <c r="C90" s="7">
        <f>ROUND(L90,1)</f>
        <v>0</v>
      </c>
      <c r="D90" s="17" t="s">
        <v>133</v>
      </c>
      <c r="E90" s="14" t="s">
        <v>128</v>
      </c>
      <c r="F90" s="14"/>
      <c r="G90" s="13" t="s">
        <v>129</v>
      </c>
      <c r="H90" s="23">
        <v>65</v>
      </c>
      <c r="I90" s="7"/>
      <c r="J90" s="17" t="s">
        <v>69</v>
      </c>
    </row>
    <row r="91" spans="1:10" x14ac:dyDescent="0.3">
      <c r="A91" s="26"/>
      <c r="B91" s="26"/>
      <c r="C91" s="38"/>
      <c r="D91" s="39"/>
      <c r="E91" s="20">
        <f>M91/100</f>
        <v>0</v>
      </c>
      <c r="F91" s="21"/>
      <c r="G91" s="22"/>
      <c r="H91" s="24"/>
      <c r="I91" s="33" t="e">
        <f>_xlfn.CONCAT(ROUND(100*(I90/$F$236),0)," % of sum")</f>
        <v>#DIV/0!</v>
      </c>
      <c r="J91" s="34"/>
    </row>
    <row r="93" spans="1:10" ht="21" x14ac:dyDescent="0.4">
      <c r="D93" s="25" t="s">
        <v>70</v>
      </c>
      <c r="E93" s="25"/>
      <c r="F93" s="25"/>
      <c r="G93" s="25"/>
    </row>
    <row r="94" spans="1:10" x14ac:dyDescent="0.3">
      <c r="A94" t="s">
        <v>71</v>
      </c>
      <c r="F94" t="s">
        <v>72</v>
      </c>
    </row>
    <row r="113" spans="1:6" x14ac:dyDescent="0.3">
      <c r="A113" t="s">
        <v>80</v>
      </c>
      <c r="F113" t="s">
        <v>81</v>
      </c>
    </row>
    <row r="139" spans="1:6" x14ac:dyDescent="0.3">
      <c r="A139" t="s">
        <v>82</v>
      </c>
      <c r="F139" t="s">
        <v>83</v>
      </c>
    </row>
    <row r="157" spans="1:6" x14ac:dyDescent="0.3">
      <c r="A157" t="s">
        <v>84</v>
      </c>
      <c r="F157" t="s">
        <v>85</v>
      </c>
    </row>
    <row r="186" spans="1:6" x14ac:dyDescent="0.3">
      <c r="A186" t="s">
        <v>86</v>
      </c>
      <c r="F186" t="s">
        <v>87</v>
      </c>
    </row>
    <row r="204" spans="1:6" x14ac:dyDescent="0.3">
      <c r="A204" t="s">
        <v>88</v>
      </c>
      <c r="F204" t="s">
        <v>89</v>
      </c>
    </row>
    <row r="222" spans="1:7" ht="21" x14ac:dyDescent="0.4">
      <c r="D222" s="25" t="s">
        <v>73</v>
      </c>
      <c r="E222" s="25"/>
      <c r="F222" s="25"/>
      <c r="G222" s="25"/>
    </row>
    <row r="223" spans="1:7" x14ac:dyDescent="0.3">
      <c r="A223" t="s">
        <v>74</v>
      </c>
    </row>
    <row r="232" spans="2:9" ht="21" x14ac:dyDescent="0.4">
      <c r="D232" s="25" t="s">
        <v>75</v>
      </c>
      <c r="E232" s="25"/>
      <c r="F232" s="25"/>
      <c r="G232" s="25"/>
    </row>
    <row r="235" spans="2:9" x14ac:dyDescent="0.3">
      <c r="B235" t="s">
        <v>76</v>
      </c>
      <c r="F235">
        <v>23</v>
      </c>
      <c r="G235" t="s">
        <v>78</v>
      </c>
    </row>
    <row r="236" spans="2:9" x14ac:dyDescent="0.3">
      <c r="B236" t="s">
        <v>77</v>
      </c>
      <c r="D236" s="37"/>
      <c r="E236" s="37"/>
      <c r="F236">
        <f>SUM(I48,I50,I52,I54,I56,I58,I60,I62,I64,I66,I68,I70,I72,I74,I76,I78,I80,I82,I84,I86,I88,I90)</f>
        <v>0</v>
      </c>
      <c r="G236" t="s">
        <v>79</v>
      </c>
      <c r="I236">
        <f>SUM(H48:H91)</f>
        <v>835</v>
      </c>
    </row>
    <row r="238" spans="2:9" ht="21" customHeight="1" x14ac:dyDescent="0.45">
      <c r="C238" s="35" t="str">
        <f>_xlfn.CONCAT("ETL TxCheck Quality Value:    ",ROUND(100*(F236/I236),0), "%")</f>
        <v>ETL TxCheck Quality Value:    0%</v>
      </c>
      <c r="D238" s="35"/>
      <c r="E238" s="35"/>
      <c r="F238" s="35"/>
      <c r="G238" s="35"/>
      <c r="H238" s="35"/>
    </row>
    <row r="240" spans="2:9" x14ac:dyDescent="0.3">
      <c r="D240" s="36">
        <f>ROUND(F236/I236,2)</f>
        <v>0</v>
      </c>
      <c r="E240" s="36"/>
      <c r="F240" s="36"/>
      <c r="G240" s="36"/>
    </row>
  </sheetData>
  <mergeCells count="123">
    <mergeCell ref="D240:G240"/>
    <mergeCell ref="E65:G65"/>
    <mergeCell ref="E63:G63"/>
    <mergeCell ref="E61:G61"/>
    <mergeCell ref="E59:G59"/>
    <mergeCell ref="E57:G57"/>
    <mergeCell ref="E75:G75"/>
    <mergeCell ref="E73:G73"/>
    <mergeCell ref="E71:G71"/>
    <mergeCell ref="E69:G69"/>
    <mergeCell ref="E67:G67"/>
    <mergeCell ref="C81:D81"/>
    <mergeCell ref="C79:D79"/>
    <mergeCell ref="C77:D77"/>
    <mergeCell ref="D222:G222"/>
    <mergeCell ref="E89:G89"/>
    <mergeCell ref="E87:G87"/>
    <mergeCell ref="E85:G85"/>
    <mergeCell ref="E83:G83"/>
    <mergeCell ref="E81:G81"/>
    <mergeCell ref="I65:J65"/>
    <mergeCell ref="I63:J63"/>
    <mergeCell ref="I61:J61"/>
    <mergeCell ref="I59:J59"/>
    <mergeCell ref="I57:J57"/>
    <mergeCell ref="C238:H238"/>
    <mergeCell ref="I49:J49"/>
    <mergeCell ref="I51:J51"/>
    <mergeCell ref="I91:J91"/>
    <mergeCell ref="I89:J89"/>
    <mergeCell ref="I87:J87"/>
    <mergeCell ref="I85:J85"/>
    <mergeCell ref="I83:J83"/>
    <mergeCell ref="I81:J81"/>
    <mergeCell ref="I79:J79"/>
    <mergeCell ref="I77:J77"/>
    <mergeCell ref="I75:J75"/>
    <mergeCell ref="I73:J73"/>
    <mergeCell ref="I71:J71"/>
    <mergeCell ref="I69:J69"/>
    <mergeCell ref="I67:J67"/>
    <mergeCell ref="H56:H57"/>
    <mergeCell ref="E55:G55"/>
    <mergeCell ref="E53:G53"/>
    <mergeCell ref="D1:G1"/>
    <mergeCell ref="D41:G41"/>
    <mergeCell ref="C43:D43"/>
    <mergeCell ref="I43:J43"/>
    <mergeCell ref="A46:B47"/>
    <mergeCell ref="A48:B49"/>
    <mergeCell ref="A50:B51"/>
    <mergeCell ref="A52:B53"/>
    <mergeCell ref="A54:B55"/>
    <mergeCell ref="H46:H47"/>
    <mergeCell ref="H48:H49"/>
    <mergeCell ref="H50:H51"/>
    <mergeCell ref="H52:H53"/>
    <mergeCell ref="H54:H55"/>
    <mergeCell ref="D18:G18"/>
    <mergeCell ref="I55:J55"/>
    <mergeCell ref="I53:J53"/>
    <mergeCell ref="E51:G51"/>
    <mergeCell ref="E49:G49"/>
    <mergeCell ref="A56:B57"/>
    <mergeCell ref="A58:B59"/>
    <mergeCell ref="A60:B61"/>
    <mergeCell ref="A62:B63"/>
    <mergeCell ref="A64:B65"/>
    <mergeCell ref="A66:B67"/>
    <mergeCell ref="A68:B69"/>
    <mergeCell ref="A70:B71"/>
    <mergeCell ref="A72:B73"/>
    <mergeCell ref="A74:B75"/>
    <mergeCell ref="A76:B77"/>
    <mergeCell ref="A78:B79"/>
    <mergeCell ref="A80:B81"/>
    <mergeCell ref="A82:B83"/>
    <mergeCell ref="A84:B85"/>
    <mergeCell ref="A86:B87"/>
    <mergeCell ref="A88:B89"/>
    <mergeCell ref="A90:B91"/>
    <mergeCell ref="H58:H59"/>
    <mergeCell ref="H60:H61"/>
    <mergeCell ref="H62:H63"/>
    <mergeCell ref="H64:H65"/>
    <mergeCell ref="H66:H67"/>
    <mergeCell ref="H68:H69"/>
    <mergeCell ref="H70:H71"/>
    <mergeCell ref="H72:H73"/>
    <mergeCell ref="D232:G232"/>
    <mergeCell ref="H84:H85"/>
    <mergeCell ref="H86:H87"/>
    <mergeCell ref="H88:H89"/>
    <mergeCell ref="H90:H91"/>
    <mergeCell ref="D93:G93"/>
    <mergeCell ref="H74:H75"/>
    <mergeCell ref="H76:H77"/>
    <mergeCell ref="H78:H79"/>
    <mergeCell ref="H80:H81"/>
    <mergeCell ref="H82:H83"/>
    <mergeCell ref="C91:D91"/>
    <mergeCell ref="C89:D89"/>
    <mergeCell ref="C87:D87"/>
    <mergeCell ref="E91:G91"/>
    <mergeCell ref="C83:D83"/>
    <mergeCell ref="E79:G79"/>
    <mergeCell ref="E77:G77"/>
    <mergeCell ref="C55:D55"/>
    <mergeCell ref="C53:D53"/>
    <mergeCell ref="C51:D51"/>
    <mergeCell ref="C49:D49"/>
    <mergeCell ref="D236:E236"/>
    <mergeCell ref="C65:D65"/>
    <mergeCell ref="C63:D63"/>
    <mergeCell ref="C61:D61"/>
    <mergeCell ref="C59:D59"/>
    <mergeCell ref="C57:D57"/>
    <mergeCell ref="C75:D75"/>
    <mergeCell ref="C73:D73"/>
    <mergeCell ref="C71:D71"/>
    <mergeCell ref="C69:D69"/>
    <mergeCell ref="C67:D67"/>
    <mergeCell ref="C85:D85"/>
  </mergeCells>
  <conditionalFormatting sqref="C49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40:G240">
    <cfRule type="dataBar" priority="1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{397259D6-E6C9-4BF8-9491-33284FCD52E0}</x14:id>
        </ext>
      </extLst>
    </cfRule>
  </conditionalFormatting>
  <conditionalFormatting sqref="E49:G49">
    <cfRule type="dataBar" priority="45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{41D90506-2C24-4C1D-B368-5A8C2A786847}</x14:id>
        </ext>
      </extLst>
    </cfRule>
  </conditionalFormatting>
  <conditionalFormatting sqref="E51:G51">
    <cfRule type="dataBar" priority="22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{99E62D09-2740-48D8-BE09-DEAE7C7ED6E0}</x14:id>
        </ext>
      </extLst>
    </cfRule>
  </conditionalFormatting>
  <conditionalFormatting sqref="E53:G53">
    <cfRule type="dataBar" priority="21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{807D255F-9690-4AC6-B929-E6227B8C76D9}</x14:id>
        </ext>
      </extLst>
    </cfRule>
  </conditionalFormatting>
  <conditionalFormatting sqref="E55:G55">
    <cfRule type="dataBar" priority="20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{DA8E1CD9-FD90-4405-A948-49E4CF35E3C3}</x14:id>
        </ext>
      </extLst>
    </cfRule>
  </conditionalFormatting>
  <conditionalFormatting sqref="E57:G57">
    <cfRule type="dataBar" priority="19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{1ABA016F-8AD2-458B-BB80-2283AB649ABD}</x14:id>
        </ext>
      </extLst>
    </cfRule>
  </conditionalFormatting>
  <conditionalFormatting sqref="E59:G59">
    <cfRule type="dataBar" priority="18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{37952224-9371-4404-8E4F-00235DDAAA48}</x14:id>
        </ext>
      </extLst>
    </cfRule>
  </conditionalFormatting>
  <conditionalFormatting sqref="E61:G61">
    <cfRule type="dataBar" priority="17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{6B02729E-0E51-4EB5-AA5E-7A043B657479}</x14:id>
        </ext>
      </extLst>
    </cfRule>
  </conditionalFormatting>
  <conditionalFormatting sqref="E63:G63">
    <cfRule type="dataBar" priority="16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{9A6E73DF-EDB9-411B-A8EC-0DF6706DD59E}</x14:id>
        </ext>
      </extLst>
    </cfRule>
  </conditionalFormatting>
  <conditionalFormatting sqref="E65:G65">
    <cfRule type="dataBar" priority="15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{38BD518D-586C-430A-ACFE-5A929AC103EC}</x14:id>
        </ext>
      </extLst>
    </cfRule>
  </conditionalFormatting>
  <conditionalFormatting sqref="E67:G67">
    <cfRule type="dataBar" priority="14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{62335E4B-54D2-4EAC-88AB-7FAD45EC4429}</x14:id>
        </ext>
      </extLst>
    </cfRule>
  </conditionalFormatting>
  <conditionalFormatting sqref="E69:G69">
    <cfRule type="dataBar" priority="13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{4848AE9F-0A90-4589-A28A-33E47ECCC25E}</x14:id>
        </ext>
      </extLst>
    </cfRule>
  </conditionalFormatting>
  <conditionalFormatting sqref="E71:G71">
    <cfRule type="dataBar" priority="12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{202C54E5-8245-4C3C-B7DD-9DB28CCDF80A}</x14:id>
        </ext>
      </extLst>
    </cfRule>
  </conditionalFormatting>
  <conditionalFormatting sqref="E73:G73">
    <cfRule type="dataBar" priority="11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{00FFA3DC-3248-4913-87CF-6C08743517F9}</x14:id>
        </ext>
      </extLst>
    </cfRule>
  </conditionalFormatting>
  <conditionalFormatting sqref="E75:G75">
    <cfRule type="dataBar" priority="10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{4F9177B2-B444-4A4A-AA8E-860C75820380}</x14:id>
        </ext>
      </extLst>
    </cfRule>
  </conditionalFormatting>
  <conditionalFormatting sqref="E77:G77">
    <cfRule type="dataBar" priority="9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{BC2A6DD5-B8F6-40BD-832A-6F4D96C2A0EE}</x14:id>
        </ext>
      </extLst>
    </cfRule>
  </conditionalFormatting>
  <conditionalFormatting sqref="E79:G79">
    <cfRule type="dataBar" priority="8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{E54ED573-EFBF-41A0-92F2-009AB4908FFE}</x14:id>
        </ext>
      </extLst>
    </cfRule>
  </conditionalFormatting>
  <conditionalFormatting sqref="E81:G81">
    <cfRule type="dataBar" priority="7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{107F1B79-4F0A-471C-9FDC-824A85CFB200}</x14:id>
        </ext>
      </extLst>
    </cfRule>
  </conditionalFormatting>
  <conditionalFormatting sqref="E83:G83">
    <cfRule type="dataBar" priority="6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{C1F3438A-5312-45F1-8FA4-534CCED01539}</x14:id>
        </ext>
      </extLst>
    </cfRule>
  </conditionalFormatting>
  <conditionalFormatting sqref="E85:G85">
    <cfRule type="dataBar" priority="5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{E7ED3CA6-4A30-4921-AA6D-BEA84C2195BB}</x14:id>
        </ext>
      </extLst>
    </cfRule>
  </conditionalFormatting>
  <conditionalFormatting sqref="E87:G87">
    <cfRule type="dataBar" priority="4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{1C1E881D-5593-4084-90B6-0EFE7A4024C0}</x14:id>
        </ext>
      </extLst>
    </cfRule>
  </conditionalFormatting>
  <conditionalFormatting sqref="E89:G89">
    <cfRule type="dataBar" priority="3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{FF5307FE-57C6-424E-AF00-EDE87D039D70}</x14:id>
        </ext>
      </extLst>
    </cfRule>
  </conditionalFormatting>
  <conditionalFormatting sqref="E91:G91">
    <cfRule type="dataBar" priority="2">
      <dataBar>
        <cfvo type="num" val="0"/>
        <cfvo type="num" val="1"/>
        <color theme="2" tint="-0.499984740745262"/>
      </dataBar>
      <extLst>
        <ext xmlns:x14="http://schemas.microsoft.com/office/spreadsheetml/2009/9/main" uri="{B025F937-C7B1-47D3-B67F-A62EFF666E3E}">
          <x14:id>{A2D6810C-B9B1-48B7-A733-E4737B53075D}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7259D6-E6C9-4BF8-9491-33284FCD52E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D240:G240</xm:sqref>
        </x14:conditionalFormatting>
        <x14:conditionalFormatting xmlns:xm="http://schemas.microsoft.com/office/excel/2006/main">
          <x14:cfRule type="dataBar" id="{41D90506-2C24-4C1D-B368-5A8C2A78684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E49:G49</xm:sqref>
        </x14:conditionalFormatting>
        <x14:conditionalFormatting xmlns:xm="http://schemas.microsoft.com/office/excel/2006/main">
          <x14:cfRule type="dataBar" id="{99E62D09-2740-48D8-BE09-DEAE7C7ED6E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E51:G51</xm:sqref>
        </x14:conditionalFormatting>
        <x14:conditionalFormatting xmlns:xm="http://schemas.microsoft.com/office/excel/2006/main">
          <x14:cfRule type="dataBar" id="{807D255F-9690-4AC6-B929-E6227B8C76D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E53:G53</xm:sqref>
        </x14:conditionalFormatting>
        <x14:conditionalFormatting xmlns:xm="http://schemas.microsoft.com/office/excel/2006/main">
          <x14:cfRule type="dataBar" id="{DA8E1CD9-FD90-4405-A948-49E4CF35E3C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E55:G55</xm:sqref>
        </x14:conditionalFormatting>
        <x14:conditionalFormatting xmlns:xm="http://schemas.microsoft.com/office/excel/2006/main">
          <x14:cfRule type="dataBar" id="{1ABA016F-8AD2-458B-BB80-2283AB649AB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E57:G57</xm:sqref>
        </x14:conditionalFormatting>
        <x14:conditionalFormatting xmlns:xm="http://schemas.microsoft.com/office/excel/2006/main">
          <x14:cfRule type="dataBar" id="{37952224-9371-4404-8E4F-00235DDAAA4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E59:G59</xm:sqref>
        </x14:conditionalFormatting>
        <x14:conditionalFormatting xmlns:xm="http://schemas.microsoft.com/office/excel/2006/main">
          <x14:cfRule type="dataBar" id="{6B02729E-0E51-4EB5-AA5E-7A043B65747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E61:G61</xm:sqref>
        </x14:conditionalFormatting>
        <x14:conditionalFormatting xmlns:xm="http://schemas.microsoft.com/office/excel/2006/main">
          <x14:cfRule type="dataBar" id="{9A6E73DF-EDB9-411B-A8EC-0DF6706DD59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E63:G63</xm:sqref>
        </x14:conditionalFormatting>
        <x14:conditionalFormatting xmlns:xm="http://schemas.microsoft.com/office/excel/2006/main">
          <x14:cfRule type="dataBar" id="{38BD518D-586C-430A-ACFE-5A929AC103E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E65:G65</xm:sqref>
        </x14:conditionalFormatting>
        <x14:conditionalFormatting xmlns:xm="http://schemas.microsoft.com/office/excel/2006/main">
          <x14:cfRule type="dataBar" id="{62335E4B-54D2-4EAC-88AB-7FAD45EC442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E67:G67</xm:sqref>
        </x14:conditionalFormatting>
        <x14:conditionalFormatting xmlns:xm="http://schemas.microsoft.com/office/excel/2006/main">
          <x14:cfRule type="dataBar" id="{4848AE9F-0A90-4589-A28A-33E47ECCC25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E69:G69</xm:sqref>
        </x14:conditionalFormatting>
        <x14:conditionalFormatting xmlns:xm="http://schemas.microsoft.com/office/excel/2006/main">
          <x14:cfRule type="dataBar" id="{202C54E5-8245-4C3C-B7DD-9DB28CCDF80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E71:G71</xm:sqref>
        </x14:conditionalFormatting>
        <x14:conditionalFormatting xmlns:xm="http://schemas.microsoft.com/office/excel/2006/main">
          <x14:cfRule type="dataBar" id="{00FFA3DC-3248-4913-87CF-6C08743517F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E73:G73</xm:sqref>
        </x14:conditionalFormatting>
        <x14:conditionalFormatting xmlns:xm="http://schemas.microsoft.com/office/excel/2006/main">
          <x14:cfRule type="dataBar" id="{4F9177B2-B444-4A4A-AA8E-860C7582038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E75:G75</xm:sqref>
        </x14:conditionalFormatting>
        <x14:conditionalFormatting xmlns:xm="http://schemas.microsoft.com/office/excel/2006/main">
          <x14:cfRule type="dataBar" id="{BC2A6DD5-B8F6-40BD-832A-6F4D96C2A0E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E77:G77</xm:sqref>
        </x14:conditionalFormatting>
        <x14:conditionalFormatting xmlns:xm="http://schemas.microsoft.com/office/excel/2006/main">
          <x14:cfRule type="dataBar" id="{E54ED573-EFBF-41A0-92F2-009AB4908FF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E79:G79</xm:sqref>
        </x14:conditionalFormatting>
        <x14:conditionalFormatting xmlns:xm="http://schemas.microsoft.com/office/excel/2006/main">
          <x14:cfRule type="dataBar" id="{107F1B79-4F0A-471C-9FDC-824A85CFB20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E81:G81</xm:sqref>
        </x14:conditionalFormatting>
        <x14:conditionalFormatting xmlns:xm="http://schemas.microsoft.com/office/excel/2006/main">
          <x14:cfRule type="dataBar" id="{C1F3438A-5312-45F1-8FA4-534CCED0153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E83:G83</xm:sqref>
        </x14:conditionalFormatting>
        <x14:conditionalFormatting xmlns:xm="http://schemas.microsoft.com/office/excel/2006/main">
          <x14:cfRule type="dataBar" id="{E7ED3CA6-4A30-4921-AA6D-BEA84C2195B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E85:G85</xm:sqref>
        </x14:conditionalFormatting>
        <x14:conditionalFormatting xmlns:xm="http://schemas.microsoft.com/office/excel/2006/main">
          <x14:cfRule type="dataBar" id="{1C1E881D-5593-4084-90B6-0EFE7A4024C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E87:G87</xm:sqref>
        </x14:conditionalFormatting>
        <x14:conditionalFormatting xmlns:xm="http://schemas.microsoft.com/office/excel/2006/main">
          <x14:cfRule type="dataBar" id="{FF5307FE-57C6-424E-AF00-EDE87D039D7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E89:G89</xm:sqref>
        </x14:conditionalFormatting>
        <x14:conditionalFormatting xmlns:xm="http://schemas.microsoft.com/office/excel/2006/main">
          <x14:cfRule type="dataBar" id="{A2D6810C-B9B1-48B7-A733-E4737B53075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E91:G91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Chavez Martinez</dc:creator>
  <cp:lastModifiedBy>Sebastian Chavez Martinez</cp:lastModifiedBy>
  <cp:lastPrinted>2024-03-05T02:11:22Z</cp:lastPrinted>
  <dcterms:created xsi:type="dcterms:W3CDTF">2015-06-05T18:19:34Z</dcterms:created>
  <dcterms:modified xsi:type="dcterms:W3CDTF">2024-03-05T05:25:10Z</dcterms:modified>
</cp:coreProperties>
</file>