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Documents\Politecnico\Electric Power Systems\"/>
    </mc:Choice>
  </mc:AlternateContent>
  <xr:revisionPtr revIDLastSave="0" documentId="13_ncr:1_{BAC2E95F-11C0-48F0-B857-C0CC099C3A05}" xr6:coauthVersionLast="47" xr6:coauthVersionMax="47" xr10:uidLastSave="{00000000-0000-0000-0000-000000000000}"/>
  <bookViews>
    <workbookView xWindow="-108" yWindow="-108" windowWidth="23256" windowHeight="12576" xr2:uid="{E070E7DD-EF84-4A2A-AEEB-EB32D443246A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C4" i="1"/>
  <c r="D5" i="1"/>
  <c r="E5" i="1"/>
  <c r="F5" i="1"/>
  <c r="G5" i="1"/>
  <c r="C5" i="1"/>
  <c r="H46" i="1"/>
  <c r="J46" i="1" s="1"/>
  <c r="D54" i="1" s="1"/>
  <c r="H45" i="1"/>
  <c r="J45" i="1" s="1"/>
  <c r="D53" i="1" s="1"/>
  <c r="H42" i="1"/>
  <c r="J42" i="1" s="1"/>
  <c r="D52" i="1" s="1"/>
  <c r="H41" i="1"/>
  <c r="J41" i="1" s="1"/>
  <c r="D51" i="1" s="1"/>
  <c r="H38" i="1"/>
  <c r="J38" i="1" s="1"/>
  <c r="D50" i="1" s="1"/>
  <c r="H37" i="1"/>
  <c r="J37" i="1" s="1"/>
  <c r="D49" i="1" s="1"/>
  <c r="H2" i="1" l="1"/>
  <c r="J2" i="1" s="1"/>
  <c r="D16" i="1" s="1"/>
  <c r="H8" i="1"/>
  <c r="J8" i="1" s="1"/>
  <c r="D18" i="1" s="1"/>
  <c r="H9" i="1"/>
  <c r="J9" i="1" s="1"/>
  <c r="D19" i="1" s="1"/>
  <c r="H12" i="1"/>
  <c r="J12" i="1" s="1"/>
  <c r="D20" i="1" s="1"/>
  <c r="H13" i="1"/>
  <c r="J13" i="1" s="1"/>
  <c r="D21" i="1" s="1"/>
  <c r="H3" i="1"/>
  <c r="J3" i="1" s="1"/>
  <c r="D17" i="1" s="1"/>
</calcChain>
</file>

<file path=xl/sharedStrings.xml><?xml version="1.0" encoding="utf-8"?>
<sst xmlns="http://schemas.openxmlformats.org/spreadsheetml/2006/main" count="56" uniqueCount="25">
  <si>
    <t>T345-T138</t>
  </si>
  <si>
    <t>Reale 30</t>
  </si>
  <si>
    <t>m</t>
  </si>
  <si>
    <t>Rudder 69</t>
  </si>
  <si>
    <t>Kyle69</t>
  </si>
  <si>
    <t>S tra 2</t>
  </si>
  <si>
    <t>T69-M69</t>
  </si>
  <si>
    <t>R69</t>
  </si>
  <si>
    <t>K69</t>
  </si>
  <si>
    <t>H138-H69</t>
  </si>
  <si>
    <t>Sensitivity Tool</t>
  </si>
  <si>
    <t>Scarto</t>
  </si>
  <si>
    <t>Rudder69</t>
  </si>
  <si>
    <r>
      <rPr>
        <b/>
        <sz val="11"/>
        <color theme="1"/>
        <rFont val="Calibri"/>
        <family val="2"/>
        <scheme val="minor"/>
      </rPr>
      <t>N.B: SI UTILIZZA PER I CALCOLI SOPRA LO SLACK BUS ASSEGNATO</t>
    </r>
    <r>
      <rPr>
        <sz val="11"/>
        <color theme="1"/>
        <rFont val="Calibri"/>
        <family val="2"/>
        <scheme val="minor"/>
      </rPr>
      <t xml:space="preserve"> </t>
    </r>
  </si>
  <si>
    <t>NUOVO SLACK BUS: AGGIE345</t>
  </si>
  <si>
    <t>m=SENSITIVITA</t>
  </si>
  <si>
    <t>MANCANO 6 GRAFICI</t>
  </si>
  <si>
    <t xml:space="preserve">MANCANO S TRA 2 </t>
  </si>
  <si>
    <t>COMMENTI:</t>
  </si>
  <si>
    <t>SENSITIVITA CAMBIA SEGNO</t>
  </si>
  <si>
    <t>SENSITIVITA PST NON LINEARE (LINEARE PER PICCOLE VARIAZIONI?)</t>
  </si>
  <si>
    <t>SENSITIVITA POTENZE LINEARE</t>
  </si>
  <si>
    <t>ACCURATEZZA DEI METODI</t>
  </si>
  <si>
    <t>POSSO USARE IL METODO DELLA JACOBIANA?</t>
  </si>
  <si>
    <t>CONFRONTO COL TOOL (DC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</si>
</sst>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0" fillId="0" borderId="11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T345-T138 (Rudder69)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Foglio1!$B$1:$G$1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Foglio1!$B$2:$G$2</c:f>
              <c:numCache>
                <c:formatCode>General</c:formatCode>
                <c:ptCount val="6"/>
                <c:pt idx="0">
                  <c:v>232.8</c:v>
                </c:pt>
                <c:pt idx="1">
                  <c:v>231.52</c:v>
                </c:pt>
                <c:pt idx="2">
                  <c:v>230.24</c:v>
                </c:pt>
                <c:pt idx="3">
                  <c:v>228.97</c:v>
                </c:pt>
                <c:pt idx="4">
                  <c:v>227.7</c:v>
                </c:pt>
                <c:pt idx="5">
                  <c:v>226.43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1-4F45-BB00-B40746C4E71B}"/>
            </c:ext>
          </c:extLst>
        </c:ser>
        <c:ser>
          <c:idx val="1"/>
          <c:order val="1"/>
          <c:tx>
            <c:v>Regressione</c:v>
          </c:tx>
          <c:spPr>
            <a:ln w="19050" cap="rnd" cmpd="sng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 cmpd="sng">
                <a:solidFill>
                  <a:srgbClr val="FFC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01-4F45-BB00-B40746C4E71B}"/>
              </c:ext>
            </c:extLst>
          </c:dPt>
          <c:xVal>
            <c:numRef>
              <c:f>(Foglio1!$B$1,Foglio1!$H$1)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(Foglio1!$B$2,Foglio1!$H$2)</c:f>
              <c:numCache>
                <c:formatCode>General</c:formatCode>
                <c:ptCount val="2"/>
                <c:pt idx="0">
                  <c:v>232.8</c:v>
                </c:pt>
                <c:pt idx="1">
                  <c:v>225.15200000000002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1-4F45-BB00-B40746C4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36920"/>
        <c:axId val="374735608"/>
      </c:scatterChart>
      <c:valAx>
        <c:axId val="37473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5608"/>
        <c:crosses val="autoZero"/>
        <c:crossBetween val="midCat"/>
      </c:valAx>
      <c:valAx>
        <c:axId val="3747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T345-T138 (Kyle69)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Foglio1!$B$1:$G$1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Foglio1!$B$3:$G$3</c:f>
              <c:numCache>
                <c:formatCode>General</c:formatCode>
                <c:ptCount val="6"/>
                <c:pt idx="0">
                  <c:v>232.8</c:v>
                </c:pt>
                <c:pt idx="1">
                  <c:v>231.57</c:v>
                </c:pt>
                <c:pt idx="2">
                  <c:v>230.33</c:v>
                </c:pt>
                <c:pt idx="3">
                  <c:v>229.1</c:v>
                </c:pt>
                <c:pt idx="4">
                  <c:v>227.87</c:v>
                </c:pt>
                <c:pt idx="5">
                  <c:v>226.64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F39-B398-4E7610F7A567}"/>
            </c:ext>
          </c:extLst>
        </c:ser>
        <c:ser>
          <c:idx val="1"/>
          <c:order val="1"/>
          <c:tx>
            <c:v>Regressione</c:v>
          </c:tx>
          <c:spPr>
            <a:ln w="19050" cap="rnd">
              <a:solidFill>
                <a:srgbClr val="FFFF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(Foglio1!$B$1,Foglio1!$H$1)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(Foglio1!$B$3,Foglio1!$H$3)</c:f>
              <c:numCache>
                <c:formatCode>General</c:formatCode>
                <c:ptCount val="2"/>
                <c:pt idx="0">
                  <c:v>232.8</c:v>
                </c:pt>
                <c:pt idx="1">
                  <c:v>225.40533333333332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18-4F39-B398-4E7610F7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36920"/>
        <c:axId val="374735608"/>
      </c:scatterChart>
      <c:valAx>
        <c:axId val="37473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5608"/>
        <c:crosses val="autoZero"/>
        <c:crossBetween val="midCat"/>
      </c:valAx>
      <c:valAx>
        <c:axId val="3747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T69-M69</a:t>
            </a:r>
            <a:r>
              <a:rPr lang="it-IT" baseline="0"/>
              <a:t> (Kyle69)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Foglio1!$B$1:$G$1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Foglio1!$B$9:$G$9</c:f>
              <c:numCache>
                <c:formatCode>General</c:formatCode>
                <c:ptCount val="6"/>
                <c:pt idx="0">
                  <c:v>102.69</c:v>
                </c:pt>
                <c:pt idx="1">
                  <c:v>102.6</c:v>
                </c:pt>
                <c:pt idx="2">
                  <c:v>102.52</c:v>
                </c:pt>
                <c:pt idx="3">
                  <c:v>102.43</c:v>
                </c:pt>
                <c:pt idx="4">
                  <c:v>102.34</c:v>
                </c:pt>
                <c:pt idx="5">
                  <c:v>102.25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E-474F-B983-0EF4C65925D1}"/>
            </c:ext>
          </c:extLst>
        </c:ser>
        <c:ser>
          <c:idx val="1"/>
          <c:order val="1"/>
          <c:tx>
            <c:v>Regressione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(Foglio1!$B$1,Foglio1!$H$1)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(Foglio1!$B$9,Foglio1!$H$9)</c:f>
              <c:numCache>
                <c:formatCode>General</c:formatCode>
                <c:ptCount val="2"/>
                <c:pt idx="0">
                  <c:v>102.69</c:v>
                </c:pt>
                <c:pt idx="1">
                  <c:v>102.16466666666668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9E-474F-B983-0EF4C659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36920"/>
        <c:axId val="374735608"/>
      </c:scatterChart>
      <c:valAx>
        <c:axId val="37473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5608"/>
        <c:crosses val="autoZero"/>
        <c:crossBetween val="midCat"/>
      </c:valAx>
      <c:valAx>
        <c:axId val="3747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T345-T138 (Rudder69)</a:t>
            </a:r>
          </a:p>
        </c:rich>
      </c:tx>
      <c:layout>
        <c:manualLayout>
          <c:xMode val="edge"/>
          <c:yMode val="edge"/>
          <c:x val="0.24239784692040517"/>
          <c:y val="1.416430594900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1190861534917"/>
          <c:y val="0.19400377714825309"/>
          <c:w val="0.52128833203008973"/>
          <c:h val="0.71535284364242002"/>
        </c:manualLayout>
      </c:layout>
      <c:scatterChart>
        <c:scatterStyle val="lineMarker"/>
        <c:varyColors val="0"/>
        <c:ser>
          <c:idx val="0"/>
          <c:order val="0"/>
          <c:tx>
            <c:v>Reale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Foglio1!$B$1:$G$1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Foglio1!$B$37:$G$37</c:f>
              <c:numCache>
                <c:formatCode>General</c:formatCode>
                <c:ptCount val="6"/>
                <c:pt idx="0">
                  <c:v>229.7</c:v>
                </c:pt>
                <c:pt idx="1">
                  <c:v>228.84</c:v>
                </c:pt>
                <c:pt idx="2">
                  <c:v>227.97</c:v>
                </c:pt>
                <c:pt idx="3">
                  <c:v>227.12</c:v>
                </c:pt>
                <c:pt idx="4">
                  <c:v>226.26</c:v>
                </c:pt>
                <c:pt idx="5">
                  <c:v>225.4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C-46FC-AF72-7C6AB1328C95}"/>
            </c:ext>
          </c:extLst>
        </c:ser>
        <c:ser>
          <c:idx val="1"/>
          <c:order val="1"/>
          <c:tx>
            <c:v>Regressione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(Foglio1!$B$1,Foglio1!$H$1)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(Foglio1!$B$37,Foglio1!$H$37)</c:f>
              <c:numCache>
                <c:formatCode>General</c:formatCode>
                <c:ptCount val="2"/>
                <c:pt idx="0">
                  <c:v>229.7</c:v>
                </c:pt>
                <c:pt idx="1">
                  <c:v>224.5393333333333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C-46FC-AF72-7C6AB132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36920"/>
        <c:axId val="374735608"/>
      </c:scatterChart>
      <c:valAx>
        <c:axId val="37473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5608"/>
        <c:crosses val="autoZero"/>
        <c:crossBetween val="midCat"/>
      </c:valAx>
      <c:valAx>
        <c:axId val="3747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T69-M69</a:t>
            </a:r>
            <a:r>
              <a:rPr lang="it-IT" baseline="0"/>
              <a:t> (Kyle69)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Foglio1!$B$1:$G$1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Foglio1!$B$42:$G$42</c:f>
              <c:numCache>
                <c:formatCode>General</c:formatCode>
                <c:ptCount val="6"/>
                <c:pt idx="0">
                  <c:v>101.11</c:v>
                </c:pt>
                <c:pt idx="1">
                  <c:v>101.17</c:v>
                </c:pt>
                <c:pt idx="2">
                  <c:v>101.23</c:v>
                </c:pt>
                <c:pt idx="3">
                  <c:v>101.28</c:v>
                </c:pt>
                <c:pt idx="4">
                  <c:v>101.34</c:v>
                </c:pt>
                <c:pt idx="5">
                  <c:v>101.39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0D2-82C9-768536D2AD44}"/>
            </c:ext>
          </c:extLst>
        </c:ser>
        <c:ser>
          <c:idx val="1"/>
          <c:order val="1"/>
          <c:tx>
            <c:v>Regressione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(Foglio1!$B$1,Foglio1!$H$1)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(Foglio1!$B$42,Foglio1!$H$42)</c:f>
              <c:numCache>
                <c:formatCode>General</c:formatCode>
                <c:ptCount val="2"/>
                <c:pt idx="0">
                  <c:v>101.11</c:v>
                </c:pt>
                <c:pt idx="1">
                  <c:v>101.44933333333333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0-40D2-82C9-768536D2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36920"/>
        <c:axId val="374735608"/>
      </c:scatterChart>
      <c:valAx>
        <c:axId val="37473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5608"/>
        <c:crosses val="autoZero"/>
        <c:crossBetween val="midCat"/>
      </c:valAx>
      <c:valAx>
        <c:axId val="3747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T345-T138 (Kyle69)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2A-45A4-8314-21160108F275}"/>
              </c:ext>
            </c:extLst>
          </c:dPt>
          <c:xVal>
            <c:numRef>
              <c:f>Foglio1!$B$1:$G$1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Foglio1!$B$38:$G$38</c:f>
              <c:numCache>
                <c:formatCode>General</c:formatCode>
                <c:ptCount val="6"/>
                <c:pt idx="0">
                  <c:v>229.7</c:v>
                </c:pt>
                <c:pt idx="1">
                  <c:v>228.86</c:v>
                </c:pt>
                <c:pt idx="2">
                  <c:v>228.01</c:v>
                </c:pt>
                <c:pt idx="3">
                  <c:v>227.16</c:v>
                </c:pt>
                <c:pt idx="4">
                  <c:v>226.32</c:v>
                </c:pt>
                <c:pt idx="5">
                  <c:v>225.47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4FDA-9746-7773BFEE29EC}"/>
            </c:ext>
          </c:extLst>
        </c:ser>
        <c:ser>
          <c:idx val="1"/>
          <c:order val="1"/>
          <c:tx>
            <c:v>Regressione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(Foglio1!$B$1,Foglio1!$H$1)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(Foglio1!$B$38,Foglio1!$H$38)</c:f>
              <c:numCache>
                <c:formatCode>General</c:formatCode>
                <c:ptCount val="2"/>
                <c:pt idx="0">
                  <c:v>229.7</c:v>
                </c:pt>
                <c:pt idx="1">
                  <c:v>224.62466666666668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E-4FDA-9746-7773BFEE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36920"/>
        <c:axId val="374735608"/>
      </c:scatterChart>
      <c:valAx>
        <c:axId val="37473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5608"/>
        <c:crosses val="autoZero"/>
        <c:crossBetween val="midCat"/>
      </c:valAx>
      <c:valAx>
        <c:axId val="3747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0</xdr:row>
      <xdr:rowOff>175260</xdr:rowOff>
    </xdr:from>
    <xdr:to>
      <xdr:col>16</xdr:col>
      <xdr:colOff>388620</xdr:colOff>
      <xdr:row>17</xdr:row>
      <xdr:rowOff>45720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6F4B250-182C-4662-A115-B0571872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388620</xdr:colOff>
      <xdr:row>0</xdr:row>
      <xdr:rowOff>175260</xdr:rowOff>
    </xdr:from>
    <xdr:to>
      <xdr:col>22</xdr:col>
      <xdr:colOff>15240</xdr:colOff>
      <xdr:row>17</xdr:row>
      <xdr:rowOff>60960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E7CBADC-60B0-432E-804F-D09E3D6BB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18</xdr:row>
      <xdr:rowOff>15240</xdr:rowOff>
    </xdr:from>
    <xdr:to>
      <xdr:col>22</xdr:col>
      <xdr:colOff>22860</xdr:colOff>
      <xdr:row>32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5573E7D-787E-4EBF-9363-8F890B559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35</xdr:row>
      <xdr:rowOff>7620</xdr:rowOff>
    </xdr:from>
    <xdr:to>
      <xdr:col>17</xdr:col>
      <xdr:colOff>251460</xdr:colOff>
      <xdr:row>49</xdr:row>
      <xdr:rowOff>68580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B45DA99-B087-4757-AD59-C434C1230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17</xdr:col>
      <xdr:colOff>251460</xdr:colOff>
      <xdr:row>63</xdr:row>
      <xdr:rowOff>167640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4C8C439-6A47-4D73-A037-EC0BCB597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23</xdr:col>
      <xdr:colOff>236220</xdr:colOff>
      <xdr:row>49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55C71FC-A56D-4851-A5E6-E4A8E72F0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0FE7-3D97-499D-B084-835C4F356ADF}">
  <dimension ref="A1:J74"/>
  <sheetViews>
    <sheetView tabSelected="1" workbookViewId="0">
      <selection activeCell="L22" sqref="L22"/>
    </sheetView>
  </sheetViews>
  <sheetFormatPr defaultRowHeight="14.45"/>
  <cols>
    <col min="3" max="4" width="9.28515625" bestFit="1" customWidth="1"/>
    <col min="8" max="8" width="10.5703125" customWidth="1"/>
  </cols>
  <sheetData>
    <row r="1" spans="1:10" ht="15" thickBot="1">
      <c r="A1" s="8" t="s">
        <v>0</v>
      </c>
      <c r="B1" s="4">
        <v>0</v>
      </c>
      <c r="C1" s="4">
        <v>5</v>
      </c>
      <c r="D1" s="4">
        <v>10</v>
      </c>
      <c r="E1" s="4">
        <v>15</v>
      </c>
      <c r="F1" s="4">
        <v>20</v>
      </c>
      <c r="G1" s="5">
        <v>25</v>
      </c>
      <c r="H1">
        <v>30</v>
      </c>
      <c r="I1" t="s">
        <v>1</v>
      </c>
      <c r="J1" t="s">
        <v>2</v>
      </c>
    </row>
    <row r="2" spans="1:10">
      <c r="A2" s="6" t="s">
        <v>3</v>
      </c>
      <c r="B2">
        <v>232.8</v>
      </c>
      <c r="C2">
        <v>231.52</v>
      </c>
      <c r="D2">
        <v>230.24</v>
      </c>
      <c r="E2">
        <v>228.97</v>
      </c>
      <c r="F2">
        <v>227.7</v>
      </c>
      <c r="G2" s="1">
        <v>226.43</v>
      </c>
      <c r="H2">
        <f>_xlfn.FORECAST.LINEAR(30,B2:G2,$B$1:$G$1)</f>
        <v>225.15200000000002</v>
      </c>
      <c r="I2">
        <v>225.18</v>
      </c>
      <c r="J2">
        <f>(H2-B2)/30</f>
        <v>-0.25493333333333318</v>
      </c>
    </row>
    <row r="3" spans="1:10" ht="15" thickBot="1">
      <c r="A3" s="7" t="s">
        <v>4</v>
      </c>
      <c r="B3" s="2">
        <v>232.8</v>
      </c>
      <c r="C3" s="2">
        <v>231.57</v>
      </c>
      <c r="D3" s="2">
        <v>230.33</v>
      </c>
      <c r="E3" s="2">
        <v>229.1</v>
      </c>
      <c r="F3" s="2">
        <v>227.87</v>
      </c>
      <c r="G3" s="3">
        <v>226.64</v>
      </c>
      <c r="H3">
        <f>_xlfn.FORECAST.LINEAR(30,B3:G3,$B$1:$G$1)</f>
        <v>225.40533333333332</v>
      </c>
      <c r="I3">
        <v>224.13</v>
      </c>
      <c r="J3">
        <f t="shared" ref="J3:J13" si="0">(H3-B3)/30</f>
        <v>-0.24648888888888981</v>
      </c>
    </row>
    <row r="4" spans="1:10" ht="15" thickBot="1">
      <c r="A4" s="19" t="s">
        <v>5</v>
      </c>
      <c r="C4" s="2">
        <f>(C2-B2)/5</f>
        <v>-0.25600000000000023</v>
      </c>
      <c r="D4" s="2">
        <f t="shared" ref="D4:G4" si="1">(D2-C2)/5</f>
        <v>-0.25600000000000023</v>
      </c>
      <c r="E4" s="2">
        <f t="shared" si="1"/>
        <v>-0.25400000000000206</v>
      </c>
      <c r="F4" s="2">
        <f t="shared" si="1"/>
        <v>-0.25400000000000206</v>
      </c>
      <c r="G4" s="2">
        <f t="shared" si="1"/>
        <v>-0.25399999999999634</v>
      </c>
    </row>
    <row r="5" spans="1:10" ht="15" thickBot="1">
      <c r="C5" s="2">
        <f>(C3-B3)/5</f>
        <v>-0.24600000000000363</v>
      </c>
      <c r="D5" s="2">
        <f>(D3-C3)/5</f>
        <v>-0.24799999999999614</v>
      </c>
      <c r="E5" s="2">
        <f>(E3-D3)/5</f>
        <v>-0.24600000000000363</v>
      </c>
      <c r="F5" s="2">
        <f>(F3-E3)/5</f>
        <v>-0.24599999999999794</v>
      </c>
      <c r="G5" s="2">
        <f>(G3-F3)/5</f>
        <v>-0.24600000000000363</v>
      </c>
    </row>
    <row r="6" spans="1:10" ht="15" thickBot="1"/>
    <row r="7" spans="1:10" ht="15" thickBot="1">
      <c r="A7" s="8" t="s">
        <v>6</v>
      </c>
      <c r="B7" s="9"/>
      <c r="C7" s="9"/>
      <c r="D7" s="9"/>
      <c r="E7" s="9"/>
      <c r="F7" s="9"/>
      <c r="G7" s="10"/>
    </row>
    <row r="8" spans="1:10">
      <c r="A8" s="6" t="s">
        <v>7</v>
      </c>
      <c r="B8">
        <v>102.69</v>
      </c>
      <c r="C8">
        <v>102.02</v>
      </c>
      <c r="D8">
        <v>101.35</v>
      </c>
      <c r="E8">
        <v>100.68</v>
      </c>
      <c r="F8">
        <v>100.01</v>
      </c>
      <c r="G8" s="1">
        <v>99.35</v>
      </c>
      <c r="H8">
        <f t="shared" ref="H8:H13" si="2">_xlfn.FORECAST.LINEAR(30,B8:G8,$B$1:$G$1)</f>
        <v>98.676666666666648</v>
      </c>
      <c r="I8">
        <v>98.64</v>
      </c>
      <c r="J8">
        <f t="shared" si="0"/>
        <v>-0.13377777777777833</v>
      </c>
    </row>
    <row r="9" spans="1:10" ht="15" thickBot="1">
      <c r="A9" s="7" t="s">
        <v>8</v>
      </c>
      <c r="B9" s="2">
        <v>102.69</v>
      </c>
      <c r="C9" s="2">
        <v>102.6</v>
      </c>
      <c r="D9" s="2">
        <v>102.52</v>
      </c>
      <c r="E9" s="2">
        <v>102.43</v>
      </c>
      <c r="F9" s="2">
        <v>102.34</v>
      </c>
      <c r="G9" s="3">
        <v>102.25</v>
      </c>
      <c r="H9">
        <f t="shared" si="2"/>
        <v>102.16466666666668</v>
      </c>
      <c r="I9">
        <v>101.44</v>
      </c>
      <c r="J9">
        <f t="shared" si="0"/>
        <v>-1.7511111111110721E-2</v>
      </c>
    </row>
    <row r="10" spans="1:10" ht="15" thickBot="1"/>
    <row r="11" spans="1:10" ht="15" thickBot="1">
      <c r="A11" s="8" t="s">
        <v>9</v>
      </c>
      <c r="B11" s="9"/>
      <c r="C11" s="9"/>
      <c r="D11" s="9"/>
      <c r="E11" s="9"/>
      <c r="F11" s="9"/>
      <c r="G11" s="10"/>
    </row>
    <row r="12" spans="1:10">
      <c r="A12" s="6" t="s">
        <v>7</v>
      </c>
      <c r="B12">
        <v>179.03</v>
      </c>
      <c r="C12">
        <v>178.45</v>
      </c>
      <c r="D12">
        <v>177.87</v>
      </c>
      <c r="E12">
        <v>177.3</v>
      </c>
      <c r="F12">
        <v>176.63</v>
      </c>
      <c r="G12" s="1">
        <v>176.17</v>
      </c>
      <c r="H12">
        <f t="shared" si="2"/>
        <v>175.542</v>
      </c>
      <c r="I12">
        <v>174.61</v>
      </c>
      <c r="J12">
        <f t="shared" si="0"/>
        <v>-0.11626666666666666</v>
      </c>
    </row>
    <row r="13" spans="1:10" ht="15" thickBot="1">
      <c r="A13" s="7" t="s">
        <v>8</v>
      </c>
      <c r="B13" s="2">
        <v>179.03</v>
      </c>
      <c r="C13" s="2">
        <v>178.27</v>
      </c>
      <c r="D13" s="2">
        <v>177.51</v>
      </c>
      <c r="E13" s="2">
        <v>176.75</v>
      </c>
      <c r="F13" s="2">
        <v>175.99</v>
      </c>
      <c r="G13" s="3">
        <v>175.23</v>
      </c>
      <c r="H13">
        <f t="shared" si="2"/>
        <v>174.47</v>
      </c>
      <c r="I13">
        <v>172.9</v>
      </c>
      <c r="J13">
        <f t="shared" si="0"/>
        <v>-0.15200000000000008</v>
      </c>
    </row>
    <row r="15" spans="1:10" ht="15" thickBot="1">
      <c r="A15" t="s">
        <v>10</v>
      </c>
      <c r="D15" t="s">
        <v>11</v>
      </c>
    </row>
    <row r="16" spans="1:10">
      <c r="A16" s="20" t="s">
        <v>0</v>
      </c>
      <c r="B16" s="6" t="s">
        <v>12</v>
      </c>
      <c r="C16" s="11">
        <v>-0.24015700000000001</v>
      </c>
      <c r="D16" s="14">
        <f>J2-C16</f>
        <v>-1.4776333333333169E-2</v>
      </c>
    </row>
    <row r="17" spans="1:4" ht="15" thickBot="1">
      <c r="A17" s="21"/>
      <c r="B17" s="7" t="s">
        <v>4</v>
      </c>
      <c r="C17" s="12">
        <v>-0.23983099999999999</v>
      </c>
      <c r="D17" s="14">
        <f t="shared" ref="D17" si="3">J3-C17</f>
        <v>-6.6578888888898236E-3</v>
      </c>
    </row>
    <row r="18" spans="1:4">
      <c r="A18" s="20" t="s">
        <v>6</v>
      </c>
      <c r="B18" s="6" t="s">
        <v>12</v>
      </c>
      <c r="C18" s="11">
        <v>-0.120781</v>
      </c>
      <c r="D18" s="14">
        <f>J8-C18</f>
        <v>-1.2996777777778329E-2</v>
      </c>
    </row>
    <row r="19" spans="1:4" ht="15" thickBot="1">
      <c r="A19" s="21"/>
      <c r="B19" s="7" t="s">
        <v>4</v>
      </c>
      <c r="C19" s="13">
        <v>-1.8303E-2</v>
      </c>
      <c r="D19" s="14">
        <f>J9-C19</f>
        <v>7.9188888888927916E-4</v>
      </c>
    </row>
    <row r="20" spans="1:4">
      <c r="A20" s="20" t="s">
        <v>9</v>
      </c>
      <c r="B20" s="6" t="s">
        <v>12</v>
      </c>
      <c r="C20" s="11">
        <v>-9.2730000000000007E-2</v>
      </c>
      <c r="D20" s="14">
        <f>J12-C20</f>
        <v>-2.353666666666665E-2</v>
      </c>
    </row>
    <row r="21" spans="1:4" ht="15" thickBot="1">
      <c r="A21" s="21"/>
      <c r="B21" s="7" t="s">
        <v>4</v>
      </c>
      <c r="C21" s="12">
        <v>-0.137656</v>
      </c>
      <c r="D21" s="14">
        <f>J13-C21</f>
        <v>-1.4344000000000079E-2</v>
      </c>
    </row>
    <row r="23" spans="1:4">
      <c r="A23" t="s">
        <v>13</v>
      </c>
    </row>
    <row r="34" spans="1:10">
      <c r="A34" s="15" t="s">
        <v>14</v>
      </c>
    </row>
    <row r="35" spans="1:10" ht="15" thickBot="1"/>
    <row r="36" spans="1:10" ht="15" thickBot="1">
      <c r="A36" s="8" t="s">
        <v>0</v>
      </c>
      <c r="B36" s="4">
        <v>0</v>
      </c>
      <c r="C36" s="4">
        <v>5</v>
      </c>
      <c r="D36" s="4">
        <v>10</v>
      </c>
      <c r="E36" s="4">
        <v>15</v>
      </c>
      <c r="F36" s="4">
        <v>20</v>
      </c>
      <c r="G36" s="5">
        <v>25</v>
      </c>
      <c r="H36">
        <v>30</v>
      </c>
      <c r="I36" t="s">
        <v>1</v>
      </c>
      <c r="J36" t="s">
        <v>15</v>
      </c>
    </row>
    <row r="37" spans="1:10">
      <c r="A37" s="6" t="s">
        <v>3</v>
      </c>
      <c r="B37">
        <v>229.7</v>
      </c>
      <c r="C37">
        <v>228.84</v>
      </c>
      <c r="D37">
        <v>227.97</v>
      </c>
      <c r="E37">
        <v>227.12</v>
      </c>
      <c r="F37">
        <v>226.26</v>
      </c>
      <c r="G37" s="1">
        <v>225.4</v>
      </c>
      <c r="H37">
        <f>_xlfn.FORECAST.LINEAR(30,B37:G37,$B$1:$G$1)</f>
        <v>224.5393333333333</v>
      </c>
      <c r="I37">
        <v>224.54</v>
      </c>
      <c r="J37">
        <f>(H37-B37)/30</f>
        <v>-0.17202222222222285</v>
      </c>
    </row>
    <row r="38" spans="1:10" ht="15" thickBot="1">
      <c r="A38" s="7" t="s">
        <v>4</v>
      </c>
      <c r="B38" s="2">
        <v>229.7</v>
      </c>
      <c r="C38" s="2">
        <v>228.86</v>
      </c>
      <c r="D38" s="2">
        <v>228.01</v>
      </c>
      <c r="E38" s="2">
        <v>227.16</v>
      </c>
      <c r="F38" s="2">
        <v>226.32</v>
      </c>
      <c r="G38" s="3">
        <v>225.47</v>
      </c>
      <c r="H38">
        <f>_xlfn.FORECAST.LINEAR(30,B38:G38,$B$1:$G$1)</f>
        <v>224.62466666666668</v>
      </c>
      <c r="I38">
        <v>224.62</v>
      </c>
      <c r="J38">
        <f t="shared" ref="J38:J46" si="4">(H38-B38)/30</f>
        <v>-0.16917777777777682</v>
      </c>
    </row>
    <row r="39" spans="1:10" ht="15" thickBot="1"/>
    <row r="40" spans="1:10" ht="15" thickBot="1">
      <c r="A40" s="8" t="s">
        <v>6</v>
      </c>
      <c r="B40" s="9"/>
      <c r="C40" s="9"/>
      <c r="D40" s="9"/>
      <c r="E40" s="9"/>
      <c r="F40" s="9"/>
      <c r="G40" s="10"/>
    </row>
    <row r="41" spans="1:10">
      <c r="A41" s="6" t="s">
        <v>7</v>
      </c>
      <c r="B41">
        <v>101.11</v>
      </c>
      <c r="C41">
        <v>100.6</v>
      </c>
      <c r="D41">
        <v>100.08</v>
      </c>
      <c r="E41">
        <v>99.56</v>
      </c>
      <c r="F41">
        <v>99.05</v>
      </c>
      <c r="G41" s="1">
        <v>98.54</v>
      </c>
      <c r="H41">
        <f t="shared" ref="H41:H46" si="5">_xlfn.FORECAST.LINEAR(30,B41:G41,$B$1:$G$1)</f>
        <v>98.021333333333331</v>
      </c>
      <c r="I41">
        <v>98.03</v>
      </c>
      <c r="J41">
        <f t="shared" ref="J41:J46" si="6">(H41-B41)/30</f>
        <v>-0.10295555555555562</v>
      </c>
    </row>
    <row r="42" spans="1:10" ht="15" thickBot="1">
      <c r="A42" s="7" t="s">
        <v>8</v>
      </c>
      <c r="B42" s="2">
        <v>101.11</v>
      </c>
      <c r="C42" s="2">
        <v>101.17</v>
      </c>
      <c r="D42" s="2">
        <v>101.23</v>
      </c>
      <c r="E42" s="2">
        <v>101.28</v>
      </c>
      <c r="F42" s="2">
        <v>101.34</v>
      </c>
      <c r="G42" s="3">
        <v>101.39</v>
      </c>
      <c r="H42">
        <f t="shared" si="5"/>
        <v>101.44933333333333</v>
      </c>
      <c r="I42">
        <v>101.45</v>
      </c>
      <c r="J42" s="16">
        <f t="shared" si="6"/>
        <v>1.1311111111110961E-2</v>
      </c>
    </row>
    <row r="43" spans="1:10" ht="15" thickBot="1"/>
    <row r="44" spans="1:10" ht="15" thickBot="1">
      <c r="A44" s="8" t="s">
        <v>9</v>
      </c>
      <c r="B44" s="9"/>
      <c r="C44" s="9"/>
      <c r="D44" s="9"/>
      <c r="E44" s="9"/>
      <c r="F44" s="9"/>
      <c r="G44" s="10"/>
    </row>
    <row r="45" spans="1:10">
      <c r="A45" s="6" t="s">
        <v>7</v>
      </c>
      <c r="B45">
        <v>180.57</v>
      </c>
      <c r="C45">
        <v>180.13</v>
      </c>
      <c r="D45">
        <v>179.7</v>
      </c>
      <c r="E45">
        <v>179.26</v>
      </c>
      <c r="F45">
        <v>178.84</v>
      </c>
      <c r="G45" s="1">
        <v>178.41</v>
      </c>
      <c r="H45">
        <f t="shared" ref="H45:H46" si="7">_xlfn.FORECAST.LINEAR(30,B45:G45,$B$1:$G$1)</f>
        <v>177.97400000000002</v>
      </c>
      <c r="I45">
        <v>177.99</v>
      </c>
      <c r="J45">
        <f t="shared" ref="J45:J46" si="8">(H45-B45)/30</f>
        <v>-8.6533333333332504E-2</v>
      </c>
    </row>
    <row r="46" spans="1:10" ht="15" thickBot="1">
      <c r="A46" s="7" t="s">
        <v>8</v>
      </c>
      <c r="B46" s="2">
        <v>180.57</v>
      </c>
      <c r="C46" s="2">
        <v>179.94</v>
      </c>
      <c r="D46" s="2">
        <v>179.31</v>
      </c>
      <c r="E46" s="2">
        <v>178.68</v>
      </c>
      <c r="F46" s="2">
        <v>178.05</v>
      </c>
      <c r="G46" s="3">
        <v>177.43</v>
      </c>
      <c r="H46">
        <f t="shared" si="7"/>
        <v>176.79666666666668</v>
      </c>
      <c r="I46">
        <v>176.8</v>
      </c>
      <c r="J46">
        <f t="shared" si="8"/>
        <v>-0.12577777777777707</v>
      </c>
    </row>
    <row r="48" spans="1:10" ht="15" thickBot="1">
      <c r="A48" t="s">
        <v>10</v>
      </c>
      <c r="D48" t="s">
        <v>11</v>
      </c>
    </row>
    <row r="49" spans="1:4">
      <c r="A49" s="20" t="s">
        <v>0</v>
      </c>
      <c r="B49" s="6" t="s">
        <v>12</v>
      </c>
      <c r="C49" s="11">
        <v>-0.17691999999999999</v>
      </c>
      <c r="D49" s="14">
        <f>J37-C49</f>
        <v>4.8977777777771403E-3</v>
      </c>
    </row>
    <row r="50" spans="1:4" ht="15" thickBot="1">
      <c r="A50" s="21"/>
      <c r="B50" s="7" t="s">
        <v>4</v>
      </c>
      <c r="C50" s="12">
        <v>-0.176593</v>
      </c>
      <c r="D50" s="14">
        <f t="shared" ref="D50" si="9">J38-C50</f>
        <v>7.4152222222231834E-3</v>
      </c>
    </row>
    <row r="51" spans="1:4">
      <c r="A51" s="20" t="s">
        <v>6</v>
      </c>
      <c r="B51" s="6" t="s">
        <v>12</v>
      </c>
      <c r="C51" s="11">
        <v>-0.100929</v>
      </c>
      <c r="D51" s="14">
        <f>J41-C51</f>
        <v>-2.0265555555556147E-3</v>
      </c>
    </row>
    <row r="52" spans="1:4" ht="15" thickBot="1">
      <c r="A52" s="21"/>
      <c r="B52" s="7" t="s">
        <v>4</v>
      </c>
      <c r="C52" s="13">
        <v>1.549E-3</v>
      </c>
      <c r="D52" s="14">
        <f>J42-C52</f>
        <v>9.7621111111109611E-3</v>
      </c>
    </row>
    <row r="53" spans="1:4">
      <c r="A53" s="20" t="s">
        <v>9</v>
      </c>
      <c r="B53" s="6" t="s">
        <v>12</v>
      </c>
      <c r="C53" s="11">
        <v>-7.6118000000000005E-2</v>
      </c>
      <c r="D53" s="14">
        <f>J45-C53</f>
        <v>-1.0415333333332499E-2</v>
      </c>
    </row>
    <row r="54" spans="1:4" ht="15" thickBot="1">
      <c r="A54" s="21"/>
      <c r="B54" s="7" t="s">
        <v>4</v>
      </c>
      <c r="C54" s="12">
        <v>-0.121044</v>
      </c>
      <c r="D54" s="14">
        <f>J46-C54</f>
        <v>-4.7337777777770734E-3</v>
      </c>
    </row>
    <row r="65" spans="1:2">
      <c r="A65" s="18" t="s">
        <v>16</v>
      </c>
      <c r="B65" s="16"/>
    </row>
    <row r="66" spans="1:2">
      <c r="A66" s="18" t="s">
        <v>17</v>
      </c>
      <c r="B66" s="16"/>
    </row>
    <row r="68" spans="1:2">
      <c r="A68" t="s">
        <v>18</v>
      </c>
    </row>
    <row r="69" spans="1:2">
      <c r="A69" t="s">
        <v>19</v>
      </c>
    </row>
    <row r="70" spans="1:2">
      <c r="A70" t="s">
        <v>20</v>
      </c>
    </row>
    <row r="71" spans="1:2">
      <c r="A71" t="s">
        <v>21</v>
      </c>
    </row>
    <row r="72" spans="1:2">
      <c r="A72" t="s">
        <v>22</v>
      </c>
    </row>
    <row r="73" spans="1:2">
      <c r="A73" s="17" t="s">
        <v>23</v>
      </c>
    </row>
    <row r="74" spans="1:2">
      <c r="A74" t="s">
        <v>24</v>
      </c>
    </row>
  </sheetData>
  <mergeCells count="6">
    <mergeCell ref="A51:A52"/>
    <mergeCell ref="A53:A54"/>
    <mergeCell ref="A49:A50"/>
    <mergeCell ref="A18:A19"/>
    <mergeCell ref="A16:A17"/>
    <mergeCell ref="A20:A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Simone</dc:creator>
  <cp:keywords/>
  <dc:description/>
  <cp:lastModifiedBy>Alessandro Secchi</cp:lastModifiedBy>
  <cp:revision/>
  <dcterms:created xsi:type="dcterms:W3CDTF">2019-11-13T14:45:07Z</dcterms:created>
  <dcterms:modified xsi:type="dcterms:W3CDTF">2024-02-12T17:57:24Z</dcterms:modified>
  <cp:category/>
  <cp:contentStatus/>
</cp:coreProperties>
</file>