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ch\Desktop\magistrale polimi\electric power system\progetto\"/>
    </mc:Choice>
  </mc:AlternateContent>
  <xr:revisionPtr revIDLastSave="0" documentId="13_ncr:1_{1A96A654-566D-4C5D-89B1-D622E546CE84}" xr6:coauthVersionLast="47" xr6:coauthVersionMax="47" xr10:uidLastSave="{00000000-0000-0000-0000-000000000000}"/>
  <bookViews>
    <workbookView xWindow="-110" yWindow="-110" windowWidth="19420" windowHeight="10420" firstSheet="2" activeTab="2" xr2:uid="{2360B8FF-4D83-4A54-8707-622114EEDAFA}"/>
  </bookViews>
  <sheets>
    <sheet name="Punto 7" sheetId="1" r:id="rId1"/>
    <sheet name="8" sheetId="2" r:id="rId2"/>
    <sheet name="9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4" i="3" l="1"/>
  <c r="AB24" i="3"/>
  <c r="AC24" i="3"/>
  <c r="AD24" i="3"/>
  <c r="AE24" i="3"/>
  <c r="AF24" i="3"/>
  <c r="AG24" i="3"/>
  <c r="Z25" i="3"/>
  <c r="AA25" i="3"/>
  <c r="AC25" i="3"/>
  <c r="AD25" i="3"/>
  <c r="AE25" i="3"/>
  <c r="AF25" i="3"/>
  <c r="AG25" i="3"/>
  <c r="Z26" i="3"/>
  <c r="AA26" i="3"/>
  <c r="AB26" i="3"/>
  <c r="AD26" i="3"/>
  <c r="AE26" i="3"/>
  <c r="AF26" i="3"/>
  <c r="AG26" i="3"/>
  <c r="Z27" i="3"/>
  <c r="AA27" i="3"/>
  <c r="AB27" i="3"/>
  <c r="AC27" i="3"/>
  <c r="AE27" i="3"/>
  <c r="AF27" i="3"/>
  <c r="AG27" i="3"/>
  <c r="Z28" i="3"/>
  <c r="AA28" i="3"/>
  <c r="AB28" i="3"/>
  <c r="AC28" i="3"/>
  <c r="AD28" i="3"/>
  <c r="AF28" i="3"/>
  <c r="AG28" i="3"/>
  <c r="Z29" i="3"/>
  <c r="AA29" i="3"/>
  <c r="AB29" i="3"/>
  <c r="AC29" i="3"/>
  <c r="AD29" i="3"/>
  <c r="AE29" i="3"/>
  <c r="AG29" i="3"/>
  <c r="Z30" i="3"/>
  <c r="AA30" i="3"/>
  <c r="AB30" i="3"/>
  <c r="AC30" i="3"/>
  <c r="AD30" i="3"/>
  <c r="AE30" i="3"/>
  <c r="AF30" i="3"/>
  <c r="AA23" i="3"/>
  <c r="AB23" i="3"/>
  <c r="AC23" i="3"/>
  <c r="AD23" i="3"/>
  <c r="AE23" i="3"/>
  <c r="AF23" i="3"/>
  <c r="AG23" i="3"/>
  <c r="AG14" i="3"/>
  <c r="AG15" i="3"/>
  <c r="AG16" i="3"/>
  <c r="AG17" i="3"/>
  <c r="AG18" i="3"/>
  <c r="AG19" i="3"/>
  <c r="AG13" i="3"/>
  <c r="AF14" i="3"/>
  <c r="AF15" i="3"/>
  <c r="AF16" i="3"/>
  <c r="AF17" i="3"/>
  <c r="AF18" i="3"/>
  <c r="AF20" i="3"/>
  <c r="AF13" i="3"/>
  <c r="AE20" i="3"/>
  <c r="AE14" i="3"/>
  <c r="AE15" i="3"/>
  <c r="AE16" i="3"/>
  <c r="AE17" i="3"/>
  <c r="AE19" i="3"/>
  <c r="AE13" i="3"/>
  <c r="AD14" i="3"/>
  <c r="AD15" i="3"/>
  <c r="AD16" i="3"/>
  <c r="AD18" i="3"/>
  <c r="AD19" i="3"/>
  <c r="AD20" i="3"/>
  <c r="AD13" i="3"/>
  <c r="AC14" i="3"/>
  <c r="AC15" i="3"/>
  <c r="AC17" i="3"/>
  <c r="AC18" i="3"/>
  <c r="AC19" i="3"/>
  <c r="AC20" i="3"/>
  <c r="AC13" i="3"/>
  <c r="AB16" i="3"/>
  <c r="AB17" i="3"/>
  <c r="AB18" i="3"/>
  <c r="AB19" i="3"/>
  <c r="AB20" i="3"/>
  <c r="AB14" i="3"/>
  <c r="AB13" i="3"/>
  <c r="AA13" i="3"/>
  <c r="AA16" i="3"/>
  <c r="AA17" i="3"/>
  <c r="AA18" i="3"/>
  <c r="AA19" i="3"/>
  <c r="AA20" i="3"/>
  <c r="AA15" i="3"/>
  <c r="Z15" i="3"/>
  <c r="Z16" i="3"/>
  <c r="Z17" i="3"/>
  <c r="Z18" i="3"/>
  <c r="Z19" i="3"/>
  <c r="Z20" i="3"/>
  <c r="Z14" i="3"/>
  <c r="U4" i="3"/>
  <c r="W4" i="3"/>
  <c r="W5" i="3"/>
  <c r="W6" i="3"/>
  <c r="U6" i="3" s="1"/>
  <c r="W7" i="3"/>
  <c r="U7" i="3" s="1"/>
  <c r="W8" i="3"/>
  <c r="U8" i="3" s="1"/>
  <c r="W9" i="3"/>
  <c r="U9" i="3" s="1"/>
  <c r="W10" i="3"/>
  <c r="U10" i="3" s="1"/>
  <c r="W3" i="3"/>
  <c r="U3" i="3" s="1"/>
  <c r="G3" i="2"/>
  <c r="G5" i="2"/>
  <c r="G6" i="2"/>
  <c r="G7" i="2"/>
  <c r="G8" i="2"/>
  <c r="G9" i="2"/>
  <c r="G2" i="2"/>
  <c r="D4" i="2"/>
  <c r="D3" i="2" l="1"/>
  <c r="D5" i="2"/>
  <c r="D6" i="2"/>
  <c r="D7" i="2"/>
  <c r="D8" i="2"/>
  <c r="D9" i="2"/>
  <c r="D2" i="2"/>
  <c r="E16" i="3"/>
  <c r="F3" i="3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<sst xmlns="http://schemas.openxmlformats.org/spreadsheetml/2006/main" count="115" uniqueCount="48">
  <si>
    <t>WEB trafo</t>
  </si>
  <si>
    <t>tap</t>
  </si>
  <si>
    <t>Losses [MW]</t>
  </si>
  <si>
    <t>optimal tap at 1,025</t>
  </si>
  <si>
    <t>capacitor</t>
  </si>
  <si>
    <t>&lt;-- STANDARD</t>
  </si>
  <si>
    <t>sovrapposizione teorica</t>
  </si>
  <si>
    <t>BATT69</t>
  </si>
  <si>
    <t>MAROON69</t>
  </si>
  <si>
    <t>CENTURY69</t>
  </si>
  <si>
    <t>TREE69</t>
  </si>
  <si>
    <t>12MAN69</t>
  </si>
  <si>
    <t>FISH69</t>
  </si>
  <si>
    <t>RUDDER69</t>
  </si>
  <si>
    <t>RELLIS69</t>
  </si>
  <si>
    <t>WEB trafo + CAPACITOR</t>
  </si>
  <si>
    <t>Losses with CENTURY69</t>
  </si>
  <si>
    <t>delta teorico</t>
  </si>
  <si>
    <t>delta reale</t>
  </si>
  <si>
    <t>tot losses [MW]</t>
  </si>
  <si>
    <t>Simulazione</t>
  </si>
  <si>
    <t>bat</t>
  </si>
  <si>
    <t>maroon</t>
  </si>
  <si>
    <t>century</t>
  </si>
  <si>
    <t>tree</t>
  </si>
  <si>
    <t>man</t>
  </si>
  <si>
    <t>fish</t>
  </si>
  <si>
    <t>rudder</t>
  </si>
  <si>
    <t>rellis</t>
  </si>
  <si>
    <t>cent+bat</t>
  </si>
  <si>
    <t>-</t>
  </si>
  <si>
    <t>cent+ marron</t>
  </si>
  <si>
    <t>cen+tree</t>
  </si>
  <si>
    <t>cent+man69</t>
  </si>
  <si>
    <t>cent+fish69</t>
  </si>
  <si>
    <t>cen+radder</t>
  </si>
  <si>
    <t>cent+rellis</t>
  </si>
  <si>
    <t>Teorico</t>
  </si>
  <si>
    <t>bat+bat</t>
  </si>
  <si>
    <t>bat+maron</t>
  </si>
  <si>
    <t>bat+cent</t>
  </si>
  <si>
    <t>bat+tree</t>
  </si>
  <si>
    <t>bat+man</t>
  </si>
  <si>
    <t>bat+fish</t>
  </si>
  <si>
    <t>bat+radder</t>
  </si>
  <si>
    <t>bat+rellis</t>
  </si>
  <si>
    <t xml:space="preserve">delta teorico calcolato dal tap iniziale 1,0625 come 33,98-33,09 (loss con CENTURY attivo) </t>
  </si>
  <si>
    <t>Differenza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</si>
</sst>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losses [MW]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'Punto 7'!$B$2:$B$18</c:f>
              <c:numCache>
                <c:formatCode>General</c:formatCode>
                <c:ptCount val="17"/>
                <c:pt idx="0">
                  <c:v>0.9</c:v>
                </c:pt>
                <c:pt idx="1">
                  <c:v>0.91249999999999998</c:v>
                </c:pt>
                <c:pt idx="2">
                  <c:v>0.92499999999999993</c:v>
                </c:pt>
                <c:pt idx="3">
                  <c:v>0.93749999999999989</c:v>
                </c:pt>
                <c:pt idx="4">
                  <c:v>0.94999999999999984</c:v>
                </c:pt>
                <c:pt idx="5">
                  <c:v>0.9624999999999998</c:v>
                </c:pt>
                <c:pt idx="6">
                  <c:v>0.97499999999999976</c:v>
                </c:pt>
                <c:pt idx="7">
                  <c:v>0.98749999999999971</c:v>
                </c:pt>
                <c:pt idx="8">
                  <c:v>0.99999999999999967</c:v>
                </c:pt>
                <c:pt idx="9">
                  <c:v>1.0124999999999997</c:v>
                </c:pt>
                <c:pt idx="10">
                  <c:v>1.0249999999999997</c:v>
                </c:pt>
                <c:pt idx="11">
                  <c:v>1.0374999999999996</c:v>
                </c:pt>
                <c:pt idx="12">
                  <c:v>1.0499999999999996</c:v>
                </c:pt>
                <c:pt idx="13">
                  <c:v>1.0624999999999996</c:v>
                </c:pt>
                <c:pt idx="14">
                  <c:v>1.0749999999999995</c:v>
                </c:pt>
                <c:pt idx="15">
                  <c:v>1.0874999999999995</c:v>
                </c:pt>
                <c:pt idx="16">
                  <c:v>1.0999999999999994</c:v>
                </c:pt>
              </c:numCache>
            </c:numRef>
          </c:cat>
          <c:val>
            <c:numRef>
              <c:f>'Punto 7'!$C$2:$C$18</c:f>
              <c:numCache>
                <c:formatCode>General</c:formatCode>
                <c:ptCount val="17"/>
                <c:pt idx="0">
                  <c:v>36.93</c:v>
                </c:pt>
                <c:pt idx="1">
                  <c:v>36.26</c:v>
                </c:pt>
                <c:pt idx="2">
                  <c:v>35.68</c:v>
                </c:pt>
                <c:pt idx="3">
                  <c:v>35.19</c:v>
                </c:pt>
                <c:pt idx="4">
                  <c:v>34.770000000000003</c:v>
                </c:pt>
                <c:pt idx="5">
                  <c:v>34.42</c:v>
                </c:pt>
                <c:pt idx="6">
                  <c:v>34.14</c:v>
                </c:pt>
                <c:pt idx="7">
                  <c:v>33.93</c:v>
                </c:pt>
                <c:pt idx="8">
                  <c:v>33.78</c:v>
                </c:pt>
                <c:pt idx="9">
                  <c:v>33.68</c:v>
                </c:pt>
                <c:pt idx="10">
                  <c:v>33.64</c:v>
                </c:pt>
                <c:pt idx="11">
                  <c:v>33.65</c:v>
                </c:pt>
                <c:pt idx="12">
                  <c:v>33.71</c:v>
                </c:pt>
                <c:pt idx="13">
                  <c:v>33.799999999999997</c:v>
                </c:pt>
                <c:pt idx="14">
                  <c:v>33.94</c:v>
                </c:pt>
                <c:pt idx="15">
                  <c:v>34.119999999999997</c:v>
                </c:pt>
                <c:pt idx="16">
                  <c:v>34.33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E-4D81-BAEC-B59A1447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4541103"/>
        <c:axId val="1338866927"/>
      </c:lineChart>
      <c:catAx>
        <c:axId val="12145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866927"/>
        <c:crosses val="autoZero"/>
        <c:auto val="1"/>
        <c:lblAlgn val="ctr"/>
        <c:lblOffset val="100"/>
        <c:noMultiLvlLbl val="0"/>
      </c:catAx>
      <c:valAx>
        <c:axId val="13388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4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2</xdr:row>
      <xdr:rowOff>177800</xdr:rowOff>
    </xdr:from>
    <xdr:to>
      <xdr:col>13</xdr:col>
      <xdr:colOff>301625</xdr:colOff>
      <xdr:row>17</xdr:row>
      <xdr:rowOff>158750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9A84D85-0535-49D5-901C-8853D9414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B256-27E5-4979-BE93-6165A63A29B2}">
  <dimension ref="A1:G18"/>
  <sheetViews>
    <sheetView workbookViewId="0">
      <selection activeCell="B12" sqref="B12"/>
    </sheetView>
  </sheetViews>
  <sheetFormatPr defaultRowHeight="14.45"/>
  <cols>
    <col min="1" max="1" width="10.7109375" customWidth="1"/>
    <col min="2" max="2" width="9" bestFit="1" customWidth="1"/>
    <col min="3" max="3" width="11.42578125" customWidth="1"/>
  </cols>
  <sheetData>
    <row r="1" spans="1:7">
      <c r="A1" t="s">
        <v>0</v>
      </c>
      <c r="B1" t="s">
        <v>1</v>
      </c>
      <c r="C1" t="s">
        <v>2</v>
      </c>
    </row>
    <row r="2" spans="1:7">
      <c r="B2">
        <v>0.9</v>
      </c>
      <c r="C2">
        <v>36.93</v>
      </c>
      <c r="G2" t="s">
        <v>3</v>
      </c>
    </row>
    <row r="3" spans="1:7">
      <c r="B3">
        <f>B2+2*0.00625</f>
        <v>0.91249999999999998</v>
      </c>
      <c r="C3">
        <v>36.26</v>
      </c>
    </row>
    <row r="4" spans="1:7">
      <c r="B4">
        <f t="shared" ref="B4:B18" si="0">B3+2*0.00625</f>
        <v>0.92499999999999993</v>
      </c>
      <c r="C4">
        <v>35.68</v>
      </c>
    </row>
    <row r="5" spans="1:7">
      <c r="B5">
        <f t="shared" si="0"/>
        <v>0.93749999999999989</v>
      </c>
      <c r="C5">
        <v>35.19</v>
      </c>
    </row>
    <row r="6" spans="1:7">
      <c r="B6">
        <f t="shared" si="0"/>
        <v>0.94999999999999984</v>
      </c>
      <c r="C6">
        <v>34.770000000000003</v>
      </c>
    </row>
    <row r="7" spans="1:7">
      <c r="B7">
        <f t="shared" si="0"/>
        <v>0.9624999999999998</v>
      </c>
      <c r="C7">
        <v>34.42</v>
      </c>
    </row>
    <row r="8" spans="1:7">
      <c r="B8">
        <f t="shared" si="0"/>
        <v>0.97499999999999976</v>
      </c>
      <c r="C8">
        <v>34.14</v>
      </c>
    </row>
    <row r="9" spans="1:7">
      <c r="B9">
        <f t="shared" si="0"/>
        <v>0.98749999999999971</v>
      </c>
      <c r="C9">
        <v>33.93</v>
      </c>
    </row>
    <row r="10" spans="1:7">
      <c r="B10">
        <f t="shared" si="0"/>
        <v>0.99999999999999967</v>
      </c>
      <c r="C10">
        <v>33.78</v>
      </c>
    </row>
    <row r="11" spans="1:7">
      <c r="B11">
        <f t="shared" si="0"/>
        <v>1.0124999999999997</v>
      </c>
      <c r="C11">
        <v>33.68</v>
      </c>
    </row>
    <row r="12" spans="1:7">
      <c r="B12">
        <f t="shared" si="0"/>
        <v>1.0249999999999997</v>
      </c>
      <c r="C12">
        <v>33.64</v>
      </c>
    </row>
    <row r="13" spans="1:7">
      <c r="B13">
        <f t="shared" si="0"/>
        <v>1.0374999999999996</v>
      </c>
      <c r="C13">
        <v>33.65</v>
      </c>
    </row>
    <row r="14" spans="1:7">
      <c r="B14">
        <f t="shared" si="0"/>
        <v>1.0499999999999996</v>
      </c>
      <c r="C14">
        <v>33.71</v>
      </c>
    </row>
    <row r="15" spans="1:7">
      <c r="B15">
        <f t="shared" si="0"/>
        <v>1.0624999999999996</v>
      </c>
      <c r="C15">
        <v>33.799999999999997</v>
      </c>
    </row>
    <row r="16" spans="1:7">
      <c r="B16">
        <f t="shared" si="0"/>
        <v>1.0749999999999995</v>
      </c>
      <c r="C16">
        <v>33.94</v>
      </c>
    </row>
    <row r="17" spans="2:3">
      <c r="B17">
        <f t="shared" si="0"/>
        <v>1.0874999999999995</v>
      </c>
      <c r="C17">
        <v>34.119999999999997</v>
      </c>
    </row>
    <row r="18" spans="2:3">
      <c r="B18">
        <f t="shared" si="0"/>
        <v>1.0999999999999994</v>
      </c>
      <c r="C18">
        <v>34.33</v>
      </c>
    </row>
  </sheetData>
  <conditionalFormatting sqref="C2:C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6604-E25F-44AA-8CCC-A7151F53D375}">
  <dimension ref="B1:G9"/>
  <sheetViews>
    <sheetView workbookViewId="0">
      <selection activeCell="C5" sqref="C5"/>
    </sheetView>
  </sheetViews>
  <sheetFormatPr defaultRowHeight="14.45"/>
  <cols>
    <col min="2" max="2" width="10.5703125" customWidth="1"/>
    <col min="3" max="3" width="13.140625" customWidth="1"/>
  </cols>
  <sheetData>
    <row r="1" spans="2:7">
      <c r="B1" t="s">
        <v>4</v>
      </c>
      <c r="C1" t="s">
        <v>2</v>
      </c>
      <c r="D1">
        <v>33.799999999999997</v>
      </c>
      <c r="E1" t="s">
        <v>5</v>
      </c>
      <c r="G1" t="s">
        <v>6</v>
      </c>
    </row>
    <row r="2" spans="2:7">
      <c r="B2" t="s">
        <v>7</v>
      </c>
      <c r="C2">
        <v>33.340000000000003</v>
      </c>
      <c r="D2">
        <f>$D$1-C2</f>
        <v>0.45999999999999375</v>
      </c>
      <c r="G2">
        <f>$C$4-D2</f>
        <v>32.460000000000008</v>
      </c>
    </row>
    <row r="3" spans="2:7">
      <c r="B3" t="s">
        <v>8</v>
      </c>
      <c r="C3">
        <v>33.15</v>
      </c>
      <c r="D3">
        <f t="shared" ref="D3:D9" si="0">$D$1-C3</f>
        <v>0.64999999999999858</v>
      </c>
      <c r="G3">
        <f t="shared" ref="G3:G9" si="1">$C$4-D3</f>
        <v>32.270000000000003</v>
      </c>
    </row>
    <row r="4" spans="2:7">
      <c r="B4" t="s">
        <v>9</v>
      </c>
      <c r="C4">
        <v>32.92</v>
      </c>
      <c r="D4">
        <f>$D$1-C4</f>
        <v>0.87999999999999545</v>
      </c>
    </row>
    <row r="5" spans="2:7">
      <c r="B5" t="s">
        <v>10</v>
      </c>
      <c r="C5">
        <v>33.32</v>
      </c>
      <c r="D5">
        <f t="shared" si="0"/>
        <v>0.47999999999999687</v>
      </c>
      <c r="G5">
        <f t="shared" si="1"/>
        <v>32.440000000000005</v>
      </c>
    </row>
    <row r="6" spans="2:7">
      <c r="B6" t="s">
        <v>11</v>
      </c>
      <c r="C6">
        <v>33.31</v>
      </c>
      <c r="D6">
        <f t="shared" si="0"/>
        <v>0.48999999999999488</v>
      </c>
      <c r="G6">
        <f t="shared" si="1"/>
        <v>32.430000000000007</v>
      </c>
    </row>
    <row r="7" spans="2:7">
      <c r="B7" t="s">
        <v>12</v>
      </c>
      <c r="C7">
        <v>33.369999999999997</v>
      </c>
      <c r="D7">
        <f t="shared" si="0"/>
        <v>0.42999999999999972</v>
      </c>
      <c r="G7">
        <f t="shared" si="1"/>
        <v>32.49</v>
      </c>
    </row>
    <row r="8" spans="2:7">
      <c r="B8" t="s">
        <v>13</v>
      </c>
      <c r="C8">
        <v>33.53</v>
      </c>
      <c r="D8">
        <f t="shared" si="0"/>
        <v>0.26999999999999602</v>
      </c>
      <c r="G8">
        <f t="shared" si="1"/>
        <v>32.650000000000006</v>
      </c>
    </row>
    <row r="9" spans="2:7">
      <c r="B9" t="s">
        <v>14</v>
      </c>
      <c r="C9">
        <v>33.14</v>
      </c>
      <c r="D9">
        <f t="shared" si="0"/>
        <v>0.65999999999999659</v>
      </c>
      <c r="G9">
        <f t="shared" si="1"/>
        <v>32.260000000000005</v>
      </c>
    </row>
  </sheetData>
  <conditionalFormatting sqref="C2:C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8F2C-DF1A-4779-A6AA-69838FFD2CFB}">
  <dimension ref="A1:AG30"/>
  <sheetViews>
    <sheetView tabSelected="1" topLeftCell="L2" zoomScale="70" zoomScaleNormal="70" workbookViewId="0">
      <selection activeCell="AH3" sqref="AH3"/>
    </sheetView>
  </sheetViews>
  <sheetFormatPr defaultRowHeight="14.45"/>
  <cols>
    <col min="3" max="3" width="10.85546875" customWidth="1"/>
    <col min="4" max="4" width="20.140625" customWidth="1"/>
    <col min="5" max="5" width="11.5703125" customWidth="1"/>
    <col min="6" max="6" width="10.140625" customWidth="1"/>
    <col min="16" max="16" width="13.85546875" customWidth="1"/>
    <col min="17" max="17" width="13" customWidth="1"/>
    <col min="18" max="18" width="9" bestFit="1" customWidth="1"/>
    <col min="19" max="19" width="10.7109375" customWidth="1"/>
    <col min="25" max="25" width="12.42578125" customWidth="1"/>
    <col min="26" max="26" width="9" bestFit="1" customWidth="1"/>
    <col min="27" max="27" width="13" bestFit="1" customWidth="1"/>
  </cols>
  <sheetData>
    <row r="1" spans="1:33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T1" t="s">
        <v>19</v>
      </c>
    </row>
    <row r="2" spans="1:33">
      <c r="Y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</row>
    <row r="3" spans="1:33">
      <c r="B3">
        <v>0.9</v>
      </c>
      <c r="C3">
        <v>36.93</v>
      </c>
      <c r="D3">
        <v>36.06</v>
      </c>
      <c r="E3">
        <v>0.88</v>
      </c>
      <c r="F3">
        <f>C3-D3</f>
        <v>0.86999999999999744</v>
      </c>
      <c r="S3" t="s">
        <v>29</v>
      </c>
      <c r="T3">
        <v>32.479999999999997</v>
      </c>
      <c r="U3">
        <f>W3-T3</f>
        <v>-1.9999999999988916E-2</v>
      </c>
      <c r="W3">
        <f>'8'!G2</f>
        <v>32.460000000000008</v>
      </c>
      <c r="Y3" s="1" t="s">
        <v>21</v>
      </c>
      <c r="Z3" s="3" t="s">
        <v>30</v>
      </c>
      <c r="AA3">
        <v>32.71</v>
      </c>
      <c r="AB3">
        <v>32.479999999999997</v>
      </c>
      <c r="AC3">
        <v>32.869999999999997</v>
      </c>
      <c r="AD3">
        <v>32.85</v>
      </c>
      <c r="AE3">
        <v>32.92</v>
      </c>
      <c r="AF3">
        <v>33.08</v>
      </c>
      <c r="AG3">
        <v>32.659999999999997</v>
      </c>
    </row>
    <row r="4" spans="1:33">
      <c r="B4">
        <f>B3+2*0.00625</f>
        <v>0.91249999999999998</v>
      </c>
      <c r="C4">
        <v>36.26</v>
      </c>
      <c r="D4">
        <v>35.39</v>
      </c>
      <c r="E4">
        <v>0.88</v>
      </c>
      <c r="F4">
        <f t="shared" ref="F4:F19" si="0">C4-D4</f>
        <v>0.86999999999999744</v>
      </c>
      <c r="S4" t="s">
        <v>31</v>
      </c>
      <c r="T4">
        <v>32.299999999999997</v>
      </c>
      <c r="U4">
        <f t="shared" ref="U4:U10" si="1">W4-T4</f>
        <v>-2.9999999999994031E-2</v>
      </c>
      <c r="W4">
        <f>'8'!G3</f>
        <v>32.270000000000003</v>
      </c>
      <c r="Y4" s="1" t="s">
        <v>22</v>
      </c>
      <c r="Z4">
        <v>32.71</v>
      </c>
      <c r="AA4" s="3" t="s">
        <v>30</v>
      </c>
      <c r="AB4">
        <v>32.299999999999997</v>
      </c>
      <c r="AC4">
        <v>32.76</v>
      </c>
      <c r="AD4">
        <v>32.67</v>
      </c>
      <c r="AE4">
        <v>32.74</v>
      </c>
      <c r="AF4">
        <v>32.92</v>
      </c>
      <c r="AG4">
        <v>32.520000000000003</v>
      </c>
    </row>
    <row r="5" spans="1:33">
      <c r="B5">
        <f t="shared" ref="B5:B19" si="2">B4+2*0.00625</f>
        <v>0.92499999999999993</v>
      </c>
      <c r="C5">
        <v>35.68</v>
      </c>
      <c r="D5">
        <v>34.799999999999997</v>
      </c>
      <c r="E5">
        <v>0.88</v>
      </c>
      <c r="F5">
        <f t="shared" si="0"/>
        <v>0.88000000000000256</v>
      </c>
      <c r="S5" t="s">
        <v>23</v>
      </c>
      <c r="T5">
        <v>32.92</v>
      </c>
      <c r="U5">
        <v>0</v>
      </c>
      <c r="W5">
        <f>'8'!G4</f>
        <v>0</v>
      </c>
      <c r="Y5" s="1" t="s">
        <v>23</v>
      </c>
      <c r="Z5">
        <v>32.479999999999997</v>
      </c>
      <c r="AA5">
        <v>32.299999999999997</v>
      </c>
      <c r="AB5" s="3" t="s">
        <v>30</v>
      </c>
      <c r="AC5">
        <v>32.56</v>
      </c>
      <c r="AD5">
        <v>32.46</v>
      </c>
      <c r="AE5">
        <v>32.64</v>
      </c>
      <c r="AF5">
        <v>32.659999999999997</v>
      </c>
      <c r="AG5">
        <v>32.33</v>
      </c>
    </row>
    <row r="6" spans="1:33">
      <c r="B6">
        <f t="shared" si="2"/>
        <v>0.93749999999999989</v>
      </c>
      <c r="C6">
        <v>35.19</v>
      </c>
      <c r="D6">
        <v>34.299999999999997</v>
      </c>
      <c r="E6">
        <v>0.88</v>
      </c>
      <c r="F6">
        <f t="shared" si="0"/>
        <v>0.89000000000000057</v>
      </c>
      <c r="S6" t="s">
        <v>32</v>
      </c>
      <c r="T6">
        <v>32.56</v>
      </c>
      <c r="U6">
        <f t="shared" si="1"/>
        <v>-0.11999999999999744</v>
      </c>
      <c r="W6">
        <f>'8'!G5</f>
        <v>32.440000000000005</v>
      </c>
      <c r="Y6" s="1" t="s">
        <v>24</v>
      </c>
      <c r="Z6">
        <v>32.869999999999997</v>
      </c>
      <c r="AA6">
        <v>32.76</v>
      </c>
      <c r="AB6">
        <v>32.56</v>
      </c>
      <c r="AC6" s="3" t="s">
        <v>30</v>
      </c>
      <c r="AD6">
        <v>32.85</v>
      </c>
      <c r="AE6">
        <v>32.93</v>
      </c>
      <c r="AF6">
        <v>33.130000000000003</v>
      </c>
      <c r="AG6">
        <v>32.72</v>
      </c>
    </row>
    <row r="7" spans="1:33">
      <c r="B7">
        <f t="shared" si="2"/>
        <v>0.94999999999999984</v>
      </c>
      <c r="C7">
        <v>34.770000000000003</v>
      </c>
      <c r="D7">
        <v>33.880000000000003</v>
      </c>
      <c r="E7">
        <v>0.88</v>
      </c>
      <c r="F7">
        <f t="shared" si="0"/>
        <v>0.89000000000000057</v>
      </c>
      <c r="S7" t="s">
        <v>33</v>
      </c>
      <c r="T7">
        <v>32.46</v>
      </c>
      <c r="U7">
        <f t="shared" si="1"/>
        <v>-2.9999999999994031E-2</v>
      </c>
      <c r="W7">
        <f>'8'!G6</f>
        <v>32.430000000000007</v>
      </c>
      <c r="Y7" s="1" t="s">
        <v>25</v>
      </c>
      <c r="Z7">
        <v>32.85</v>
      </c>
      <c r="AA7">
        <v>32.67</v>
      </c>
      <c r="AB7">
        <v>32.46</v>
      </c>
      <c r="AC7">
        <v>32.85</v>
      </c>
      <c r="AD7" s="3" t="s">
        <v>30</v>
      </c>
      <c r="AE7">
        <v>32.83</v>
      </c>
      <c r="AF7">
        <v>33.049999999999997</v>
      </c>
      <c r="AG7">
        <v>32.630000000000003</v>
      </c>
    </row>
    <row r="8" spans="1:33">
      <c r="B8">
        <f t="shared" si="2"/>
        <v>0.9624999999999998</v>
      </c>
      <c r="C8">
        <v>34.42</v>
      </c>
      <c r="D8">
        <v>33.54</v>
      </c>
      <c r="E8">
        <v>0.88</v>
      </c>
      <c r="F8">
        <f t="shared" si="0"/>
        <v>0.88000000000000256</v>
      </c>
      <c r="S8" t="s">
        <v>34</v>
      </c>
      <c r="T8">
        <v>32.64</v>
      </c>
      <c r="U8">
        <f t="shared" si="1"/>
        <v>-0.14999999999999858</v>
      </c>
      <c r="W8">
        <f>'8'!G7</f>
        <v>32.49</v>
      </c>
      <c r="Y8" s="1" t="s">
        <v>26</v>
      </c>
      <c r="Z8">
        <v>32.92</v>
      </c>
      <c r="AA8">
        <v>32.74</v>
      </c>
      <c r="AB8">
        <v>32.64</v>
      </c>
      <c r="AC8">
        <v>32.93</v>
      </c>
      <c r="AD8">
        <v>32.83</v>
      </c>
      <c r="AE8" s="3" t="s">
        <v>30</v>
      </c>
      <c r="AF8">
        <v>33.15</v>
      </c>
      <c r="AG8">
        <v>32.729999999999997</v>
      </c>
    </row>
    <row r="9" spans="1:33">
      <c r="B9">
        <f t="shared" si="2"/>
        <v>0.97499999999999976</v>
      </c>
      <c r="C9">
        <v>34.14</v>
      </c>
      <c r="D9">
        <v>33.26</v>
      </c>
      <c r="E9">
        <v>0.88</v>
      </c>
      <c r="F9">
        <f t="shared" si="0"/>
        <v>0.88000000000000256</v>
      </c>
      <c r="S9" t="s">
        <v>35</v>
      </c>
      <c r="T9">
        <v>32.659999999999997</v>
      </c>
      <c r="U9">
        <f t="shared" si="1"/>
        <v>-9.9999999999909051E-3</v>
      </c>
      <c r="W9">
        <f>'8'!G8</f>
        <v>32.650000000000006</v>
      </c>
      <c r="Y9" s="1" t="s">
        <v>27</v>
      </c>
      <c r="Z9">
        <v>33.08</v>
      </c>
      <c r="AA9">
        <v>32.92</v>
      </c>
      <c r="AB9">
        <v>32.659999999999997</v>
      </c>
      <c r="AC9">
        <v>33.130000000000003</v>
      </c>
      <c r="AD9">
        <v>33.049999999999997</v>
      </c>
      <c r="AE9">
        <v>33.15</v>
      </c>
      <c r="AF9" s="3" t="s">
        <v>30</v>
      </c>
      <c r="AG9">
        <v>32.93</v>
      </c>
    </row>
    <row r="10" spans="1:33">
      <c r="B10">
        <f t="shared" si="2"/>
        <v>0.98749999999999971</v>
      </c>
      <c r="C10">
        <v>33.93</v>
      </c>
      <c r="D10">
        <v>33.04</v>
      </c>
      <c r="E10">
        <v>0.88</v>
      </c>
      <c r="F10">
        <f t="shared" si="0"/>
        <v>0.89000000000000057</v>
      </c>
      <c r="S10" t="s">
        <v>36</v>
      </c>
      <c r="T10">
        <v>32.33</v>
      </c>
      <c r="U10">
        <f t="shared" si="1"/>
        <v>-6.9999999999993179E-2</v>
      </c>
      <c r="W10">
        <f>'8'!G9</f>
        <v>32.260000000000005</v>
      </c>
      <c r="Y10" s="1" t="s">
        <v>28</v>
      </c>
      <c r="Z10">
        <v>32.659999999999997</v>
      </c>
      <c r="AA10">
        <v>32.520000000000003</v>
      </c>
      <c r="AB10">
        <v>32.33</v>
      </c>
      <c r="AC10">
        <v>32.71</v>
      </c>
      <c r="AD10">
        <v>32.630000000000003</v>
      </c>
      <c r="AE10">
        <v>32.729999999999997</v>
      </c>
      <c r="AF10">
        <v>32.93</v>
      </c>
      <c r="AG10" s="3" t="s">
        <v>30</v>
      </c>
    </row>
    <row r="11" spans="1:33">
      <c r="B11">
        <f t="shared" si="2"/>
        <v>0.99999999999999967</v>
      </c>
      <c r="C11">
        <v>33.78</v>
      </c>
      <c r="D11">
        <v>32.89</v>
      </c>
      <c r="E11">
        <v>0.88</v>
      </c>
      <c r="F11">
        <f t="shared" si="0"/>
        <v>0.89000000000000057</v>
      </c>
    </row>
    <row r="12" spans="1:33">
      <c r="B12">
        <f t="shared" si="2"/>
        <v>1.0124999999999997</v>
      </c>
      <c r="C12">
        <v>33.68</v>
      </c>
      <c r="D12">
        <v>32.799999999999997</v>
      </c>
      <c r="E12">
        <v>0.88</v>
      </c>
      <c r="F12">
        <f t="shared" si="0"/>
        <v>0.88000000000000256</v>
      </c>
      <c r="Y12" t="s">
        <v>37</v>
      </c>
      <c r="Z12" s="2" t="s">
        <v>21</v>
      </c>
      <c r="AA12" s="2" t="s">
        <v>22</v>
      </c>
      <c r="AB12" s="2" t="s">
        <v>23</v>
      </c>
      <c r="AC12" s="2" t="s">
        <v>24</v>
      </c>
      <c r="AD12" s="2" t="s">
        <v>25</v>
      </c>
      <c r="AE12" s="2" t="s">
        <v>26</v>
      </c>
      <c r="AF12" s="2" t="s">
        <v>27</v>
      </c>
      <c r="AG12" s="2" t="s">
        <v>28</v>
      </c>
    </row>
    <row r="13" spans="1:33">
      <c r="B13">
        <f t="shared" si="2"/>
        <v>1.0249999999999997</v>
      </c>
      <c r="C13">
        <v>33.64</v>
      </c>
      <c r="D13">
        <v>32.76</v>
      </c>
      <c r="E13">
        <v>0.88</v>
      </c>
      <c r="F13">
        <f t="shared" si="0"/>
        <v>0.88000000000000256</v>
      </c>
      <c r="S13" t="s">
        <v>38</v>
      </c>
      <c r="T13">
        <v>33.340000000000003</v>
      </c>
      <c r="Y13" s="1" t="s">
        <v>21</v>
      </c>
      <c r="Z13" s="3" t="s">
        <v>30</v>
      </c>
      <c r="AA13">
        <f>'8'!$C$3-'8'!D2</f>
        <v>32.690000000000005</v>
      </c>
      <c r="AB13">
        <f>'8'!$C4-'8'!$D2</f>
        <v>32.460000000000008</v>
      </c>
      <c r="AC13">
        <f>'8'!$C$5-'8'!$D2</f>
        <v>32.860000000000007</v>
      </c>
      <c r="AD13">
        <f>'8'!$C$6-'8'!$D2</f>
        <v>32.850000000000009</v>
      </c>
      <c r="AE13">
        <f>'8'!$C$7-'8'!$D2</f>
        <v>32.910000000000004</v>
      </c>
      <c r="AF13">
        <f>'8'!$C$8-'8'!$D2</f>
        <v>33.070000000000007</v>
      </c>
      <c r="AG13">
        <f>'8'!$C$9-'8'!$D2</f>
        <v>32.680000000000007</v>
      </c>
    </row>
    <row r="14" spans="1:33">
      <c r="B14">
        <f t="shared" si="2"/>
        <v>1.0374999999999996</v>
      </c>
      <c r="C14">
        <v>33.65</v>
      </c>
      <c r="D14">
        <v>32.76</v>
      </c>
      <c r="E14">
        <v>0.88</v>
      </c>
      <c r="F14">
        <f t="shared" si="0"/>
        <v>0.89000000000000057</v>
      </c>
      <c r="S14" t="s">
        <v>39</v>
      </c>
      <c r="T14">
        <v>32.71</v>
      </c>
      <c r="Y14" s="1" t="s">
        <v>22</v>
      </c>
      <c r="Z14">
        <f>'8'!$C$2-'8'!D3</f>
        <v>32.690000000000005</v>
      </c>
      <c r="AA14" s="3" t="s">
        <v>30</v>
      </c>
      <c r="AB14">
        <f>'8'!$C$4-'8'!$D3</f>
        <v>32.270000000000003</v>
      </c>
      <c r="AC14">
        <f>'8'!$C$5-'8'!$D3</f>
        <v>32.67</v>
      </c>
      <c r="AD14">
        <f>'8'!$C$6-'8'!$D3</f>
        <v>32.660000000000004</v>
      </c>
      <c r="AE14">
        <f>'8'!$C$7-'8'!$D3</f>
        <v>32.72</v>
      </c>
      <c r="AF14">
        <f>'8'!$C$8-'8'!$D3</f>
        <v>32.880000000000003</v>
      </c>
      <c r="AG14">
        <f>'8'!$C$9-'8'!$D3</f>
        <v>32.49</v>
      </c>
    </row>
    <row r="15" spans="1:33">
      <c r="B15">
        <f t="shared" si="2"/>
        <v>1.0499999999999996</v>
      </c>
      <c r="C15">
        <v>33.71</v>
      </c>
      <c r="D15">
        <v>32.82</v>
      </c>
      <c r="E15">
        <v>0.88</v>
      </c>
      <c r="F15">
        <f t="shared" si="0"/>
        <v>0.89000000000000057</v>
      </c>
      <c r="S15" t="s">
        <v>40</v>
      </c>
      <c r="T15">
        <v>32.479999999999997</v>
      </c>
      <c r="Y15" s="1" t="s">
        <v>23</v>
      </c>
      <c r="Z15">
        <f>'8'!$C$2-'8'!D4</f>
        <v>32.460000000000008</v>
      </c>
      <c r="AA15">
        <f>'8'!$C$3-'8'!D4</f>
        <v>32.270000000000003</v>
      </c>
      <c r="AB15" s="3" t="s">
        <v>30</v>
      </c>
      <c r="AC15">
        <f>'8'!$C$5-'8'!$D4</f>
        <v>32.440000000000005</v>
      </c>
      <c r="AD15">
        <f>'8'!$C$6-'8'!$D4</f>
        <v>32.430000000000007</v>
      </c>
      <c r="AE15">
        <f>'8'!$C$7-'8'!$D4</f>
        <v>32.49</v>
      </c>
      <c r="AF15">
        <f>'8'!$C$8-'8'!$D4</f>
        <v>32.650000000000006</v>
      </c>
      <c r="AG15">
        <f>'8'!$C$9-'8'!$D4</f>
        <v>32.260000000000005</v>
      </c>
    </row>
    <row r="16" spans="1:33">
      <c r="B16" s="1">
        <f t="shared" si="2"/>
        <v>1.0624999999999996</v>
      </c>
      <c r="C16">
        <v>33.799999999999997</v>
      </c>
      <c r="D16">
        <v>32.92</v>
      </c>
      <c r="E16" s="1">
        <f>C16-D16</f>
        <v>0.87999999999999545</v>
      </c>
      <c r="F16">
        <f t="shared" si="0"/>
        <v>0.87999999999999545</v>
      </c>
      <c r="S16" t="s">
        <v>41</v>
      </c>
      <c r="T16">
        <v>32.869999999999997</v>
      </c>
      <c r="Y16" s="1" t="s">
        <v>24</v>
      </c>
      <c r="Z16">
        <f>'8'!$C$2-'8'!D5</f>
        <v>32.860000000000007</v>
      </c>
      <c r="AA16">
        <f>'8'!$C$3-'8'!D5</f>
        <v>32.67</v>
      </c>
      <c r="AB16">
        <f>'8'!$C$4-'8'!$D5</f>
        <v>32.440000000000005</v>
      </c>
      <c r="AC16" s="3" t="s">
        <v>30</v>
      </c>
      <c r="AD16">
        <f>'8'!$C$6-'8'!$D5</f>
        <v>32.830000000000005</v>
      </c>
      <c r="AE16">
        <f>'8'!$C$7-'8'!$D5</f>
        <v>32.89</v>
      </c>
      <c r="AF16">
        <f>'8'!$C$8-'8'!$D5</f>
        <v>33.050000000000004</v>
      </c>
      <c r="AG16">
        <f>'8'!$C$9-'8'!$D5</f>
        <v>32.660000000000004</v>
      </c>
    </row>
    <row r="17" spans="2:33">
      <c r="B17">
        <f t="shared" si="2"/>
        <v>1.0749999999999995</v>
      </c>
      <c r="C17">
        <v>33.94</v>
      </c>
      <c r="D17">
        <v>33.06</v>
      </c>
      <c r="E17">
        <v>0.88</v>
      </c>
      <c r="F17">
        <f t="shared" si="0"/>
        <v>0.87999999999999545</v>
      </c>
      <c r="S17" t="s">
        <v>42</v>
      </c>
      <c r="T17">
        <v>32.85</v>
      </c>
      <c r="Y17" s="1" t="s">
        <v>25</v>
      </c>
      <c r="Z17">
        <f>'8'!$C$2-'8'!D6</f>
        <v>32.850000000000009</v>
      </c>
      <c r="AA17">
        <f>'8'!$C$3-'8'!D6</f>
        <v>32.660000000000004</v>
      </c>
      <c r="AB17">
        <f>'8'!$C$4-'8'!$D6</f>
        <v>32.430000000000007</v>
      </c>
      <c r="AC17">
        <f>'8'!$C$5-'8'!$D6</f>
        <v>32.830000000000005</v>
      </c>
      <c r="AD17" s="3" t="s">
        <v>30</v>
      </c>
      <c r="AE17">
        <f>'8'!$C$7-'8'!$D6</f>
        <v>32.880000000000003</v>
      </c>
      <c r="AF17">
        <f>'8'!$C$8-'8'!$D6</f>
        <v>33.040000000000006</v>
      </c>
      <c r="AG17">
        <f>'8'!$C$9-'8'!$D6</f>
        <v>32.650000000000006</v>
      </c>
    </row>
    <row r="18" spans="2:33">
      <c r="B18">
        <f t="shared" si="2"/>
        <v>1.0874999999999995</v>
      </c>
      <c r="C18">
        <v>34.119999999999997</v>
      </c>
      <c r="D18">
        <v>33.229999999999997</v>
      </c>
      <c r="E18">
        <v>0.88</v>
      </c>
      <c r="F18">
        <f t="shared" si="0"/>
        <v>0.89000000000000057</v>
      </c>
      <c r="S18" t="s">
        <v>43</v>
      </c>
      <c r="T18">
        <v>32.92</v>
      </c>
      <c r="Y18" s="1" t="s">
        <v>26</v>
      </c>
      <c r="Z18">
        <f>'8'!$C$2-'8'!D7</f>
        <v>32.910000000000004</v>
      </c>
      <c r="AA18">
        <f>'8'!$C$3-'8'!D7</f>
        <v>32.72</v>
      </c>
      <c r="AB18">
        <f>'8'!$C$4-'8'!$D7</f>
        <v>32.49</v>
      </c>
      <c r="AC18">
        <f>'8'!$C$5-'8'!$D7</f>
        <v>32.89</v>
      </c>
      <c r="AD18">
        <f>'8'!$C$6-'8'!$D7</f>
        <v>32.880000000000003</v>
      </c>
      <c r="AE18" s="3" t="s">
        <v>30</v>
      </c>
      <c r="AF18">
        <f>'8'!$C$8-'8'!$D7</f>
        <v>33.1</v>
      </c>
      <c r="AG18">
        <f>'8'!$C$9-'8'!$D7</f>
        <v>32.71</v>
      </c>
    </row>
    <row r="19" spans="2:33">
      <c r="B19">
        <f t="shared" si="2"/>
        <v>1.0999999999999994</v>
      </c>
      <c r="C19">
        <v>34.33</v>
      </c>
      <c r="D19">
        <v>33.450000000000003</v>
      </c>
      <c r="E19">
        <v>0.88</v>
      </c>
      <c r="F19">
        <f t="shared" si="0"/>
        <v>0.87999999999999545</v>
      </c>
      <c r="S19" t="s">
        <v>44</v>
      </c>
      <c r="T19">
        <v>33.08</v>
      </c>
      <c r="Y19" s="1" t="s">
        <v>27</v>
      </c>
      <c r="Z19">
        <f>'8'!$C$2-'8'!D8</f>
        <v>33.070000000000007</v>
      </c>
      <c r="AA19">
        <f>'8'!$C$3-'8'!D8</f>
        <v>32.880000000000003</v>
      </c>
      <c r="AB19">
        <f>'8'!$C$4-'8'!$D8</f>
        <v>32.650000000000006</v>
      </c>
      <c r="AC19">
        <f>'8'!$C$5-'8'!$D8</f>
        <v>33.050000000000004</v>
      </c>
      <c r="AD19">
        <f>'8'!$C$6-'8'!$D8</f>
        <v>33.040000000000006</v>
      </c>
      <c r="AE19">
        <f>'8'!$C$7-'8'!$D8</f>
        <v>33.1</v>
      </c>
      <c r="AF19" s="3" t="s">
        <v>30</v>
      </c>
      <c r="AG19">
        <f>'8'!$C$9-'8'!$D8</f>
        <v>32.870000000000005</v>
      </c>
    </row>
    <row r="20" spans="2:33">
      <c r="S20" t="s">
        <v>45</v>
      </c>
      <c r="T20">
        <v>32.659999999999997</v>
      </c>
      <c r="Y20" s="1" t="s">
        <v>28</v>
      </c>
      <c r="Z20">
        <f>'8'!$C$2-'8'!D9</f>
        <v>32.680000000000007</v>
      </c>
      <c r="AA20">
        <f>'8'!$C$3-'8'!D9</f>
        <v>32.49</v>
      </c>
      <c r="AB20">
        <f>'8'!$C$4-'8'!$D9</f>
        <v>32.260000000000005</v>
      </c>
      <c r="AC20">
        <f>'8'!$C$5-'8'!$D9</f>
        <v>32.660000000000004</v>
      </c>
      <c r="AD20">
        <f>'8'!$C$6-'8'!$D9</f>
        <v>32.650000000000006</v>
      </c>
      <c r="AE20">
        <f>'8'!$C$7-'8'!$D9</f>
        <v>32.71</v>
      </c>
      <c r="AF20">
        <f>'8'!$C$8-'8'!$D9</f>
        <v>32.870000000000005</v>
      </c>
      <c r="AG20" s="3" t="s">
        <v>30</v>
      </c>
    </row>
    <row r="22" spans="2:33">
      <c r="E22" t="s">
        <v>46</v>
      </c>
      <c r="Y22" t="s">
        <v>47</v>
      </c>
      <c r="Z22" s="2" t="s">
        <v>21</v>
      </c>
      <c r="AA22" s="2" t="s">
        <v>22</v>
      </c>
      <c r="AB22" s="2" t="s">
        <v>23</v>
      </c>
      <c r="AC22" s="2" t="s">
        <v>24</v>
      </c>
      <c r="AD22" s="2" t="s">
        <v>25</v>
      </c>
      <c r="AE22" s="2" t="s">
        <v>26</v>
      </c>
      <c r="AF22" s="2" t="s">
        <v>27</v>
      </c>
      <c r="AG22" s="2" t="s">
        <v>28</v>
      </c>
    </row>
    <row r="23" spans="2:33">
      <c r="Y23" s="1" t="s">
        <v>21</v>
      </c>
      <c r="Z23" s="4" t="s">
        <v>30</v>
      </c>
      <c r="AA23" s="4">
        <f t="shared" ref="AA23:AG23" si="3">AA3-AA13</f>
        <v>1.9999999999996021E-2</v>
      </c>
      <c r="AB23" s="4">
        <f t="shared" si="3"/>
        <v>1.9999999999988916E-2</v>
      </c>
      <c r="AC23" s="4">
        <f t="shared" si="3"/>
        <v>9.9999999999909051E-3</v>
      </c>
      <c r="AD23" s="4">
        <f t="shared" si="3"/>
        <v>0</v>
      </c>
      <c r="AE23" s="4">
        <f t="shared" si="3"/>
        <v>9.9999999999980105E-3</v>
      </c>
      <c r="AF23" s="4">
        <f t="shared" si="3"/>
        <v>9.9999999999909051E-3</v>
      </c>
      <c r="AG23" s="4">
        <f t="shared" si="3"/>
        <v>-2.0000000000010232E-2</v>
      </c>
    </row>
    <row r="24" spans="2:33">
      <c r="Y24" s="1" t="s">
        <v>22</v>
      </c>
      <c r="Z24" s="4">
        <f t="shared" ref="Z24:AG24" si="4">Z4-Z14</f>
        <v>1.9999999999996021E-2</v>
      </c>
      <c r="AA24" s="4" t="s">
        <v>30</v>
      </c>
      <c r="AB24" s="4">
        <f t="shared" si="4"/>
        <v>2.9999999999994031E-2</v>
      </c>
      <c r="AC24" s="4">
        <f t="shared" si="4"/>
        <v>8.9999999999996305E-2</v>
      </c>
      <c r="AD24" s="4">
        <f t="shared" si="4"/>
        <v>9.9999999999980105E-3</v>
      </c>
      <c r="AE24" s="4">
        <f t="shared" si="4"/>
        <v>2.0000000000003126E-2</v>
      </c>
      <c r="AF24" s="4">
        <f t="shared" si="4"/>
        <v>3.9999999999999147E-2</v>
      </c>
      <c r="AG24" s="4">
        <f t="shared" si="4"/>
        <v>3.0000000000001137E-2</v>
      </c>
    </row>
    <row r="25" spans="2:33">
      <c r="Y25" s="1" t="s">
        <v>23</v>
      </c>
      <c r="Z25" s="4">
        <f t="shared" ref="Z25:AG25" si="5">Z5-Z15</f>
        <v>1.9999999999988916E-2</v>
      </c>
      <c r="AA25" s="4">
        <f t="shared" si="5"/>
        <v>2.9999999999994031E-2</v>
      </c>
      <c r="AB25" s="4" t="s">
        <v>30</v>
      </c>
      <c r="AC25" s="4">
        <f t="shared" si="5"/>
        <v>0.11999999999999744</v>
      </c>
      <c r="AD25" s="4">
        <f t="shared" si="5"/>
        <v>2.9999999999994031E-2</v>
      </c>
      <c r="AE25" s="4">
        <f t="shared" si="5"/>
        <v>0.14999999999999858</v>
      </c>
      <c r="AF25" s="4">
        <f t="shared" si="5"/>
        <v>9.9999999999909051E-3</v>
      </c>
      <c r="AG25" s="4">
        <f t="shared" si="5"/>
        <v>6.9999999999993179E-2</v>
      </c>
    </row>
    <row r="26" spans="2:33">
      <c r="Y26" s="1" t="s">
        <v>24</v>
      </c>
      <c r="Z26" s="4">
        <f t="shared" ref="Z26:AG26" si="6">Z6-Z16</f>
        <v>9.9999999999909051E-3</v>
      </c>
      <c r="AA26" s="4">
        <f t="shared" si="6"/>
        <v>8.9999999999996305E-2</v>
      </c>
      <c r="AB26" s="4">
        <f t="shared" si="6"/>
        <v>0.11999999999999744</v>
      </c>
      <c r="AC26" s="4" t="s">
        <v>30</v>
      </c>
      <c r="AD26" s="4">
        <f t="shared" si="6"/>
        <v>1.9999999999996021E-2</v>
      </c>
      <c r="AE26" s="4">
        <f t="shared" si="6"/>
        <v>3.9999999999999147E-2</v>
      </c>
      <c r="AF26" s="4">
        <f t="shared" si="6"/>
        <v>7.9999999999998295E-2</v>
      </c>
      <c r="AG26" s="4">
        <f t="shared" si="6"/>
        <v>5.9999999999995168E-2</v>
      </c>
    </row>
    <row r="27" spans="2:33">
      <c r="Y27" s="1" t="s">
        <v>25</v>
      </c>
      <c r="Z27" s="4">
        <f t="shared" ref="Z27:AG27" si="7">Z7-Z17</f>
        <v>0</v>
      </c>
      <c r="AA27" s="4">
        <f t="shared" si="7"/>
        <v>9.9999999999980105E-3</v>
      </c>
      <c r="AB27" s="4">
        <f t="shared" si="7"/>
        <v>2.9999999999994031E-2</v>
      </c>
      <c r="AC27" s="4">
        <f t="shared" si="7"/>
        <v>1.9999999999996021E-2</v>
      </c>
      <c r="AD27" s="4" t="s">
        <v>30</v>
      </c>
      <c r="AE27" s="4">
        <f t="shared" si="7"/>
        <v>-5.0000000000004263E-2</v>
      </c>
      <c r="AF27" s="4">
        <f t="shared" si="7"/>
        <v>9.9999999999909051E-3</v>
      </c>
      <c r="AG27" s="4">
        <f t="shared" si="7"/>
        <v>-2.0000000000003126E-2</v>
      </c>
    </row>
    <row r="28" spans="2:33">
      <c r="Y28" s="1" t="s">
        <v>26</v>
      </c>
      <c r="Z28" s="4">
        <f t="shared" ref="Z28:AG28" si="8">Z8-Z18</f>
        <v>9.9999999999980105E-3</v>
      </c>
      <c r="AA28" s="4">
        <f t="shared" si="8"/>
        <v>2.0000000000003126E-2</v>
      </c>
      <c r="AB28" s="4">
        <f t="shared" si="8"/>
        <v>0.14999999999999858</v>
      </c>
      <c r="AC28" s="4">
        <f t="shared" si="8"/>
        <v>3.9999999999999147E-2</v>
      </c>
      <c r="AD28" s="4">
        <f t="shared" si="8"/>
        <v>-5.0000000000004263E-2</v>
      </c>
      <c r="AE28" s="4" t="s">
        <v>30</v>
      </c>
      <c r="AF28" s="4">
        <f t="shared" si="8"/>
        <v>4.9999999999997158E-2</v>
      </c>
      <c r="AG28" s="4">
        <f t="shared" si="8"/>
        <v>1.9999999999996021E-2</v>
      </c>
    </row>
    <row r="29" spans="2:33">
      <c r="Y29" s="1" t="s">
        <v>27</v>
      </c>
      <c r="Z29" s="4">
        <f t="shared" ref="Z29:AG29" si="9">Z9-Z19</f>
        <v>9.9999999999909051E-3</v>
      </c>
      <c r="AA29" s="4">
        <f t="shared" si="9"/>
        <v>3.9999999999999147E-2</v>
      </c>
      <c r="AB29" s="4">
        <f t="shared" si="9"/>
        <v>9.9999999999909051E-3</v>
      </c>
      <c r="AC29" s="4">
        <f t="shared" si="9"/>
        <v>7.9999999999998295E-2</v>
      </c>
      <c r="AD29" s="4">
        <f t="shared" si="9"/>
        <v>9.9999999999909051E-3</v>
      </c>
      <c r="AE29" s="4">
        <f t="shared" si="9"/>
        <v>4.9999999999997158E-2</v>
      </c>
      <c r="AF29" s="4" t="s">
        <v>30</v>
      </c>
      <c r="AG29" s="4">
        <f t="shared" si="9"/>
        <v>5.9999999999995168E-2</v>
      </c>
    </row>
    <row r="30" spans="2:33">
      <c r="Y30" s="1" t="s">
        <v>28</v>
      </c>
      <c r="Z30" s="4">
        <f t="shared" ref="Z30:AG30" si="10">Z10-Z20</f>
        <v>-2.0000000000010232E-2</v>
      </c>
      <c r="AA30" s="4">
        <f t="shared" si="10"/>
        <v>3.0000000000001137E-2</v>
      </c>
      <c r="AB30" s="4">
        <f t="shared" si="10"/>
        <v>6.9999999999993179E-2</v>
      </c>
      <c r="AC30" s="4">
        <f t="shared" si="10"/>
        <v>4.9999999999997158E-2</v>
      </c>
      <c r="AD30" s="4">
        <f t="shared" si="10"/>
        <v>-2.0000000000003126E-2</v>
      </c>
      <c r="AE30" s="4">
        <f t="shared" si="10"/>
        <v>1.9999999999996021E-2</v>
      </c>
      <c r="AF30" s="4">
        <f t="shared" si="10"/>
        <v>5.9999999999995168E-2</v>
      </c>
      <c r="AG30" s="4" t="s">
        <v>30</v>
      </c>
    </row>
  </sheetData>
  <conditionalFormatting sqref="C3:C19">
    <cfRule type="colorScale" priority="3">
      <colorScale>
        <cfvo type="min"/>
        <cfvo type="max"/>
        <color rgb="FFFCFCFF"/>
        <color rgb="FFF8696B"/>
      </colorScale>
    </cfRule>
  </conditionalFormatting>
  <conditionalFormatting sqref="Z23:AG30">
    <cfRule type="colorScale" priority="2">
      <colorScale>
        <cfvo type="min"/>
        <cfvo type="max"/>
        <color rgb="FFFCFCFF"/>
        <color rgb="FFF8696B"/>
      </colorScale>
    </cfRule>
  </conditionalFormatting>
  <conditionalFormatting sqref="Z3:AG10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secch</dc:creator>
  <cp:keywords/>
  <dc:description/>
  <cp:lastModifiedBy>Alessandro Secchi</cp:lastModifiedBy>
  <cp:revision/>
  <dcterms:created xsi:type="dcterms:W3CDTF">2019-11-14T10:26:44Z</dcterms:created>
  <dcterms:modified xsi:type="dcterms:W3CDTF">2024-02-12T17:57:25Z</dcterms:modified>
  <cp:category/>
  <cp:contentStatus/>
</cp:coreProperties>
</file>