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ch\Desktop\magistrale polimi\electric power system\progetto\project 2\"/>
    </mc:Choice>
  </mc:AlternateContent>
  <xr:revisionPtr revIDLastSave="0" documentId="13_ncr:1_{C90D08EE-B6EF-422E-8E2A-6890CFB00435}" xr6:coauthVersionLast="45" xr6:coauthVersionMax="45" xr10:uidLastSave="{00000000-0000-0000-0000-000000000000}"/>
  <bookViews>
    <workbookView xWindow="-110" yWindow="-110" windowWidth="19420" windowHeight="10420" activeTab="3" xr2:uid="{9483711F-6BA6-445A-BF87-E2D9746452B7}"/>
  </bookViews>
  <sheets>
    <sheet name="Punto 2" sheetId="1" r:id="rId1"/>
    <sheet name="Punto 3" sheetId="2" r:id="rId2"/>
    <sheet name="Punto 4" sheetId="5" r:id="rId3"/>
    <sheet name="Punto 5" sheetId="6" r:id="rId4"/>
    <sheet name="Punto 6" sheetId="3" r:id="rId5"/>
    <sheet name="Punto 7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" l="1"/>
  <c r="D5" i="3" l="1"/>
  <c r="E2" i="3" l="1"/>
  <c r="K3" i="3"/>
  <c r="K4" i="3"/>
  <c r="K5" i="3"/>
  <c r="E3" i="3"/>
  <c r="E4" i="3"/>
  <c r="F4" i="3" s="1"/>
  <c r="F3" i="3" l="1"/>
  <c r="F2" i="3"/>
  <c r="E5" i="3"/>
  <c r="F5" i="3" s="1"/>
</calcChain>
</file>

<file path=xl/sharedStrings.xml><?xml version="1.0" encoding="utf-8"?>
<sst xmlns="http://schemas.openxmlformats.org/spreadsheetml/2006/main" count="129" uniqueCount="61">
  <si>
    <t>Clearing time</t>
  </si>
  <si>
    <t>Stable/Unstable</t>
  </si>
  <si>
    <t>Peak Value</t>
  </si>
  <si>
    <t>Peak time</t>
  </si>
  <si>
    <t>stable</t>
  </si>
  <si>
    <t>unstable</t>
  </si>
  <si>
    <t>-</t>
  </si>
  <si>
    <t>INCREASING SLOPE? Delta(t)</t>
  </si>
  <si>
    <t>INCREASING OF FIRST OSCILLATION WIDTH</t>
  </si>
  <si>
    <t>unstabl</t>
  </si>
  <si>
    <t>SPIRIT69 Peak Value</t>
  </si>
  <si>
    <t>SPIRIT69 Peak Time</t>
  </si>
  <si>
    <t>AGGIE345 Peak Value</t>
  </si>
  <si>
    <t>AGGIE345 Peak Time</t>
  </si>
  <si>
    <t>RELLIS69 Peak Value</t>
  </si>
  <si>
    <t>RELLIS69 Peak Time</t>
  </si>
  <si>
    <t>IL NERO COMINCIA A ALZARSI</t>
  </si>
  <si>
    <t xml:space="preserve"> SPIRIT SUPERA AGGIE</t>
  </si>
  <si>
    <t>KYLE138</t>
  </si>
  <si>
    <t>SPIRIT69</t>
  </si>
  <si>
    <t>CENTURY69</t>
  </si>
  <si>
    <t>FISH69</t>
  </si>
  <si>
    <t>GENERATOR</t>
  </si>
  <si>
    <t>deltacr</t>
  </si>
  <si>
    <t>tcrpwrwrld</t>
  </si>
  <si>
    <t>delta0</t>
  </si>
  <si>
    <t>teta0</t>
  </si>
  <si>
    <t>H</t>
  </si>
  <si>
    <t>Pm</t>
  </si>
  <si>
    <t xml:space="preserve">Base </t>
  </si>
  <si>
    <t>Pm pu</t>
  </si>
  <si>
    <t>tcrcomputed +</t>
  </si>
  <si>
    <t>SP69-MR69</t>
  </si>
  <si>
    <t>K138-W138</t>
  </si>
  <si>
    <t>F69-W69</t>
  </si>
  <si>
    <t>C69-REV69</t>
  </si>
  <si>
    <t>line</t>
  </si>
  <si>
    <t>Hkyle=6</t>
  </si>
  <si>
    <t>KYKLE 138</t>
  </si>
  <si>
    <t>Gen</t>
  </si>
  <si>
    <t>AGGIE345</t>
  </si>
  <si>
    <t>Pm [MW]</t>
  </si>
  <si>
    <t>X FREQ</t>
  </si>
  <si>
    <t>TEXAS345</t>
  </si>
  <si>
    <t>SLACK345</t>
  </si>
  <si>
    <t>HOWDY345</t>
  </si>
  <si>
    <t>WHITE138</t>
  </si>
  <si>
    <t>AGGIE138</t>
  </si>
  <si>
    <t>HULLABALOO138</t>
  </si>
  <si>
    <t>REED138</t>
  </si>
  <si>
    <t>SLACK138</t>
  </si>
  <si>
    <t>WEB138</t>
  </si>
  <si>
    <t>TIME COMPUTED= 1.227</t>
  </si>
  <si>
    <t xml:space="preserve">OVVIAMENTE IL TEMPO CALCOLATO NEL PUNTO 4 NON E' PIU CRITICO (H AUMENTATA!!) </t>
  </si>
  <si>
    <t>T=1.37   (1.368)</t>
  </si>
  <si>
    <t>AUMENTA L'AMPIEZZA DELLA CURVA ARANCIONE</t>
  </si>
  <si>
    <t xml:space="preserve">SPIRIT A 80 MW </t>
  </si>
  <si>
    <t>LINE FISH69-WEB69</t>
  </si>
  <si>
    <t>LINE CENTURY69-TREE69</t>
  </si>
  <si>
    <t>LINE SPIRIT69-MAROON69</t>
  </si>
  <si>
    <t>LINE KYLE138-WEB138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</si>
</sst>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4" borderId="2" xfId="3" applyBorder="1" applyAlignment="1">
      <alignment horizontal="center"/>
    </xf>
    <xf numFmtId="0" fontId="1" fillId="2" borderId="2" xfId="1" applyBorder="1" applyAlignment="1">
      <alignment horizontal="center"/>
    </xf>
    <xf numFmtId="0" fontId="1" fillId="3" borderId="2" xfId="2" applyBorder="1" applyAlignment="1">
      <alignment horizontal="center"/>
    </xf>
    <xf numFmtId="0" fontId="1" fillId="2" borderId="3" xfId="1" applyBorder="1" applyAlignment="1">
      <alignment horizontal="center"/>
    </xf>
    <xf numFmtId="0" fontId="1" fillId="4" borderId="3" xfId="3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ont="1" applyFill="1" applyBorder="1" applyAlignment="1">
      <alignment horizontal="center"/>
    </xf>
    <xf numFmtId="3" fontId="1" fillId="3" borderId="2" xfId="2" applyNumberFormat="1" applyBorder="1" applyAlignment="1">
      <alignment horizontal="center"/>
    </xf>
    <xf numFmtId="0" fontId="2" fillId="0" borderId="0" xfId="0" applyFont="1"/>
    <xf numFmtId="0" fontId="0" fillId="0" borderId="0" xfId="0" applyFont="1"/>
  </cellXfs>
  <cellStyles count="4">
    <cellStyle name="20% - Colore 3" xfId="1" builtinId="38"/>
    <cellStyle name="20% - Colore 4" xfId="2" builtinId="42"/>
    <cellStyle name="20% - Colore 5" xfId="3" builtinId="46"/>
    <cellStyle name="Normale" xfId="0" builtinId="0"/>
  </cellStyles>
  <dxfs count="21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Stable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'Punto 2'!$A$2:$A$10</c:f>
              <c:numCache>
                <c:formatCode>General</c:formatCode>
                <c:ptCount val="9"/>
                <c:pt idx="0">
                  <c:v>1.1100000000000001</c:v>
                </c:pt>
                <c:pt idx="1">
                  <c:v>1.1200000000000001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</c:numCache>
            </c:numRef>
          </c:xVal>
          <c:yVal>
            <c:numRef>
              <c:f>'Punto 2'!$C$2:$C$10</c:f>
              <c:numCache>
                <c:formatCode>General</c:formatCode>
                <c:ptCount val="9"/>
                <c:pt idx="0">
                  <c:v>42.741999999999997</c:v>
                </c:pt>
                <c:pt idx="1">
                  <c:v>47.572000000000003</c:v>
                </c:pt>
                <c:pt idx="2">
                  <c:v>52.731999999999999</c:v>
                </c:pt>
                <c:pt idx="3">
                  <c:v>58.262</c:v>
                </c:pt>
                <c:pt idx="4">
                  <c:v>64.242000000000004</c:v>
                </c:pt>
                <c:pt idx="5">
                  <c:v>70.805999999999997</c:v>
                </c:pt>
                <c:pt idx="6">
                  <c:v>78.054000000000002</c:v>
                </c:pt>
                <c:pt idx="7">
                  <c:v>86.308999999999997</c:v>
                </c:pt>
                <c:pt idx="8">
                  <c:v>96.215000000000003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0-45E2-95EC-3FC54291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29656"/>
        <c:axId val="360222112"/>
      </c:scatterChart>
      <c:valAx>
        <c:axId val="36022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222112"/>
        <c:crosses val="autoZero"/>
        <c:crossBetween val="midCat"/>
      </c:valAx>
      <c:valAx>
        <c:axId val="3602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022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Stable case - Peak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'Punto 2'!$A$2:$A$11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1.1200000000000001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</c:numCache>
            </c:numRef>
          </c:xVal>
          <c:yVal>
            <c:numRef>
              <c:f>'Punto 2'!$D$2:$D$10</c:f>
              <c:numCache>
                <c:formatCode>General</c:formatCode>
                <c:ptCount val="9"/>
                <c:pt idx="0">
                  <c:v>1.2250000000000001</c:v>
                </c:pt>
                <c:pt idx="1">
                  <c:v>1.2330000000000001</c:v>
                </c:pt>
                <c:pt idx="2">
                  <c:v>1.242</c:v>
                </c:pt>
                <c:pt idx="3">
                  <c:v>1.25</c:v>
                </c:pt>
                <c:pt idx="4">
                  <c:v>1.2669999999999999</c:v>
                </c:pt>
                <c:pt idx="5">
                  <c:v>1.2749999999999999</c:v>
                </c:pt>
                <c:pt idx="6">
                  <c:v>1.292</c:v>
                </c:pt>
                <c:pt idx="7">
                  <c:v>1.3080000000000001</c:v>
                </c:pt>
                <c:pt idx="8">
                  <c:v>1.333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E-45E2-8EE3-A345C5C50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06184"/>
        <c:axId val="525506840"/>
      </c:scatterChart>
      <c:valAx>
        <c:axId val="52550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506840"/>
        <c:crosses val="autoZero"/>
        <c:crossBetween val="midCat"/>
      </c:valAx>
      <c:valAx>
        <c:axId val="5255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550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864606546823154E-2"/>
          <c:y val="6.3465898942562979E-2"/>
          <c:w val="0.88148822199111898"/>
          <c:h val="0.915417147251057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'Punto 2'!$A$2:$A$29</c:f>
              <c:numCache>
                <c:formatCode>General</c:formatCode>
                <c:ptCount val="28"/>
                <c:pt idx="0">
                  <c:v>1.1100000000000001</c:v>
                </c:pt>
                <c:pt idx="1">
                  <c:v>1.1200000000000001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  <c:pt idx="10">
                  <c:v>1.21</c:v>
                </c:pt>
                <c:pt idx="11">
                  <c:v>1.22</c:v>
                </c:pt>
                <c:pt idx="12">
                  <c:v>1.23</c:v>
                </c:pt>
                <c:pt idx="13">
                  <c:v>1.24</c:v>
                </c:pt>
                <c:pt idx="14">
                  <c:v>1.25</c:v>
                </c:pt>
                <c:pt idx="15">
                  <c:v>1.26</c:v>
                </c:pt>
                <c:pt idx="16">
                  <c:v>1.27</c:v>
                </c:pt>
                <c:pt idx="17">
                  <c:v>1.28</c:v>
                </c:pt>
                <c:pt idx="18">
                  <c:v>1.29</c:v>
                </c:pt>
                <c:pt idx="19">
                  <c:v>1.3</c:v>
                </c:pt>
                <c:pt idx="20">
                  <c:v>1.31</c:v>
                </c:pt>
                <c:pt idx="21">
                  <c:v>1.32</c:v>
                </c:pt>
                <c:pt idx="22">
                  <c:v>1.33</c:v>
                </c:pt>
                <c:pt idx="23">
                  <c:v>1.34</c:v>
                </c:pt>
                <c:pt idx="24">
                  <c:v>1.35</c:v>
                </c:pt>
                <c:pt idx="25">
                  <c:v>1.36</c:v>
                </c:pt>
                <c:pt idx="26">
                  <c:v>1.37</c:v>
                </c:pt>
                <c:pt idx="27">
                  <c:v>1.38</c:v>
                </c:pt>
              </c:numCache>
            </c:numRef>
          </c:xVal>
          <c:yVal>
            <c:numRef>
              <c:f>'Punto 3'!$E$2:$E$30</c:f>
              <c:numCache>
                <c:formatCode>General</c:formatCode>
                <c:ptCount val="29"/>
                <c:pt idx="0">
                  <c:v>14.221</c:v>
                </c:pt>
                <c:pt idx="1">
                  <c:v>12.018000000000001</c:v>
                </c:pt>
                <c:pt idx="2">
                  <c:v>14.327</c:v>
                </c:pt>
                <c:pt idx="3">
                  <c:v>14.368</c:v>
                </c:pt>
                <c:pt idx="4">
                  <c:v>14.404</c:v>
                </c:pt>
                <c:pt idx="5">
                  <c:v>14.432</c:v>
                </c:pt>
                <c:pt idx="6">
                  <c:v>14.454000000000001</c:v>
                </c:pt>
                <c:pt idx="7">
                  <c:v>14.47</c:v>
                </c:pt>
                <c:pt idx="8">
                  <c:v>14.477</c:v>
                </c:pt>
                <c:pt idx="9">
                  <c:v>14.481999999999999</c:v>
                </c:pt>
                <c:pt idx="10">
                  <c:v>14.481999999999999</c:v>
                </c:pt>
                <c:pt idx="11">
                  <c:v>14.614000000000001</c:v>
                </c:pt>
                <c:pt idx="12">
                  <c:v>14.832000000000001</c:v>
                </c:pt>
                <c:pt idx="13">
                  <c:v>15.084</c:v>
                </c:pt>
                <c:pt idx="14">
                  <c:v>15.367000000000001</c:v>
                </c:pt>
                <c:pt idx="15">
                  <c:v>15.692</c:v>
                </c:pt>
                <c:pt idx="16">
                  <c:v>16.053999999999998</c:v>
                </c:pt>
                <c:pt idx="17">
                  <c:v>16.459</c:v>
                </c:pt>
                <c:pt idx="18">
                  <c:v>16.917000000000002</c:v>
                </c:pt>
                <c:pt idx="19">
                  <c:v>17.428999999999998</c:v>
                </c:pt>
                <c:pt idx="20">
                  <c:v>18.004999999999999</c:v>
                </c:pt>
                <c:pt idx="21">
                  <c:v>18.651</c:v>
                </c:pt>
                <c:pt idx="22">
                  <c:v>19.38</c:v>
                </c:pt>
                <c:pt idx="23">
                  <c:v>20.199000000000002</c:v>
                </c:pt>
                <c:pt idx="24">
                  <c:v>21.137</c:v>
                </c:pt>
                <c:pt idx="25">
                  <c:v>22.210999999999999</c:v>
                </c:pt>
                <c:pt idx="26">
                  <c:v>23.428999999999998</c:v>
                </c:pt>
                <c:pt idx="27">
                  <c:v>24.734000000000002</c:v>
                </c:pt>
                <c:pt idx="28">
                  <c:v>23.72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E-4677-9859-980899B912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'Punto 3'!$A$2:$A$30</c:f>
              <c:numCache>
                <c:formatCode>General</c:formatCode>
                <c:ptCount val="29"/>
                <c:pt idx="0">
                  <c:v>1.1000000000000001</c:v>
                </c:pt>
                <c:pt idx="1">
                  <c:v>1.1100000000000001</c:v>
                </c:pt>
                <c:pt idx="2">
                  <c:v>1.1200000000000001</c:v>
                </c:pt>
                <c:pt idx="3">
                  <c:v>1.1299999999999999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1.18</c:v>
                </c:pt>
                <c:pt idx="9">
                  <c:v>1.19</c:v>
                </c:pt>
                <c:pt idx="10">
                  <c:v>1.2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1.24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1.28</c:v>
                </c:pt>
                <c:pt idx="19">
                  <c:v>1.29</c:v>
                </c:pt>
                <c:pt idx="20">
                  <c:v>1.3</c:v>
                </c:pt>
                <c:pt idx="21">
                  <c:v>1.31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1.36</c:v>
                </c:pt>
                <c:pt idx="27">
                  <c:v>1.37</c:v>
                </c:pt>
                <c:pt idx="28">
                  <c:v>1.38</c:v>
                </c:pt>
              </c:numCache>
            </c:numRef>
          </c:xVal>
          <c:yVal>
            <c:numRef>
              <c:f>'Punto 3'!$G$2:$G$30</c:f>
              <c:numCache>
                <c:formatCode>General</c:formatCode>
                <c:ptCount val="29"/>
                <c:pt idx="0">
                  <c:v>-5.6349999999999998</c:v>
                </c:pt>
                <c:pt idx="1">
                  <c:v>-5.4829999999999997</c:v>
                </c:pt>
                <c:pt idx="2">
                  <c:v>-5.3419999999999996</c:v>
                </c:pt>
                <c:pt idx="3">
                  <c:v>-5.2140000000000004</c:v>
                </c:pt>
                <c:pt idx="4">
                  <c:v>-5.1020000000000003</c:v>
                </c:pt>
                <c:pt idx="5">
                  <c:v>-5</c:v>
                </c:pt>
                <c:pt idx="6">
                  <c:v>-4.92</c:v>
                </c:pt>
                <c:pt idx="7">
                  <c:v>-4.8479999999999999</c:v>
                </c:pt>
                <c:pt idx="8">
                  <c:v>-4.7990000000000004</c:v>
                </c:pt>
                <c:pt idx="9">
                  <c:v>-4.758</c:v>
                </c:pt>
                <c:pt idx="10">
                  <c:v>-4.7359999999999998</c:v>
                </c:pt>
                <c:pt idx="11">
                  <c:v>-4.7249999999999996</c:v>
                </c:pt>
                <c:pt idx="12">
                  <c:v>-4.7220000000000004</c:v>
                </c:pt>
                <c:pt idx="13">
                  <c:v>-4.6719999999999997</c:v>
                </c:pt>
                <c:pt idx="14">
                  <c:v>-4.476</c:v>
                </c:pt>
                <c:pt idx="15">
                  <c:v>-4.2619999999999996</c:v>
                </c:pt>
                <c:pt idx="16">
                  <c:v>-4.0279999999999996</c:v>
                </c:pt>
                <c:pt idx="17">
                  <c:v>-3.7629999999999999</c:v>
                </c:pt>
                <c:pt idx="18">
                  <c:v>-3.4729999999999999</c:v>
                </c:pt>
                <c:pt idx="19">
                  <c:v>-3.1560000000000001</c:v>
                </c:pt>
                <c:pt idx="20">
                  <c:v>-2.8079999999999998</c:v>
                </c:pt>
                <c:pt idx="21">
                  <c:v>-2.4300000000000002</c:v>
                </c:pt>
                <c:pt idx="22">
                  <c:v>-2.028</c:v>
                </c:pt>
                <c:pt idx="23">
                  <c:v>-1.6140000000000001</c:v>
                </c:pt>
                <c:pt idx="24">
                  <c:v>-1.194</c:v>
                </c:pt>
                <c:pt idx="25">
                  <c:v>-0.81200000000000006</c:v>
                </c:pt>
                <c:pt idx="26">
                  <c:v>-0.55900000000000005</c:v>
                </c:pt>
                <c:pt idx="27">
                  <c:v>-0.76800000000000002</c:v>
                </c:pt>
                <c:pt idx="28" formatCode="#,##0">
                  <c:v>-4.0540000000000003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BCE-4677-9859-980899B912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'Punto 3'!$A$2:$A$30</c:f>
              <c:numCache>
                <c:formatCode>General</c:formatCode>
                <c:ptCount val="29"/>
                <c:pt idx="0">
                  <c:v>1.1000000000000001</c:v>
                </c:pt>
                <c:pt idx="1">
                  <c:v>1.1100000000000001</c:v>
                </c:pt>
                <c:pt idx="2">
                  <c:v>1.1200000000000001</c:v>
                </c:pt>
                <c:pt idx="3">
                  <c:v>1.1299999999999999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1.18</c:v>
                </c:pt>
                <c:pt idx="9">
                  <c:v>1.19</c:v>
                </c:pt>
                <c:pt idx="10">
                  <c:v>1.2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1.24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1.28</c:v>
                </c:pt>
                <c:pt idx="19">
                  <c:v>1.29</c:v>
                </c:pt>
                <c:pt idx="20">
                  <c:v>1.3</c:v>
                </c:pt>
                <c:pt idx="21">
                  <c:v>1.31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1.36</c:v>
                </c:pt>
                <c:pt idx="27">
                  <c:v>1.37</c:v>
                </c:pt>
                <c:pt idx="28">
                  <c:v>1.38</c:v>
                </c:pt>
              </c:numCache>
            </c:numRef>
          </c:xVal>
          <c:yVal>
            <c:numRef>
              <c:f>'Punto 3'!$C$2:$C$30</c:f>
              <c:numCache>
                <c:formatCode>General</c:formatCode>
                <c:ptCount val="29"/>
                <c:pt idx="0">
                  <c:v>2.9430000000000001</c:v>
                </c:pt>
                <c:pt idx="1">
                  <c:v>4.9610000000000003</c:v>
                </c:pt>
                <c:pt idx="2">
                  <c:v>7.0739999999999998</c:v>
                </c:pt>
                <c:pt idx="3">
                  <c:v>9.3000000000000007</c:v>
                </c:pt>
                <c:pt idx="4">
                  <c:v>11.622</c:v>
                </c:pt>
                <c:pt idx="5">
                  <c:v>14.047000000000001</c:v>
                </c:pt>
                <c:pt idx="6">
                  <c:v>16.579000000000001</c:v>
                </c:pt>
                <c:pt idx="7">
                  <c:v>19.221</c:v>
                </c:pt>
                <c:pt idx="8">
                  <c:v>21.975999999999999</c:v>
                </c:pt>
                <c:pt idx="9">
                  <c:v>24.85</c:v>
                </c:pt>
                <c:pt idx="10">
                  <c:v>27.846</c:v>
                </c:pt>
                <c:pt idx="11">
                  <c:v>30.971</c:v>
                </c:pt>
                <c:pt idx="12">
                  <c:v>34.225000000000001</c:v>
                </c:pt>
                <c:pt idx="13">
                  <c:v>37.613999999999997</c:v>
                </c:pt>
                <c:pt idx="14">
                  <c:v>41.140999999999998</c:v>
                </c:pt>
                <c:pt idx="15">
                  <c:v>44.81</c:v>
                </c:pt>
                <c:pt idx="16">
                  <c:v>48.627000000000002</c:v>
                </c:pt>
                <c:pt idx="17">
                  <c:v>52.591999999999999</c:v>
                </c:pt>
                <c:pt idx="18">
                  <c:v>56.768000000000001</c:v>
                </c:pt>
                <c:pt idx="19">
                  <c:v>61.13</c:v>
                </c:pt>
                <c:pt idx="20">
                  <c:v>65.665999999999997</c:v>
                </c:pt>
                <c:pt idx="21">
                  <c:v>70.426000000000002</c:v>
                </c:pt>
                <c:pt idx="22">
                  <c:v>75.486000000000004</c:v>
                </c:pt>
                <c:pt idx="23">
                  <c:v>80.805000000000007</c:v>
                </c:pt>
                <c:pt idx="24">
                  <c:v>86.524000000000001</c:v>
                </c:pt>
                <c:pt idx="25">
                  <c:v>92.748000000000005</c:v>
                </c:pt>
                <c:pt idx="26">
                  <c:v>99.701999999999998</c:v>
                </c:pt>
                <c:pt idx="27">
                  <c:v>107.895</c:v>
                </c:pt>
                <c:pt idx="28">
                  <c:v>119.39700000000001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BCE-4677-9859-980899B9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02664"/>
        <c:axId val="397602008"/>
      </c:scatterChart>
      <c:valAx>
        <c:axId val="39760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602008"/>
        <c:crosses val="autoZero"/>
        <c:crossBetween val="midCat"/>
      </c:valAx>
      <c:valAx>
        <c:axId val="3976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760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PEAK</a:t>
            </a:r>
            <a:r>
              <a:rPr lang="it-IT" baseline="0"/>
              <a:t>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'Punto 3'!$A$2:$A$30</c:f>
              <c:numCache>
                <c:formatCode>General</c:formatCode>
                <c:ptCount val="29"/>
                <c:pt idx="0">
                  <c:v>1.1000000000000001</c:v>
                </c:pt>
                <c:pt idx="1">
                  <c:v>1.1100000000000001</c:v>
                </c:pt>
                <c:pt idx="2">
                  <c:v>1.1200000000000001</c:v>
                </c:pt>
                <c:pt idx="3">
                  <c:v>1.1299999999999999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1.18</c:v>
                </c:pt>
                <c:pt idx="9">
                  <c:v>1.19</c:v>
                </c:pt>
                <c:pt idx="10">
                  <c:v>1.2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1.24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1.28</c:v>
                </c:pt>
                <c:pt idx="19">
                  <c:v>1.29</c:v>
                </c:pt>
                <c:pt idx="20">
                  <c:v>1.3</c:v>
                </c:pt>
                <c:pt idx="21">
                  <c:v>1.31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1.36</c:v>
                </c:pt>
                <c:pt idx="27">
                  <c:v>1.37</c:v>
                </c:pt>
                <c:pt idx="28">
                  <c:v>1.38</c:v>
                </c:pt>
              </c:numCache>
            </c:numRef>
          </c:xVal>
          <c:yVal>
            <c:numRef>
              <c:f>'Punto 3'!$F$2:$F$30</c:f>
              <c:numCache>
                <c:formatCode>General</c:formatCode>
                <c:ptCount val="29"/>
                <c:pt idx="0">
                  <c:v>1.1579999999999999</c:v>
                </c:pt>
                <c:pt idx="1">
                  <c:v>1.492</c:v>
                </c:pt>
                <c:pt idx="2">
                  <c:v>1.167</c:v>
                </c:pt>
                <c:pt idx="3">
                  <c:v>1.175</c:v>
                </c:pt>
                <c:pt idx="4">
                  <c:v>1.175</c:v>
                </c:pt>
                <c:pt idx="5">
                  <c:v>1.175</c:v>
                </c:pt>
                <c:pt idx="6">
                  <c:v>1.1830000000000001</c:v>
                </c:pt>
                <c:pt idx="7">
                  <c:v>1.1830000000000001</c:v>
                </c:pt>
                <c:pt idx="8">
                  <c:v>1.1830000000000001</c:v>
                </c:pt>
                <c:pt idx="9">
                  <c:v>1.19</c:v>
                </c:pt>
                <c:pt idx="10">
                  <c:v>1.1919999999999999</c:v>
                </c:pt>
                <c:pt idx="11">
                  <c:v>1.825</c:v>
                </c:pt>
                <c:pt idx="12">
                  <c:v>1.833</c:v>
                </c:pt>
                <c:pt idx="13">
                  <c:v>1.833</c:v>
                </c:pt>
                <c:pt idx="14">
                  <c:v>1.8420000000000001</c:v>
                </c:pt>
                <c:pt idx="15">
                  <c:v>1.8420000000000001</c:v>
                </c:pt>
                <c:pt idx="16">
                  <c:v>1.85</c:v>
                </c:pt>
                <c:pt idx="17">
                  <c:v>1.8580000000000001</c:v>
                </c:pt>
                <c:pt idx="18">
                  <c:v>1.867</c:v>
                </c:pt>
                <c:pt idx="19">
                  <c:v>1.875</c:v>
                </c:pt>
                <c:pt idx="20">
                  <c:v>1.883</c:v>
                </c:pt>
                <c:pt idx="21">
                  <c:v>1.8919999999999999</c:v>
                </c:pt>
                <c:pt idx="22">
                  <c:v>1.9079999999999999</c:v>
                </c:pt>
                <c:pt idx="23">
                  <c:v>1.925</c:v>
                </c:pt>
                <c:pt idx="24">
                  <c:v>1.9419999999999999</c:v>
                </c:pt>
                <c:pt idx="25">
                  <c:v>1.958</c:v>
                </c:pt>
                <c:pt idx="26">
                  <c:v>1.9830000000000001</c:v>
                </c:pt>
                <c:pt idx="27">
                  <c:v>2.0329999999999999</c:v>
                </c:pt>
                <c:pt idx="28">
                  <c:v>2.1419999999999999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45-47B4-B479-DCF28FF4066F}"/>
            </c:ext>
          </c:extLst>
        </c:ser>
        <c:ser>
          <c:idx val="0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'Punto 3'!$A$2:$A$30</c:f>
              <c:numCache>
                <c:formatCode>General</c:formatCode>
                <c:ptCount val="29"/>
                <c:pt idx="0">
                  <c:v>1.1000000000000001</c:v>
                </c:pt>
                <c:pt idx="1">
                  <c:v>1.1100000000000001</c:v>
                </c:pt>
                <c:pt idx="2">
                  <c:v>1.1200000000000001</c:v>
                </c:pt>
                <c:pt idx="3">
                  <c:v>1.1299999999999999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1.18</c:v>
                </c:pt>
                <c:pt idx="9">
                  <c:v>1.19</c:v>
                </c:pt>
                <c:pt idx="10">
                  <c:v>1.2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1.24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1.28</c:v>
                </c:pt>
                <c:pt idx="19">
                  <c:v>1.29</c:v>
                </c:pt>
                <c:pt idx="20">
                  <c:v>1.3</c:v>
                </c:pt>
                <c:pt idx="21">
                  <c:v>1.31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1.36</c:v>
                </c:pt>
                <c:pt idx="27">
                  <c:v>1.37</c:v>
                </c:pt>
                <c:pt idx="28">
                  <c:v>1.38</c:v>
                </c:pt>
              </c:numCache>
            </c:numRef>
          </c:xVal>
          <c:yVal>
            <c:numRef>
              <c:f>'Punto 3'!$D$2:$D$30</c:f>
              <c:numCache>
                <c:formatCode>General</c:formatCode>
                <c:ptCount val="29"/>
                <c:pt idx="0">
                  <c:v>1.208</c:v>
                </c:pt>
                <c:pt idx="1">
                  <c:v>1.2170000000000001</c:v>
                </c:pt>
                <c:pt idx="2">
                  <c:v>1.2250000000000001</c:v>
                </c:pt>
                <c:pt idx="3">
                  <c:v>1.2250000000000001</c:v>
                </c:pt>
                <c:pt idx="4">
                  <c:v>1.2330000000000001</c:v>
                </c:pt>
                <c:pt idx="5">
                  <c:v>1.242</c:v>
                </c:pt>
                <c:pt idx="6">
                  <c:v>1.25</c:v>
                </c:pt>
                <c:pt idx="7">
                  <c:v>1.258</c:v>
                </c:pt>
                <c:pt idx="8">
                  <c:v>1.2669999999999999</c:v>
                </c:pt>
                <c:pt idx="9">
                  <c:v>1.2749999999999999</c:v>
                </c:pt>
                <c:pt idx="10">
                  <c:v>1.2829999999999999</c:v>
                </c:pt>
                <c:pt idx="11">
                  <c:v>1.292</c:v>
                </c:pt>
                <c:pt idx="12">
                  <c:v>1.3</c:v>
                </c:pt>
                <c:pt idx="13">
                  <c:v>1.3080000000000001</c:v>
                </c:pt>
                <c:pt idx="14">
                  <c:v>1.3169999999999999</c:v>
                </c:pt>
                <c:pt idx="15">
                  <c:v>1.325</c:v>
                </c:pt>
                <c:pt idx="16">
                  <c:v>1.333</c:v>
                </c:pt>
                <c:pt idx="17">
                  <c:v>1.3420000000000001</c:v>
                </c:pt>
                <c:pt idx="18">
                  <c:v>1.3580000000000001</c:v>
                </c:pt>
                <c:pt idx="19">
                  <c:v>1.367</c:v>
                </c:pt>
                <c:pt idx="20">
                  <c:v>1.375</c:v>
                </c:pt>
                <c:pt idx="21">
                  <c:v>1.3919999999999999</c:v>
                </c:pt>
                <c:pt idx="22">
                  <c:v>1.4</c:v>
                </c:pt>
                <c:pt idx="23">
                  <c:v>1.417</c:v>
                </c:pt>
                <c:pt idx="24">
                  <c:v>1.425</c:v>
                </c:pt>
                <c:pt idx="25">
                  <c:v>1.4419999999999999</c:v>
                </c:pt>
                <c:pt idx="26">
                  <c:v>1.4670000000000001</c:v>
                </c:pt>
                <c:pt idx="27">
                  <c:v>1.492</c:v>
                </c:pt>
                <c:pt idx="28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45-47B4-B479-DCF28FF4066F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'Punto 3'!$A$2:$A$30</c:f>
              <c:numCache>
                <c:formatCode>General</c:formatCode>
                <c:ptCount val="29"/>
                <c:pt idx="0">
                  <c:v>1.1000000000000001</c:v>
                </c:pt>
                <c:pt idx="1">
                  <c:v>1.1100000000000001</c:v>
                </c:pt>
                <c:pt idx="2">
                  <c:v>1.1200000000000001</c:v>
                </c:pt>
                <c:pt idx="3">
                  <c:v>1.1299999999999999</c:v>
                </c:pt>
                <c:pt idx="4">
                  <c:v>1.1399999999999999</c:v>
                </c:pt>
                <c:pt idx="5">
                  <c:v>1.1499999999999999</c:v>
                </c:pt>
                <c:pt idx="6">
                  <c:v>1.1599999999999999</c:v>
                </c:pt>
                <c:pt idx="7">
                  <c:v>1.17</c:v>
                </c:pt>
                <c:pt idx="8">
                  <c:v>1.18</c:v>
                </c:pt>
                <c:pt idx="9">
                  <c:v>1.19</c:v>
                </c:pt>
                <c:pt idx="10">
                  <c:v>1.2</c:v>
                </c:pt>
                <c:pt idx="11">
                  <c:v>1.21</c:v>
                </c:pt>
                <c:pt idx="12">
                  <c:v>1.22</c:v>
                </c:pt>
                <c:pt idx="13">
                  <c:v>1.23</c:v>
                </c:pt>
                <c:pt idx="14">
                  <c:v>1.24</c:v>
                </c:pt>
                <c:pt idx="15">
                  <c:v>1.25</c:v>
                </c:pt>
                <c:pt idx="16">
                  <c:v>1.26</c:v>
                </c:pt>
                <c:pt idx="17">
                  <c:v>1.27</c:v>
                </c:pt>
                <c:pt idx="18">
                  <c:v>1.28</c:v>
                </c:pt>
                <c:pt idx="19">
                  <c:v>1.29</c:v>
                </c:pt>
                <c:pt idx="20">
                  <c:v>1.3</c:v>
                </c:pt>
                <c:pt idx="21">
                  <c:v>1.31</c:v>
                </c:pt>
                <c:pt idx="22">
                  <c:v>1.32</c:v>
                </c:pt>
                <c:pt idx="23">
                  <c:v>1.33</c:v>
                </c:pt>
                <c:pt idx="24">
                  <c:v>1.34</c:v>
                </c:pt>
                <c:pt idx="25">
                  <c:v>1.35</c:v>
                </c:pt>
                <c:pt idx="26">
                  <c:v>1.36</c:v>
                </c:pt>
                <c:pt idx="27">
                  <c:v>1.37</c:v>
                </c:pt>
                <c:pt idx="28">
                  <c:v>1.38</c:v>
                </c:pt>
              </c:numCache>
            </c:numRef>
          </c:xVal>
          <c:yVal>
            <c:numRef>
              <c:f>'Punto 3'!$H$2:$H$30</c:f>
              <c:numCache>
                <c:formatCode>General</c:formatCode>
                <c:ptCount val="29"/>
                <c:pt idx="0">
                  <c:v>1.167</c:v>
                </c:pt>
                <c:pt idx="1">
                  <c:v>1.175</c:v>
                </c:pt>
                <c:pt idx="2">
                  <c:v>1.175</c:v>
                </c:pt>
                <c:pt idx="3">
                  <c:v>1.1830000000000001</c:v>
                </c:pt>
                <c:pt idx="4">
                  <c:v>1.1830000000000001</c:v>
                </c:pt>
                <c:pt idx="5">
                  <c:v>1.1919999999999999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1.208</c:v>
                </c:pt>
                <c:pt idx="10">
                  <c:v>1.208</c:v>
                </c:pt>
                <c:pt idx="11">
                  <c:v>1.2170000000000001</c:v>
                </c:pt>
                <c:pt idx="12">
                  <c:v>1.2170000000000001</c:v>
                </c:pt>
                <c:pt idx="13">
                  <c:v>1.7170000000000001</c:v>
                </c:pt>
                <c:pt idx="14">
                  <c:v>1.7170000000000001</c:v>
                </c:pt>
                <c:pt idx="15">
                  <c:v>1.7250000000000001</c:v>
                </c:pt>
                <c:pt idx="16">
                  <c:v>1.7250000000000001</c:v>
                </c:pt>
                <c:pt idx="17">
                  <c:v>1.7330000000000001</c:v>
                </c:pt>
                <c:pt idx="18">
                  <c:v>1.742</c:v>
                </c:pt>
                <c:pt idx="19">
                  <c:v>1.75</c:v>
                </c:pt>
                <c:pt idx="20">
                  <c:v>1.758</c:v>
                </c:pt>
                <c:pt idx="21">
                  <c:v>1.7669999999999999</c:v>
                </c:pt>
                <c:pt idx="22">
                  <c:v>1.7749999999999999</c:v>
                </c:pt>
                <c:pt idx="23">
                  <c:v>1.792</c:v>
                </c:pt>
                <c:pt idx="24">
                  <c:v>1.8</c:v>
                </c:pt>
                <c:pt idx="25">
                  <c:v>1.825</c:v>
                </c:pt>
                <c:pt idx="26">
                  <c:v>1.85</c:v>
                </c:pt>
                <c:pt idx="27">
                  <c:v>1.8919999999999999</c:v>
                </c:pt>
                <c:pt idx="28">
                  <c:v>2.117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45-47B4-B479-DCF28FF4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26312"/>
        <c:axId val="408024672"/>
      </c:scatterChart>
      <c:valAx>
        <c:axId val="40802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024672"/>
        <c:crosses val="autoZero"/>
        <c:crossBetween val="midCat"/>
      </c:valAx>
      <c:valAx>
        <c:axId val="4080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02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148590</xdr:rowOff>
    </xdr:from>
    <xdr:to>
      <xdr:col>16</xdr:col>
      <xdr:colOff>304800</xdr:colOff>
      <xdr:row>16</xdr:row>
      <xdr:rowOff>148590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E3BA67-E6E9-465B-8452-B403590CB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17</xdr:row>
      <xdr:rowOff>156210</xdr:rowOff>
    </xdr:from>
    <xdr:to>
      <xdr:col>16</xdr:col>
      <xdr:colOff>335280</xdr:colOff>
      <xdr:row>32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AAAB562-8004-4806-955F-A0E0CAB1E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6</xdr:row>
      <xdr:rowOff>7620</xdr:rowOff>
    </xdr:from>
    <xdr:to>
      <xdr:col>19</xdr:col>
      <xdr:colOff>281940</xdr:colOff>
      <xdr:row>24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22F90BE-6CCB-40A0-B077-F7C9625D3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365760</xdr:colOff>
      <xdr:row>24</xdr:row>
      <xdr:rowOff>118110</xdr:rowOff>
    </xdr:from>
    <xdr:to>
      <xdr:col>19</xdr:col>
      <xdr:colOff>60960</xdr:colOff>
      <xdr:row>39</xdr:row>
      <xdr:rowOff>118110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8F210BF-99A5-44E5-AC71-137C110E7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336552</xdr:colOff>
      <xdr:row>1</xdr:row>
      <xdr:rowOff>127000</xdr:rowOff>
    </xdr:from>
    <xdr:to>
      <xdr:col>11</xdr:col>
      <xdr:colOff>516224</xdr:colOff>
      <xdr:row>17</xdr:row>
      <xdr:rowOff>8748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2DD66EC-D19F-4C9E-BB75-E064278BE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4552" y="311150"/>
          <a:ext cx="3837272" cy="28281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17B21-2BB5-4423-B98C-56C61ACEA003}" name="Tabella1" displayName="Tabella1" ref="A1:D30" totalsRowShown="0" headerRowDxfId="20" dataDxfId="19">
  <autoFilter ref="A1:D30" xr:uid="{4991F599-4A37-48BC-B88A-558E5F8D04F7}"/>
  <tableColumns count="4">
    <tableColumn id="1" xr3:uid="{13F5C707-3861-47EE-80E0-322E0C12999F}" name="Clearing time" dataDxfId="18"/>
    <tableColumn id="2" xr3:uid="{9E7E152A-5FF0-4690-B4F6-7D5477B9F6FC}" name="Stable/Unstable" dataDxfId="17"/>
    <tableColumn id="3" xr3:uid="{B1D2A4F8-F72A-4C1C-8096-8A0447F4794A}" name="Peak Value" dataDxfId="16"/>
    <tableColumn id="4" xr3:uid="{3A4E6BA2-E711-43A7-B632-AB73A7EA9298}" name="Peak time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D08BF1-32E9-4BA2-938D-EFF81933C87C}" name="Tabella13" displayName="Tabella13" ref="A1:H33" totalsRowShown="0" headerRowDxfId="14" dataDxfId="13">
  <autoFilter ref="A1:H33" xr:uid="{514A82EB-F882-4B83-A152-76D481649277}"/>
  <tableColumns count="8">
    <tableColumn id="1" xr3:uid="{128EAAAE-BE63-4505-9E71-AB23252E962F}" name="Clearing time" dataDxfId="12"/>
    <tableColumn id="2" xr3:uid="{2349B849-B6B2-468A-ADA3-9D9ADD652FF0}" name="Stable/Unstable" dataDxfId="11"/>
    <tableColumn id="3" xr3:uid="{4867F0DD-8E46-44C8-A037-D26188866576}" name="SPIRIT69 Peak Value" dataDxfId="10"/>
    <tableColumn id="9" xr3:uid="{B2743D42-633E-47BE-BEA1-39400757E63C}" name="SPIRIT69 Peak Time" dataDxfId="9"/>
    <tableColumn id="8" xr3:uid="{7773C642-6720-4F86-A645-20741A79A231}" name="AGGIE345 Peak Value" dataDxfId="8"/>
    <tableColumn id="7" xr3:uid="{652666A9-84FE-4D2B-9AF7-317DAA2F5165}" name="AGGIE345 Peak Time" dataDxfId="7"/>
    <tableColumn id="4" xr3:uid="{8186739A-D104-43DB-8129-5E9DDA154939}" name="RELLIS69 Peak Value" dataDxfId="6"/>
    <tableColumn id="6" xr3:uid="{81729441-1B5C-417A-B3EA-5F979FC58205}" name="RELLIS69 Peak Tim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0D0EF1-D38B-4973-B118-E1ACAC7C5C3B}" name="Tabella3" displayName="Tabella3" ref="A1:H5" totalsRowShown="0">
  <autoFilter ref="A1:H5" xr:uid="{90645BCC-9553-4E9B-BE35-0DEC887A3264}"/>
  <tableColumns count="8">
    <tableColumn id="1" xr3:uid="{3934F526-C8CE-4A1B-9D57-E43CF7C9B3FE}" name="GENERATOR"/>
    <tableColumn id="7" xr3:uid="{FA9337AB-CF3A-4DAA-B896-67AAED5BA061}" name="H" dataDxfId="4"/>
    <tableColumn id="6" xr3:uid="{8ACEB681-5CB1-4F4F-A4D7-5D70E1635307}" name="teta0" dataDxfId="3"/>
    <tableColumn id="5" xr3:uid="{E8E03A40-40AB-4851-93AA-1FC9331E1B75}" name="delta0" dataDxfId="2"/>
    <tableColumn id="2" xr3:uid="{FD872760-8BAA-4B39-8C43-B31072EBB60D}" name="deltacr">
      <calculatedColumnFormula>ACOS(-COS(D2-C2)+SIN(D2-C2)*(PI()-2*(D2-C2)))</calculatedColumnFormula>
    </tableColumn>
    <tableColumn id="3" xr3:uid="{BDFCD613-DC88-47E8-A167-38C073AD6847}" name="tcrcomputed +">
      <calculatedColumnFormula>SQRT((4*Tabella3[[#This Row],[H]]*(Tabella3[[#This Row],[deltacr]]-Tabella3[[#This Row],[delta0]]+Tabella3[[#This Row],[teta0]]))/(2*PI()*60*K2))</calculatedColumnFormula>
    </tableColumn>
    <tableColumn id="4" xr3:uid="{F032D30B-881F-4201-A84B-9EEDBBBB06C4}" name="tcrpwrwrld" dataDxfId="1"/>
    <tableColumn id="10" xr3:uid="{57404103-8404-4561-BE61-923A5F266112}" name="l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2EBA-F367-4845-9737-BB4B90AF2D44}">
  <dimension ref="A1:H30"/>
  <sheetViews>
    <sheetView topLeftCell="A2" workbookViewId="0">
      <selection activeCell="A2" sqref="A2:A30"/>
    </sheetView>
  </sheetViews>
  <sheetFormatPr defaultRowHeight="14.5" x14ac:dyDescent="0.35"/>
  <cols>
    <col min="1" max="1" width="19.08984375" customWidth="1"/>
    <col min="2" max="2" width="16.453125" customWidth="1"/>
    <col min="3" max="3" width="14.81640625" customWidth="1"/>
    <col min="4" max="4" width="15.81640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5">
      <c r="A2" s="1">
        <v>1.1100000000000001</v>
      </c>
      <c r="B2" s="1" t="s">
        <v>4</v>
      </c>
      <c r="C2" s="1">
        <v>42.741999999999997</v>
      </c>
      <c r="D2" s="1">
        <v>1.2250000000000001</v>
      </c>
      <c r="E2" s="5"/>
    </row>
    <row r="3" spans="1:8" x14ac:dyDescent="0.35">
      <c r="A3" s="1">
        <v>1.1200000000000001</v>
      </c>
      <c r="B3" s="1" t="s">
        <v>4</v>
      </c>
      <c r="C3" s="1">
        <v>47.572000000000003</v>
      </c>
      <c r="D3" s="1">
        <v>1.2330000000000001</v>
      </c>
      <c r="E3" s="5"/>
    </row>
    <row r="4" spans="1:8" x14ac:dyDescent="0.35">
      <c r="A4" s="1">
        <v>1.1299999999999999</v>
      </c>
      <c r="B4" s="1" t="s">
        <v>4</v>
      </c>
      <c r="C4" s="1">
        <v>52.731999999999999</v>
      </c>
      <c r="D4" s="1">
        <v>1.242</v>
      </c>
      <c r="E4" s="5"/>
    </row>
    <row r="5" spans="1:8" x14ac:dyDescent="0.35">
      <c r="A5" s="1">
        <v>1.1399999999999999</v>
      </c>
      <c r="B5" s="1" t="s">
        <v>4</v>
      </c>
      <c r="C5" s="1">
        <v>58.262</v>
      </c>
      <c r="D5" s="1">
        <v>1.25</v>
      </c>
      <c r="E5" s="5"/>
    </row>
    <row r="6" spans="1:8" x14ac:dyDescent="0.35">
      <c r="A6" s="1">
        <v>1.1499999999999999</v>
      </c>
      <c r="B6" s="1" t="s">
        <v>4</v>
      </c>
      <c r="C6" s="1">
        <v>64.242000000000004</v>
      </c>
      <c r="D6" s="1">
        <v>1.2669999999999999</v>
      </c>
      <c r="E6" s="4" t="s">
        <v>8</v>
      </c>
      <c r="F6" s="4"/>
      <c r="G6" s="4"/>
      <c r="H6" s="4"/>
    </row>
    <row r="7" spans="1:8" x14ac:dyDescent="0.35">
      <c r="A7" s="1">
        <v>1.1599999999999999</v>
      </c>
      <c r="B7" s="1" t="s">
        <v>4</v>
      </c>
      <c r="C7" s="1">
        <v>70.805999999999997</v>
      </c>
      <c r="D7" s="1">
        <v>1.2749999999999999</v>
      </c>
      <c r="E7" s="5"/>
    </row>
    <row r="8" spans="1:8" x14ac:dyDescent="0.35">
      <c r="A8" s="1">
        <v>1.17</v>
      </c>
      <c r="B8" s="1" t="s">
        <v>4</v>
      </c>
      <c r="C8" s="1">
        <v>78.054000000000002</v>
      </c>
      <c r="D8" s="1">
        <v>1.292</v>
      </c>
      <c r="E8" s="5"/>
    </row>
    <row r="9" spans="1:8" x14ac:dyDescent="0.35">
      <c r="A9" s="1">
        <v>1.18</v>
      </c>
      <c r="B9" s="1" t="s">
        <v>4</v>
      </c>
      <c r="C9" s="1">
        <v>86.308999999999997</v>
      </c>
      <c r="D9" s="1">
        <v>1.3080000000000001</v>
      </c>
    </row>
    <row r="10" spans="1:8" x14ac:dyDescent="0.35">
      <c r="A10" s="1">
        <v>1.19</v>
      </c>
      <c r="B10" s="1" t="s">
        <v>4</v>
      </c>
      <c r="C10" s="1">
        <v>96.215000000000003</v>
      </c>
      <c r="D10" s="1">
        <v>1.333</v>
      </c>
    </row>
    <row r="11" spans="1:8" x14ac:dyDescent="0.35">
      <c r="A11" s="1">
        <v>1.2</v>
      </c>
      <c r="B11" s="1" t="s">
        <v>4</v>
      </c>
      <c r="C11" s="1" t="s">
        <v>6</v>
      </c>
      <c r="D11" s="1" t="s">
        <v>6</v>
      </c>
    </row>
    <row r="12" spans="1:8" x14ac:dyDescent="0.35">
      <c r="A12" s="1">
        <v>1.21</v>
      </c>
      <c r="B12" s="6" t="s">
        <v>5</v>
      </c>
      <c r="C12" s="1" t="s">
        <v>6</v>
      </c>
      <c r="D12" s="1" t="s">
        <v>6</v>
      </c>
      <c r="E12" s="3"/>
      <c r="F12" s="2" t="s">
        <v>7</v>
      </c>
      <c r="G12" s="3"/>
    </row>
    <row r="13" spans="1:8" x14ac:dyDescent="0.35">
      <c r="A13" s="1">
        <v>1.22</v>
      </c>
      <c r="B13" s="6" t="s">
        <v>5</v>
      </c>
      <c r="C13" s="1" t="s">
        <v>6</v>
      </c>
      <c r="D13" s="1" t="s">
        <v>6</v>
      </c>
    </row>
    <row r="14" spans="1:8" x14ac:dyDescent="0.35">
      <c r="A14" s="1">
        <v>1.23</v>
      </c>
      <c r="B14" s="1"/>
      <c r="C14" s="1"/>
      <c r="D14" s="1"/>
    </row>
    <row r="15" spans="1:8" x14ac:dyDescent="0.35">
      <c r="A15" s="1">
        <v>1.24</v>
      </c>
      <c r="B15" s="1"/>
      <c r="C15" s="1"/>
      <c r="D15" s="1"/>
    </row>
    <row r="16" spans="1:8" x14ac:dyDescent="0.35">
      <c r="A16" s="1">
        <v>1.25</v>
      </c>
      <c r="B16" s="1"/>
      <c r="C16" s="1"/>
      <c r="D16" s="1"/>
    </row>
    <row r="17" spans="1:4" x14ac:dyDescent="0.35">
      <c r="A17" s="1">
        <v>1.26</v>
      </c>
      <c r="B17" s="1"/>
      <c r="C17" s="1"/>
      <c r="D17" s="1"/>
    </row>
    <row r="18" spans="1:4" x14ac:dyDescent="0.35">
      <c r="A18" s="1">
        <v>1.27</v>
      </c>
      <c r="B18" s="1"/>
      <c r="C18" s="1"/>
      <c r="D18" s="1"/>
    </row>
    <row r="19" spans="1:4" x14ac:dyDescent="0.35">
      <c r="A19" s="1">
        <v>1.28</v>
      </c>
      <c r="B19" s="1"/>
      <c r="C19" s="1"/>
      <c r="D19" s="1"/>
    </row>
    <row r="20" spans="1:4" x14ac:dyDescent="0.35">
      <c r="A20" s="1">
        <v>1.29</v>
      </c>
      <c r="B20" s="1"/>
      <c r="C20" s="1"/>
      <c r="D20" s="1"/>
    </row>
    <row r="21" spans="1:4" x14ac:dyDescent="0.35">
      <c r="A21" s="1">
        <v>1.3</v>
      </c>
      <c r="B21" s="1"/>
      <c r="C21" s="1"/>
      <c r="D21" s="1"/>
    </row>
    <row r="22" spans="1:4" x14ac:dyDescent="0.35">
      <c r="A22" s="1">
        <v>1.31</v>
      </c>
      <c r="B22" s="1"/>
      <c r="C22" s="1"/>
      <c r="D22" s="1"/>
    </row>
    <row r="23" spans="1:4" x14ac:dyDescent="0.35">
      <c r="A23" s="1">
        <v>1.32</v>
      </c>
      <c r="B23" s="1"/>
      <c r="C23" s="1"/>
      <c r="D23" s="1"/>
    </row>
    <row r="24" spans="1:4" x14ac:dyDescent="0.35">
      <c r="A24" s="1">
        <v>1.33</v>
      </c>
      <c r="B24" s="1"/>
      <c r="C24" s="1"/>
      <c r="D24" s="1"/>
    </row>
    <row r="25" spans="1:4" x14ac:dyDescent="0.35">
      <c r="A25" s="1">
        <v>1.34</v>
      </c>
      <c r="B25" s="1"/>
      <c r="C25" s="1"/>
      <c r="D25" s="1"/>
    </row>
    <row r="26" spans="1:4" x14ac:dyDescent="0.35">
      <c r="A26" s="1">
        <v>1.35</v>
      </c>
      <c r="B26" s="1"/>
      <c r="C26" s="1"/>
      <c r="D26" s="1"/>
    </row>
    <row r="27" spans="1:4" x14ac:dyDescent="0.35">
      <c r="A27" s="1">
        <v>1.36</v>
      </c>
      <c r="B27" s="1"/>
      <c r="C27" s="1"/>
      <c r="D27" s="1"/>
    </row>
    <row r="28" spans="1:4" x14ac:dyDescent="0.35">
      <c r="A28" s="1">
        <v>1.37</v>
      </c>
      <c r="B28" s="1"/>
      <c r="C28" s="1"/>
      <c r="D28" s="1"/>
    </row>
    <row r="29" spans="1:4" x14ac:dyDescent="0.35">
      <c r="A29" s="1">
        <v>1.38</v>
      </c>
      <c r="B29" s="1"/>
      <c r="C29" s="1"/>
      <c r="D29" s="1"/>
    </row>
    <row r="30" spans="1:4" x14ac:dyDescent="0.35">
      <c r="A30" s="1">
        <v>1.39</v>
      </c>
      <c r="B30" s="1"/>
      <c r="C30" s="1"/>
      <c r="D30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B10F-16EE-4631-8501-6634029576D8}">
  <dimension ref="A1:K33"/>
  <sheetViews>
    <sheetView workbookViewId="0">
      <selection activeCell="K20" sqref="K20"/>
    </sheetView>
  </sheetViews>
  <sheetFormatPr defaultRowHeight="14.5" x14ac:dyDescent="0.35"/>
  <cols>
    <col min="1" max="1" width="17.1796875" customWidth="1"/>
    <col min="2" max="2" width="14.08984375" customWidth="1"/>
    <col min="3" max="3" width="23.08984375" customWidth="1"/>
    <col min="4" max="4" width="18.90625" customWidth="1"/>
    <col min="5" max="5" width="19.36328125" customWidth="1"/>
    <col min="6" max="6" width="17.36328125" customWidth="1"/>
    <col min="7" max="7" width="19.6328125" customWidth="1"/>
    <col min="8" max="8" width="20.1796875" customWidth="1"/>
  </cols>
  <sheetData>
    <row r="1" spans="1:11" x14ac:dyDescent="0.35">
      <c r="A1" s="1" t="s">
        <v>0</v>
      </c>
      <c r="B1" s="1" t="s">
        <v>1</v>
      </c>
      <c r="C1" s="9" t="s">
        <v>10</v>
      </c>
      <c r="D1" s="9" t="s">
        <v>11</v>
      </c>
      <c r="E1" s="7" t="s">
        <v>12</v>
      </c>
      <c r="F1" s="7" t="s">
        <v>13</v>
      </c>
      <c r="G1" s="8" t="s">
        <v>14</v>
      </c>
      <c r="H1" s="8" t="s">
        <v>15</v>
      </c>
    </row>
    <row r="2" spans="1:11" x14ac:dyDescent="0.35">
      <c r="A2" s="1">
        <v>1.1000000000000001</v>
      </c>
      <c r="B2" s="1" t="s">
        <v>4</v>
      </c>
      <c r="C2" s="10">
        <v>2.9430000000000001</v>
      </c>
      <c r="D2" s="14">
        <v>1.208</v>
      </c>
      <c r="E2" s="11">
        <v>14.221</v>
      </c>
      <c r="F2" s="13">
        <v>1.1579999999999999</v>
      </c>
      <c r="G2" s="12">
        <v>-5.6349999999999998</v>
      </c>
      <c r="H2" s="8">
        <v>1.167</v>
      </c>
      <c r="I2" s="1"/>
      <c r="J2" s="1"/>
      <c r="K2" s="1"/>
    </row>
    <row r="3" spans="1:11" x14ac:dyDescent="0.35">
      <c r="A3" s="1">
        <v>1.1100000000000001</v>
      </c>
      <c r="B3" s="1" t="s">
        <v>4</v>
      </c>
      <c r="C3" s="10">
        <v>4.9610000000000003</v>
      </c>
      <c r="D3" s="14">
        <v>1.2170000000000001</v>
      </c>
      <c r="E3" s="11">
        <v>12.018000000000001</v>
      </c>
      <c r="F3" s="13">
        <v>1.492</v>
      </c>
      <c r="G3" s="12">
        <v>-5.4829999999999997</v>
      </c>
      <c r="H3" s="8">
        <v>1.175</v>
      </c>
      <c r="I3" s="1"/>
      <c r="J3" s="1"/>
      <c r="K3" s="1"/>
    </row>
    <row r="4" spans="1:11" x14ac:dyDescent="0.35">
      <c r="A4" s="1">
        <v>1.1200000000000001</v>
      </c>
      <c r="B4" s="1" t="s">
        <v>4</v>
      </c>
      <c r="C4" s="10">
        <v>7.0739999999999998</v>
      </c>
      <c r="D4" s="14">
        <v>1.2250000000000001</v>
      </c>
      <c r="E4" s="11">
        <v>14.327</v>
      </c>
      <c r="F4" s="13">
        <v>1.167</v>
      </c>
      <c r="G4" s="12">
        <v>-5.3419999999999996</v>
      </c>
      <c r="H4" s="8">
        <v>1.175</v>
      </c>
      <c r="I4" s="1"/>
      <c r="J4" s="1"/>
      <c r="K4" s="1"/>
    </row>
    <row r="5" spans="1:11" x14ac:dyDescent="0.35">
      <c r="A5" s="1">
        <v>1.1299999999999999</v>
      </c>
      <c r="B5" s="1" t="s">
        <v>4</v>
      </c>
      <c r="C5" s="10">
        <v>9.3000000000000007</v>
      </c>
      <c r="D5" s="14">
        <v>1.2250000000000001</v>
      </c>
      <c r="E5" s="11">
        <v>14.368</v>
      </c>
      <c r="F5" s="13">
        <v>1.175</v>
      </c>
      <c r="G5" s="12">
        <v>-5.2140000000000004</v>
      </c>
      <c r="H5" s="8">
        <v>1.1830000000000001</v>
      </c>
      <c r="I5" s="1"/>
      <c r="J5" s="1"/>
      <c r="K5" s="1"/>
    </row>
    <row r="6" spans="1:11" x14ac:dyDescent="0.35">
      <c r="A6" s="1">
        <v>1.1399999999999999</v>
      </c>
      <c r="B6" s="1" t="s">
        <v>4</v>
      </c>
      <c r="C6" s="10">
        <v>11.622</v>
      </c>
      <c r="D6" s="14">
        <v>1.2330000000000001</v>
      </c>
      <c r="E6" s="11">
        <v>14.404</v>
      </c>
      <c r="F6" s="13">
        <v>1.175</v>
      </c>
      <c r="G6" s="12">
        <v>-5.1020000000000003</v>
      </c>
      <c r="H6" s="8">
        <v>1.1830000000000001</v>
      </c>
      <c r="I6" s="1"/>
      <c r="J6" s="1"/>
      <c r="K6" s="1"/>
    </row>
    <row r="7" spans="1:11" x14ac:dyDescent="0.35">
      <c r="A7" s="1">
        <v>1.1499999999999999</v>
      </c>
      <c r="B7" s="1" t="s">
        <v>4</v>
      </c>
      <c r="C7" s="10">
        <v>14.047000000000001</v>
      </c>
      <c r="D7" s="14">
        <v>1.242</v>
      </c>
      <c r="E7" s="11">
        <v>14.432</v>
      </c>
      <c r="F7" s="13">
        <v>1.175</v>
      </c>
      <c r="G7" s="12">
        <v>-5</v>
      </c>
      <c r="H7" s="8">
        <v>1.1919999999999999</v>
      </c>
      <c r="I7" s="15"/>
      <c r="J7" s="16" t="s">
        <v>16</v>
      </c>
      <c r="K7" s="15"/>
    </row>
    <row r="8" spans="1:11" x14ac:dyDescent="0.35">
      <c r="A8" s="1">
        <v>1.1599999999999999</v>
      </c>
      <c r="B8" s="1" t="s">
        <v>4</v>
      </c>
      <c r="C8" s="10">
        <v>16.579000000000001</v>
      </c>
      <c r="D8" s="14">
        <v>1.25</v>
      </c>
      <c r="E8" s="11">
        <v>14.454000000000001</v>
      </c>
      <c r="F8" s="13">
        <v>1.1830000000000001</v>
      </c>
      <c r="G8" s="12">
        <v>-4.92</v>
      </c>
      <c r="H8" s="8">
        <v>1.2</v>
      </c>
      <c r="I8" s="18" t="s">
        <v>17</v>
      </c>
      <c r="J8" s="1"/>
      <c r="K8" s="1"/>
    </row>
    <row r="9" spans="1:11" x14ac:dyDescent="0.35">
      <c r="A9" s="1">
        <v>1.17</v>
      </c>
      <c r="B9" s="1" t="s">
        <v>4</v>
      </c>
      <c r="C9" s="10">
        <v>19.221</v>
      </c>
      <c r="D9" s="14">
        <v>1.258</v>
      </c>
      <c r="E9" s="11">
        <v>14.47</v>
      </c>
      <c r="F9" s="13">
        <v>1.1830000000000001</v>
      </c>
      <c r="G9" s="12">
        <v>-4.8479999999999999</v>
      </c>
      <c r="H9" s="8">
        <v>1.2</v>
      </c>
      <c r="I9" s="1"/>
      <c r="J9" s="1"/>
      <c r="K9" s="1"/>
    </row>
    <row r="10" spans="1:11" x14ac:dyDescent="0.35">
      <c r="A10" s="1">
        <v>1.18</v>
      </c>
      <c r="B10" s="1" t="s">
        <v>4</v>
      </c>
      <c r="C10" s="10">
        <v>21.975999999999999</v>
      </c>
      <c r="D10" s="14">
        <v>1.2669999999999999</v>
      </c>
      <c r="E10" s="11">
        <v>14.477</v>
      </c>
      <c r="F10" s="13">
        <v>1.1830000000000001</v>
      </c>
      <c r="G10" s="12">
        <v>-4.7990000000000004</v>
      </c>
      <c r="H10" s="8">
        <v>1.2</v>
      </c>
      <c r="I10" s="1"/>
      <c r="J10" s="1"/>
      <c r="K10" s="1"/>
    </row>
    <row r="11" spans="1:11" x14ac:dyDescent="0.35">
      <c r="A11" s="1">
        <v>1.19</v>
      </c>
      <c r="B11" s="1" t="s">
        <v>4</v>
      </c>
      <c r="C11" s="10">
        <v>24.85</v>
      </c>
      <c r="D11" s="14">
        <v>1.2749999999999999</v>
      </c>
      <c r="E11" s="11">
        <v>14.481999999999999</v>
      </c>
      <c r="F11" s="13">
        <v>1.19</v>
      </c>
      <c r="G11" s="12">
        <v>-4.758</v>
      </c>
      <c r="H11" s="8">
        <v>1.208</v>
      </c>
      <c r="I11" s="1"/>
      <c r="J11" s="1"/>
      <c r="K11" s="1"/>
    </row>
    <row r="12" spans="1:11" x14ac:dyDescent="0.35">
      <c r="A12" s="1">
        <v>1.2</v>
      </c>
      <c r="B12" s="1" t="s">
        <v>4</v>
      </c>
      <c r="C12" s="10">
        <v>27.846</v>
      </c>
      <c r="D12" s="14">
        <v>1.2829999999999999</v>
      </c>
      <c r="E12" s="11">
        <v>14.481999999999999</v>
      </c>
      <c r="F12" s="13">
        <v>1.1919999999999999</v>
      </c>
      <c r="G12" s="12">
        <v>-4.7359999999999998</v>
      </c>
      <c r="H12" s="8">
        <v>1.208</v>
      </c>
      <c r="I12" s="1"/>
      <c r="J12" s="1"/>
      <c r="K12" s="1"/>
    </row>
    <row r="13" spans="1:11" x14ac:dyDescent="0.35">
      <c r="A13" s="1">
        <v>1.21</v>
      </c>
      <c r="B13" s="1" t="s">
        <v>4</v>
      </c>
      <c r="C13" s="10">
        <v>30.971</v>
      </c>
      <c r="D13" s="14">
        <v>1.292</v>
      </c>
      <c r="E13" s="11">
        <v>14.614000000000001</v>
      </c>
      <c r="F13" s="13">
        <v>1.825</v>
      </c>
      <c r="G13" s="12">
        <v>-4.7249999999999996</v>
      </c>
      <c r="H13" s="8">
        <v>1.2170000000000001</v>
      </c>
      <c r="I13" s="1"/>
      <c r="J13" s="1"/>
      <c r="K13" s="1"/>
    </row>
    <row r="14" spans="1:11" x14ac:dyDescent="0.35">
      <c r="A14" s="1">
        <v>1.22</v>
      </c>
      <c r="B14" s="1" t="s">
        <v>4</v>
      </c>
      <c r="C14" s="10">
        <v>34.225000000000001</v>
      </c>
      <c r="D14" s="14">
        <v>1.3</v>
      </c>
      <c r="E14" s="11">
        <v>14.832000000000001</v>
      </c>
      <c r="F14" s="13">
        <v>1.833</v>
      </c>
      <c r="G14" s="12">
        <v>-4.7220000000000004</v>
      </c>
      <c r="H14" s="8">
        <v>1.2170000000000001</v>
      </c>
      <c r="I14" s="1"/>
      <c r="J14" s="1"/>
      <c r="K14" s="1"/>
    </row>
    <row r="15" spans="1:11" x14ac:dyDescent="0.35">
      <c r="A15" s="1">
        <v>1.23</v>
      </c>
      <c r="B15" s="1" t="s">
        <v>4</v>
      </c>
      <c r="C15" s="10">
        <v>37.613999999999997</v>
      </c>
      <c r="D15" s="14">
        <v>1.3080000000000001</v>
      </c>
      <c r="E15" s="11">
        <v>15.084</v>
      </c>
      <c r="F15" s="13">
        <v>1.833</v>
      </c>
      <c r="G15" s="12">
        <v>-4.6719999999999997</v>
      </c>
      <c r="H15" s="8">
        <v>1.7170000000000001</v>
      </c>
      <c r="I15" s="1"/>
      <c r="J15" s="1"/>
      <c r="K15" s="1"/>
    </row>
    <row r="16" spans="1:11" x14ac:dyDescent="0.35">
      <c r="A16" s="1">
        <v>1.24</v>
      </c>
      <c r="B16" s="1" t="s">
        <v>4</v>
      </c>
      <c r="C16" s="10">
        <v>41.140999999999998</v>
      </c>
      <c r="D16" s="14">
        <v>1.3169999999999999</v>
      </c>
      <c r="E16" s="11">
        <v>15.367000000000001</v>
      </c>
      <c r="F16" s="13">
        <v>1.8420000000000001</v>
      </c>
      <c r="G16" s="12">
        <v>-4.476</v>
      </c>
      <c r="H16" s="8">
        <v>1.7170000000000001</v>
      </c>
      <c r="I16" s="1"/>
      <c r="J16" s="1"/>
      <c r="K16" s="1"/>
    </row>
    <row r="17" spans="1:11" x14ac:dyDescent="0.35">
      <c r="A17" s="1">
        <v>1.25</v>
      </c>
      <c r="B17" s="1" t="s">
        <v>4</v>
      </c>
      <c r="C17" s="10">
        <v>44.81</v>
      </c>
      <c r="D17" s="14">
        <v>1.325</v>
      </c>
      <c r="E17" s="11">
        <v>15.692</v>
      </c>
      <c r="F17" s="13">
        <v>1.8420000000000001</v>
      </c>
      <c r="G17" s="12">
        <v>-4.2619999999999996</v>
      </c>
      <c r="H17" s="8">
        <v>1.7250000000000001</v>
      </c>
      <c r="I17" s="1"/>
      <c r="J17" s="1"/>
      <c r="K17" s="1"/>
    </row>
    <row r="18" spans="1:11" x14ac:dyDescent="0.35">
      <c r="A18" s="1">
        <v>1.26</v>
      </c>
      <c r="B18" s="1" t="s">
        <v>4</v>
      </c>
      <c r="C18" s="10">
        <v>48.627000000000002</v>
      </c>
      <c r="D18" s="14">
        <v>1.333</v>
      </c>
      <c r="E18" s="11">
        <v>16.053999999999998</v>
      </c>
      <c r="F18" s="13">
        <v>1.85</v>
      </c>
      <c r="G18" s="12">
        <v>-4.0279999999999996</v>
      </c>
      <c r="H18" s="8">
        <v>1.7250000000000001</v>
      </c>
      <c r="I18" s="1"/>
      <c r="J18" s="1"/>
      <c r="K18" s="1"/>
    </row>
    <row r="19" spans="1:11" x14ac:dyDescent="0.35">
      <c r="A19" s="1">
        <v>1.27</v>
      </c>
      <c r="B19" s="1" t="s">
        <v>4</v>
      </c>
      <c r="C19" s="10">
        <v>52.591999999999999</v>
      </c>
      <c r="D19" s="14">
        <v>1.3420000000000001</v>
      </c>
      <c r="E19" s="11">
        <v>16.459</v>
      </c>
      <c r="F19" s="13">
        <v>1.8580000000000001</v>
      </c>
      <c r="G19" s="12">
        <v>-3.7629999999999999</v>
      </c>
      <c r="H19" s="8">
        <v>1.7330000000000001</v>
      </c>
      <c r="I19" s="1"/>
      <c r="J19" s="1"/>
      <c r="K19" s="1"/>
    </row>
    <row r="20" spans="1:11" x14ac:dyDescent="0.35">
      <c r="A20" s="1">
        <v>1.28</v>
      </c>
      <c r="B20" s="1" t="s">
        <v>4</v>
      </c>
      <c r="C20" s="10">
        <v>56.768000000000001</v>
      </c>
      <c r="D20" s="14">
        <v>1.3580000000000001</v>
      </c>
      <c r="E20" s="11">
        <v>16.917000000000002</v>
      </c>
      <c r="F20" s="13">
        <v>1.867</v>
      </c>
      <c r="G20" s="12">
        <v>-3.4729999999999999</v>
      </c>
      <c r="H20" s="8">
        <v>1.742</v>
      </c>
      <c r="I20" s="1"/>
      <c r="J20" s="1"/>
      <c r="K20" s="1"/>
    </row>
    <row r="21" spans="1:11" x14ac:dyDescent="0.35">
      <c r="A21" s="1">
        <v>1.29</v>
      </c>
      <c r="B21" s="1" t="s">
        <v>4</v>
      </c>
      <c r="C21" s="10">
        <v>61.13</v>
      </c>
      <c r="D21" s="14">
        <v>1.367</v>
      </c>
      <c r="E21" s="11">
        <v>17.428999999999998</v>
      </c>
      <c r="F21" s="13">
        <v>1.875</v>
      </c>
      <c r="G21" s="12">
        <v>-3.1560000000000001</v>
      </c>
      <c r="H21" s="8">
        <v>1.75</v>
      </c>
      <c r="I21" s="1"/>
      <c r="J21" s="1"/>
      <c r="K21" s="1"/>
    </row>
    <row r="22" spans="1:11" x14ac:dyDescent="0.35">
      <c r="A22" s="1">
        <v>1.3</v>
      </c>
      <c r="B22" s="1" t="s">
        <v>4</v>
      </c>
      <c r="C22" s="10">
        <v>65.665999999999997</v>
      </c>
      <c r="D22" s="14">
        <v>1.375</v>
      </c>
      <c r="E22" s="11">
        <v>18.004999999999999</v>
      </c>
      <c r="F22" s="13">
        <v>1.883</v>
      </c>
      <c r="G22" s="12">
        <v>-2.8079999999999998</v>
      </c>
      <c r="H22" s="8">
        <v>1.758</v>
      </c>
      <c r="I22" s="1"/>
      <c r="J22" s="1"/>
      <c r="K22" s="1"/>
    </row>
    <row r="23" spans="1:11" x14ac:dyDescent="0.35">
      <c r="A23" s="1">
        <v>1.31</v>
      </c>
      <c r="B23" s="1" t="s">
        <v>4</v>
      </c>
      <c r="C23" s="10">
        <v>70.426000000000002</v>
      </c>
      <c r="D23" s="14">
        <v>1.3919999999999999</v>
      </c>
      <c r="E23" s="11">
        <v>18.651</v>
      </c>
      <c r="F23" s="13">
        <v>1.8919999999999999</v>
      </c>
      <c r="G23" s="12">
        <v>-2.4300000000000002</v>
      </c>
      <c r="H23" s="8">
        <v>1.7669999999999999</v>
      </c>
      <c r="I23" s="1"/>
      <c r="J23" s="1"/>
      <c r="K23" s="1"/>
    </row>
    <row r="24" spans="1:11" x14ac:dyDescent="0.35">
      <c r="A24" s="1">
        <v>1.32</v>
      </c>
      <c r="B24" s="1" t="s">
        <v>4</v>
      </c>
      <c r="C24" s="10">
        <v>75.486000000000004</v>
      </c>
      <c r="D24" s="14">
        <v>1.4</v>
      </c>
      <c r="E24" s="11">
        <v>19.38</v>
      </c>
      <c r="F24" s="13">
        <v>1.9079999999999999</v>
      </c>
      <c r="G24" s="12">
        <v>-2.028</v>
      </c>
      <c r="H24" s="8">
        <v>1.7749999999999999</v>
      </c>
      <c r="I24" s="1"/>
      <c r="J24" s="1"/>
      <c r="K24" s="1"/>
    </row>
    <row r="25" spans="1:11" x14ac:dyDescent="0.35">
      <c r="A25" s="1">
        <v>1.33</v>
      </c>
      <c r="B25" s="1" t="s">
        <v>4</v>
      </c>
      <c r="C25" s="10">
        <v>80.805000000000007</v>
      </c>
      <c r="D25" s="14">
        <v>1.417</v>
      </c>
      <c r="E25" s="11">
        <v>20.199000000000002</v>
      </c>
      <c r="F25" s="13">
        <v>1.925</v>
      </c>
      <c r="G25" s="12">
        <v>-1.6140000000000001</v>
      </c>
      <c r="H25" s="8">
        <v>1.792</v>
      </c>
      <c r="I25" s="1"/>
      <c r="J25" s="1"/>
      <c r="K25" s="1"/>
    </row>
    <row r="26" spans="1:11" x14ac:dyDescent="0.35">
      <c r="A26" s="1">
        <v>1.34</v>
      </c>
      <c r="B26" s="1" t="s">
        <v>4</v>
      </c>
      <c r="C26" s="10">
        <v>86.524000000000001</v>
      </c>
      <c r="D26" s="14">
        <v>1.425</v>
      </c>
      <c r="E26" s="11">
        <v>21.137</v>
      </c>
      <c r="F26" s="13">
        <v>1.9419999999999999</v>
      </c>
      <c r="G26" s="12">
        <v>-1.194</v>
      </c>
      <c r="H26" s="8">
        <v>1.8</v>
      </c>
      <c r="I26" s="1"/>
      <c r="J26" s="1"/>
      <c r="K26" s="1"/>
    </row>
    <row r="27" spans="1:11" x14ac:dyDescent="0.35">
      <c r="A27" s="1">
        <v>1.35</v>
      </c>
      <c r="B27" s="1" t="s">
        <v>4</v>
      </c>
      <c r="C27" s="10">
        <v>92.748000000000005</v>
      </c>
      <c r="D27" s="14">
        <v>1.4419999999999999</v>
      </c>
      <c r="E27" s="11">
        <v>22.210999999999999</v>
      </c>
      <c r="F27" s="13">
        <v>1.958</v>
      </c>
      <c r="G27" s="12">
        <v>-0.81200000000000006</v>
      </c>
      <c r="H27" s="8">
        <v>1.825</v>
      </c>
      <c r="I27" s="1"/>
      <c r="J27" s="1"/>
      <c r="K27" s="1"/>
    </row>
    <row r="28" spans="1:11" x14ac:dyDescent="0.35">
      <c r="A28" s="1">
        <v>1.36</v>
      </c>
      <c r="B28" s="1" t="s">
        <v>4</v>
      </c>
      <c r="C28" s="10">
        <v>99.701999999999998</v>
      </c>
      <c r="D28" s="14">
        <v>1.4670000000000001</v>
      </c>
      <c r="E28" s="11">
        <v>23.428999999999998</v>
      </c>
      <c r="F28" s="13">
        <v>1.9830000000000001</v>
      </c>
      <c r="G28" s="12">
        <v>-0.55900000000000005</v>
      </c>
      <c r="H28" s="8">
        <v>1.85</v>
      </c>
      <c r="I28" s="1"/>
      <c r="J28" s="1"/>
      <c r="K28" s="1"/>
    </row>
    <row r="29" spans="1:11" x14ac:dyDescent="0.35">
      <c r="A29" s="1">
        <v>1.37</v>
      </c>
      <c r="B29" s="1" t="s">
        <v>4</v>
      </c>
      <c r="C29" s="10">
        <v>107.895</v>
      </c>
      <c r="D29" s="14">
        <v>1.492</v>
      </c>
      <c r="E29" s="11">
        <v>24.734000000000002</v>
      </c>
      <c r="F29" s="13">
        <v>2.0329999999999999</v>
      </c>
      <c r="G29" s="12">
        <v>-0.76800000000000002</v>
      </c>
      <c r="H29" s="8">
        <v>1.8919999999999999</v>
      </c>
      <c r="I29" s="1"/>
      <c r="J29" s="1"/>
      <c r="K29" s="1"/>
    </row>
    <row r="30" spans="1:11" x14ac:dyDescent="0.35">
      <c r="A30" s="1">
        <v>1.38</v>
      </c>
      <c r="B30" s="1" t="s">
        <v>4</v>
      </c>
      <c r="C30" s="10">
        <v>119.39700000000001</v>
      </c>
      <c r="D30" s="14">
        <v>1.55</v>
      </c>
      <c r="E30" s="11">
        <v>23.72</v>
      </c>
      <c r="F30" s="13">
        <v>2.1419999999999999</v>
      </c>
      <c r="G30" s="17">
        <v>-4.0540000000000003</v>
      </c>
      <c r="H30" s="8">
        <v>2.117</v>
      </c>
      <c r="I30" s="1"/>
      <c r="J30" s="1"/>
      <c r="K30" s="1"/>
    </row>
    <row r="31" spans="1:11" x14ac:dyDescent="0.35">
      <c r="A31" s="1">
        <v>1.39</v>
      </c>
      <c r="B31" s="1" t="s">
        <v>9</v>
      </c>
      <c r="C31" s="10" t="s">
        <v>6</v>
      </c>
      <c r="D31" s="10" t="s">
        <v>6</v>
      </c>
      <c r="E31" s="10" t="s">
        <v>6</v>
      </c>
      <c r="F31" s="10" t="s">
        <v>6</v>
      </c>
      <c r="G31" s="10" t="s">
        <v>6</v>
      </c>
      <c r="H31" s="10" t="s">
        <v>6</v>
      </c>
      <c r="I31" s="1"/>
      <c r="J31" s="1"/>
      <c r="K31" s="1"/>
    </row>
    <row r="32" spans="1:11" x14ac:dyDescent="0.35">
      <c r="A32" s="1">
        <v>1.4</v>
      </c>
      <c r="B32" s="1"/>
      <c r="C32" s="10" t="s">
        <v>6</v>
      </c>
      <c r="D32" s="10" t="s">
        <v>6</v>
      </c>
      <c r="E32" s="10" t="s">
        <v>6</v>
      </c>
      <c r="F32" s="10" t="s">
        <v>6</v>
      </c>
      <c r="G32" s="10" t="s">
        <v>6</v>
      </c>
      <c r="H32" s="10" t="s">
        <v>6</v>
      </c>
      <c r="I32" s="1"/>
      <c r="J32" s="1"/>
      <c r="K32" s="1"/>
    </row>
    <row r="33" spans="1:8" x14ac:dyDescent="0.35">
      <c r="A33" s="1">
        <v>1.41</v>
      </c>
      <c r="B33" s="1"/>
      <c r="C33" s="10" t="s">
        <v>6</v>
      </c>
      <c r="D33" s="10" t="s">
        <v>6</v>
      </c>
      <c r="E33" s="10" t="s">
        <v>6</v>
      </c>
      <c r="F33" s="10" t="s">
        <v>6</v>
      </c>
      <c r="G33" s="10" t="s">
        <v>6</v>
      </c>
      <c r="H33" s="10" t="s">
        <v>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81E2-8D2A-4FFB-8321-A72D5E586B74}">
  <dimension ref="A1:A3"/>
  <sheetViews>
    <sheetView workbookViewId="0">
      <selection activeCell="B6" sqref="B6"/>
    </sheetView>
  </sheetViews>
  <sheetFormatPr defaultRowHeight="14.5" x14ac:dyDescent="0.35"/>
  <sheetData>
    <row r="1" spans="1:1" x14ac:dyDescent="0.35">
      <c r="A1" t="s">
        <v>52</v>
      </c>
    </row>
    <row r="3" spans="1:1" x14ac:dyDescent="0.35">
      <c r="A3" t="s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43C15-749E-4133-9C0B-5756158CC7FC}">
  <dimension ref="A1:A3"/>
  <sheetViews>
    <sheetView tabSelected="1" workbookViewId="0">
      <selection activeCell="F9" sqref="F9"/>
    </sheetView>
  </sheetViews>
  <sheetFormatPr defaultRowHeight="14.5" x14ac:dyDescent="0.35"/>
  <sheetData>
    <row r="1" spans="1:1" x14ac:dyDescent="0.35">
      <c r="A1" t="s">
        <v>53</v>
      </c>
    </row>
    <row r="3" spans="1:1" x14ac:dyDescent="0.35">
      <c r="A3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8D855-5611-4B92-A47E-2F5213C12202}">
  <dimension ref="A1:M12"/>
  <sheetViews>
    <sheetView topLeftCell="B1" workbookViewId="0">
      <selection activeCell="K3" sqref="K3"/>
    </sheetView>
  </sheetViews>
  <sheetFormatPr defaultRowHeight="14.5" x14ac:dyDescent="0.35"/>
  <cols>
    <col min="1" max="1" width="13.90625" customWidth="1"/>
    <col min="2" max="2" width="14.54296875" customWidth="1"/>
    <col min="3" max="3" width="13.36328125" customWidth="1"/>
    <col min="4" max="4" width="17.36328125" customWidth="1"/>
    <col min="5" max="5" width="16.08984375" customWidth="1"/>
    <col min="6" max="6" width="17.54296875" customWidth="1"/>
    <col min="7" max="7" width="18.90625" customWidth="1"/>
    <col min="8" max="8" width="17.81640625" customWidth="1"/>
  </cols>
  <sheetData>
    <row r="1" spans="1:13" x14ac:dyDescent="0.35">
      <c r="A1" s="1" t="s">
        <v>22</v>
      </c>
      <c r="B1" s="1" t="s">
        <v>27</v>
      </c>
      <c r="C1" s="1" t="s">
        <v>26</v>
      </c>
      <c r="D1" s="1" t="s">
        <v>25</v>
      </c>
      <c r="E1" s="1" t="s">
        <v>23</v>
      </c>
      <c r="F1" s="1" t="s">
        <v>31</v>
      </c>
      <c r="G1" s="1" t="s">
        <v>24</v>
      </c>
      <c r="H1" s="1" t="s">
        <v>36</v>
      </c>
      <c r="I1" s="1" t="s">
        <v>28</v>
      </c>
      <c r="J1" s="1" t="s">
        <v>29</v>
      </c>
      <c r="K1" s="1" t="s">
        <v>30</v>
      </c>
    </row>
    <row r="2" spans="1:13" x14ac:dyDescent="0.35">
      <c r="A2" s="1" t="s">
        <v>18</v>
      </c>
      <c r="B2" s="1">
        <v>6</v>
      </c>
      <c r="C2" s="1">
        <v>-0.39655000000000001</v>
      </c>
      <c r="D2" s="1">
        <v>3.218E-2</v>
      </c>
      <c r="E2" s="1">
        <f>ACOS((-COS(D2-C2)+SIN(D2-C2)*(PI()-2*(D2-C2))))</f>
        <v>1.5307293766860468</v>
      </c>
      <c r="F2" s="1">
        <f>SQRT((4*Tabella3[[#This Row],[H]]*(Tabella3[[#This Row],[deltacr]]-Tabella3[[#This Row],[delta0]]+Tabella3[[#This Row],[teta0]]))/(2*PI()*60*K2))</f>
        <v>0.29014918762631492</v>
      </c>
      <c r="G2" s="15">
        <v>0.36699999999999999</v>
      </c>
      <c r="H2" s="1" t="s">
        <v>33</v>
      </c>
      <c r="I2" s="1">
        <v>250</v>
      </c>
      <c r="J2" s="1">
        <v>300</v>
      </c>
      <c r="K2" s="1">
        <f>I2/J2</f>
        <v>0.83333333333333337</v>
      </c>
      <c r="M2" t="s">
        <v>60</v>
      </c>
    </row>
    <row r="3" spans="1:13" x14ac:dyDescent="0.35">
      <c r="A3" s="1" t="s">
        <v>19</v>
      </c>
      <c r="B3" s="1">
        <v>3</v>
      </c>
      <c r="C3" s="1">
        <v>-0.44319999999999998</v>
      </c>
      <c r="D3" s="1">
        <v>8.1049999999999997E-2</v>
      </c>
      <c r="E3" s="1">
        <f t="shared" ref="E3:E5" si="0">ACOS(-COS(D3-C3)+SIN(D3-C3)*(PI()-2*(D3-C3)))</f>
        <v>1.3877488760291856</v>
      </c>
      <c r="F3" s="1">
        <f>SQRT((4*Tabella3[[#This Row],[H]]*(Tabella3[[#This Row],[deltacr]]-Tabella3[[#This Row],[delta0]]+Tabella3[[#This Row],[teta0]]))/(2*PI()*60*K3))</f>
        <v>0.17584588637988277</v>
      </c>
      <c r="G3" s="15">
        <v>0.20100000000000001</v>
      </c>
      <c r="H3" s="1" t="s">
        <v>32</v>
      </c>
      <c r="I3" s="1">
        <v>80</v>
      </c>
      <c r="J3" s="1">
        <v>90</v>
      </c>
      <c r="K3" s="1">
        <f t="shared" ref="K3:K5" si="1">I3/J3</f>
        <v>0.88888888888888884</v>
      </c>
      <c r="M3" t="s">
        <v>59</v>
      </c>
    </row>
    <row r="4" spans="1:13" x14ac:dyDescent="0.35">
      <c r="A4" s="1" t="s">
        <v>20</v>
      </c>
      <c r="B4" s="1">
        <v>3</v>
      </c>
      <c r="C4" s="1">
        <v>-0.45227000000000001</v>
      </c>
      <c r="D4" s="1">
        <v>-9.0230000000000005E-2</v>
      </c>
      <c r="E4" s="1">
        <f t="shared" si="0"/>
        <v>1.6498135376073779</v>
      </c>
      <c r="F4" s="1">
        <f>SQRT((4*Tabella3[[#This Row],[H]]*(Tabella3[[#This Row],[deltacr]]-Tabella3[[#This Row],[delta0]]+Tabella3[[#This Row],[teta0]]))/(2*PI()*60*K4))</f>
        <v>0.22178666727816676</v>
      </c>
      <c r="G4" s="15">
        <v>0.245</v>
      </c>
      <c r="H4" s="1" t="s">
        <v>35</v>
      </c>
      <c r="I4" s="1">
        <v>100</v>
      </c>
      <c r="J4" s="1">
        <v>120</v>
      </c>
      <c r="K4" s="1">
        <f t="shared" si="1"/>
        <v>0.83333333333333337</v>
      </c>
      <c r="M4" t="s">
        <v>58</v>
      </c>
    </row>
    <row r="5" spans="1:13" x14ac:dyDescent="0.35">
      <c r="A5" s="1" t="s">
        <v>21</v>
      </c>
      <c r="B5" s="1">
        <v>3</v>
      </c>
      <c r="C5" s="1">
        <v>-0.48183999999999999</v>
      </c>
      <c r="D5" s="1">
        <f>-0.17034</f>
        <v>-0.17033999999999999</v>
      </c>
      <c r="E5" s="1">
        <f t="shared" si="0"/>
        <v>1.7517416314046925</v>
      </c>
      <c r="F5" s="1">
        <f>SQRT((4*Tabella3[[#This Row],[H]]*(Tabella3[[#This Row],[deltacr]]-Tabella3[[#This Row],[delta0]]+Tabella3[[#This Row],[teta0]]))/(2*PI()*60*K5))</f>
        <v>0.25486430628449031</v>
      </c>
      <c r="G5" s="15">
        <v>0.28000000000000003</v>
      </c>
      <c r="H5" s="1" t="s">
        <v>34</v>
      </c>
      <c r="I5" s="1">
        <v>91.751000000000005</v>
      </c>
      <c r="J5" s="1">
        <v>130</v>
      </c>
      <c r="K5" s="1">
        <f t="shared" si="1"/>
        <v>0.70577692307692308</v>
      </c>
      <c r="M5" t="s">
        <v>57</v>
      </c>
    </row>
    <row r="6" spans="1:13" x14ac:dyDescent="0.35">
      <c r="A6" s="1"/>
      <c r="B6" s="1"/>
      <c r="C6" s="1"/>
      <c r="D6" s="1"/>
    </row>
    <row r="10" spans="1:13" x14ac:dyDescent="0.35">
      <c r="C10" s="5" t="s">
        <v>56</v>
      </c>
    </row>
    <row r="11" spans="1:13" x14ac:dyDescent="0.35">
      <c r="C11" s="5" t="s">
        <v>37</v>
      </c>
    </row>
    <row r="12" spans="1:13" x14ac:dyDescent="0.35">
      <c r="C12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C879-4596-4DD7-898C-1CCD06755D7B}">
  <dimension ref="A1:H11"/>
  <sheetViews>
    <sheetView workbookViewId="0">
      <selection activeCell="H2" sqref="H2"/>
    </sheetView>
  </sheetViews>
  <sheetFormatPr defaultRowHeight="14.5" x14ac:dyDescent="0.35"/>
  <cols>
    <col min="1" max="1" width="10.54296875" customWidth="1"/>
    <col min="8" max="8" width="18.453125" customWidth="1"/>
  </cols>
  <sheetData>
    <row r="1" spans="1:8" x14ac:dyDescent="0.35">
      <c r="A1" s="19" t="s">
        <v>39</v>
      </c>
      <c r="C1" t="s">
        <v>41</v>
      </c>
      <c r="H1" t="s">
        <v>42</v>
      </c>
    </row>
    <row r="2" spans="1:8" x14ac:dyDescent="0.35">
      <c r="A2" t="s">
        <v>38</v>
      </c>
      <c r="C2">
        <v>250</v>
      </c>
      <c r="H2" t="s">
        <v>40</v>
      </c>
    </row>
    <row r="3" spans="1:8" x14ac:dyDescent="0.35">
      <c r="A3" t="s">
        <v>40</v>
      </c>
      <c r="C3">
        <v>500</v>
      </c>
      <c r="H3" t="s">
        <v>43</v>
      </c>
    </row>
    <row r="4" spans="1:8" x14ac:dyDescent="0.35">
      <c r="A4" t="s">
        <v>21</v>
      </c>
      <c r="C4">
        <v>110</v>
      </c>
      <c r="H4" t="s">
        <v>44</v>
      </c>
    </row>
    <row r="5" spans="1:8" x14ac:dyDescent="0.35">
      <c r="A5" t="s">
        <v>20</v>
      </c>
      <c r="C5">
        <v>100</v>
      </c>
      <c r="H5" t="s">
        <v>45</v>
      </c>
    </row>
    <row r="6" spans="1:8" x14ac:dyDescent="0.35">
      <c r="A6" t="s">
        <v>19</v>
      </c>
      <c r="C6">
        <v>80</v>
      </c>
      <c r="H6" t="s">
        <v>46</v>
      </c>
    </row>
    <row r="7" spans="1:8" x14ac:dyDescent="0.35">
      <c r="H7" t="s">
        <v>47</v>
      </c>
    </row>
    <row r="8" spans="1:8" x14ac:dyDescent="0.35">
      <c r="H8" t="s">
        <v>48</v>
      </c>
    </row>
    <row r="9" spans="1:8" x14ac:dyDescent="0.35">
      <c r="H9" t="s">
        <v>49</v>
      </c>
    </row>
    <row r="10" spans="1:8" x14ac:dyDescent="0.35">
      <c r="H10" t="s">
        <v>50</v>
      </c>
    </row>
    <row r="11" spans="1:8" x14ac:dyDescent="0.35">
      <c r="H11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Punto 2</vt:lpstr>
      <vt:lpstr>Punto 3</vt:lpstr>
      <vt:lpstr>Punto 4</vt:lpstr>
      <vt:lpstr>Punto 5</vt:lpstr>
      <vt:lpstr>Punto 6</vt:lpstr>
      <vt:lpstr>Punto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secch</cp:lastModifiedBy>
  <dcterms:created xsi:type="dcterms:W3CDTF">2019-12-16T11:30:14Z</dcterms:created>
  <dcterms:modified xsi:type="dcterms:W3CDTF">2019-12-26T19:46:35Z</dcterms:modified>
</cp:coreProperties>
</file>