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0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ev\Secretarium\Connectors\Secretarium.MADRec\"/>
    </mc:Choice>
  </mc:AlternateContent>
  <xr:revisionPtr revIDLastSave="0" documentId="13_ncr:1_{9839B9EA-EB59-4940-B8C5-051F0007C9D3}" xr6:coauthVersionLast="40" xr6:coauthVersionMax="40" xr10:uidLastSave="{00000000-0000-0000-0000-000000000000}"/>
  <bookViews>
    <workbookView xWindow="35805" yWindow="0" windowWidth="6645" windowHeight="4725" xr2:uid="{51E6F182-107D-40F6-8556-78E4C8716109}"/>
  </bookViews>
  <sheets>
    <sheet name="Home" sheetId="7" r:id="rId1"/>
    <sheet name="Connection" sheetId="1" r:id="rId2"/>
    <sheet name="LEIs &amp; Verifications" sheetId="20" r:id="rId3"/>
    <sheet name="Upload" sheetId="14" r:id="rId4"/>
    <sheet name="MADRecChartsArgs" sheetId="19" state="hidden" r:id="rId5"/>
    <sheet name="LEI view" sheetId="11" r:id="rId6"/>
  </sheets>
  <definedNames>
    <definedName name="_xlnm._FilterDatabase" localSheetId="2" hidden="1">'LEIs &amp; Verifications'!$B$4:$R$4</definedName>
    <definedName name="MADREC_CHART_SERIE_0">OFFSET(MADRecChartsArgs!$A$9,0,0,MATCH(1000,MADRecChartsArgs!$A$9:$A$35,1),1)</definedName>
    <definedName name="MADREC_CHART_SERIE_1">OFFSET(MADRecChartsArgs!$B$9,0,0,MATCH(1000,MADRecChartsArgs!$B$9:$B$35,1),1)</definedName>
    <definedName name="MADREC_CHART_SERIE_2">OFFSET(MADRecChartsArgs!$C$9,0,0,MATCH(1000,MADRecChartsArgs!$C$9:$C$35,1),1)</definedName>
    <definedName name="MADREC_CHART_SERIE_3">OFFSET(MADRecChartsArgs!$D$9,0,0,MATCH(1000,MADRecChartsArgs!$D$9:$D$35,1),1)</definedName>
    <definedName name="MADREC_CHART_SERIE_4">OFFSET(MADRecChartsArgs!$E$9,0,0,MATCH(1000,MADRecChartsArgs!$E$9:$E$35,1),1)</definedName>
    <definedName name="MADREC_CHART_SERIE_5">OFFSET(MADRecChartsArgs!$F$9,0,0,MATCH(1000,MADRecChartsArgs!$F$9:$F$35,1),1)</definedName>
    <definedName name="MADREC_CHART_SERIE_6">OFFSET(MADRecChartsArgs!$G$9,0,0,MATCH(1000,MADRecChartsArgs!$G$9:$G$35,1),1)</definedName>
    <definedName name="MADREC_CHART_SERIE_7">OFFSET(MADRecChartsArgs!$H$9,0,0,MATCH(1000,MADRecChartsArgs!$H$9:$H$35,1),1)</definedName>
  </definedNames>
  <calcPr calcId="17902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5" i="20" l="1"/>
  <c r="D102" i="14" a="1"/>
  <c r="D98" i="14" a="1"/>
  <c r="D92" i="14" a="1"/>
  <c r="D88" i="14" a="1"/>
  <c r="D86" i="14" a="1"/>
  <c r="D82" i="14" a="1"/>
  <c r="D78" i="14" a="1"/>
  <c r="D74" i="14" a="1"/>
  <c r="D70" i="14" a="1"/>
  <c r="D68" i="14" a="1"/>
  <c r="D64" i="14" a="1"/>
  <c r="D60" i="14" a="1"/>
  <c r="D56" i="14" a="1"/>
  <c r="D52" i="14" a="1"/>
  <c r="D48" i="14" a="1"/>
  <c r="D46" i="14" a="1"/>
  <c r="D42" i="14" a="1"/>
  <c r="D38" i="14" a="1"/>
  <c r="D34" i="14" a="1"/>
  <c r="D32" i="14" a="1"/>
  <c r="D28" i="14" a="1"/>
  <c r="D24" i="14" a="1"/>
  <c r="D20" i="14" a="1"/>
  <c r="D16" i="14" a="1"/>
  <c r="D10" i="14" a="1"/>
  <c r="D101" i="14" a="1"/>
  <c r="D99" i="14" a="1"/>
  <c r="D104" i="14" a="1"/>
  <c r="D100" i="14" a="1"/>
  <c r="D96" i="14" a="1"/>
  <c r="D94" i="14" a="1"/>
  <c r="D90" i="14" a="1"/>
  <c r="D84" i="14" a="1"/>
  <c r="D80" i="14" a="1"/>
  <c r="D76" i="14" a="1"/>
  <c r="D72" i="14" a="1"/>
  <c r="D66" i="14" a="1"/>
  <c r="D62" i="14" a="1"/>
  <c r="D58" i="14" a="1"/>
  <c r="D54" i="14" a="1"/>
  <c r="D50" i="14" a="1"/>
  <c r="D44" i="14" a="1"/>
  <c r="D40" i="14" a="1"/>
  <c r="D36" i="14" a="1"/>
  <c r="D30" i="14" a="1"/>
  <c r="D26" i="14" a="1"/>
  <c r="D22" i="14" a="1"/>
  <c r="D18" i="14" a="1"/>
  <c r="D14" i="14" a="1"/>
  <c r="D12" i="14" a="1"/>
  <c r="D8" i="14" a="1"/>
  <c r="D103" i="14" a="1"/>
  <c r="D97" i="14" a="1"/>
  <c r="D89" i="14" a="1"/>
  <c r="D81" i="14" a="1"/>
  <c r="D73" i="14" a="1"/>
  <c r="D65" i="14" a="1"/>
  <c r="D57" i="14" a="1"/>
  <c r="D49" i="14" a="1"/>
  <c r="D41" i="14" a="1"/>
  <c r="D33" i="14" a="1"/>
  <c r="D25" i="14" a="1"/>
  <c r="D17" i="14" a="1"/>
  <c r="D9" i="14" a="1"/>
  <c r="D95" i="14" a="1"/>
  <c r="D87" i="14" a="1"/>
  <c r="D79" i="14" a="1"/>
  <c r="D71" i="14" a="1"/>
  <c r="D63" i="14" a="1"/>
  <c r="D55" i="14" a="1"/>
  <c r="D47" i="14" a="1"/>
  <c r="D39" i="14" a="1"/>
  <c r="D31" i="14" a="1"/>
  <c r="D23" i="14" a="1"/>
  <c r="D15" i="14" a="1"/>
  <c r="D7" i="14" a="1"/>
  <c r="D93" i="14" a="1"/>
  <c r="D85" i="14" a="1"/>
  <c r="D77" i="14" a="1"/>
  <c r="D69" i="14" a="1"/>
  <c r="D61" i="14" a="1"/>
  <c r="D53" i="14" a="1"/>
  <c r="D45" i="14" a="1"/>
  <c r="D37" i="14" a="1"/>
  <c r="D29" i="14" a="1"/>
  <c r="D21" i="14" a="1"/>
  <c r="D13" i="14" a="1"/>
  <c r="D91" i="14" a="1"/>
  <c r="D83" i="14" a="1"/>
  <c r="D75" i="14" a="1"/>
  <c r="D67" i="14" a="1"/>
  <c r="D59" i="14" a="1"/>
  <c r="D51" i="14" a="1"/>
  <c r="D43" i="14" a="1"/>
  <c r="D35" i="14" a="1"/>
  <c r="D27" i="14" a="1"/>
  <c r="D19" i="14" a="1"/>
  <c r="D11" i="14" a="1"/>
  <c r="D6" i="14" a="1"/>
  <c r="U5" i="20" a="1"/>
  <c r="U6" i="20" a="1"/>
  <c r="U8" i="20" a="1"/>
  <c r="U10" i="20" a="1"/>
  <c r="U12" i="20" a="1"/>
  <c r="U14" i="20" a="1"/>
  <c r="U16" i="20" a="1"/>
  <c r="U18" i="20" a="1"/>
  <c r="U20" i="20" a="1"/>
  <c r="U22" i="20" a="1"/>
  <c r="U24" i="20" a="1"/>
  <c r="U26" i="20" a="1"/>
  <c r="U28" i="20" a="1"/>
  <c r="U30" i="20" a="1"/>
  <c r="U32" i="20" a="1"/>
  <c r="U34" i="20" a="1"/>
  <c r="U36" i="20" a="1"/>
  <c r="U38" i="20" a="1"/>
  <c r="U40" i="20" a="1"/>
  <c r="U42" i="20" a="1"/>
  <c r="U44" i="20" a="1"/>
  <c r="U46" i="20" a="1"/>
  <c r="U48" i="20" a="1"/>
  <c r="U50" i="20" a="1"/>
  <c r="U52" i="20" a="1"/>
  <c r="U54" i="20" a="1"/>
  <c r="U56" i="20" a="1"/>
  <c r="U58" i="20" a="1"/>
  <c r="U60" i="20" a="1"/>
  <c r="U62" i="20" a="1"/>
  <c r="U64" i="20" a="1"/>
  <c r="U66" i="20" a="1"/>
  <c r="U68" i="20" a="1"/>
  <c r="U70" i="20" a="1"/>
  <c r="U72" i="20" a="1"/>
  <c r="U74" i="20" a="1"/>
  <c r="U9" i="20" a="1"/>
  <c r="U11" i="20" a="1"/>
  <c r="U15" i="20" a="1"/>
  <c r="U21" i="20" a="1"/>
  <c r="U25" i="20" a="1"/>
  <c r="U29" i="20" a="1"/>
  <c r="U33" i="20" a="1"/>
  <c r="U37" i="20" a="1"/>
  <c r="U41" i="20" a="1"/>
  <c r="U45" i="20" a="1"/>
  <c r="U49" i="20" a="1"/>
  <c r="U53" i="20" a="1"/>
  <c r="U57" i="20" a="1"/>
  <c r="U61" i="20" a="1"/>
  <c r="U65" i="20" a="1"/>
  <c r="U69" i="20" a="1"/>
  <c r="U75" i="20" a="1"/>
  <c r="U79" i="20" a="1"/>
  <c r="U83" i="20" a="1"/>
  <c r="U87" i="20" a="1"/>
  <c r="U91" i="20" a="1"/>
  <c r="U97" i="20" a="1"/>
  <c r="U101" i="20" a="1"/>
  <c r="U7" i="20" a="1"/>
  <c r="U13" i="20" a="1"/>
  <c r="U17" i="20" a="1"/>
  <c r="U19" i="20" a="1"/>
  <c r="U23" i="20" a="1"/>
  <c r="U27" i="20" a="1"/>
  <c r="U31" i="20" a="1"/>
  <c r="U35" i="20" a="1"/>
  <c r="U39" i="20" a="1"/>
  <c r="U43" i="20" a="1"/>
  <c r="U47" i="20" a="1"/>
  <c r="U51" i="20" a="1"/>
  <c r="U55" i="20" a="1"/>
  <c r="U59" i="20" a="1"/>
  <c r="U63" i="20" a="1"/>
  <c r="U67" i="20" a="1"/>
  <c r="U71" i="20" a="1"/>
  <c r="U73" i="20" a="1"/>
  <c r="U77" i="20" a="1"/>
  <c r="U81" i="20" a="1"/>
  <c r="U85" i="20" a="1"/>
  <c r="U89" i="20" a="1"/>
  <c r="U93" i="20" a="1"/>
  <c r="U95" i="20" a="1"/>
  <c r="U99" i="20" a="1"/>
  <c r="U103" i="20" a="1"/>
  <c r="U76" i="20" a="1"/>
  <c r="U84" i="20" a="1"/>
  <c r="U96" i="20" a="1"/>
  <c r="U104" i="20" a="1"/>
  <c r="U88" i="20" a="1"/>
  <c r="U82" i="20" a="1"/>
  <c r="U98" i="20" a="1"/>
  <c r="U102" i="20" a="1"/>
  <c r="U78" i="20" a="1"/>
  <c r="U86" i="20" a="1"/>
  <c r="U92" i="20" a="1"/>
  <c r="U100" i="20" a="1"/>
  <c r="U80" i="20" a="1"/>
  <c r="U90" i="20" a="1"/>
  <c r="U94" i="20" a="1"/>
  <c r="T6" i="20" a="1"/>
  <c r="T8" i="20" a="1"/>
  <c r="T10" i="20" a="1"/>
  <c r="T12" i="20" a="1"/>
  <c r="T14" i="20" a="1"/>
  <c r="T16" i="20" a="1"/>
  <c r="T18" i="20" a="1"/>
  <c r="T20" i="20" a="1"/>
  <c r="T22" i="20" a="1"/>
  <c r="T24" i="20" a="1"/>
  <c r="T26" i="20" a="1"/>
  <c r="T28" i="20" a="1"/>
  <c r="T30" i="20" a="1"/>
  <c r="T32" i="20" a="1"/>
  <c r="T34" i="20" a="1"/>
  <c r="T36" i="20" a="1"/>
  <c r="T38" i="20" a="1"/>
  <c r="T40" i="20" a="1"/>
  <c r="T42" i="20" a="1"/>
  <c r="T44" i="20" a="1"/>
  <c r="T46" i="20" a="1"/>
  <c r="T48" i="20" a="1"/>
  <c r="T50" i="20" a="1"/>
  <c r="T52" i="20" a="1"/>
  <c r="T54" i="20" a="1"/>
  <c r="T56" i="20" a="1"/>
  <c r="T58" i="20" a="1"/>
  <c r="T60" i="20" a="1"/>
  <c r="T62" i="20" a="1"/>
  <c r="T64" i="20" a="1"/>
  <c r="T66" i="20" a="1"/>
  <c r="T13" i="20" a="1"/>
  <c r="T21" i="20" a="1"/>
  <c r="T25" i="20" a="1"/>
  <c r="T29" i="20" a="1"/>
  <c r="T33" i="20" a="1"/>
  <c r="T37" i="20" a="1"/>
  <c r="T41" i="20" a="1"/>
  <c r="T45" i="20" a="1"/>
  <c r="T51" i="20" a="1"/>
  <c r="T55" i="20" a="1"/>
  <c r="T59" i="20" a="1"/>
  <c r="T63" i="20" a="1"/>
  <c r="T65" i="20" a="1"/>
  <c r="T69" i="20" a="1"/>
  <c r="T73" i="20" a="1"/>
  <c r="T77" i="20" a="1"/>
  <c r="T81" i="20" a="1"/>
  <c r="T85" i="20" a="1"/>
  <c r="T89" i="20" a="1"/>
  <c r="T93" i="20" a="1"/>
  <c r="T95" i="20" a="1"/>
  <c r="T99" i="20" a="1"/>
  <c r="T7" i="20" a="1"/>
  <c r="T9" i="20" a="1"/>
  <c r="T11" i="20" a="1"/>
  <c r="T15" i="20" a="1"/>
  <c r="T17" i="20" a="1"/>
  <c r="T19" i="20" a="1"/>
  <c r="T23" i="20" a="1"/>
  <c r="T27" i="20" a="1"/>
  <c r="T31" i="20" a="1"/>
  <c r="T35" i="20" a="1"/>
  <c r="T39" i="20" a="1"/>
  <c r="T43" i="20" a="1"/>
  <c r="T47" i="20" a="1"/>
  <c r="T49" i="20" a="1"/>
  <c r="T53" i="20" a="1"/>
  <c r="T57" i="20" a="1"/>
  <c r="T61" i="20" a="1"/>
  <c r="T67" i="20" a="1"/>
  <c r="T71" i="20" a="1"/>
  <c r="T75" i="20" a="1"/>
  <c r="T79" i="20" a="1"/>
  <c r="T83" i="20" a="1"/>
  <c r="T87" i="20" a="1"/>
  <c r="T91" i="20" a="1"/>
  <c r="T97" i="20" a="1"/>
  <c r="T101" i="20" a="1"/>
  <c r="T103" i="20" a="1"/>
  <c r="T68" i="20" a="1"/>
  <c r="T76" i="20" a="1"/>
  <c r="T84" i="20" a="1"/>
  <c r="T94" i="20" a="1"/>
  <c r="T102" i="20" a="1"/>
  <c r="T92" i="20" a="1"/>
  <c r="T104" i="20" a="1"/>
  <c r="T70" i="20" a="1"/>
  <c r="T78" i="20" a="1"/>
  <c r="T86" i="20" a="1"/>
  <c r="T90" i="20" a="1"/>
  <c r="T98" i="20" a="1"/>
  <c r="T96" i="20" a="1"/>
  <c r="T72" i="20" a="1"/>
  <c r="T80" i="20" a="1"/>
  <c r="T74" i="20" a="1"/>
  <c r="T82" i="20" a="1"/>
  <c r="T88" i="20" a="1"/>
  <c r="T100" i="20" a="1"/>
  <c r="T5" i="20" a="1"/>
  <c r="K5" i="20" a="1"/>
  <c r="J5" i="20" a="1"/>
  <c r="B5" i="11" a="1"/>
  <c r="F5" i="14" a="1"/>
  <c r="D5" i="14" a="1"/>
  <c r="C2" i="14" a="1"/>
  <c r="C12" i="1" a="1"/>
  <c r="C10" i="1" a="1"/>
  <c r="C5" i="1" a="1"/>
  <c r="F5" i="14" l="1"/>
  <c r="D5" i="14"/>
  <c r="C10" i="1"/>
  <c r="C5" i="1"/>
  <c r="B5" i="11"/>
  <c r="U5" i="20"/>
  <c r="U94" i="20"/>
  <c r="U90" i="20"/>
  <c r="U80" i="20"/>
  <c r="U100" i="20"/>
  <c r="U92" i="20"/>
  <c r="U86" i="20"/>
  <c r="U78" i="20"/>
  <c r="U102" i="20"/>
  <c r="U98" i="20"/>
  <c r="U82" i="20"/>
  <c r="U88" i="20"/>
  <c r="U104" i="20"/>
  <c r="U96" i="20"/>
  <c r="U84" i="20"/>
  <c r="U76" i="20"/>
  <c r="U103" i="20"/>
  <c r="U99" i="20"/>
  <c r="U95" i="20"/>
  <c r="U93" i="20"/>
  <c r="U89" i="20"/>
  <c r="U85" i="20"/>
  <c r="U81" i="20"/>
  <c r="U77" i="20"/>
  <c r="U73" i="20"/>
  <c r="U71" i="20"/>
  <c r="U67" i="20"/>
  <c r="U63" i="20"/>
  <c r="U59" i="20"/>
  <c r="U55" i="20"/>
  <c r="U51" i="20"/>
  <c r="U47" i="20"/>
  <c r="U43" i="20"/>
  <c r="U39" i="20"/>
  <c r="U35" i="20"/>
  <c r="U31" i="20"/>
  <c r="U27" i="20"/>
  <c r="U23" i="20"/>
  <c r="U19" i="20"/>
  <c r="U17" i="20"/>
  <c r="U13" i="20"/>
  <c r="U7" i="20"/>
  <c r="U101" i="20"/>
  <c r="U97" i="20"/>
  <c r="U91" i="20"/>
  <c r="U87" i="20"/>
  <c r="U83" i="20"/>
  <c r="U79" i="20"/>
  <c r="U75" i="20"/>
  <c r="U69" i="20"/>
  <c r="U65" i="20"/>
  <c r="U61" i="20"/>
  <c r="U57" i="20"/>
  <c r="U53" i="20"/>
  <c r="U49" i="20"/>
  <c r="U45" i="20"/>
  <c r="U41" i="20"/>
  <c r="U37" i="20"/>
  <c r="U33" i="20"/>
  <c r="U29" i="20"/>
  <c r="U25" i="20"/>
  <c r="U21" i="20"/>
  <c r="U15" i="20"/>
  <c r="U11" i="20"/>
  <c r="U9" i="20"/>
  <c r="U74" i="20"/>
  <c r="U72" i="20"/>
  <c r="U70" i="20"/>
  <c r="U68" i="20"/>
  <c r="U66" i="20"/>
  <c r="U64" i="20"/>
  <c r="U62" i="20"/>
  <c r="U60" i="20"/>
  <c r="U58" i="20"/>
  <c r="U56" i="20"/>
  <c r="U54" i="20"/>
  <c r="U52" i="20"/>
  <c r="U50" i="20"/>
  <c r="U48" i="20"/>
  <c r="U46" i="20"/>
  <c r="U44" i="20"/>
  <c r="U42" i="20"/>
  <c r="U40" i="20"/>
  <c r="U38" i="20"/>
  <c r="U36" i="20"/>
  <c r="U34" i="20"/>
  <c r="U32" i="20"/>
  <c r="U30" i="20"/>
  <c r="U28" i="20"/>
  <c r="U26" i="20"/>
  <c r="U24" i="20"/>
  <c r="U22" i="20"/>
  <c r="U20" i="20"/>
  <c r="U18" i="20"/>
  <c r="U16" i="20"/>
  <c r="U14" i="20"/>
  <c r="U12" i="20"/>
  <c r="U10" i="20"/>
  <c r="U8" i="20"/>
  <c r="U6" i="20"/>
  <c r="T100" i="20"/>
  <c r="T88" i="20"/>
  <c r="T82" i="20"/>
  <c r="T74" i="20"/>
  <c r="T80" i="20"/>
  <c r="T72" i="20"/>
  <c r="T96" i="20"/>
  <c r="T98" i="20"/>
  <c r="T90" i="20"/>
  <c r="T86" i="20"/>
  <c r="T78" i="20"/>
  <c r="T70" i="20"/>
  <c r="T104" i="20"/>
  <c r="T92" i="20"/>
  <c r="T102" i="20"/>
  <c r="T94" i="20"/>
  <c r="T84" i="20"/>
  <c r="T76" i="20"/>
  <c r="T68" i="20"/>
  <c r="T103" i="20"/>
  <c r="T101" i="20"/>
  <c r="T97" i="20"/>
  <c r="T91" i="20"/>
  <c r="T87" i="20"/>
  <c r="T83" i="20"/>
  <c r="T79" i="20"/>
  <c r="T75" i="20"/>
  <c r="T71" i="20"/>
  <c r="T67" i="20"/>
  <c r="T61" i="20"/>
  <c r="T57" i="20"/>
  <c r="T53" i="20"/>
  <c r="T49" i="20"/>
  <c r="T47" i="20"/>
  <c r="T43" i="20"/>
  <c r="T39" i="20"/>
  <c r="T35" i="20"/>
  <c r="T31" i="20"/>
  <c r="T27" i="20"/>
  <c r="T23" i="20"/>
  <c r="T19" i="20"/>
  <c r="T17" i="20"/>
  <c r="T15" i="20"/>
  <c r="T11" i="20"/>
  <c r="T9" i="20"/>
  <c r="T7" i="20"/>
  <c r="T99" i="20"/>
  <c r="T95" i="20"/>
  <c r="T93" i="20"/>
  <c r="T89" i="20"/>
  <c r="T85" i="20"/>
  <c r="T81" i="20"/>
  <c r="T77" i="20"/>
  <c r="T73" i="20"/>
  <c r="T69" i="20"/>
  <c r="T65" i="20"/>
  <c r="T63" i="20"/>
  <c r="T59" i="20"/>
  <c r="T55" i="20"/>
  <c r="T51" i="20"/>
  <c r="T45" i="20"/>
  <c r="T41" i="20"/>
  <c r="T37" i="20"/>
  <c r="T33" i="20"/>
  <c r="T29" i="20"/>
  <c r="T25" i="20"/>
  <c r="T21" i="20"/>
  <c r="T13" i="20"/>
  <c r="T66" i="20"/>
  <c r="T64" i="20"/>
  <c r="T62" i="20"/>
  <c r="T60" i="20"/>
  <c r="T58" i="20"/>
  <c r="T56" i="20"/>
  <c r="T54" i="20"/>
  <c r="T52" i="20"/>
  <c r="T50" i="20"/>
  <c r="T48" i="20"/>
  <c r="T46" i="20"/>
  <c r="T44" i="20"/>
  <c r="T42" i="20"/>
  <c r="T40" i="20"/>
  <c r="T38" i="20"/>
  <c r="T36" i="20"/>
  <c r="T34" i="20"/>
  <c r="T32" i="20"/>
  <c r="T30" i="20"/>
  <c r="T28" i="20"/>
  <c r="T26" i="20"/>
  <c r="T24" i="20"/>
  <c r="T22" i="20"/>
  <c r="T20" i="20"/>
  <c r="T18" i="20"/>
  <c r="T16" i="20"/>
  <c r="T14" i="20"/>
  <c r="T12" i="20"/>
  <c r="T10" i="20"/>
  <c r="T8" i="20"/>
  <c r="T6" i="20"/>
  <c r="T5" i="20"/>
  <c r="K5" i="20"/>
  <c r="J5" i="20"/>
  <c r="N6" i="20" a="1"/>
  <c r="N104" i="20" a="1"/>
  <c r="N103" i="20" a="1"/>
  <c r="N102" i="20" a="1"/>
  <c r="N101" i="20" a="1"/>
  <c r="N100" i="20" a="1"/>
  <c r="N99" i="20" a="1"/>
  <c r="N98" i="20" a="1"/>
  <c r="N97" i="20" a="1"/>
  <c r="N96" i="20" a="1"/>
  <c r="N95" i="20" a="1"/>
  <c r="N94" i="20" a="1"/>
  <c r="N93" i="20" a="1"/>
  <c r="N92" i="20" a="1"/>
  <c r="N91" i="20" a="1"/>
  <c r="N90" i="20" a="1"/>
  <c r="N89" i="20" a="1"/>
  <c r="N88" i="20" a="1"/>
  <c r="N87" i="20" a="1"/>
  <c r="N86" i="20" a="1"/>
  <c r="N85" i="20" a="1"/>
  <c r="N84" i="20" a="1"/>
  <c r="N83" i="20" a="1"/>
  <c r="N82" i="20" a="1"/>
  <c r="N81" i="20" a="1"/>
  <c r="N80" i="20" a="1"/>
  <c r="N79" i="20" a="1"/>
  <c r="N78" i="20" a="1"/>
  <c r="N77" i="20" a="1"/>
  <c r="N76" i="20" a="1"/>
  <c r="N75" i="20" a="1"/>
  <c r="N74" i="20" a="1"/>
  <c r="N73" i="20" a="1"/>
  <c r="N72" i="20" a="1"/>
  <c r="N71" i="20" a="1"/>
  <c r="N70" i="20" a="1"/>
  <c r="N69" i="20" a="1"/>
  <c r="N68" i="20" a="1"/>
  <c r="N67" i="20" a="1"/>
  <c r="N66" i="20" a="1"/>
  <c r="N65" i="20" a="1"/>
  <c r="N64" i="20" a="1"/>
  <c r="N63" i="20" a="1"/>
  <c r="N62" i="20" a="1"/>
  <c r="N61" i="20" a="1"/>
  <c r="N60" i="20" a="1"/>
  <c r="N59" i="20" a="1"/>
  <c r="N58" i="20" a="1"/>
  <c r="N57" i="20" a="1"/>
  <c r="N56" i="20" a="1"/>
  <c r="N55" i="20" a="1"/>
  <c r="N54" i="20" a="1"/>
  <c r="N53" i="20" a="1"/>
  <c r="N52" i="20" a="1"/>
  <c r="N51" i="20" a="1"/>
  <c r="N50" i="20" a="1"/>
  <c r="N49" i="20" a="1"/>
  <c r="N48" i="20" a="1"/>
  <c r="N47" i="20" a="1"/>
  <c r="N46" i="20" a="1"/>
  <c r="N45" i="20" a="1"/>
  <c r="N44" i="20" a="1"/>
  <c r="N43" i="20" a="1"/>
  <c r="N42" i="20" a="1"/>
  <c r="N41" i="20" a="1"/>
  <c r="N40" i="20" a="1"/>
  <c r="N39" i="20" a="1"/>
  <c r="N38" i="20" a="1"/>
  <c r="N37" i="20" a="1"/>
  <c r="N36" i="20" a="1"/>
  <c r="N35" i="20" a="1"/>
  <c r="N34" i="20" a="1"/>
  <c r="N33" i="20" a="1"/>
  <c r="N32" i="20" a="1"/>
  <c r="N31" i="20" a="1"/>
  <c r="N30" i="20" a="1"/>
  <c r="N29" i="20" a="1"/>
  <c r="N28" i="20" a="1"/>
  <c r="N27" i="20" a="1"/>
  <c r="N26" i="20" a="1"/>
  <c r="N25" i="20" a="1"/>
  <c r="N24" i="20" a="1"/>
  <c r="N23" i="20" a="1"/>
  <c r="N22" i="20" a="1"/>
  <c r="N21" i="20" a="1"/>
  <c r="N20" i="20" a="1"/>
  <c r="N19" i="20" a="1"/>
  <c r="N18" i="20" a="1"/>
  <c r="N17" i="20" a="1"/>
  <c r="N16" i="20" a="1"/>
  <c r="N15" i="20" a="1"/>
  <c r="N14" i="20" a="1"/>
  <c r="N13" i="20" a="1"/>
  <c r="N12" i="20" a="1"/>
  <c r="N11" i="20" a="1"/>
  <c r="N10" i="20" a="1"/>
  <c r="N9" i="20" a="1"/>
  <c r="N8" i="20" a="1"/>
  <c r="N7" i="20" a="1"/>
  <c r="N5" i="20" a="1"/>
  <c r="F5" i="11" a="1"/>
  <c r="D35" i="14"/>
  <c r="D67" i="14"/>
  <c r="D13" i="14"/>
  <c r="D45" i="14"/>
  <c r="D77" i="14"/>
  <c r="D15" i="14"/>
  <c r="D47" i="14"/>
  <c r="D79" i="14"/>
  <c r="D17" i="14"/>
  <c r="D49" i="14"/>
  <c r="D81" i="14"/>
  <c r="D8" i="14"/>
  <c r="D22" i="14"/>
  <c r="D40" i="14"/>
  <c r="D58" i="14"/>
  <c r="D76" i="14"/>
  <c r="D94" i="14"/>
  <c r="D99" i="14"/>
  <c r="D20" i="14"/>
  <c r="D34" i="14"/>
  <c r="D48" i="14"/>
  <c r="D64" i="14"/>
  <c r="D78" i="14"/>
  <c r="D92" i="14"/>
  <c r="D6" i="14"/>
  <c r="D27" i="14"/>
  <c r="D37" i="14"/>
  <c r="D71" i="14"/>
  <c r="D73" i="14"/>
  <c r="D103" i="14"/>
  <c r="D54" i="14"/>
  <c r="D104" i="14"/>
  <c r="D60" i="14"/>
  <c r="D11" i="14"/>
  <c r="D43" i="14"/>
  <c r="D75" i="14"/>
  <c r="D21" i="14"/>
  <c r="D53" i="14"/>
  <c r="D85" i="14"/>
  <c r="D23" i="14"/>
  <c r="D55" i="14"/>
  <c r="D87" i="14"/>
  <c r="D25" i="14"/>
  <c r="D57" i="14"/>
  <c r="D89" i="14"/>
  <c r="D12" i="14"/>
  <c r="D26" i="14"/>
  <c r="D44" i="14"/>
  <c r="D62" i="14"/>
  <c r="D80" i="14"/>
  <c r="D96" i="14"/>
  <c r="D101" i="14"/>
  <c r="D24" i="14"/>
  <c r="D38" i="14"/>
  <c r="D52" i="14"/>
  <c r="D68" i="14"/>
  <c r="D82" i="14"/>
  <c r="D98" i="14"/>
  <c r="D31" i="14"/>
  <c r="D30" i="14"/>
  <c r="D66" i="14"/>
  <c r="D100" i="14"/>
  <c r="D28" i="14"/>
  <c r="D56" i="14"/>
  <c r="D102" i="14"/>
  <c r="D91" i="14"/>
  <c r="D7" i="14"/>
  <c r="D9" i="14"/>
  <c r="D36" i="14"/>
  <c r="D90" i="14"/>
  <c r="D32" i="14"/>
  <c r="D88" i="14"/>
  <c r="D19" i="14"/>
  <c r="D51" i="14"/>
  <c r="D83" i="14"/>
  <c r="D29" i="14"/>
  <c r="D61" i="14"/>
  <c r="D93" i="14"/>
  <c r="D63" i="14"/>
  <c r="D95" i="14"/>
  <c r="D33" i="14"/>
  <c r="D65" i="14"/>
  <c r="D97" i="14"/>
  <c r="D14" i="14"/>
  <c r="D50" i="14"/>
  <c r="D84" i="14"/>
  <c r="D10" i="14"/>
  <c r="D42" i="14"/>
  <c r="D70" i="14"/>
  <c r="D86" i="14"/>
  <c r="D59" i="14"/>
  <c r="D69" i="14"/>
  <c r="D39" i="14"/>
  <c r="D41" i="14"/>
  <c r="D18" i="14"/>
  <c r="D72" i="14"/>
  <c r="D16" i="14"/>
  <c r="D46" i="14"/>
  <c r="D74" i="14"/>
  <c r="C2" i="14"/>
  <c r="C12" i="1"/>
  <c r="F5" i="11" l="1"/>
  <c r="N6" i="20"/>
  <c r="N104" i="20"/>
  <c r="N103" i="20"/>
  <c r="N102" i="20"/>
  <c r="N101" i="20"/>
  <c r="N100" i="20"/>
  <c r="N99" i="20"/>
  <c r="N98" i="20"/>
  <c r="N97" i="20"/>
  <c r="N96" i="20"/>
  <c r="N95" i="20"/>
  <c r="N94" i="20"/>
  <c r="N93" i="20"/>
  <c r="N92" i="20"/>
  <c r="N91" i="20"/>
  <c r="N90" i="20"/>
  <c r="N89" i="20"/>
  <c r="N88" i="20"/>
  <c r="N87" i="20"/>
  <c r="N86" i="20"/>
  <c r="N85" i="20"/>
  <c r="N84" i="20"/>
  <c r="N83" i="20"/>
  <c r="N82" i="20"/>
  <c r="N81" i="20"/>
  <c r="N80" i="20"/>
  <c r="N79" i="20"/>
  <c r="N78" i="20"/>
  <c r="N77" i="20"/>
  <c r="N76" i="20"/>
  <c r="N75" i="20"/>
  <c r="N74" i="20"/>
  <c r="N73" i="20"/>
  <c r="N72" i="20"/>
  <c r="N71" i="20"/>
  <c r="N70" i="20"/>
  <c r="N69" i="20"/>
  <c r="N68" i="20"/>
  <c r="N67" i="20"/>
  <c r="N66" i="20"/>
  <c r="N65" i="20"/>
  <c r="N64" i="20"/>
  <c r="N63" i="20"/>
  <c r="N62" i="20"/>
  <c r="N61" i="20"/>
  <c r="N60" i="20"/>
  <c r="N59" i="20"/>
  <c r="N58" i="20"/>
  <c r="N57" i="20"/>
  <c r="N56" i="20"/>
  <c r="N55" i="20"/>
  <c r="N54" i="20"/>
  <c r="N53" i="20"/>
  <c r="N52" i="20"/>
  <c r="N51" i="20"/>
  <c r="N50" i="20"/>
  <c r="N49" i="20"/>
  <c r="N48" i="20"/>
  <c r="N47" i="20"/>
  <c r="N46" i="20"/>
  <c r="N45" i="20"/>
  <c r="N44" i="20"/>
  <c r="N43" i="20"/>
  <c r="N42" i="20"/>
  <c r="N41" i="20"/>
  <c r="N40" i="20"/>
  <c r="N39" i="20"/>
  <c r="N38" i="20"/>
  <c r="N37" i="20"/>
  <c r="N36" i="20"/>
  <c r="N35" i="20"/>
  <c r="N34" i="20"/>
  <c r="N33" i="20"/>
  <c r="N32" i="20"/>
  <c r="N31" i="20"/>
  <c r="N30" i="20"/>
  <c r="N29" i="20"/>
  <c r="N28" i="20"/>
  <c r="N27" i="20"/>
  <c r="N26" i="20"/>
  <c r="N25" i="20"/>
  <c r="N24" i="20"/>
  <c r="N23" i="20"/>
  <c r="N22" i="20"/>
  <c r="N21" i="20"/>
  <c r="N20" i="20"/>
  <c r="N19" i="20"/>
  <c r="N18" i="20"/>
  <c r="N17" i="20"/>
  <c r="N16" i="20"/>
  <c r="N15" i="20"/>
  <c r="N14" i="20"/>
  <c r="N13" i="20"/>
  <c r="N12" i="20"/>
  <c r="N11" i="20"/>
  <c r="N10" i="20"/>
  <c r="N9" i="20"/>
  <c r="N8" i="20"/>
  <c r="N7" i="20"/>
  <c r="N5" i="20"/>
  <c r="P5" i="20" a="1"/>
  <c r="O5" i="20" a="1"/>
  <c r="O5" i="20" l="1"/>
  <c r="P5" i="20"/>
  <c r="O104" i="20" a="1"/>
  <c r="K100" i="20" a="1"/>
  <c r="O96" i="20" a="1"/>
  <c r="K92" i="20" a="1"/>
  <c r="O101" i="20" a="1"/>
  <c r="K97" i="20" a="1"/>
  <c r="O93" i="20" a="1"/>
  <c r="L104" i="20" a="1"/>
  <c r="O99" i="20" a="1"/>
  <c r="P93" i="20" a="1"/>
  <c r="K87" i="20" a="1"/>
  <c r="O83" i="20" a="1"/>
  <c r="M102" i="20" a="1"/>
  <c r="K98" i="20" a="1"/>
  <c r="L92" i="20" a="1"/>
  <c r="L90" i="20" a="1"/>
  <c r="P86" i="20" a="1"/>
  <c r="M84" i="20" a="1"/>
  <c r="L82" i="20" a="1"/>
  <c r="P97" i="20" a="1"/>
  <c r="P87" i="20" a="1"/>
  <c r="M85" i="20" a="1"/>
  <c r="K91" i="20" a="1"/>
  <c r="O82" i="20" a="1"/>
  <c r="P78" i="20" a="1"/>
  <c r="M76" i="20" a="1"/>
  <c r="O102" i="20" a="1"/>
  <c r="P88" i="20" a="1"/>
  <c r="O81" i="20" a="1"/>
  <c r="K77" i="20" a="1"/>
  <c r="O73" i="20" a="1"/>
  <c r="L96" i="20" a="1"/>
  <c r="K82" i="20" a="1"/>
  <c r="O78" i="20" a="1"/>
  <c r="K74" i="20" a="1"/>
  <c r="M82" i="20" a="1"/>
  <c r="P73" i="20" a="1"/>
  <c r="K72" i="20" a="1"/>
  <c r="O68" i="20" a="1"/>
  <c r="K64" i="20" a="1"/>
  <c r="O60" i="20" a="1"/>
  <c r="K56" i="20" a="1"/>
  <c r="O52" i="20" a="1"/>
  <c r="K48" i="20" a="1"/>
  <c r="O69" i="20" a="1"/>
  <c r="K65" i="20" a="1"/>
  <c r="O61" i="20" a="1"/>
  <c r="K57" i="20" a="1"/>
  <c r="O53" i="20" a="1"/>
  <c r="K49" i="20" a="1"/>
  <c r="O75" i="20" a="1"/>
  <c r="O70" i="20" a="1"/>
  <c r="K66" i="20" a="1"/>
  <c r="O62" i="20" a="1"/>
  <c r="K58" i="20" a="1"/>
  <c r="O54" i="20" a="1"/>
  <c r="K50" i="20" a="1"/>
  <c r="L81" i="20" a="1"/>
  <c r="M63" i="20" a="1"/>
  <c r="L53" i="20" a="1"/>
  <c r="K47" i="20" a="1"/>
  <c r="O43" i="20" a="1"/>
  <c r="K39" i="20" a="1"/>
  <c r="O35" i="20" a="1"/>
  <c r="K31" i="20" a="1"/>
  <c r="O27" i="20" a="1"/>
  <c r="O71" i="20" a="1"/>
  <c r="P49" i="20" a="1"/>
  <c r="O44" i="20" a="1"/>
  <c r="K40" i="20" a="1"/>
  <c r="O36" i="20" a="1"/>
  <c r="K32" i="20" a="1"/>
  <c r="O28" i="20" a="1"/>
  <c r="M75" i="20" a="1"/>
  <c r="P53" i="20" a="1"/>
  <c r="P47" i="20" a="1"/>
  <c r="M45" i="20" a="1"/>
  <c r="L43" i="20" a="1"/>
  <c r="P39" i="20" a="1"/>
  <c r="M37" i="20" a="1"/>
  <c r="L35" i="20" a="1"/>
  <c r="P31" i="20" a="1"/>
  <c r="M29" i="20" a="1"/>
  <c r="M59" i="20" a="1"/>
  <c r="O38" i="20" a="1"/>
  <c r="P24" i="20" a="1"/>
  <c r="M22" i="20" a="1"/>
  <c r="L20" i="20" a="1"/>
  <c r="O63" i="20" a="1"/>
  <c r="M38" i="20" a="1"/>
  <c r="L28" i="20" a="1"/>
  <c r="L25" i="20" a="1"/>
  <c r="P21" i="20" a="1"/>
  <c r="M19" i="20" a="1"/>
  <c r="O79" i="20" a="1"/>
  <c r="M42" i="20" a="1"/>
  <c r="L32" i="20" a="1"/>
  <c r="O24" i="20" a="1"/>
  <c r="K20" i="20" a="1"/>
  <c r="K55" i="20" a="1"/>
  <c r="M104" i="20" a="1"/>
  <c r="L102" i="20" a="1"/>
  <c r="P98" i="20" a="1"/>
  <c r="M96" i="20" a="1"/>
  <c r="L94" i="20" a="1"/>
  <c r="P103" i="20" a="1"/>
  <c r="M101" i="20" a="1"/>
  <c r="L99" i="20" a="1"/>
  <c r="P95" i="20" a="1"/>
  <c r="M93" i="20" a="1"/>
  <c r="L91" i="20" a="1"/>
  <c r="O103" i="20" a="1"/>
  <c r="K99" i="20" a="1"/>
  <c r="L93" i="20" a="1"/>
  <c r="L89" i="20" a="1"/>
  <c r="P85" i="20" a="1"/>
  <c r="M83" i="20" a="1"/>
  <c r="P100" i="20" a="1"/>
  <c r="O91" i="20" a="1"/>
  <c r="O88" i="20" a="1"/>
  <c r="K84" i="20" a="1"/>
  <c r="K103" i="20" a="1"/>
  <c r="L97" i="20" a="1"/>
  <c r="O89" i="20" a="1"/>
  <c r="K85" i="20" a="1"/>
  <c r="O90" i="20" a="1"/>
  <c r="O80" i="20" a="1"/>
  <c r="K76" i="20" a="1"/>
  <c r="P96" i="20" a="1"/>
  <c r="K86" i="20" a="1"/>
  <c r="M81" i="20" a="1"/>
  <c r="L79" i="20" a="1"/>
  <c r="P75" i="20" a="1"/>
  <c r="M73" i="20" a="1"/>
  <c r="K90" i="20" a="1"/>
  <c r="P80" i="20" a="1"/>
  <c r="M78" i="20" a="1"/>
  <c r="L76" i="20" a="1"/>
  <c r="P72" i="20" a="1"/>
  <c r="M79" i="20" a="1"/>
  <c r="L73" i="20" a="1"/>
  <c r="P70" i="20" a="1"/>
  <c r="M68" i="20" a="1"/>
  <c r="L66" i="20" a="1"/>
  <c r="P62" i="20" a="1"/>
  <c r="M60" i="20" a="1"/>
  <c r="L58" i="20" a="1"/>
  <c r="P54" i="20" a="1"/>
  <c r="M52" i="20" a="1"/>
  <c r="L50" i="20" a="1"/>
  <c r="O86" i="20" a="1"/>
  <c r="P71" i="20" a="1"/>
  <c r="M69" i="20" a="1"/>
  <c r="L67" i="20" a="1"/>
  <c r="P63" i="20" a="1"/>
  <c r="M61" i="20" a="1"/>
  <c r="L59" i="20" a="1"/>
  <c r="P55" i="20" a="1"/>
  <c r="M53" i="20" a="1"/>
  <c r="L51" i="20" a="1"/>
  <c r="L88" i="20" a="1"/>
  <c r="M70" i="20" a="1"/>
  <c r="L68" i="20" a="1"/>
  <c r="P64" i="20" a="1"/>
  <c r="M62" i="20" a="1"/>
  <c r="L60" i="20" a="1"/>
  <c r="P56" i="20" a="1"/>
  <c r="M54" i="20" a="1"/>
  <c r="L52" i="20" a="1"/>
  <c r="P48" i="20" a="1"/>
  <c r="L74" i="20" a="1"/>
  <c r="P61" i="20" a="1"/>
  <c r="O51" i="20" a="1"/>
  <c r="P45" i="20" a="1"/>
  <c r="M43" i="20" a="1"/>
  <c r="L41" i="20" a="1"/>
  <c r="P37" i="20" a="1"/>
  <c r="M35" i="20" a="1"/>
  <c r="L33" i="20" a="1"/>
  <c r="P29" i="20" a="1"/>
  <c r="M27" i="20" a="1"/>
  <c r="M67" i="20" a="1"/>
  <c r="L57" i="20" a="1"/>
  <c r="P46" i="20" a="1"/>
  <c r="M44" i="20" a="1"/>
  <c r="L42" i="20" a="1"/>
  <c r="P38" i="20" a="1"/>
  <c r="M36" i="20" a="1"/>
  <c r="L34" i="20" a="1"/>
  <c r="P30" i="20" a="1"/>
  <c r="M28" i="20" a="1"/>
  <c r="M71" i="20" a="1"/>
  <c r="L61" i="20" a="1"/>
  <c r="K51" i="20" a="1"/>
  <c r="K45" i="20" a="1"/>
  <c r="O41" i="20" a="1"/>
  <c r="K37" i="20" a="1"/>
  <c r="O33" i="20" a="1"/>
  <c r="K29" i="20" a="1"/>
  <c r="K46" i="20" a="1"/>
  <c r="M34" i="20" a="1"/>
  <c r="O26" i="20" a="1"/>
  <c r="K22" i="20" a="1"/>
  <c r="O18" i="20" a="1"/>
  <c r="L49" i="20" a="1"/>
  <c r="P36" i="20" a="1"/>
  <c r="L27" i="20" a="1"/>
  <c r="O23" i="20" a="1"/>
  <c r="K19" i="20" a="1"/>
  <c r="L65" i="20" a="1"/>
  <c r="P40" i="20" a="1"/>
  <c r="O30" i="20" a="1"/>
  <c r="M24" i="20" a="1"/>
  <c r="L22" i="20" a="1"/>
  <c r="P18" i="20" a="1"/>
  <c r="M46" i="20" a="1"/>
  <c r="L36" i="20" a="1"/>
  <c r="K104" i="20" a="1"/>
  <c r="O92" i="20" a="1"/>
  <c r="K101" i="20" a="1"/>
  <c r="P104" i="20" a="1"/>
  <c r="O87" i="20" a="1"/>
  <c r="K83" i="20" a="1"/>
  <c r="M94" i="20" a="1"/>
  <c r="M88" i="20" a="1"/>
  <c r="P82" i="20" a="1"/>
  <c r="O95" i="20" a="1"/>
  <c r="L87" i="20" a="1"/>
  <c r="M86" i="20" a="1"/>
  <c r="L78" i="20" a="1"/>
  <c r="K94" i="20" a="1"/>
  <c r="K81" i="20" a="1"/>
  <c r="K78" i="20" a="1"/>
  <c r="O72" i="20" a="1"/>
  <c r="K68" i="20" a="1"/>
  <c r="O56" i="20" a="1"/>
  <c r="K52" i="20" a="1"/>
  <c r="P81" i="20" a="1"/>
  <c r="K69" i="20" a="1"/>
  <c r="O57" i="20" a="1"/>
  <c r="K53" i="20" a="1"/>
  <c r="K70" i="20" a="1"/>
  <c r="O58" i="20" a="1"/>
  <c r="K54" i="20" a="1"/>
  <c r="K59" i="20" a="1"/>
  <c r="O39" i="20" a="1"/>
  <c r="K35" i="20" a="1"/>
  <c r="P65" i="20" a="1"/>
  <c r="O40" i="20" a="1"/>
  <c r="K36" i="20" a="1"/>
  <c r="P69" i="20" a="1"/>
  <c r="P43" i="20" a="1"/>
  <c r="L39" i="20" a="1"/>
  <c r="M33" i="20" a="1"/>
  <c r="P27" i="20" a="1"/>
  <c r="P32" i="20" a="1"/>
  <c r="L24" i="20" a="1"/>
  <c r="M18" i="20" a="1"/>
  <c r="K34" i="20" a="1"/>
  <c r="M23" i="20" a="1"/>
  <c r="P17" i="20" a="1"/>
  <c r="K38" i="20" a="1"/>
  <c r="K24" i="20" a="1"/>
  <c r="O34" i="20" a="1"/>
  <c r="O25" i="20" a="1"/>
  <c r="K21" i="20" a="1"/>
  <c r="K17" i="20" a="1"/>
  <c r="O13" i="20" a="1"/>
  <c r="L19" i="20" a="1"/>
  <c r="K14" i="20" a="1"/>
  <c r="O10" i="20" a="1"/>
  <c r="K15" i="20" a="1"/>
  <c r="O11" i="20" a="1"/>
  <c r="O16" i="20" a="1"/>
  <c r="O8" i="20" a="1"/>
  <c r="K96" i="20" a="1"/>
  <c r="K93" i="20" a="1"/>
  <c r="P101" i="20" a="1"/>
  <c r="P90" i="20" a="1"/>
  <c r="M89" i="20" a="1"/>
  <c r="P74" i="20" a="1"/>
  <c r="O77" i="20" a="1"/>
  <c r="O74" i="20" a="1"/>
  <c r="K60" i="20" a="1"/>
  <c r="K61" i="20" a="1"/>
  <c r="O66" i="20" a="1"/>
  <c r="O50" i="20" a="1"/>
  <c r="O47" i="20" a="1"/>
  <c r="O31" i="20" a="1"/>
  <c r="O55" i="20" a="1"/>
  <c r="O32" i="20" a="1"/>
  <c r="O59" i="20" a="1"/>
  <c r="P35" i="20" a="1"/>
  <c r="L31" i="20" a="1"/>
  <c r="P20" i="20" a="1"/>
  <c r="P25" i="20" a="1"/>
  <c r="P44" i="20" a="1"/>
  <c r="K25" i="20" a="1"/>
  <c r="O21" i="20" a="1"/>
  <c r="O17" i="20" a="1"/>
  <c r="O15" i="20" a="1"/>
  <c r="L5" i="20" a="1"/>
  <c r="P102" i="20" a="1"/>
  <c r="L98" i="20" a="1"/>
  <c r="M92" i="20" a="1"/>
  <c r="P99" i="20" a="1"/>
  <c r="L95" i="20" a="1"/>
  <c r="M95" i="20" a="1"/>
  <c r="M87" i="20" a="1"/>
  <c r="M103" i="20" a="1"/>
  <c r="P92" i="20" a="1"/>
  <c r="K88" i="20" a="1"/>
  <c r="K95" i="20" a="1"/>
  <c r="O85" i="20" a="1"/>
  <c r="P84" i="20" a="1"/>
  <c r="O76" i="20" a="1"/>
  <c r="M90" i="20" a="1"/>
  <c r="P79" i="20" a="1"/>
  <c r="L75" i="20" a="1"/>
  <c r="L84" i="20" a="1"/>
  <c r="P76" i="20" a="1"/>
  <c r="L83" i="20" a="1"/>
  <c r="M72" i="20" a="1"/>
  <c r="P66" i="20" a="1"/>
  <c r="L62" i="20" a="1"/>
  <c r="M56" i="20" a="1"/>
  <c r="P50" i="20" a="1"/>
  <c r="K79" i="20" a="1"/>
  <c r="P67" i="20" a="1"/>
  <c r="L63" i="20" a="1"/>
  <c r="M57" i="20" a="1"/>
  <c r="P51" i="20" a="1"/>
  <c r="L77" i="20" a="1"/>
  <c r="P68" i="20" a="1"/>
  <c r="L64" i="20" a="1"/>
  <c r="M58" i="20" a="1"/>
  <c r="P52" i="20" a="1"/>
  <c r="M98" i="20" a="1"/>
  <c r="L45" i="20" a="1"/>
  <c r="M39" i="20" a="1"/>
  <c r="P33" i="20" a="1"/>
  <c r="L29" i="20" a="1"/>
  <c r="K63" i="20" a="1"/>
  <c r="L46" i="20" a="1"/>
  <c r="M40" i="20" a="1"/>
  <c r="P34" i="20" a="1"/>
  <c r="L30" i="20" a="1"/>
  <c r="K67" i="20" a="1"/>
  <c r="L48" i="20" a="1"/>
  <c r="O37" i="20" a="1"/>
  <c r="K33" i="20" a="1"/>
  <c r="K71" i="20" a="1"/>
  <c r="K30" i="20" a="1"/>
  <c r="O22" i="20" a="1"/>
  <c r="K18" i="20" a="1"/>
  <c r="K23" i="20" a="1"/>
  <c r="P22" i="20" a="1"/>
  <c r="P57" i="20" a="1"/>
  <c r="M30" i="20" a="1"/>
  <c r="M25" i="20" a="1"/>
  <c r="L23" i="20" a="1"/>
  <c r="P19" i="20" a="1"/>
  <c r="P15" i="20" a="1"/>
  <c r="M13" i="20" a="1"/>
  <c r="L11" i="20" a="1"/>
  <c r="P7" i="20" a="1"/>
  <c r="L18" i="20" a="1"/>
  <c r="L16" i="20" a="1"/>
  <c r="P12" i="20" a="1"/>
  <c r="M10" i="20" a="1"/>
  <c r="L8" i="20" a="1"/>
  <c r="L17" i="20" a="1"/>
  <c r="P13" i="20" a="1"/>
  <c r="M11" i="20" a="1"/>
  <c r="L9" i="20" a="1"/>
  <c r="M16" i="20" a="1"/>
  <c r="L14" i="20" a="1"/>
  <c r="P10" i="20" a="1"/>
  <c r="M8" i="20" a="1"/>
  <c r="L6" i="20" a="1"/>
  <c r="O100" i="20" a="1"/>
  <c r="O97" i="20" a="1"/>
  <c r="M91" i="20" a="1"/>
  <c r="L100" i="20" a="1"/>
  <c r="L86" i="20" a="1"/>
  <c r="M80" i="20" a="1"/>
  <c r="K73" i="20" a="1"/>
  <c r="P77" i="20" a="1"/>
  <c r="O64" i="20" a="1"/>
  <c r="O48" i="20" a="1"/>
  <c r="O65" i="20" a="1"/>
  <c r="O49" i="20" a="1"/>
  <c r="K62" i="20" a="1"/>
  <c r="L69" i="20" a="1"/>
  <c r="K43" i="20" a="1"/>
  <c r="K27" i="20" a="1"/>
  <c r="K44" i="20" a="1"/>
  <c r="K28" i="20" a="1"/>
  <c r="L47" i="20" a="1"/>
  <c r="M41" i="20" a="1"/>
  <c r="M26" i="20" a="1"/>
  <c r="L44" i="20" a="1"/>
  <c r="L21" i="20" a="1"/>
  <c r="O20" i="20" a="1"/>
  <c r="P28" i="20" a="1"/>
  <c r="K13" i="20" a="1"/>
  <c r="O9" i="20" a="1"/>
  <c r="O14" i="20" a="1"/>
  <c r="O6" i="20" a="1"/>
  <c r="O7" i="20" a="1"/>
  <c r="M100" i="20" a="1"/>
  <c r="P91" i="20" a="1"/>
  <c r="O98" i="20" a="1"/>
  <c r="K89" i="20" a="1"/>
  <c r="M74" i="20" a="1"/>
  <c r="P58" i="20" a="1"/>
  <c r="M65" i="20" a="1"/>
  <c r="L72" i="20" a="1"/>
  <c r="M50" i="20" a="1"/>
  <c r="L37" i="20" a="1"/>
  <c r="P42" i="20" a="1"/>
  <c r="M55" i="20" a="1"/>
  <c r="O29" i="20" a="1"/>
  <c r="O42" i="20" a="1"/>
  <c r="L26" i="20" a="1"/>
  <c r="P23" i="20" a="1"/>
  <c r="P11" i="20" a="1"/>
  <c r="M14" i="20" a="1"/>
  <c r="M15" i="20" a="1"/>
  <c r="M12" i="20" a="1"/>
  <c r="P6" i="20" a="1"/>
  <c r="P89" i="20" a="1"/>
  <c r="K80" i="20" a="1"/>
  <c r="L70" i="20" a="1"/>
  <c r="L55" i="20" a="1"/>
  <c r="M47" i="20" a="1"/>
  <c r="M32" i="20" a="1"/>
  <c r="K26" i="20" a="1"/>
  <c r="K42" i="20" a="1"/>
  <c r="M17" i="20" a="1"/>
  <c r="P9" i="20" a="1"/>
  <c r="L10" i="20" a="1"/>
  <c r="M97" i="20" a="1"/>
  <c r="M99" i="20" a="1"/>
  <c r="M64" i="20" a="1"/>
  <c r="L56" i="20" a="1"/>
  <c r="P41" i="20" a="1"/>
  <c r="P26" i="20" a="1"/>
  <c r="M6" i="20" a="1"/>
  <c r="M7" i="20" a="1"/>
  <c r="P94" i="20" a="1"/>
  <c r="L101" i="20" a="1"/>
  <c r="O94" i="20" a="1"/>
  <c r="M77" i="20" a="1"/>
  <c r="K75" i="20" a="1"/>
  <c r="L54" i="20" a="1"/>
  <c r="P59" i="20" a="1"/>
  <c r="M66" i="20" a="1"/>
  <c r="O67" i="20" a="1"/>
  <c r="M31" i="20" a="1"/>
  <c r="L38" i="20" a="1"/>
  <c r="O45" i="20" a="1"/>
  <c r="L40" i="20" a="1"/>
  <c r="M20" i="20" a="1"/>
  <c r="M21" i="20" a="1"/>
  <c r="M9" i="20" a="1"/>
  <c r="L12" i="20" a="1"/>
  <c r="L13" i="20" a="1"/>
  <c r="K16" i="20" a="1"/>
  <c r="M5" i="20" a="1"/>
  <c r="L103" i="20" a="1"/>
  <c r="O84" i="20" a="1"/>
  <c r="K102" i="20" a="1"/>
  <c r="M48" i="20" a="1"/>
  <c r="P60" i="20" a="1"/>
  <c r="P83" i="20" a="1"/>
  <c r="K41" i="20" a="1"/>
  <c r="O19" i="20" a="1"/>
  <c r="L7" i="20" a="1"/>
  <c r="P8" i="20" a="1"/>
  <c r="P14" i="20" a="1"/>
  <c r="L85" i="20" a="1"/>
  <c r="L80" i="20" a="1"/>
  <c r="L71" i="20" a="1"/>
  <c r="M49" i="20" a="1"/>
  <c r="M51" i="20" a="1"/>
  <c r="O46" i="20" a="1"/>
  <c r="L15" i="20" a="1"/>
  <c r="P16" i="20" a="1"/>
  <c r="O12" i="20" a="1"/>
  <c r="J94" i="20" a="1"/>
  <c r="J91" i="20" a="1"/>
  <c r="J104" i="20" a="1"/>
  <c r="J86" i="20" a="1"/>
  <c r="J93" i="20" a="1"/>
  <c r="J88" i="20" a="1"/>
  <c r="J78" i="20" a="1"/>
  <c r="J66" i="20" a="1"/>
  <c r="J50" i="20" a="1"/>
  <c r="J74" i="20" a="1"/>
  <c r="J71" i="20" a="1"/>
  <c r="J55" i="20" a="1"/>
  <c r="J73" i="20" a="1"/>
  <c r="J60" i="20" a="1"/>
  <c r="J49" i="20" a="1"/>
  <c r="J45" i="20" a="1"/>
  <c r="J29" i="20" a="1"/>
  <c r="J34" i="20" a="1"/>
  <c r="J47" i="20" a="1"/>
  <c r="J31" i="20" a="1"/>
  <c r="J25" i="20" a="1"/>
  <c r="J28" i="20" a="1"/>
  <c r="J23" i="20" a="1"/>
  <c r="J16" i="20" a="1"/>
  <c r="J17" i="20" a="1"/>
  <c r="J14" i="20" a="1"/>
  <c r="J99" i="20" a="1"/>
  <c r="J80" i="20" a="1"/>
  <c r="J68" i="20" a="1"/>
  <c r="J37" i="20" a="1"/>
  <c r="J39" i="20" a="1"/>
  <c r="J61" i="20" a="1"/>
  <c r="J22" i="20" a="1"/>
  <c r="J8" i="20" a="1"/>
  <c r="J9" i="20" a="1"/>
  <c r="J98" i="20" a="1"/>
  <c r="J95" i="20" a="1"/>
  <c r="J96" i="20" a="1"/>
  <c r="J90" i="20" a="1"/>
  <c r="J101" i="20" a="1"/>
  <c r="J92" i="20" a="1"/>
  <c r="J82" i="20" a="1"/>
  <c r="J75" i="20" a="1"/>
  <c r="J76" i="20" a="1"/>
  <c r="J81" i="20" a="1"/>
  <c r="J70" i="20" a="1"/>
  <c r="J54" i="20" a="1"/>
  <c r="J59" i="20" a="1"/>
  <c r="J64" i="20" a="1"/>
  <c r="J65" i="20" a="1"/>
  <c r="J48" i="20" a="1"/>
  <c r="J33" i="20" a="1"/>
  <c r="J53" i="20" a="1"/>
  <c r="J38" i="20" a="1"/>
  <c r="J35" i="20" a="1"/>
  <c r="J20" i="20" a="1"/>
  <c r="J44" i="20" a="1"/>
  <c r="J32" i="20" a="1"/>
  <c r="J27" i="20" a="1"/>
  <c r="J7" i="20" a="1"/>
  <c r="J18" i="20" a="1"/>
  <c r="J102" i="20" a="1"/>
  <c r="J85" i="20" a="1"/>
  <c r="J79" i="20" a="1"/>
  <c r="J58" i="20" a="1"/>
  <c r="J63" i="20" a="1"/>
  <c r="J52" i="20" a="1"/>
  <c r="J69" i="20" a="1"/>
  <c r="J42" i="20" a="1"/>
  <c r="J24" i="20" a="1"/>
  <c r="J40" i="20" a="1"/>
  <c r="J11" i="20" a="1"/>
  <c r="J19" i="20" a="1"/>
  <c r="J6" i="20" a="1"/>
  <c r="J103" i="20" a="1"/>
  <c r="J97" i="20" a="1"/>
  <c r="J89" i="20" a="1"/>
  <c r="J84" i="20" a="1"/>
  <c r="J12" i="20" a="1"/>
  <c r="J100" i="20" a="1"/>
  <c r="J83" i="20" a="1"/>
  <c r="J67" i="20" a="1"/>
  <c r="J30" i="20" a="1"/>
  <c r="J36" i="20" a="1"/>
  <c r="J77" i="20" a="1"/>
  <c r="J51" i="20" a="1"/>
  <c r="J56" i="20" a="1"/>
  <c r="J15" i="20" a="1"/>
  <c r="J46" i="20" a="1"/>
  <c r="J43" i="20" a="1"/>
  <c r="J21" i="20" a="1"/>
  <c r="J13" i="20" a="1"/>
  <c r="J87" i="20" a="1"/>
  <c r="J72" i="20" a="1"/>
  <c r="J41" i="20" a="1"/>
  <c r="J57" i="20" a="1"/>
  <c r="J10" i="20" a="1"/>
  <c r="J62" i="20" a="1"/>
  <c r="J26" i="20" a="1"/>
  <c r="K11" i="20" a="1"/>
  <c r="K12" i="20" a="1"/>
  <c r="K7" i="20" a="1"/>
  <c r="K9" i="20" a="1"/>
  <c r="K6" i="20" a="1"/>
  <c r="K10" i="20" a="1"/>
  <c r="K8" i="20" a="1"/>
  <c r="M5" i="20" l="1"/>
  <c r="J6" i="20"/>
  <c r="L6" i="20"/>
  <c r="P6" i="20"/>
  <c r="K8" i="20"/>
  <c r="M8" i="20"/>
  <c r="O8" i="20"/>
  <c r="J10" i="20"/>
  <c r="L10" i="20"/>
  <c r="P10" i="20"/>
  <c r="K12" i="20"/>
  <c r="M12" i="20"/>
  <c r="O12" i="20"/>
  <c r="J14" i="20"/>
  <c r="L14" i="20"/>
  <c r="P14" i="20"/>
  <c r="K16" i="20"/>
  <c r="M16" i="20"/>
  <c r="O16" i="20"/>
  <c r="J18" i="20"/>
  <c r="L5" i="20"/>
  <c r="K7" i="20"/>
  <c r="M7" i="20"/>
  <c r="O7" i="20"/>
  <c r="J9" i="20"/>
  <c r="L9" i="20"/>
  <c r="P9" i="20"/>
  <c r="K11" i="20"/>
  <c r="M11" i="20"/>
  <c r="O11" i="20"/>
  <c r="J13" i="20"/>
  <c r="L13" i="20"/>
  <c r="P13" i="20"/>
  <c r="K15" i="20"/>
  <c r="M15" i="20"/>
  <c r="O15" i="20"/>
  <c r="J17" i="20"/>
  <c r="L17" i="20"/>
  <c r="J19" i="20"/>
  <c r="K6" i="20"/>
  <c r="M6" i="20"/>
  <c r="O6" i="20"/>
  <c r="J8" i="20"/>
  <c r="L8" i="20"/>
  <c r="P8" i="20"/>
  <c r="K10" i="20"/>
  <c r="M10" i="20"/>
  <c r="O10" i="20"/>
  <c r="J12" i="20"/>
  <c r="L12" i="20"/>
  <c r="P12" i="20"/>
  <c r="K14" i="20"/>
  <c r="M14" i="20"/>
  <c r="O14" i="20"/>
  <c r="J16" i="20"/>
  <c r="L16" i="20"/>
  <c r="P16" i="20"/>
  <c r="O17" i="20"/>
  <c r="L18" i="20"/>
  <c r="L19" i="20"/>
  <c r="J7" i="20"/>
  <c r="L7" i="20"/>
  <c r="P7" i="20"/>
  <c r="K9" i="20"/>
  <c r="M9" i="20"/>
  <c r="O9" i="20"/>
  <c r="J11" i="20"/>
  <c r="L11" i="20"/>
  <c r="P11" i="20"/>
  <c r="K13" i="20"/>
  <c r="M13" i="20"/>
  <c r="O13" i="20"/>
  <c r="J15" i="20"/>
  <c r="L15" i="20"/>
  <c r="P15" i="20"/>
  <c r="K17" i="20"/>
  <c r="M17" i="20"/>
  <c r="P19" i="20"/>
  <c r="K21" i="20"/>
  <c r="M21" i="20"/>
  <c r="O21" i="20"/>
  <c r="J23" i="20"/>
  <c r="L23" i="20"/>
  <c r="P23" i="20"/>
  <c r="K25" i="20"/>
  <c r="M25" i="20"/>
  <c r="O25" i="20"/>
  <c r="J27" i="20"/>
  <c r="P28" i="20"/>
  <c r="M30" i="20"/>
  <c r="J32" i="20"/>
  <c r="O34" i="20"/>
  <c r="L36" i="20"/>
  <c r="K42" i="20"/>
  <c r="P44" i="20"/>
  <c r="M46" i="20"/>
  <c r="K55" i="20"/>
  <c r="P57" i="20"/>
  <c r="J77" i="20"/>
  <c r="P18" i="20"/>
  <c r="K20" i="20"/>
  <c r="M20" i="20"/>
  <c r="O20" i="20"/>
  <c r="J22" i="20"/>
  <c r="L22" i="20"/>
  <c r="P22" i="20"/>
  <c r="K24" i="20"/>
  <c r="M24" i="20"/>
  <c r="O24" i="20"/>
  <c r="J26" i="20"/>
  <c r="L26" i="20"/>
  <c r="J28" i="20"/>
  <c r="O30" i="20"/>
  <c r="L32" i="20"/>
  <c r="K38" i="20"/>
  <c r="P40" i="20"/>
  <c r="M42" i="20"/>
  <c r="J44" i="20"/>
  <c r="O46" i="20"/>
  <c r="L65" i="20"/>
  <c r="O79" i="20"/>
  <c r="P17" i="20"/>
  <c r="K19" i="20"/>
  <c r="M19" i="20"/>
  <c r="O19" i="20"/>
  <c r="J21" i="20"/>
  <c r="L21" i="20"/>
  <c r="P21" i="20"/>
  <c r="K23" i="20"/>
  <c r="M23" i="20"/>
  <c r="O23" i="20"/>
  <c r="J25" i="20"/>
  <c r="L25" i="20"/>
  <c r="P25" i="20"/>
  <c r="L27" i="20"/>
  <c r="L28" i="20"/>
  <c r="K34" i="20"/>
  <c r="P36" i="20"/>
  <c r="M38" i="20"/>
  <c r="J40" i="20"/>
  <c r="O42" i="20"/>
  <c r="L44" i="20"/>
  <c r="L49" i="20"/>
  <c r="J61" i="20"/>
  <c r="O63" i="20"/>
  <c r="K18" i="20"/>
  <c r="M18" i="20"/>
  <c r="O18" i="20"/>
  <c r="J20" i="20"/>
  <c r="L20" i="20"/>
  <c r="P20" i="20"/>
  <c r="K22" i="20"/>
  <c r="M22" i="20"/>
  <c r="O22" i="20"/>
  <c r="J24" i="20"/>
  <c r="L24" i="20"/>
  <c r="P24" i="20"/>
  <c r="K26" i="20"/>
  <c r="M26" i="20"/>
  <c r="O26" i="20"/>
  <c r="K30" i="20"/>
  <c r="P32" i="20"/>
  <c r="M34" i="20"/>
  <c r="J36" i="20"/>
  <c r="O38" i="20"/>
  <c r="L40" i="20"/>
  <c r="K46" i="20"/>
  <c r="M59" i="20"/>
  <c r="K71" i="20"/>
  <c r="P27" i="20"/>
  <c r="K29" i="20"/>
  <c r="M29" i="20"/>
  <c r="O29" i="20"/>
  <c r="J31" i="20"/>
  <c r="L31" i="20"/>
  <c r="P31" i="20"/>
  <c r="K33" i="20"/>
  <c r="M33" i="20"/>
  <c r="O33" i="20"/>
  <c r="J35" i="20"/>
  <c r="L35" i="20"/>
  <c r="P35" i="20"/>
  <c r="K37" i="20"/>
  <c r="M37" i="20"/>
  <c r="O37" i="20"/>
  <c r="J39" i="20"/>
  <c r="L39" i="20"/>
  <c r="P39" i="20"/>
  <c r="K41" i="20"/>
  <c r="M41" i="20"/>
  <c r="O41" i="20"/>
  <c r="J43" i="20"/>
  <c r="L43" i="20"/>
  <c r="P43" i="20"/>
  <c r="K45" i="20"/>
  <c r="M45" i="20"/>
  <c r="O45" i="20"/>
  <c r="J47" i="20"/>
  <c r="L47" i="20"/>
  <c r="P47" i="20"/>
  <c r="L48" i="20"/>
  <c r="K51" i="20"/>
  <c r="P53" i="20"/>
  <c r="M55" i="20"/>
  <c r="J57" i="20"/>
  <c r="O59" i="20"/>
  <c r="L61" i="20"/>
  <c r="K67" i="20"/>
  <c r="P69" i="20"/>
  <c r="M71" i="20"/>
  <c r="M75" i="20"/>
  <c r="P26" i="20"/>
  <c r="K28" i="20"/>
  <c r="M28" i="20"/>
  <c r="O28" i="20"/>
  <c r="J30" i="20"/>
  <c r="L30" i="20"/>
  <c r="P30" i="20"/>
  <c r="K32" i="20"/>
  <c r="M32" i="20"/>
  <c r="O32" i="20"/>
  <c r="J34" i="20"/>
  <c r="L34" i="20"/>
  <c r="P34" i="20"/>
  <c r="K36" i="20"/>
  <c r="M36" i="20"/>
  <c r="O36" i="20"/>
  <c r="J38" i="20"/>
  <c r="L38" i="20"/>
  <c r="P38" i="20"/>
  <c r="K40" i="20"/>
  <c r="M40" i="20"/>
  <c r="O40" i="20"/>
  <c r="J42" i="20"/>
  <c r="L42" i="20"/>
  <c r="P42" i="20"/>
  <c r="K44" i="20"/>
  <c r="M44" i="20"/>
  <c r="O44" i="20"/>
  <c r="J46" i="20"/>
  <c r="L46" i="20"/>
  <c r="P46" i="20"/>
  <c r="P49" i="20"/>
  <c r="M51" i="20"/>
  <c r="J53" i="20"/>
  <c r="O55" i="20"/>
  <c r="L57" i="20"/>
  <c r="K63" i="20"/>
  <c r="P65" i="20"/>
  <c r="M67" i="20"/>
  <c r="J69" i="20"/>
  <c r="O71" i="20"/>
  <c r="P83" i="20"/>
  <c r="K27" i="20"/>
  <c r="M27" i="20"/>
  <c r="O27" i="20"/>
  <c r="J29" i="20"/>
  <c r="L29" i="20"/>
  <c r="P29" i="20"/>
  <c r="K31" i="20"/>
  <c r="M31" i="20"/>
  <c r="O31" i="20"/>
  <c r="J33" i="20"/>
  <c r="L33" i="20"/>
  <c r="P33" i="20"/>
  <c r="K35" i="20"/>
  <c r="M35" i="20"/>
  <c r="O35" i="20"/>
  <c r="J37" i="20"/>
  <c r="L37" i="20"/>
  <c r="P37" i="20"/>
  <c r="K39" i="20"/>
  <c r="M39" i="20"/>
  <c r="O39" i="20"/>
  <c r="J41" i="20"/>
  <c r="L41" i="20"/>
  <c r="P41" i="20"/>
  <c r="K43" i="20"/>
  <c r="M43" i="20"/>
  <c r="O43" i="20"/>
  <c r="J45" i="20"/>
  <c r="L45" i="20"/>
  <c r="P45" i="20"/>
  <c r="K47" i="20"/>
  <c r="M47" i="20"/>
  <c r="O47" i="20"/>
  <c r="J48" i="20"/>
  <c r="J49" i="20"/>
  <c r="O51" i="20"/>
  <c r="L53" i="20"/>
  <c r="K59" i="20"/>
  <c r="P61" i="20"/>
  <c r="M63" i="20"/>
  <c r="J65" i="20"/>
  <c r="O67" i="20"/>
  <c r="L69" i="20"/>
  <c r="L74" i="20"/>
  <c r="L81" i="20"/>
  <c r="M98" i="20"/>
  <c r="P48" i="20"/>
  <c r="K50" i="20"/>
  <c r="M50" i="20"/>
  <c r="O50" i="20"/>
  <c r="J52" i="20"/>
  <c r="L52" i="20"/>
  <c r="P52" i="20"/>
  <c r="K54" i="20"/>
  <c r="M54" i="20"/>
  <c r="O54" i="20"/>
  <c r="J56" i="20"/>
  <c r="L56" i="20"/>
  <c r="P56" i="20"/>
  <c r="K58" i="20"/>
  <c r="M58" i="20"/>
  <c r="O58" i="20"/>
  <c r="J60" i="20"/>
  <c r="L60" i="20"/>
  <c r="P60" i="20"/>
  <c r="K62" i="20"/>
  <c r="M62" i="20"/>
  <c r="O62" i="20"/>
  <c r="J64" i="20"/>
  <c r="L64" i="20"/>
  <c r="P64" i="20"/>
  <c r="K66" i="20"/>
  <c r="M66" i="20"/>
  <c r="O66" i="20"/>
  <c r="J68" i="20"/>
  <c r="L68" i="20"/>
  <c r="P68" i="20"/>
  <c r="K70" i="20"/>
  <c r="M70" i="20"/>
  <c r="O70" i="20"/>
  <c r="J72" i="20"/>
  <c r="L72" i="20"/>
  <c r="J73" i="20"/>
  <c r="O75" i="20"/>
  <c r="L77" i="20"/>
  <c r="L88" i="20"/>
  <c r="K49" i="20"/>
  <c r="M49" i="20"/>
  <c r="O49" i="20"/>
  <c r="J51" i="20"/>
  <c r="L51" i="20"/>
  <c r="P51" i="20"/>
  <c r="K53" i="20"/>
  <c r="M53" i="20"/>
  <c r="O53" i="20"/>
  <c r="J55" i="20"/>
  <c r="L55" i="20"/>
  <c r="P55" i="20"/>
  <c r="K57" i="20"/>
  <c r="M57" i="20"/>
  <c r="O57" i="20"/>
  <c r="J59" i="20"/>
  <c r="L59" i="20"/>
  <c r="P59" i="20"/>
  <c r="K61" i="20"/>
  <c r="M61" i="20"/>
  <c r="O61" i="20"/>
  <c r="J63" i="20"/>
  <c r="L63" i="20"/>
  <c r="P63" i="20"/>
  <c r="K65" i="20"/>
  <c r="M65" i="20"/>
  <c r="O65" i="20"/>
  <c r="J67" i="20"/>
  <c r="L67" i="20"/>
  <c r="P67" i="20"/>
  <c r="K69" i="20"/>
  <c r="M69" i="20"/>
  <c r="O69" i="20"/>
  <c r="J71" i="20"/>
  <c r="L71" i="20"/>
  <c r="P71" i="20"/>
  <c r="J74" i="20"/>
  <c r="K79" i="20"/>
  <c r="P81" i="20"/>
  <c r="O86" i="20"/>
  <c r="K48" i="20"/>
  <c r="M48" i="20"/>
  <c r="O48" i="20"/>
  <c r="J50" i="20"/>
  <c r="L50" i="20"/>
  <c r="P50" i="20"/>
  <c r="K52" i="20"/>
  <c r="M52" i="20"/>
  <c r="O52" i="20"/>
  <c r="J54" i="20"/>
  <c r="L54" i="20"/>
  <c r="P54" i="20"/>
  <c r="K56" i="20"/>
  <c r="M56" i="20"/>
  <c r="O56" i="20"/>
  <c r="J58" i="20"/>
  <c r="L58" i="20"/>
  <c r="P58" i="20"/>
  <c r="K60" i="20"/>
  <c r="M60" i="20"/>
  <c r="O60" i="20"/>
  <c r="J62" i="20"/>
  <c r="L62" i="20"/>
  <c r="P62" i="20"/>
  <c r="K64" i="20"/>
  <c r="M64" i="20"/>
  <c r="O64" i="20"/>
  <c r="J66" i="20"/>
  <c r="L66" i="20"/>
  <c r="P66" i="20"/>
  <c r="K68" i="20"/>
  <c r="M68" i="20"/>
  <c r="O68" i="20"/>
  <c r="J70" i="20"/>
  <c r="L70" i="20"/>
  <c r="P70" i="20"/>
  <c r="K72" i="20"/>
  <c r="M72" i="20"/>
  <c r="O72" i="20"/>
  <c r="L73" i="20"/>
  <c r="P73" i="20"/>
  <c r="K75" i="20"/>
  <c r="P77" i="20"/>
  <c r="M79" i="20"/>
  <c r="J81" i="20"/>
  <c r="M82" i="20"/>
  <c r="L83" i="20"/>
  <c r="P72" i="20"/>
  <c r="K74" i="20"/>
  <c r="M74" i="20"/>
  <c r="O74" i="20"/>
  <c r="J76" i="20"/>
  <c r="L76" i="20"/>
  <c r="P76" i="20"/>
  <c r="K78" i="20"/>
  <c r="M78" i="20"/>
  <c r="O78" i="20"/>
  <c r="J80" i="20"/>
  <c r="L80" i="20"/>
  <c r="P80" i="20"/>
  <c r="K82" i="20"/>
  <c r="L84" i="20"/>
  <c r="K90" i="20"/>
  <c r="L96" i="20"/>
  <c r="K102" i="20"/>
  <c r="K73" i="20"/>
  <c r="M73" i="20"/>
  <c r="O73" i="20"/>
  <c r="J75" i="20"/>
  <c r="L75" i="20"/>
  <c r="P75" i="20"/>
  <c r="K77" i="20"/>
  <c r="M77" i="20"/>
  <c r="O77" i="20"/>
  <c r="J79" i="20"/>
  <c r="L79" i="20"/>
  <c r="P79" i="20"/>
  <c r="K81" i="20"/>
  <c r="M81" i="20"/>
  <c r="O81" i="20"/>
  <c r="J83" i="20"/>
  <c r="K86" i="20"/>
  <c r="P88" i="20"/>
  <c r="M90" i="20"/>
  <c r="K94" i="20"/>
  <c r="P96" i="20"/>
  <c r="J100" i="20"/>
  <c r="O102" i="20"/>
  <c r="P74" i="20"/>
  <c r="K76" i="20"/>
  <c r="M76" i="20"/>
  <c r="O76" i="20"/>
  <c r="J78" i="20"/>
  <c r="L78" i="20"/>
  <c r="P78" i="20"/>
  <c r="K80" i="20"/>
  <c r="M80" i="20"/>
  <c r="O80" i="20"/>
  <c r="J82" i="20"/>
  <c r="O82" i="20"/>
  <c r="J84" i="20"/>
  <c r="P84" i="20"/>
  <c r="M86" i="20"/>
  <c r="J88" i="20"/>
  <c r="O90" i="20"/>
  <c r="K91" i="20"/>
  <c r="J92" i="20"/>
  <c r="O94" i="20"/>
  <c r="K85" i="20"/>
  <c r="M85" i="20"/>
  <c r="O85" i="20"/>
  <c r="J87" i="20"/>
  <c r="L87" i="20"/>
  <c r="P87" i="20"/>
  <c r="K89" i="20"/>
  <c r="M89" i="20"/>
  <c r="O89" i="20"/>
  <c r="J93" i="20"/>
  <c r="K95" i="20"/>
  <c r="O95" i="20"/>
  <c r="L97" i="20"/>
  <c r="P97" i="20"/>
  <c r="M99" i="20"/>
  <c r="J101" i="20"/>
  <c r="K103" i="20"/>
  <c r="L82" i="20"/>
  <c r="P82" i="20"/>
  <c r="K84" i="20"/>
  <c r="M84" i="20"/>
  <c r="O84" i="20"/>
  <c r="J86" i="20"/>
  <c r="L86" i="20"/>
  <c r="P86" i="20"/>
  <c r="K88" i="20"/>
  <c r="M88" i="20"/>
  <c r="O88" i="20"/>
  <c r="J90" i="20"/>
  <c r="L90" i="20"/>
  <c r="P90" i="20"/>
  <c r="O91" i="20"/>
  <c r="L92" i="20"/>
  <c r="P92" i="20"/>
  <c r="M94" i="20"/>
  <c r="J96" i="20"/>
  <c r="K98" i="20"/>
  <c r="O98" i="20"/>
  <c r="L100" i="20"/>
  <c r="P100" i="20"/>
  <c r="M102" i="20"/>
  <c r="M103" i="20"/>
  <c r="K83" i="20"/>
  <c r="M83" i="20"/>
  <c r="O83" i="20"/>
  <c r="J85" i="20"/>
  <c r="L85" i="20"/>
  <c r="P85" i="20"/>
  <c r="K87" i="20"/>
  <c r="M87" i="20"/>
  <c r="O87" i="20"/>
  <c r="J89" i="20"/>
  <c r="L89" i="20"/>
  <c r="P89" i="20"/>
  <c r="M91" i="20"/>
  <c r="L93" i="20"/>
  <c r="P93" i="20"/>
  <c r="M95" i="20"/>
  <c r="J97" i="20"/>
  <c r="K99" i="20"/>
  <c r="O99" i="20"/>
  <c r="L101" i="20"/>
  <c r="P101" i="20"/>
  <c r="O103" i="20"/>
  <c r="J104" i="20"/>
  <c r="L104" i="20"/>
  <c r="P104" i="20"/>
  <c r="J91" i="20"/>
  <c r="L91" i="20"/>
  <c r="P91" i="20"/>
  <c r="K93" i="20"/>
  <c r="M93" i="20"/>
  <c r="O93" i="20"/>
  <c r="J95" i="20"/>
  <c r="L95" i="20"/>
  <c r="P95" i="20"/>
  <c r="K97" i="20"/>
  <c r="M97" i="20"/>
  <c r="O97" i="20"/>
  <c r="J99" i="20"/>
  <c r="L99" i="20"/>
  <c r="P99" i="20"/>
  <c r="K101" i="20"/>
  <c r="M101" i="20"/>
  <c r="O101" i="20"/>
  <c r="J103" i="20"/>
  <c r="L103" i="20"/>
  <c r="P103" i="20"/>
  <c r="K92" i="20"/>
  <c r="M92" i="20"/>
  <c r="O92" i="20"/>
  <c r="J94" i="20"/>
  <c r="L94" i="20"/>
  <c r="P94" i="20"/>
  <c r="K96" i="20"/>
  <c r="M96" i="20"/>
  <c r="O96" i="20"/>
  <c r="J98" i="20"/>
  <c r="L98" i="20"/>
  <c r="P98" i="20"/>
  <c r="K100" i="20"/>
  <c r="M100" i="20"/>
  <c r="O100" i="20"/>
  <c r="J102" i="20"/>
  <c r="L102" i="20"/>
  <c r="P102" i="20"/>
  <c r="K104" i="20"/>
  <c r="M104" i="20"/>
  <c r="O104" i="20"/>
  <c r="B94" i="14" l="1"/>
  <c r="R94" i="20"/>
  <c r="B91" i="14"/>
  <c r="R91" i="20"/>
  <c r="R104" i="20"/>
  <c r="B104" i="14"/>
  <c r="B86" i="14"/>
  <c r="R86" i="20"/>
  <c r="R93" i="20"/>
  <c r="B93" i="14"/>
  <c r="R88" i="20"/>
  <c r="B88" i="14"/>
  <c r="B78" i="14"/>
  <c r="R78" i="20"/>
  <c r="B66" i="14"/>
  <c r="R66" i="20"/>
  <c r="B50" i="14"/>
  <c r="R50" i="20"/>
  <c r="B74" i="14"/>
  <c r="R74" i="20"/>
  <c r="R71" i="20"/>
  <c r="B71" i="14"/>
  <c r="R55" i="20"/>
  <c r="B55" i="14"/>
  <c r="R73" i="20"/>
  <c r="B73" i="14"/>
  <c r="R60" i="20"/>
  <c r="B60" i="14"/>
  <c r="R49" i="20"/>
  <c r="B49" i="14"/>
  <c r="R45" i="20"/>
  <c r="B45" i="14"/>
  <c r="R29" i="20"/>
  <c r="B29" i="14"/>
  <c r="B34" i="14"/>
  <c r="R34" i="20"/>
  <c r="R47" i="20"/>
  <c r="B47" i="14"/>
  <c r="R31" i="20"/>
  <c r="B31" i="14"/>
  <c r="R25" i="20"/>
  <c r="B25" i="14"/>
  <c r="R28" i="20"/>
  <c r="B28" i="14"/>
  <c r="R23" i="20"/>
  <c r="B23" i="14"/>
  <c r="R12" i="20"/>
  <c r="B12" i="14"/>
  <c r="B19" i="14"/>
  <c r="R19" i="20"/>
  <c r="R9" i="20"/>
  <c r="B9" i="14"/>
  <c r="B6" i="14"/>
  <c r="R6" i="20"/>
  <c r="B98" i="14"/>
  <c r="R98" i="20"/>
  <c r="R95" i="20"/>
  <c r="B95" i="14"/>
  <c r="R96" i="20"/>
  <c r="B96" i="14"/>
  <c r="B90" i="14"/>
  <c r="R90" i="20"/>
  <c r="R101" i="20"/>
  <c r="B101" i="14"/>
  <c r="R92" i="20"/>
  <c r="B92" i="14"/>
  <c r="B82" i="14"/>
  <c r="R82" i="20"/>
  <c r="B75" i="14"/>
  <c r="R75" i="20"/>
  <c r="R76" i="20"/>
  <c r="B76" i="14"/>
  <c r="R81" i="20"/>
  <c r="B81" i="14"/>
  <c r="B70" i="14"/>
  <c r="R70" i="20"/>
  <c r="B54" i="14"/>
  <c r="R54" i="20"/>
  <c r="B59" i="14"/>
  <c r="R59" i="20"/>
  <c r="R64" i="20"/>
  <c r="B64" i="14"/>
  <c r="R65" i="20"/>
  <c r="B65" i="14"/>
  <c r="R48" i="20"/>
  <c r="B48" i="14"/>
  <c r="R33" i="20"/>
  <c r="B33" i="14"/>
  <c r="R53" i="20"/>
  <c r="B53" i="14"/>
  <c r="B38" i="14"/>
  <c r="R38" i="20"/>
  <c r="B35" i="14"/>
  <c r="R35" i="20"/>
  <c r="R20" i="20"/>
  <c r="B20" i="14"/>
  <c r="R44" i="20"/>
  <c r="B44" i="14"/>
  <c r="R32" i="20"/>
  <c r="B32" i="14"/>
  <c r="R27" i="20"/>
  <c r="B27" i="14"/>
  <c r="R7" i="20"/>
  <c r="B7" i="14"/>
  <c r="R16" i="20"/>
  <c r="B16" i="14"/>
  <c r="R13" i="20"/>
  <c r="B13" i="14"/>
  <c r="B10" i="14"/>
  <c r="R10" i="20"/>
  <c r="B102" i="14"/>
  <c r="R102" i="20"/>
  <c r="R99" i="20"/>
  <c r="B99" i="14"/>
  <c r="R85" i="20"/>
  <c r="B85" i="14"/>
  <c r="R79" i="20"/>
  <c r="B79" i="14"/>
  <c r="R80" i="20"/>
  <c r="B80" i="14"/>
  <c r="B58" i="14"/>
  <c r="R58" i="20"/>
  <c r="R63" i="20"/>
  <c r="B63" i="14"/>
  <c r="R68" i="20"/>
  <c r="B68" i="14"/>
  <c r="R52" i="20"/>
  <c r="B52" i="14"/>
  <c r="R37" i="20"/>
  <c r="B37" i="14"/>
  <c r="R69" i="20"/>
  <c r="B69" i="14"/>
  <c r="B42" i="14"/>
  <c r="R42" i="20"/>
  <c r="R39" i="20"/>
  <c r="B39" i="14"/>
  <c r="R24" i="20"/>
  <c r="B24" i="14"/>
  <c r="R61" i="20"/>
  <c r="B61" i="14"/>
  <c r="R40" i="20"/>
  <c r="B40" i="14"/>
  <c r="B22" i="14"/>
  <c r="R22" i="20"/>
  <c r="R11" i="20"/>
  <c r="B11" i="14"/>
  <c r="R17" i="20"/>
  <c r="B17" i="14"/>
  <c r="B14" i="14"/>
  <c r="R14" i="20"/>
  <c r="R103" i="20"/>
  <c r="B103" i="14"/>
  <c r="R97" i="20"/>
  <c r="B97" i="14"/>
  <c r="R89" i="20"/>
  <c r="B89" i="14"/>
  <c r="R87" i="20"/>
  <c r="B87" i="14"/>
  <c r="R84" i="20"/>
  <c r="B84" i="14"/>
  <c r="R100" i="20"/>
  <c r="B100" i="14"/>
  <c r="R83" i="20"/>
  <c r="B83" i="14"/>
  <c r="B62" i="14"/>
  <c r="R62" i="20"/>
  <c r="R67" i="20"/>
  <c r="B67" i="14"/>
  <c r="B51" i="14"/>
  <c r="R51" i="20"/>
  <c r="R72" i="20"/>
  <c r="B72" i="14"/>
  <c r="R56" i="20"/>
  <c r="B56" i="14"/>
  <c r="R41" i="20"/>
  <c r="B41" i="14"/>
  <c r="B46" i="14"/>
  <c r="R46" i="20"/>
  <c r="B30" i="14"/>
  <c r="R30" i="20"/>
  <c r="R57" i="20"/>
  <c r="B57" i="14"/>
  <c r="R43" i="20"/>
  <c r="B43" i="14"/>
  <c r="R36" i="20"/>
  <c r="B36" i="14"/>
  <c r="R21" i="20"/>
  <c r="B21" i="14"/>
  <c r="B26" i="14"/>
  <c r="R26" i="20"/>
  <c r="R77" i="20"/>
  <c r="B77" i="14"/>
  <c r="R15" i="20"/>
  <c r="B15" i="14"/>
  <c r="R8" i="20"/>
  <c r="B8" i="14"/>
  <c r="B18" i="14"/>
  <c r="R18" i="20"/>
  <c r="B5" i="14"/>
  <c r="F6" i="14" a="1"/>
  <c r="F10" i="14" a="1"/>
  <c r="F14" i="14" a="1"/>
  <c r="F78" i="14" a="1"/>
  <c r="F75" i="14" a="1"/>
  <c r="F42" i="14" a="1"/>
  <c r="F26" i="14" a="1"/>
  <c r="F100" i="14" a="1"/>
  <c r="F65" i="14" a="1"/>
  <c r="F103" i="14" a="1"/>
  <c r="F104" i="14" a="1"/>
  <c r="F49" i="14" a="1"/>
  <c r="F23" i="14" a="1"/>
  <c r="F64" i="14" a="1"/>
  <c r="F27" i="14" a="1"/>
  <c r="F68" i="14" a="1"/>
  <c r="F56" i="14" a="1"/>
  <c r="F89" i="14" a="1"/>
  <c r="F86" i="14" a="1"/>
  <c r="F98" i="14" a="1"/>
  <c r="F38" i="14" a="1"/>
  <c r="F88" i="14" a="1"/>
  <c r="F31" i="14" a="1"/>
  <c r="F20" i="14" a="1"/>
  <c r="F17" i="14" a="1"/>
  <c r="F50" i="14" a="1"/>
  <c r="F18" i="14" a="1"/>
  <c r="F32" i="14" a="1"/>
  <c r="F83" i="14" a="1"/>
  <c r="F29" i="14" a="1"/>
  <c r="F48" i="14" a="1"/>
  <c r="F37" i="14" a="1"/>
  <c r="F67" i="14" a="1"/>
  <c r="F82" i="14" a="1"/>
  <c r="F55" i="14" a="1"/>
  <c r="F80" i="14" a="1"/>
  <c r="F21" i="14" a="1"/>
  <c r="F22" i="14" a="1"/>
  <c r="F52" i="14" a="1"/>
  <c r="F13" i="14" a="1"/>
  <c r="F94" i="14" a="1"/>
  <c r="F46" i="14" a="1"/>
  <c r="F69" i="14" a="1"/>
  <c r="F25" i="14" a="1"/>
  <c r="F79" i="14" a="1"/>
  <c r="F61" i="14" a="1"/>
  <c r="F34" i="14" a="1"/>
  <c r="F59" i="14" a="1"/>
  <c r="F45" i="14" a="1"/>
  <c r="F76" i="14" a="1"/>
  <c r="F43" i="14" a="1"/>
  <c r="F11" i="14" a="1"/>
  <c r="F15" i="14" a="1"/>
  <c r="F54" i="14" a="1"/>
  <c r="F62" i="14" a="1"/>
  <c r="F57" i="14" a="1"/>
  <c r="F93" i="14" a="1"/>
  <c r="F95" i="14" a="1"/>
  <c r="F16" i="14" a="1"/>
  <c r="F33" i="14" a="1"/>
  <c r="F66" i="14" a="1"/>
  <c r="F102" i="14" a="1"/>
  <c r="F28" i="14" a="1"/>
  <c r="F84" i="14" a="1"/>
  <c r="F70" i="14" a="1"/>
  <c r="F96" i="14" a="1"/>
  <c r="F72" i="14" a="1"/>
  <c r="F12" i="14" a="1"/>
  <c r="F8" i="14" a="1"/>
  <c r="F58" i="14" a="1"/>
  <c r="F97" i="14" a="1"/>
  <c r="F77" i="14" a="1"/>
  <c r="F81" i="14" a="1"/>
  <c r="F19" i="14" a="1"/>
  <c r="F35" i="14" a="1"/>
  <c r="F51" i="14" a="1"/>
  <c r="F40" i="14" a="1"/>
  <c r="F36" i="14" a="1"/>
  <c r="F85" i="14" a="1"/>
  <c r="F41" i="14" a="1"/>
  <c r="F71" i="14" a="1"/>
  <c r="F47" i="14" a="1"/>
  <c r="F92" i="14" a="1"/>
  <c r="F53" i="14" a="1"/>
  <c r="F99" i="14" a="1"/>
  <c r="F24" i="14" a="1"/>
  <c r="F63" i="14" a="1"/>
  <c r="F74" i="14" a="1"/>
  <c r="F60" i="14" a="1"/>
  <c r="F9" i="14" a="1"/>
  <c r="F7" i="14" a="1"/>
  <c r="F90" i="14" a="1"/>
  <c r="F101" i="14" a="1"/>
  <c r="F73" i="14" a="1"/>
  <c r="F44" i="14" a="1"/>
  <c r="F87" i="14" a="1"/>
  <c r="F91" i="14" a="1"/>
  <c r="F30" i="14" a="1"/>
  <c r="F39" i="14" a="1"/>
  <c r="F10" i="14"/>
  <c r="F9" i="14"/>
  <c r="F12" i="14"/>
  <c r="F15" i="14"/>
  <c r="F14" i="14"/>
  <c r="F7" i="14"/>
  <c r="F11" i="14"/>
  <c r="F8" i="14"/>
  <c r="F13" i="14"/>
  <c r="F6" i="14"/>
  <c r="I15" i="14" l="1"/>
  <c r="J11" i="14"/>
  <c r="H12" i="14"/>
  <c r="K14" i="14"/>
  <c r="R2" i="20"/>
  <c r="K13" i="14"/>
  <c r="M10" i="14"/>
  <c r="M11" i="14"/>
  <c r="J10" i="14"/>
  <c r="I13" i="14"/>
  <c r="M13" i="14"/>
  <c r="H13" i="14"/>
  <c r="K10" i="14"/>
  <c r="J13" i="14"/>
  <c r="H10" i="14"/>
  <c r="L13" i="14"/>
  <c r="I10" i="14"/>
  <c r="L10" i="14"/>
  <c r="L9" i="14"/>
  <c r="I9" i="14"/>
  <c r="M8" i="14"/>
  <c r="K8" i="14"/>
  <c r="M7" i="14"/>
  <c r="H7" i="14"/>
  <c r="L7" i="14"/>
  <c r="H9" i="14"/>
  <c r="J9" i="14"/>
  <c r="I8" i="14"/>
  <c r="L8" i="14"/>
  <c r="K9" i="14"/>
  <c r="K7" i="14"/>
  <c r="J7" i="14"/>
  <c r="M9" i="14"/>
  <c r="H8" i="14"/>
  <c r="I7" i="14"/>
  <c r="J8" i="14"/>
  <c r="J6" i="14"/>
  <c r="K6" i="14"/>
  <c r="H6" i="14"/>
  <c r="I6" i="14"/>
  <c r="M6" i="14"/>
  <c r="L6" i="14"/>
  <c r="F28" i="14"/>
  <c r="F74" i="14"/>
  <c r="F68" i="14"/>
  <c r="F49" i="14"/>
  <c r="F57" i="14"/>
  <c r="F19" i="14"/>
  <c r="F88" i="14"/>
  <c r="F67" i="14"/>
  <c r="F81" i="14"/>
  <c r="F69" i="14"/>
  <c r="F54" i="14"/>
  <c r="F76" i="14"/>
  <c r="F98" i="14"/>
  <c r="F99" i="14"/>
  <c r="F71" i="14"/>
  <c r="F46" i="14"/>
  <c r="F72" i="14"/>
  <c r="F30" i="14"/>
  <c r="F61" i="14"/>
  <c r="F48" i="14"/>
  <c r="F83" i="14"/>
  <c r="F51" i="14"/>
  <c r="F55" i="14"/>
  <c r="F21" i="14"/>
  <c r="F27" i="14"/>
  <c r="F104" i="14"/>
  <c r="F18" i="14"/>
  <c r="F17" i="14"/>
  <c r="F102" i="14"/>
  <c r="F33" i="14"/>
  <c r="F25" i="14"/>
  <c r="F101" i="14"/>
  <c r="F50" i="14"/>
  <c r="F45" i="14"/>
  <c r="F86" i="14"/>
  <c r="F53" i="14"/>
  <c r="F41" i="14"/>
  <c r="F42" i="14"/>
  <c r="F52" i="14"/>
  <c r="F59" i="14"/>
  <c r="F56" i="14"/>
  <c r="F95" i="14"/>
  <c r="F32" i="14"/>
  <c r="F58" i="14"/>
  <c r="F84" i="14"/>
  <c r="F22" i="14"/>
  <c r="F63" i="14"/>
  <c r="F64" i="14"/>
  <c r="F103" i="14"/>
  <c r="F62" i="14"/>
  <c r="F20" i="14"/>
  <c r="F82" i="14"/>
  <c r="F79" i="14"/>
  <c r="F73" i="14"/>
  <c r="F100" i="14"/>
  <c r="F43" i="14"/>
  <c r="F89" i="14"/>
  <c r="F92" i="14"/>
  <c r="F85" i="14"/>
  <c r="F75" i="14"/>
  <c r="F96" i="14"/>
  <c r="F34" i="14"/>
  <c r="F37" i="14"/>
  <c r="F29" i="14"/>
  <c r="F36" i="14"/>
  <c r="F90" i="14"/>
  <c r="F80" i="14"/>
  <c r="F70" i="14"/>
  <c r="F87" i="14"/>
  <c r="F23" i="14"/>
  <c r="F65" i="14"/>
  <c r="F35" i="14"/>
  <c r="F31" i="14"/>
  <c r="F66" i="14"/>
  <c r="F44" i="14"/>
  <c r="F77" i="14"/>
  <c r="F26" i="14"/>
  <c r="F39" i="14"/>
  <c r="F38" i="14"/>
  <c r="F24" i="14"/>
  <c r="F47" i="14"/>
  <c r="F97" i="14"/>
  <c r="F78" i="14"/>
  <c r="F60" i="14"/>
  <c r="F91" i="14"/>
  <c r="F16" i="14"/>
  <c r="F93" i="14"/>
  <c r="F40" i="14"/>
  <c r="F94" i="14"/>
  <c r="J5" i="11" l="1"/>
  <c r="J51" i="14"/>
  <c r="M51" i="14"/>
  <c r="L51" i="14"/>
  <c r="K51" i="14"/>
  <c r="H51" i="14"/>
  <c r="I51" i="14"/>
  <c r="M40" i="14"/>
  <c r="H40" i="14"/>
  <c r="L40" i="14"/>
  <c r="J40" i="14"/>
  <c r="K40" i="14"/>
  <c r="I40" i="14"/>
  <c r="L36" i="14"/>
  <c r="J36" i="14"/>
  <c r="M36" i="14"/>
  <c r="K36" i="14"/>
  <c r="H36" i="14"/>
  <c r="I36" i="14"/>
  <c r="K32" i="14"/>
  <c r="I32" i="14"/>
  <c r="J32" i="14"/>
  <c r="M32" i="14"/>
  <c r="H32" i="14"/>
  <c r="L32" i="14"/>
  <c r="I29" i="14"/>
  <c r="H29" i="14"/>
  <c r="J29" i="14"/>
  <c r="M29" i="14"/>
  <c r="L29" i="14"/>
  <c r="K29" i="14"/>
  <c r="M48" i="14"/>
  <c r="J48" i="14"/>
  <c r="K48" i="14"/>
  <c r="H48" i="14"/>
  <c r="I48" i="14"/>
  <c r="L48" i="14"/>
  <c r="K16" i="14"/>
  <c r="L16" i="14"/>
  <c r="I16" i="14"/>
  <c r="J16" i="14"/>
  <c r="H16" i="14"/>
  <c r="M16" i="14"/>
  <c r="K37" i="14"/>
  <c r="J37" i="14"/>
  <c r="H37" i="14"/>
  <c r="M37" i="14"/>
  <c r="I37" i="14"/>
  <c r="L37" i="14"/>
  <c r="I34" i="14"/>
  <c r="H30" i="14"/>
  <c r="M42" i="14"/>
  <c r="H46" i="14"/>
  <c r="L46" i="14"/>
  <c r="K41" i="14"/>
  <c r="H47" i="14"/>
  <c r="M24" i="14"/>
  <c r="K38" i="14"/>
  <c r="J38" i="14"/>
  <c r="H38" i="14"/>
  <c r="K45" i="14"/>
  <c r="I39" i="14"/>
  <c r="M39" i="14"/>
  <c r="J39" i="14"/>
  <c r="L39" i="14"/>
  <c r="H43" i="14"/>
  <c r="I43" i="14"/>
  <c r="L43" i="14"/>
  <c r="K50" i="14"/>
  <c r="J50" i="14"/>
  <c r="H50" i="14"/>
  <c r="M50" i="14"/>
  <c r="L50" i="14"/>
  <c r="I50" i="14"/>
  <c r="L26" i="14"/>
  <c r="K26" i="14"/>
  <c r="M26" i="14"/>
  <c r="H25" i="14"/>
  <c r="K25" i="14"/>
  <c r="J44" i="14"/>
  <c r="H33" i="14"/>
  <c r="M31" i="14"/>
  <c r="L31" i="14"/>
  <c r="K31" i="14"/>
  <c r="J31" i="14"/>
  <c r="H31" i="14"/>
  <c r="I31" i="14"/>
  <c r="H20" i="14"/>
  <c r="M17" i="14"/>
  <c r="I17" i="14"/>
  <c r="J17" i="14"/>
  <c r="K17" i="14"/>
  <c r="H17" i="14"/>
  <c r="L17" i="14"/>
  <c r="K19" i="14"/>
  <c r="L35" i="14"/>
  <c r="M18" i="14"/>
  <c r="K18" i="14"/>
  <c r="I18" i="14"/>
  <c r="J18" i="14"/>
  <c r="H18" i="14"/>
  <c r="L18" i="14"/>
  <c r="L49" i="14"/>
  <c r="J49" i="14"/>
  <c r="H49" i="14"/>
  <c r="K49" i="14"/>
  <c r="I49" i="14"/>
  <c r="K23" i="14"/>
  <c r="L23" i="14"/>
  <c r="H23" i="14"/>
  <c r="J23" i="14"/>
  <c r="M23" i="14"/>
  <c r="I23" i="14"/>
  <c r="M27" i="14"/>
  <c r="I27" i="14"/>
  <c r="H27" i="14"/>
  <c r="K27" i="14"/>
  <c r="L27" i="14"/>
  <c r="J27" i="14"/>
  <c r="L21" i="14"/>
  <c r="I21" i="14"/>
  <c r="K21" i="14"/>
  <c r="H21" i="14"/>
  <c r="M21" i="14"/>
  <c r="J21" i="14"/>
  <c r="J22" i="14"/>
  <c r="H22" i="14"/>
  <c r="M22" i="14"/>
  <c r="I22" i="14"/>
  <c r="L22" i="14"/>
  <c r="K22" i="14"/>
  <c r="L28" i="14"/>
  <c r="K28" i="14"/>
  <c r="J28" i="14"/>
  <c r="H28" i="14"/>
  <c r="M28" i="14"/>
  <c r="I28" i="14"/>
  <c r="M33" i="14"/>
  <c r="M44" i="14"/>
  <c r="M25" i="14"/>
  <c r="I14" i="14"/>
  <c r="H11" i="14"/>
  <c r="K35" i="14"/>
  <c r="M38" i="14"/>
  <c r="H26" i="14"/>
  <c r="J25" i="14"/>
  <c r="J33" i="14"/>
  <c r="L11" i="14"/>
  <c r="M35" i="14"/>
  <c r="I38" i="14"/>
  <c r="L25" i="14"/>
  <c r="M45" i="14"/>
  <c r="L45" i="14"/>
  <c r="I45" i="14"/>
  <c r="M15" i="14"/>
  <c r="J20" i="14"/>
  <c r="L41" i="14"/>
  <c r="K15" i="14"/>
  <c r="J34" i="14"/>
  <c r="L42" i="14"/>
  <c r="L24" i="14"/>
  <c r="M47" i="14"/>
  <c r="L47" i="14"/>
  <c r="I12" i="14"/>
  <c r="M19" i="14"/>
  <c r="J19" i="14"/>
  <c r="K46" i="14"/>
  <c r="L30" i="14"/>
  <c r="J24" i="14"/>
  <c r="I24" i="14"/>
  <c r="L15" i="14"/>
  <c r="K34" i="14"/>
  <c r="J30" i="14"/>
  <c r="M34" i="14"/>
  <c r="M41" i="14"/>
  <c r="H24" i="14"/>
  <c r="M12" i="14"/>
  <c r="J15" i="14"/>
  <c r="J12" i="14"/>
  <c r="K11" i="14"/>
  <c r="M14" i="14"/>
  <c r="K20" i="14"/>
  <c r="L19" i="14"/>
  <c r="I35" i="14"/>
  <c r="H35" i="14"/>
  <c r="L34" i="14"/>
  <c r="H39" i="14"/>
  <c r="L38" i="14"/>
  <c r="H41" i="14"/>
  <c r="J41" i="14"/>
  <c r="J46" i="14"/>
  <c r="K42" i="14"/>
  <c r="K44" i="14"/>
  <c r="I46" i="14"/>
  <c r="L44" i="14"/>
  <c r="H44" i="14"/>
  <c r="I30" i="14"/>
  <c r="K24" i="14"/>
  <c r="J26" i="14"/>
  <c r="J47" i="14"/>
  <c r="I47" i="14"/>
  <c r="M43" i="14"/>
  <c r="K43" i="14"/>
  <c r="H45" i="14"/>
  <c r="J45" i="14"/>
  <c r="K33" i="14"/>
  <c r="I33" i="14"/>
  <c r="H15" i="14"/>
  <c r="K12" i="14"/>
  <c r="I20" i="14"/>
  <c r="I19" i="14"/>
  <c r="H19" i="14"/>
  <c r="H34" i="14"/>
  <c r="H42" i="14"/>
  <c r="I42" i="14"/>
  <c r="J42" i="14"/>
  <c r="M46" i="14"/>
  <c r="M30" i="14"/>
  <c r="K47" i="14"/>
  <c r="I11" i="14"/>
  <c r="H14" i="14"/>
  <c r="L12" i="14"/>
  <c r="J14" i="14"/>
  <c r="L14" i="14"/>
  <c r="L20" i="14"/>
  <c r="M20" i="14"/>
  <c r="J35" i="14"/>
  <c r="K39" i="14"/>
  <c r="I41" i="14"/>
  <c r="I44" i="14"/>
  <c r="K30" i="14"/>
  <c r="I26" i="14"/>
  <c r="J43" i="14"/>
  <c r="L33" i="14"/>
  <c r="M49" i="14"/>
  <c r="I25" i="14"/>
  <c r="M89" i="14"/>
  <c r="M65" i="14"/>
  <c r="H65" i="14"/>
  <c r="I89" i="14"/>
  <c r="H89" i="14"/>
  <c r="L89" i="14"/>
  <c r="L65" i="14"/>
  <c r="K65" i="14"/>
  <c r="J89" i="14"/>
  <c r="J65" i="14"/>
  <c r="I65" i="14"/>
  <c r="K89" i="14"/>
  <c r="I97" i="14"/>
  <c r="L81" i="14"/>
  <c r="M73" i="14"/>
  <c r="L73" i="14"/>
  <c r="K57" i="14"/>
  <c r="L57" i="14"/>
  <c r="K97" i="14"/>
  <c r="H81" i="14"/>
  <c r="M97" i="14"/>
  <c r="J81" i="14"/>
  <c r="H73" i="14"/>
  <c r="K73" i="14"/>
  <c r="J57" i="14"/>
  <c r="M57" i="14"/>
  <c r="J97" i="14"/>
  <c r="I81" i="14"/>
  <c r="I57" i="14"/>
  <c r="H97" i="14"/>
  <c r="L97" i="14"/>
  <c r="K81" i="14"/>
  <c r="M81" i="14"/>
  <c r="J73" i="14"/>
  <c r="H57" i="14"/>
  <c r="I73" i="14"/>
  <c r="K75" i="14"/>
  <c r="L75" i="14"/>
  <c r="I67" i="14"/>
  <c r="M59" i="14"/>
  <c r="J75" i="14"/>
  <c r="L67" i="14"/>
  <c r="K67" i="14"/>
  <c r="J59" i="14"/>
  <c r="H59" i="14"/>
  <c r="I75" i="14"/>
  <c r="J67" i="14"/>
  <c r="H67" i="14"/>
  <c r="M67" i="14"/>
  <c r="K59" i="14"/>
  <c r="M75" i="14"/>
  <c r="H75" i="14"/>
  <c r="L59" i="14"/>
  <c r="I59" i="14"/>
  <c r="J99" i="14"/>
  <c r="H83" i="14"/>
  <c r="I83" i="14"/>
  <c r="H53" i="14"/>
  <c r="H91" i="14"/>
  <c r="K83" i="14"/>
  <c r="M53" i="14"/>
  <c r="K91" i="14"/>
  <c r="L99" i="14"/>
  <c r="I91" i="14"/>
  <c r="L83" i="14"/>
  <c r="J83" i="14"/>
  <c r="K53" i="14"/>
  <c r="I99" i="14"/>
  <c r="J91" i="14"/>
  <c r="M99" i="14"/>
  <c r="H99" i="14"/>
  <c r="L91" i="14"/>
  <c r="M83" i="14"/>
  <c r="J53" i="14"/>
  <c r="L53" i="14"/>
  <c r="K99" i="14"/>
  <c r="M91" i="14"/>
  <c r="I53" i="14"/>
  <c r="H85" i="14"/>
  <c r="K85" i="14"/>
  <c r="J85" i="14"/>
  <c r="H77" i="14"/>
  <c r="K77" i="14"/>
  <c r="K69" i="14"/>
  <c r="J61" i="14"/>
  <c r="I61" i="14"/>
  <c r="L77" i="14"/>
  <c r="J77" i="14"/>
  <c r="L69" i="14"/>
  <c r="M61" i="14"/>
  <c r="K61" i="14"/>
  <c r="M85" i="14"/>
  <c r="I85" i="14"/>
  <c r="M77" i="14"/>
  <c r="M69" i="14"/>
  <c r="I69" i="14"/>
  <c r="H61" i="14"/>
  <c r="L85" i="14"/>
  <c r="I77" i="14"/>
  <c r="J69" i="14"/>
  <c r="H69" i="14"/>
  <c r="L61" i="14"/>
  <c r="K101" i="14"/>
  <c r="H93" i="14"/>
  <c r="I93" i="14"/>
  <c r="H101" i="14"/>
  <c r="J93" i="14"/>
  <c r="J101" i="14"/>
  <c r="M101" i="14"/>
  <c r="M93" i="14"/>
  <c r="I101" i="14"/>
  <c r="L93" i="14"/>
  <c r="L101" i="14"/>
  <c r="K93" i="14"/>
  <c r="L79" i="14"/>
  <c r="M79" i="14"/>
  <c r="I79" i="14"/>
  <c r="L71" i="14"/>
  <c r="J63" i="14"/>
  <c r="H63" i="14"/>
  <c r="I63" i="14"/>
  <c r="I55" i="14"/>
  <c r="J79" i="14"/>
  <c r="H71" i="14"/>
  <c r="I71" i="14"/>
  <c r="K71" i="14"/>
  <c r="L55" i="14"/>
  <c r="H79" i="14"/>
  <c r="M71" i="14"/>
  <c r="J71" i="14"/>
  <c r="K63" i="14"/>
  <c r="H55" i="14"/>
  <c r="K55" i="14"/>
  <c r="K79" i="14"/>
  <c r="L63" i="14"/>
  <c r="M63" i="14"/>
  <c r="J55" i="14"/>
  <c r="M55" i="14"/>
  <c r="I95" i="14"/>
  <c r="H95" i="14"/>
  <c r="J87" i="14"/>
  <c r="J103" i="14"/>
  <c r="I87" i="14"/>
  <c r="L103" i="14"/>
  <c r="M103" i="14"/>
  <c r="H103" i="14"/>
  <c r="K95" i="14"/>
  <c r="H87" i="14"/>
  <c r="M87" i="14"/>
  <c r="K103" i="14"/>
  <c r="I103" i="14"/>
  <c r="J95" i="14"/>
  <c r="M95" i="14"/>
  <c r="L95" i="14"/>
  <c r="K87" i="14"/>
  <c r="L87" i="14"/>
  <c r="I60" i="14"/>
  <c r="I56" i="14"/>
  <c r="I52" i="14"/>
  <c r="H58" i="14"/>
  <c r="L56" i="14"/>
  <c r="M54" i="14"/>
  <c r="L60" i="14"/>
  <c r="K52" i="14"/>
  <c r="M56" i="14"/>
  <c r="K60" i="14"/>
  <c r="M52" i="14"/>
  <c r="H56" i="14"/>
  <c r="K54" i="14"/>
  <c r="J56" i="14"/>
  <c r="J54" i="14"/>
  <c r="L54" i="14"/>
  <c r="J58" i="14"/>
  <c r="L52" i="14"/>
  <c r="I58" i="14"/>
  <c r="M60" i="14"/>
  <c r="M58" i="14"/>
  <c r="H54" i="14"/>
  <c r="K58" i="14"/>
  <c r="L58" i="14"/>
  <c r="I54" i="14"/>
  <c r="H60" i="14"/>
  <c r="J60" i="14"/>
  <c r="J52" i="14"/>
  <c r="H52" i="14"/>
  <c r="K56" i="14"/>
  <c r="H68" i="14"/>
  <c r="H70" i="14"/>
  <c r="J68" i="14"/>
  <c r="H66" i="14"/>
  <c r="K66" i="14"/>
  <c r="K62" i="14"/>
  <c r="I62" i="14"/>
  <c r="H62" i="14"/>
  <c r="K64" i="14"/>
  <c r="H64" i="14"/>
  <c r="J64" i="14"/>
  <c r="M70" i="14"/>
  <c r="L70" i="14"/>
  <c r="I68" i="14"/>
  <c r="L68" i="14"/>
  <c r="L66" i="14"/>
  <c r="I64" i="14"/>
  <c r="L62" i="14"/>
  <c r="J62" i="14"/>
  <c r="M62" i="14"/>
  <c r="K68" i="14"/>
  <c r="M68" i="14"/>
  <c r="I70" i="14"/>
  <c r="J70" i="14"/>
  <c r="I66" i="14"/>
  <c r="M64" i="14"/>
  <c r="M66" i="14"/>
  <c r="L64" i="14"/>
  <c r="K70" i="14"/>
  <c r="J66" i="14"/>
  <c r="J76" i="14"/>
  <c r="L76" i="14"/>
  <c r="K72" i="14"/>
  <c r="J72" i="14"/>
  <c r="H72" i="14"/>
  <c r="I76" i="14"/>
  <c r="M72" i="14"/>
  <c r="L72" i="14"/>
  <c r="H76" i="14"/>
  <c r="M76" i="14"/>
  <c r="K76" i="14"/>
  <c r="I72" i="14"/>
  <c r="K84" i="14"/>
  <c r="J80" i="14"/>
  <c r="L84" i="14"/>
  <c r="K80" i="14"/>
  <c r="L80" i="14"/>
  <c r="I84" i="14"/>
  <c r="M84" i="14"/>
  <c r="H80" i="14"/>
  <c r="H84" i="14"/>
  <c r="I80" i="14"/>
  <c r="M80" i="14"/>
  <c r="J84" i="14"/>
  <c r="K94" i="14"/>
  <c r="K96" i="14"/>
  <c r="J94" i="14"/>
  <c r="J90" i="14"/>
  <c r="M90" i="14"/>
  <c r="M96" i="14"/>
  <c r="M94" i="14"/>
  <c r="I96" i="14"/>
  <c r="J96" i="14"/>
  <c r="H96" i="14"/>
  <c r="I90" i="14"/>
  <c r="H90" i="14"/>
  <c r="L96" i="14"/>
  <c r="L94" i="14"/>
  <c r="K90" i="14"/>
  <c r="H94" i="14"/>
  <c r="I94" i="14"/>
  <c r="L90" i="14"/>
  <c r="L104" i="14"/>
  <c r="L100" i="14"/>
  <c r="M100" i="14"/>
  <c r="K100" i="14"/>
  <c r="H100" i="14"/>
  <c r="I104" i="14"/>
  <c r="I100" i="14"/>
  <c r="M104" i="14"/>
  <c r="J104" i="14"/>
  <c r="J100" i="14"/>
  <c r="H104" i="14"/>
  <c r="K104" i="14"/>
  <c r="M78" i="14"/>
  <c r="K78" i="14"/>
  <c r="H74" i="14"/>
  <c r="L74" i="14"/>
  <c r="J88" i="14"/>
  <c r="L82" i="14"/>
  <c r="L88" i="14"/>
  <c r="K86" i="14"/>
  <c r="L86" i="14"/>
  <c r="M102" i="14"/>
  <c r="J102" i="14"/>
  <c r="M98" i="14"/>
  <c r="K98" i="14"/>
  <c r="J74" i="14"/>
  <c r="I82" i="14"/>
  <c r="L92" i="14"/>
  <c r="I74" i="14"/>
  <c r="J78" i="14"/>
  <c r="K74" i="14"/>
  <c r="K88" i="14"/>
  <c r="J82" i="14"/>
  <c r="H86" i="14"/>
  <c r="I88" i="14"/>
  <c r="M82" i="14"/>
  <c r="M92" i="14"/>
  <c r="H98" i="14"/>
  <c r="L102" i="14"/>
  <c r="K102" i="14"/>
  <c r="M88" i="14"/>
  <c r="J86" i="14"/>
  <c r="J98" i="14"/>
  <c r="L78" i="14"/>
  <c r="M74" i="14"/>
  <c r="H88" i="14"/>
  <c r="I86" i="14"/>
  <c r="H82" i="14"/>
  <c r="K82" i="14"/>
  <c r="J92" i="14"/>
  <c r="H92" i="14"/>
  <c r="H102" i="14"/>
  <c r="I98" i="14"/>
  <c r="H78" i="14"/>
  <c r="M86" i="14"/>
  <c r="I92" i="14"/>
  <c r="I102" i="14"/>
  <c r="I78" i="14"/>
  <c r="K92" i="14"/>
  <c r="L98" i="14"/>
  <c r="J5" i="14"/>
  <c r="H5" i="14"/>
  <c r="L5" i="14"/>
  <c r="K5" i="14"/>
  <c r="I5" i="14"/>
  <c r="M5" i="14"/>
  <c r="E1" i="19" a="1"/>
  <c r="D1" i="19" a="1"/>
  <c r="C1" i="19" a="1"/>
  <c r="A1" i="19" a="1"/>
  <c r="F1" i="19" a="1"/>
  <c r="B1" i="19" a="1"/>
  <c r="D8" i="19" l="1"/>
  <c r="D31" i="19"/>
  <c r="D30" i="19"/>
  <c r="D19" i="19"/>
  <c r="D7" i="19"/>
  <c r="D1" i="19"/>
  <c r="D20" i="19"/>
  <c r="D12" i="19"/>
  <c r="D11" i="19"/>
  <c r="D35" i="19"/>
  <c r="D23" i="19"/>
  <c r="D15" i="19"/>
  <c r="D9" i="19"/>
  <c r="D2" i="19"/>
  <c r="D32" i="19"/>
  <c r="D24" i="19"/>
  <c r="D16" i="19"/>
  <c r="D4" i="19"/>
  <c r="D17" i="19"/>
  <c r="D10" i="19"/>
  <c r="D5" i="19"/>
  <c r="D34" i="19"/>
  <c r="D29" i="19"/>
  <c r="D22" i="19"/>
  <c r="D27" i="19"/>
  <c r="D14" i="19"/>
  <c r="D25" i="19"/>
  <c r="D18" i="19"/>
  <c r="D21" i="19"/>
  <c r="D13" i="19"/>
  <c r="D6" i="19"/>
  <c r="D28" i="19"/>
  <c r="D33" i="19"/>
  <c r="D26" i="19"/>
  <c r="D3" i="19"/>
  <c r="E30" i="19"/>
  <c r="E34" i="19"/>
  <c r="E27" i="19"/>
  <c r="E25" i="19"/>
  <c r="E18" i="19"/>
  <c r="E17" i="19"/>
  <c r="E29" i="19"/>
  <c r="E22" i="19"/>
  <c r="E26" i="19"/>
  <c r="E14" i="19"/>
  <c r="E9" i="19"/>
  <c r="E32" i="19"/>
  <c r="E6" i="19"/>
  <c r="E35" i="19"/>
  <c r="E23" i="19"/>
  <c r="E10" i="19"/>
  <c r="E3" i="19"/>
  <c r="E7" i="19"/>
  <c r="E20" i="19"/>
  <c r="E19" i="19"/>
  <c r="E11" i="19"/>
  <c r="E21" i="19"/>
  <c r="E1" i="19"/>
  <c r="E2" i="19"/>
  <c r="E13" i="19"/>
  <c r="E33" i="19"/>
  <c r="E5" i="19"/>
  <c r="E28" i="19"/>
  <c r="E24" i="19"/>
  <c r="E15" i="19"/>
  <c r="E8" i="19"/>
  <c r="E31" i="19"/>
  <c r="E12" i="19"/>
  <c r="E16" i="19"/>
  <c r="E4" i="19"/>
  <c r="B17" i="19"/>
  <c r="B10" i="19"/>
  <c r="B19" i="19"/>
  <c r="B7" i="19"/>
  <c r="B30" i="19"/>
  <c r="B6" i="19"/>
  <c r="B11" i="19"/>
  <c r="B34" i="19"/>
  <c r="B12" i="19"/>
  <c r="B20" i="19"/>
  <c r="B21" i="19"/>
  <c r="B29" i="19"/>
  <c r="B13" i="19"/>
  <c r="B33" i="19"/>
  <c r="B26" i="19"/>
  <c r="B22" i="19"/>
  <c r="B35" i="19"/>
  <c r="B23" i="19"/>
  <c r="B4" i="19"/>
  <c r="B8" i="19"/>
  <c r="B31" i="19"/>
  <c r="B3" i="19"/>
  <c r="B1" i="19"/>
  <c r="B16" i="19"/>
  <c r="B14" i="19"/>
  <c r="B25" i="19"/>
  <c r="B18" i="19"/>
  <c r="B27" i="19"/>
  <c r="B15" i="19"/>
  <c r="B5" i="19"/>
  <c r="B28" i="19"/>
  <c r="B24" i="19"/>
  <c r="B9" i="19"/>
  <c r="B2" i="19"/>
  <c r="B32" i="19"/>
  <c r="F17" i="19"/>
  <c r="F15" i="19"/>
  <c r="F29" i="19"/>
  <c r="F21" i="19"/>
  <c r="F19" i="19"/>
  <c r="F14" i="19"/>
  <c r="F26" i="19"/>
  <c r="F2" i="19"/>
  <c r="F27" i="19"/>
  <c r="F1" i="19"/>
  <c r="F34" i="19"/>
  <c r="F5" i="19"/>
  <c r="F3" i="19"/>
  <c r="F20" i="19"/>
  <c r="F8" i="19"/>
  <c r="F11" i="19"/>
  <c r="F33" i="19"/>
  <c r="F35" i="19"/>
  <c r="F30" i="19"/>
  <c r="F6" i="19"/>
  <c r="F4" i="19"/>
  <c r="F9" i="19"/>
  <c r="F7" i="19"/>
  <c r="F28" i="19"/>
  <c r="F31" i="19"/>
  <c r="F12" i="19"/>
  <c r="F10" i="19"/>
  <c r="F18" i="19"/>
  <c r="F24" i="19"/>
  <c r="F16" i="19"/>
  <c r="F22" i="19"/>
  <c r="F32" i="19"/>
  <c r="F25" i="19"/>
  <c r="F23" i="19"/>
  <c r="F13" i="19"/>
  <c r="A2" i="19"/>
  <c r="A31" i="19"/>
  <c r="A30" i="19"/>
  <c r="A6" i="19"/>
  <c r="A35" i="19"/>
  <c r="A11" i="19"/>
  <c r="A10" i="19"/>
  <c r="A4" i="19"/>
  <c r="A27" i="19"/>
  <c r="A15" i="19"/>
  <c r="A19" i="19"/>
  <c r="A29" i="19"/>
  <c r="A14" i="19"/>
  <c r="A18" i="19"/>
  <c r="A12" i="19"/>
  <c r="A8" i="19"/>
  <c r="A22" i="19"/>
  <c r="A16" i="19"/>
  <c r="A24" i="19"/>
  <c r="A26" i="19"/>
  <c r="A20" i="19"/>
  <c r="A21" i="19"/>
  <c r="A17" i="19"/>
  <c r="A25" i="19"/>
  <c r="A33" i="19"/>
  <c r="A23" i="19"/>
  <c r="A5" i="19"/>
  <c r="A34" i="19"/>
  <c r="A28" i="19"/>
  <c r="A9" i="19"/>
  <c r="A3" i="19"/>
  <c r="A32" i="19"/>
  <c r="A13" i="19"/>
  <c r="A7" i="19"/>
  <c r="A1" i="19"/>
  <c r="C13" i="19"/>
  <c r="C27" i="19"/>
  <c r="C10" i="19"/>
  <c r="C17" i="19"/>
  <c r="C35" i="19"/>
  <c r="C25" i="19"/>
  <c r="C21" i="19"/>
  <c r="C8" i="19"/>
  <c r="C9" i="19"/>
  <c r="C34" i="19"/>
  <c r="C1" i="19"/>
  <c r="C7" i="19"/>
  <c r="C15" i="19"/>
  <c r="C29" i="19"/>
  <c r="C2" i="19"/>
  <c r="C20" i="19"/>
  <c r="C33" i="19"/>
  <c r="C14" i="19"/>
  <c r="C19" i="19"/>
  <c r="C6" i="19"/>
  <c r="C11" i="19"/>
  <c r="C30" i="19"/>
  <c r="C28" i="19"/>
  <c r="C3" i="19"/>
  <c r="C5" i="19"/>
  <c r="C16" i="19"/>
  <c r="C18" i="19"/>
  <c r="C31" i="19"/>
  <c r="C32" i="19"/>
  <c r="C22" i="19"/>
  <c r="C4" i="19"/>
  <c r="C24" i="19"/>
  <c r="C26" i="19"/>
  <c r="C12" i="19"/>
  <c r="C23" i="19"/>
  <c r="K2" i="1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<sst xmlns="http://schemas.openxmlformats.org/spreadsheetml/2006/main" count="647" uniqueCount="235">
  <si>
    <t>LEI</t>
  </si>
  <si>
    <t>Connection State</t>
  </si>
  <si>
    <t>Public Key</t>
  </si>
  <si>
    <t>Endpoint</t>
  </si>
  <si>
    <t>Endpoint State</t>
  </si>
  <si>
    <t>wss://secretarium.dev:5428/</t>
  </si>
  <si>
    <t>BIC</t>
  </si>
  <si>
    <t>Formatted LEI contribution</t>
  </si>
  <si>
    <t>Msg encrypted</t>
  </si>
  <si>
    <t>MADRec Put Status</t>
  </si>
  <si>
    <t>MADRec report</t>
  </si>
  <si>
    <t xml:space="preserve"> </t>
  </si>
  <si>
    <t>MADRec report on LEI-1</t>
  </si>
  <si>
    <t>Report</t>
  </si>
  <si>
    <t>MADRec consensus result</t>
  </si>
  <si>
    <t>Secretarium key file</t>
  </si>
  <si>
    <t>Password</t>
  </si>
  <si>
    <t>EMIR</t>
  </si>
  <si>
    <t>NACE</t>
  </si>
  <si>
    <t>IF</t>
  </si>
  <si>
    <t>GK</t>
  </si>
  <si>
    <t>PERMID</t>
  </si>
  <si>
    <t>FC</t>
  </si>
  <si>
    <t>NFC-</t>
  </si>
  <si>
    <t>NFC+</t>
  </si>
  <si>
    <t>Json</t>
  </si>
  <si>
    <t>Status</t>
  </si>
  <si>
    <t>MADRec Inputs</t>
  </si>
  <si>
    <t>Use hash</t>
  </si>
  <si>
    <t>SCP State</t>
  </si>
  <si>
    <t>Verified MADRec Inputs</t>
  </si>
  <si>
    <t>Global state</t>
  </si>
  <si>
    <t>ABCDEFGHIJK000000075</t>
  </si>
  <si>
    <t>ABCDEFGHIJK000000172</t>
  </si>
  <si>
    <t>ABCDEFGHIJK000000269</t>
  </si>
  <si>
    <t>0000GB02XXX</t>
  </si>
  <si>
    <t>ABCDEFGHIJK000000366</t>
  </si>
  <si>
    <t>0000GB03XXX</t>
  </si>
  <si>
    <t>ABCDEFGHIJK000000463</t>
  </si>
  <si>
    <t>0000GB04XXX</t>
  </si>
  <si>
    <t>ABCDEFGHIJK000000560</t>
  </si>
  <si>
    <t>0000GB05XXX</t>
  </si>
  <si>
    <t>ABCDEFGHIJK000000657</t>
  </si>
  <si>
    <t>0000GB06XXX</t>
  </si>
  <si>
    <t>ABCDEFGHIJK000000754</t>
  </si>
  <si>
    <t>0000GB07XXX</t>
  </si>
  <si>
    <t>ABCDEFGHIJK000000851</t>
  </si>
  <si>
    <t>0000GB08XXX</t>
  </si>
  <si>
    <t>ABCDEFGHIJK000000948</t>
  </si>
  <si>
    <t>0000GB09XXX</t>
  </si>
  <si>
    <t>ABCDEFGHIJK000001045</t>
  </si>
  <si>
    <t>0000GB10XXX</t>
  </si>
  <si>
    <t>ABCDEFGHIJK000001142</t>
  </si>
  <si>
    <t>0000GB11XXX</t>
  </si>
  <si>
    <t>ABCDEFGHIJK000001239</t>
  </si>
  <si>
    <t>0000GB12XXX</t>
  </si>
  <si>
    <t>ABCDEFGHIJK000001336</t>
  </si>
  <si>
    <t>0000GB13XXX</t>
  </si>
  <si>
    <t>ABCDEFGHIJK000001433</t>
  </si>
  <si>
    <t>0000GB14XXX</t>
  </si>
  <si>
    <t>ABCDEFGHIJK000001530</t>
  </si>
  <si>
    <t>0000GB15XXX</t>
  </si>
  <si>
    <t>ABCDEFGHIJK000001627</t>
  </si>
  <si>
    <t>0000GB16XXX</t>
  </si>
  <si>
    <t>ABCDEFGHIJK000001724</t>
  </si>
  <si>
    <t>0000GB17XXX</t>
  </si>
  <si>
    <t>ABCDEFGHIJK000001821</t>
  </si>
  <si>
    <t>0000GB18XXX</t>
  </si>
  <si>
    <t>ABCDEFGHIJK000001918</t>
  </si>
  <si>
    <t>0000GB19XXX</t>
  </si>
  <si>
    <t>ABCDEFGHIJK000002015</t>
  </si>
  <si>
    <t>0000GB20XXX</t>
  </si>
  <si>
    <t>ABCDEFGHIJK000002112</t>
  </si>
  <si>
    <t>0000GB21XXX</t>
  </si>
  <si>
    <t>ABCDEFGHIJK000002209</t>
  </si>
  <si>
    <t>0000GB22XXX</t>
  </si>
  <si>
    <t>ABCDEFGHIJK000002306</t>
  </si>
  <si>
    <t>0000GB23XXX</t>
  </si>
  <si>
    <t>ABCDEFGHIJK000002403</t>
  </si>
  <si>
    <t>0000GB24XXX</t>
  </si>
  <si>
    <t>ABCDEFGHIJK000002597</t>
  </si>
  <si>
    <t>0000GB25XXX</t>
  </si>
  <si>
    <t>ABCDEFGHIJK000002694</t>
  </si>
  <si>
    <t>0000GB26XXX</t>
  </si>
  <si>
    <t>ABCDEFGHIJK000002791</t>
  </si>
  <si>
    <t>0000GB27XXX</t>
  </si>
  <si>
    <t>ABCDEFGHIJK000002888</t>
  </si>
  <si>
    <t>0000GB28XXX</t>
  </si>
  <si>
    <t>ABCDEFGHIJK000002985</t>
  </si>
  <si>
    <t>0000GB29XXX</t>
  </si>
  <si>
    <t>ABCDEFGHIJK000003082</t>
  </si>
  <si>
    <t>0000GB30XXX</t>
  </si>
  <si>
    <t>ABCDEFGHIJK000003179</t>
  </si>
  <si>
    <t>0000GB31XXX</t>
  </si>
  <si>
    <t>ABCDEFGHIJK000003276</t>
  </si>
  <si>
    <t>0000GB32XXX</t>
  </si>
  <si>
    <t>ABCDEFGHIJK000003373</t>
  </si>
  <si>
    <t>0000GB33XXX</t>
  </si>
  <si>
    <t>ABCDEFGHIJK000003470</t>
  </si>
  <si>
    <t>0000GB34XXX</t>
  </si>
  <si>
    <t>ABCDEFGHIJK000003567</t>
  </si>
  <si>
    <t>0000GB35XXX</t>
  </si>
  <si>
    <t>ABCDEFGHIJK000003664</t>
  </si>
  <si>
    <t>0000GB36XXX</t>
  </si>
  <si>
    <t>ABCDEFGHIJK000003761</t>
  </si>
  <si>
    <t>0000GB37XXX</t>
  </si>
  <si>
    <t>ABCDEFGHIJK000003858</t>
  </si>
  <si>
    <t>0000GB38XXX</t>
  </si>
  <si>
    <t>ABCDEFGHIJK000003955</t>
  </si>
  <si>
    <t>0000GB39XXX</t>
  </si>
  <si>
    <t>ABCDEFGHIJK000004052</t>
  </si>
  <si>
    <t>0000GB40XXX</t>
  </si>
  <si>
    <t>ABCDEFGHIJK000004149</t>
  </si>
  <si>
    <t>0000GB41XXX</t>
  </si>
  <si>
    <t>ABCDEFGHIJK000004246</t>
  </si>
  <si>
    <t>0000GB42XXX</t>
  </si>
  <si>
    <t>ABCDEFGHIJK000004343</t>
  </si>
  <si>
    <t>0000GB43XXX</t>
  </si>
  <si>
    <t>ABCDEFGHIJK000004440</t>
  </si>
  <si>
    <t>0000GB44XXX</t>
  </si>
  <si>
    <t>ABCDEFGHIJK000004537</t>
  </si>
  <si>
    <t>0000GB45XXX</t>
  </si>
  <si>
    <t>ABCDEFGHIJK000004634</t>
  </si>
  <si>
    <t>0000GB46XXX</t>
  </si>
  <si>
    <t>ABCDEFGHIJK000004731</t>
  </si>
  <si>
    <t>0000GB47XXX</t>
  </si>
  <si>
    <t>ABCDEFGHIJK000004828</t>
  </si>
  <si>
    <t>0000GB48XXX</t>
  </si>
  <si>
    <t>ABCDEFGHIJK000004925</t>
  </si>
  <si>
    <t>0000GB49XXX</t>
  </si>
  <si>
    <t>ABCDEFGHIJK000005022</t>
  </si>
  <si>
    <t>0000GB50XXX</t>
  </si>
  <si>
    <t>ABCDEFGHIJK000005119</t>
  </si>
  <si>
    <t>0000GB51XXX</t>
  </si>
  <si>
    <t>ABCDEFGHIJK000005216</t>
  </si>
  <si>
    <t>0000GB52XXX</t>
  </si>
  <si>
    <t>ABCDEFGHIJK000005313</t>
  </si>
  <si>
    <t>0000GB53XXX</t>
  </si>
  <si>
    <t>ABCDEFGHIJK000005410</t>
  </si>
  <si>
    <t>0000GB54XXX</t>
  </si>
  <si>
    <t>ABCDEFGHIJK000005507</t>
  </si>
  <si>
    <t>0000GB55XXX</t>
  </si>
  <si>
    <t>ABCDEFGHIJK000005604</t>
  </si>
  <si>
    <t>0000GB56XXX</t>
  </si>
  <si>
    <t>ABCDEFGHIJK000005798</t>
  </si>
  <si>
    <t>0000GB57XXX</t>
  </si>
  <si>
    <t>ABCDEFGHIJK000005895</t>
  </si>
  <si>
    <t>0000GB58XXX</t>
  </si>
  <si>
    <t>ABCDEFGHIJK000005992</t>
  </si>
  <si>
    <t>0000GB59XXX</t>
  </si>
  <si>
    <t>ABCDEFGHIJK000006089</t>
  </si>
  <si>
    <t>0000GB60XXX</t>
  </si>
  <si>
    <t>ABCDEFGHIJK000006186</t>
  </si>
  <si>
    <t>0000GB61XXX</t>
  </si>
  <si>
    <t>ABCDEFGHIJK000006283</t>
  </si>
  <si>
    <t>0000GB62XXX</t>
  </si>
  <si>
    <t>ABCDEFGHIJK000006380</t>
  </si>
  <si>
    <t>0000GB63XXX</t>
  </si>
  <si>
    <t>ABCDEFGHIJK000006477</t>
  </si>
  <si>
    <t>0000GB64XXX</t>
  </si>
  <si>
    <t>ABCDEFGHIJK000006574</t>
  </si>
  <si>
    <t>0000GB65XXX</t>
  </si>
  <si>
    <t>ABCDEFGHIJK000006671</t>
  </si>
  <si>
    <t>0000GB66XXX</t>
  </si>
  <si>
    <t>ABCDEFGHIJK000006768</t>
  </si>
  <si>
    <t>0000GB67XXX</t>
  </si>
  <si>
    <t>ABCDEFGHIJK000006865</t>
  </si>
  <si>
    <t>0000GB68XXX</t>
  </si>
  <si>
    <t>ABCDEFGHIJK000006962</t>
  </si>
  <si>
    <t>0000GB69XXX</t>
  </si>
  <si>
    <t>ABCDEFGHIJK000007059</t>
  </si>
  <si>
    <t>0000GB70XXX</t>
  </si>
  <si>
    <t>ABCDEFGHIJK000007156</t>
  </si>
  <si>
    <t>0000GB71XXX</t>
  </si>
  <si>
    <t>ABCDEFGHIJK000007253</t>
  </si>
  <si>
    <t>0000GB72XXX</t>
  </si>
  <si>
    <t>ABCDEFGHIJK000007350</t>
  </si>
  <si>
    <t>0000GB73XXX</t>
  </si>
  <si>
    <t>ABCDEFGHIJK000007447</t>
  </si>
  <si>
    <t>0000GB74XXX</t>
  </si>
  <si>
    <t>ABCDEFGHIJK000007544</t>
  </si>
  <si>
    <t>0000GB75XXX</t>
  </si>
  <si>
    <t>ABCDEFGHIJK000007641</t>
  </si>
  <si>
    <t>0000GB76XXX</t>
  </si>
  <si>
    <t>ABCDEFGHIJK000007738</t>
  </si>
  <si>
    <t>0000GB77XXX</t>
  </si>
  <si>
    <t>ABCDEFGHIJK000007835</t>
  </si>
  <si>
    <t>0000GB78XXX</t>
  </si>
  <si>
    <t>ABCDEFGHIJK000007932</t>
  </si>
  <si>
    <t>0000GB79XXX</t>
  </si>
  <si>
    <t>ABCDEFGHIJK000008029</t>
  </si>
  <si>
    <t>0000GB80XXX</t>
  </si>
  <si>
    <t>ABCDEFGHIJK000008126</t>
  </si>
  <si>
    <t>0000GB81XXX</t>
  </si>
  <si>
    <t>ABCDEFGHIJK000008223</t>
  </si>
  <si>
    <t>0000GB82XXX</t>
  </si>
  <si>
    <t>ABCDEFGHIJK000008320</t>
  </si>
  <si>
    <t>0000GB83XXX</t>
  </si>
  <si>
    <t>ABCDEFGHIJK000008417</t>
  </si>
  <si>
    <t>0000GB84XXX</t>
  </si>
  <si>
    <t>ABCDEFGHIJK000008514</t>
  </si>
  <si>
    <t>0000GB85XXX</t>
  </si>
  <si>
    <t>ABCDEFGHIJK000008611</t>
  </si>
  <si>
    <t>0000GB86XXX</t>
  </si>
  <si>
    <t>ABCDEFGHIJK000008708</t>
  </si>
  <si>
    <t>0000GB87XXX</t>
  </si>
  <si>
    <t>ABCDEFGHIJK000008805</t>
  </si>
  <si>
    <t>0000GB88XXX</t>
  </si>
  <si>
    <t>ABCDEFGHIJK000008902</t>
  </si>
  <si>
    <t>0000GB89XXX</t>
  </si>
  <si>
    <t>ABCDEFGHIJK000009096</t>
  </si>
  <si>
    <t>0000GB90XXX</t>
  </si>
  <si>
    <t>ABCDEFGHIJK000009193</t>
  </si>
  <si>
    <t>0000GB91XXX</t>
  </si>
  <si>
    <t>ABCDEFGHIJK000009290</t>
  </si>
  <si>
    <t>0000GB92XXX</t>
  </si>
  <si>
    <t>ABCDEFGHIJK000009387</t>
  </si>
  <si>
    <t>0000GB93XXX</t>
  </si>
  <si>
    <t>ABCDEFGHIJK000009484</t>
  </si>
  <si>
    <t>0000GB94XXX</t>
  </si>
  <si>
    <t>ABCDEFGHIJK000009581</t>
  </si>
  <si>
    <t>0000GB95XXX</t>
  </si>
  <si>
    <t>ABCDEFGHIJK000009678</t>
  </si>
  <si>
    <t>0000GB96XXX</t>
  </si>
  <si>
    <t>ABCDEFGHIJK000009775</t>
  </si>
  <si>
    <t>0000GB97XXX</t>
  </si>
  <si>
    <t>ABCDEFGHIJK000009872</t>
  </si>
  <si>
    <t>0000GB98XXX</t>
  </si>
  <si>
    <t>ABCDEFGHIJK000009969</t>
  </si>
  <si>
    <t>0000GB99XXX</t>
  </si>
  <si>
    <t>Identities/Demo Excel.secretarium</t>
  </si>
  <si>
    <t>wss://ovh1.node.secretarium.org:443/</t>
  </si>
  <si>
    <t>0000GB00XXX</t>
  </si>
  <si>
    <t>0000GB01XXA</t>
  </si>
  <si>
    <t>Salt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</si>
</sst>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_-;\-* #,##0.0_-;_-* &quot;-&quot;??_-;_-@_-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6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0" fillId="0" borderId="1" xfId="0" applyBorder="1" applyAlignment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4" xfId="0" quotePrefix="1" applyFont="1" applyBorder="1"/>
    <xf numFmtId="0" fontId="0" fillId="0" borderId="5" xfId="0" applyBorder="1"/>
    <xf numFmtId="0" fontId="0" fillId="0" borderId="0" xfId="0" applyBorder="1"/>
    <xf numFmtId="0" fontId="3" fillId="0" borderId="0" xfId="0" applyFont="1" applyBorder="1" applyAlignment="1"/>
    <xf numFmtId="0" fontId="3" fillId="0" borderId="0" xfId="0" quotePrefix="1" applyFont="1" applyBorder="1" applyAlignment="1"/>
    <xf numFmtId="0" fontId="1" fillId="0" borderId="0" xfId="0" applyFont="1" applyFill="1" applyBorder="1" applyAlignment="1">
      <alignment horizontal="left"/>
    </xf>
    <xf numFmtId="0" fontId="4" fillId="0" borderId="12" xfId="0" applyFont="1" applyBorder="1" applyAlignment="1">
      <alignment horizontal="center"/>
    </xf>
    <xf numFmtId="164" fontId="0" fillId="0" borderId="0" xfId="1" applyNumberFormat="1" applyFont="1"/>
    <xf numFmtId="43" fontId="0" fillId="0" borderId="0" xfId="1" applyNumberFormat="1" applyFont="1"/>
    <xf numFmtId="0" fontId="1" fillId="0" borderId="11" xfId="0" applyFont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quotePrefix="1"/>
    <xf numFmtId="0" fontId="1" fillId="0" borderId="11" xfId="0" applyFont="1" applyBorder="1" applyAlignment="1">
      <alignment horizontal="center"/>
    </xf>
    <xf numFmtId="0" fontId="0" fillId="3" borderId="0" xfId="0" applyFill="1"/>
    <xf numFmtId="0" fontId="0" fillId="0" borderId="0" xfId="0" applyAlignment="1">
      <alignment horizontal="center"/>
    </xf>
    <xf numFmtId="0" fontId="1" fillId="0" borderId="11" xfId="0" applyFont="1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9" fillId="0" borderId="1" xfId="0" applyFont="1" applyFill="1" applyBorder="1" applyAlignment="1">
      <alignment horizontal="left" indent="1"/>
    </xf>
    <xf numFmtId="0" fontId="3" fillId="0" borderId="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1" fillId="0" borderId="11" xfId="0" applyFont="1" applyBorder="1" applyAlignment="1">
      <alignment horizontal="left"/>
    </xf>
    <xf numFmtId="0" fontId="7" fillId="2" borderId="12" xfId="0" quotePrefix="1" applyFont="1" applyFill="1" applyBorder="1" applyAlignment="1">
      <alignment horizontal="center"/>
    </xf>
    <xf numFmtId="0" fontId="7" fillId="2" borderId="13" xfId="0" quotePrefix="1" applyFont="1" applyFill="1" applyBorder="1" applyAlignment="1">
      <alignment horizontal="center"/>
    </xf>
    <xf numFmtId="0" fontId="7" fillId="2" borderId="14" xfId="0" quotePrefix="1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2" fillId="0" borderId="6" xfId="0" quotePrefix="1" applyFont="1" applyBorder="1" applyAlignment="1">
      <alignment horizontal="left" vertical="top" wrapText="1"/>
    </xf>
    <xf numFmtId="0" fontId="2" fillId="0" borderId="7" xfId="0" quotePrefix="1" applyFont="1" applyBorder="1" applyAlignment="1">
      <alignment horizontal="left" vertical="top" wrapText="1"/>
    </xf>
    <xf numFmtId="0" fontId="2" fillId="0" borderId="2" xfId="0" quotePrefix="1" applyFont="1" applyBorder="1" applyAlignment="1">
      <alignment horizontal="left" vertical="top" wrapText="1"/>
    </xf>
    <xf numFmtId="0" fontId="2" fillId="0" borderId="8" xfId="0" quotePrefix="1" applyFont="1" applyBorder="1" applyAlignment="1">
      <alignment horizontal="left" vertical="top" wrapText="1"/>
    </xf>
    <xf numFmtId="0" fontId="2" fillId="0" borderId="0" xfId="0" quotePrefix="1" applyFont="1" applyBorder="1" applyAlignment="1">
      <alignment horizontal="left" vertical="top" wrapText="1"/>
    </xf>
    <xf numFmtId="0" fontId="2" fillId="0" borderId="9" xfId="0" quotePrefix="1" applyFont="1" applyBorder="1" applyAlignment="1">
      <alignment horizontal="left" vertical="top" wrapText="1"/>
    </xf>
    <xf numFmtId="0" fontId="2" fillId="0" borderId="10" xfId="0" quotePrefix="1" applyFont="1" applyBorder="1" applyAlignment="1">
      <alignment horizontal="left" vertical="top" wrapText="1"/>
    </xf>
    <xf numFmtId="0" fontId="2" fillId="0" borderId="11" xfId="0" quotePrefix="1" applyFont="1" applyBorder="1" applyAlignment="1">
      <alignment horizontal="left" vertical="top" wrapText="1"/>
    </xf>
    <xf numFmtId="0" fontId="2" fillId="0" borderId="3" xfId="0" quotePrefix="1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6">
    <dxf>
      <fill>
        <patternFill>
          <bgColor theme="5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f1305532f8cf41d1a62c422e29bab563">
      <tp t="s">
        <v>Executed @25/11/2018 21:38:41</v>
        <stp/>
        <stp>Request</stp>
        <stp>AAAAAAAAAAE=</stp>
        <tr r="D5" s="14"/>
      </tp>
      <tp t="s">
        <v>{_x000D_
  "LEI": "UbJhfDpzANyPNHDe17Oy5LIHUibCpyiBRuYJ6k0y+FA=",_x000D_
  "values": [_x000D_
    {_x000D_
      "name": "BIC",_x000D_
      "split": [_x000D_
        1_x000D_
      ],_x000D_
      "total": 1,_x000D_
      "group": 1,_x000D_
      "contribution": "48YKtt2O00/LrhM9e3atjhux+Nh3N7Us6hd+boCmzKo="_x000D_
    },_x000D_
    {_x000D_
      "name": "EMIR",_x000D_
      "split": [_x000D_
        1_x000D_
      ],_x000D_
      "total": 1,_x000D_
      "group": 1,_x000D_
      "contribution": "uXrHDvjWJFNNzk9vgSYN1CFpruGmVbLaJ9m1CuNZewU="_x000D_
    },_x000D_
    {_x000D_
      "name": "GK",_x000D_
      "split": [_x000D_
        1_x000D_
      ],_x000D_
      "total": 1,_x000D_
      "group": 1,_x000D_
      "contribution": "NK99qkGd8Tih/Ac9CazRX58BIAud3f1+C3H7DsI/9OQ="_x000D_
    },_x000D_
    {_x000D_
      "name": "IF",_x000D_
      "split": [_x000D_
        1_x000D_
      ],_x000D_
      "total": 1,_x000D_
      "group": 1,_x000D_
      "contribution": "S0Mhxa6pRiwJJq56uo3RgGFDby5T9j5wB+gZlL4qVP0="_x000D_
    },_x000D_
    {_x000D_
      "name": "NACE",_x000D_
      "split": [_x000D_
        1_x000D_
      ],_x000D_
      "total": 1,_x000D_
      "group": 1,_x000D_
      "contribution": "PYbs7wAADgErM7wt5nfYk3rA2oKzMJwV65mv5Wi++zM="_x000D_
    },_x000D_
    {_x000D_
      "name": "PERMID",_x000D_
      "split": [_x000D_
        1_x000D_
      ],_x000D_
      "total": 1,_x000D_
      "group": 1,_x000D_
      "contribution": "gFx0SJnTcc4F5irbn22rheWNrCUhddEc9DiGrZ5UgOg="_x000D_
    }_x000D_
  ]_x000D_
}</v>
        <stp/>
        <stp>Request</stp>
        <stp>AAAAAAAAAAI=</stp>
        <tr r="F5" s="14"/>
      </tp>
    </main>
    <main first="rtdsrv.f1305532f8cf41d1a62c422e29bab563">
      <tp t="s">
        <v>SecureConnectionEstablished</v>
        <stp/>
        <stp>ConnectionState</stp>
        <tr r="C12" s="1"/>
        <tr r="C2" s="14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xMode val="edge"/>
          <c:yMode val="edge"/>
          <c:x val="7.0432884947605148E-2"/>
          <c:y val="0.27070354876309904"/>
          <c:w val="0.38151146013286119"/>
          <c:h val="0.46304554393687997"/>
        </c:manualLayout>
      </c:layout>
      <c:doughnutChart>
        <c:varyColors val="1"/>
        <c:ser>
          <c:idx val="43"/>
          <c:order val="0"/>
          <c:tx>
            <c:strRef>
              <c:f>MADRecChartsArgs!$A$2</c:f>
              <c:strCache>
                <c:ptCount val="1"/>
                <c:pt idx="0">
                  <c:v>BIC</c:v>
                </c:pt>
              </c:strCache>
            </c:strRef>
          </c:tx>
          <c:dPt>
            <c:idx val="0"/>
            <c:bubble3D val="0"/>
            <c:spPr>
              <a:solidFill>
                <a:srgbClr val="70AD47">
                  <a:lumMod val="10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C-C60D-4799-941F-34A69E5A809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'LEI view'!$N$6</c:f>
              <c:numCache>
                <c:formatCode>General</c:formatCode>
                <c:ptCount val="1"/>
              </c:numCache>
            </c:numRef>
          </c:cat>
          <c:val>
            <c:numRef>
              <c:f>[0]!MADREC_CHART_SERIE_0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C60D-4799-941F-34A69E5A80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xMode val="edge"/>
          <c:yMode val="edge"/>
          <c:x val="7.0432884947605148E-2"/>
          <c:y val="0.27070354876309904"/>
          <c:w val="0.38151146013286119"/>
          <c:h val="0.46304554393687997"/>
        </c:manualLayout>
      </c:layout>
      <c:doughnutChart>
        <c:varyColors val="1"/>
        <c:ser>
          <c:idx val="0"/>
          <c:order val="0"/>
          <c:tx>
            <c:strRef>
              <c:f>MADRecChartsArgs!$B$2</c:f>
              <c:strCache>
                <c:ptCount val="1"/>
                <c:pt idx="0">
                  <c:v>EMIR</c:v>
                </c:pt>
              </c:strCache>
            </c:strRef>
          </c:tx>
          <c:dPt>
            <c:idx val="0"/>
            <c:bubble3D val="0"/>
            <c:spPr>
              <a:solidFill>
                <a:srgbClr val="70AD47">
                  <a:lumMod val="10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263-4C54-9410-16CC545EA9A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[0]!MADREC_CHART_SERIE_1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63-4C54-9410-16CC545EA9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xMode val="edge"/>
          <c:yMode val="edge"/>
          <c:x val="7.0432884947605148E-2"/>
          <c:y val="0.27070354876309904"/>
          <c:w val="0.38151146013286119"/>
          <c:h val="0.46304554393687997"/>
        </c:manualLayout>
      </c:layout>
      <c:doughnutChart>
        <c:varyColors val="1"/>
        <c:ser>
          <c:idx val="0"/>
          <c:order val="0"/>
          <c:tx>
            <c:strRef>
              <c:f>MADRecChartsArgs!$C$2</c:f>
              <c:strCache>
                <c:ptCount val="1"/>
                <c:pt idx="0">
                  <c:v>GK</c:v>
                </c:pt>
              </c:strCache>
            </c:strRef>
          </c:tx>
          <c:dPt>
            <c:idx val="0"/>
            <c:bubble3D val="0"/>
            <c:spPr>
              <a:solidFill>
                <a:srgbClr val="70AD47">
                  <a:lumMod val="10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74C-4ED9-B17D-46AED682F73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[0]!MADREC_CHART_SERIE_2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4C-4ED9-B17D-46AED682F7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xMode val="edge"/>
          <c:yMode val="edge"/>
          <c:x val="7.0432884947605148E-2"/>
          <c:y val="0.27070354876309904"/>
          <c:w val="0.38151146013286119"/>
          <c:h val="0.46304554393687997"/>
        </c:manualLayout>
      </c:layout>
      <c:doughnutChart>
        <c:varyColors val="1"/>
        <c:ser>
          <c:idx val="0"/>
          <c:order val="0"/>
          <c:tx>
            <c:strRef>
              <c:f>MADRecChartsArgs!$D$2</c:f>
              <c:strCache>
                <c:ptCount val="1"/>
                <c:pt idx="0">
                  <c:v>IF</c:v>
                </c:pt>
              </c:strCache>
            </c:strRef>
          </c:tx>
          <c:dPt>
            <c:idx val="0"/>
            <c:bubble3D val="0"/>
            <c:spPr>
              <a:solidFill>
                <a:srgbClr val="70AD47">
                  <a:lumMod val="10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F52-4BA4-B37E-E168E4E80F2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[0]!MADREC_CHART_SERIE_3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52-4BA4-B37E-E168E4E80F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xMode val="edge"/>
          <c:yMode val="edge"/>
          <c:x val="7.0432884947605148E-2"/>
          <c:y val="0.27070354876309904"/>
          <c:w val="0.38151146013286119"/>
          <c:h val="0.46304554393687997"/>
        </c:manualLayout>
      </c:layout>
      <c:doughnutChart>
        <c:varyColors val="1"/>
        <c:ser>
          <c:idx val="0"/>
          <c:order val="0"/>
          <c:tx>
            <c:strRef>
              <c:f>MADRecChartsArgs!$E$2</c:f>
              <c:strCache>
                <c:ptCount val="1"/>
                <c:pt idx="0">
                  <c:v>NACE</c:v>
                </c:pt>
              </c:strCache>
            </c:strRef>
          </c:tx>
          <c:dPt>
            <c:idx val="0"/>
            <c:bubble3D val="0"/>
            <c:spPr>
              <a:solidFill>
                <a:srgbClr val="70AD47">
                  <a:lumMod val="10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CFF-4710-885A-8C0FC5F2721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[0]!MADREC_CHART_SERIE_4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FF-4710-885A-8C0FC5F272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xMode val="edge"/>
          <c:yMode val="edge"/>
          <c:x val="7.0432884947605148E-2"/>
          <c:y val="0.27070354876309904"/>
          <c:w val="0.38151146013286119"/>
          <c:h val="0.46304554393687997"/>
        </c:manualLayout>
      </c:layout>
      <c:doughnutChart>
        <c:varyColors val="1"/>
        <c:ser>
          <c:idx val="0"/>
          <c:order val="0"/>
          <c:tx>
            <c:strRef>
              <c:f>MADRecChartsArgs!$F$2</c:f>
              <c:strCache>
                <c:ptCount val="1"/>
                <c:pt idx="0">
                  <c:v>PERMID</c:v>
                </c:pt>
              </c:strCache>
            </c:strRef>
          </c:tx>
          <c:dPt>
            <c:idx val="0"/>
            <c:bubble3D val="0"/>
            <c:spPr>
              <a:solidFill>
                <a:srgbClr val="70AD47">
                  <a:lumMod val="10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BB3-47D5-BAB8-9595BD84600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[0]!MADREC_CHART_SERIE_5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B3-47D5-BAB8-9595BD8460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304800</xdr:colOff>
      <xdr:row>13</xdr:row>
      <xdr:rowOff>66675</xdr:rowOff>
    </xdr:from>
    <xdr:to>
      <xdr:col>13</xdr:col>
      <xdr:colOff>342167</xdr:colOff>
      <xdr:row>25</xdr:row>
      <xdr:rowOff>75927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A38420-F94C-436E-B4F5-8EC66D6BE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95600" y="2419350"/>
          <a:ext cx="5866667" cy="21809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285750</xdr:colOff>
      <xdr:row>5</xdr:row>
      <xdr:rowOff>0</xdr:rowOff>
    </xdr:from>
    <xdr:to>
      <xdr:col>16</xdr:col>
      <xdr:colOff>168275</xdr:colOff>
      <xdr:row>14</xdr:row>
      <xdr:rowOff>153987</xdr:rowOff>
    </xdr:to>
    <xdr:graphicFrame macro="">
      <xdr:nvGraphicFramePr>
        <xdr:cNvPr id="20" name="MADRec_piechart_0" title="BIC">
          <a:extLst>
            <a:ext uri="{FF2B5EF4-FFF2-40B4-BE49-F238E27FC236}">
              <a16:creationId xmlns:a16="http://schemas.microsoft.com/office/drawing/2014/main" id="{063445BA-A411-406E-8AF2-9DA5956A2A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384175</xdr:colOff>
      <xdr:row>7</xdr:row>
      <xdr:rowOff>146050</xdr:rowOff>
    </xdr:from>
    <xdr:to>
      <xdr:col>16</xdr:col>
      <xdr:colOff>104775</xdr:colOff>
      <xdr:row>12</xdr:row>
      <xdr:rowOff>130175</xdr:rowOff>
    </xdr:to>
    <xdr:sp macro="" textlink="MADRecChartsArgs!A7">
      <xdr:nvSpPr>
        <xdr:cNvPr id="21" name="MADRec_text_contrib_0">
          <a:extLst>
            <a:ext uri="{FF2B5EF4-FFF2-40B4-BE49-F238E27FC236}">
              <a16:creationId xmlns:a16="http://schemas.microsoft.com/office/drawing/2014/main" id="{5E77D3BB-2AAB-4EDC-B8BE-7C092A772748}"/>
            </a:ext>
          </a:extLst>
        </xdr:cNvPr>
        <xdr:cNvSpPr txBox="1"/>
      </xdr:nvSpPr>
      <xdr:spPr>
        <a:xfrm>
          <a:off x="7594600" y="1412875"/>
          <a:ext cx="1016000" cy="88900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tIns="0" rIns="0" bIns="0" rtlCol="0" anchor="t"/>
        <a:lstStyle/>
        <a:p>
          <a:fld id="{DA70959F-1B2D-4F9A-9728-D522D9B64F74}" type="TxLink">
            <a:rPr lang="en-US" sz="1000" b="0" i="0" u="none" strike="noStrike">
              <a:solidFill>
                <a:schemeClr val="tx1">
                  <a:lumMod val="50000"/>
                  <a:lumOff val="50000"/>
                </a:schemeClr>
              </a:solidFill>
              <a:latin typeface="Calibri"/>
              <a:cs typeface="Calibri"/>
            </a:rPr>
            <a:pPr/>
            <a:t>Contrib: 48YKtt2O00/LrhM9e3atjhux+Nh3N7Us6hd+boCmzKo=
Total: 1
Group: 1
Split: [1]</a:t>
          </a:fld>
          <a:endParaRPr lang="en-GB" sz="10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13</xdr:col>
      <xdr:colOff>15875</xdr:colOff>
      <xdr:row>12</xdr:row>
      <xdr:rowOff>130175</xdr:rowOff>
    </xdr:from>
    <xdr:to>
      <xdr:col>16</xdr:col>
      <xdr:colOff>104775</xdr:colOff>
      <xdr:row>14</xdr:row>
      <xdr:rowOff>85725</xdr:rowOff>
    </xdr:to>
    <xdr:sp macro="" textlink="MADRecChartsArgs!A8">
      <xdr:nvSpPr>
        <xdr:cNvPr id="22" name="MADRec_text_status_0">
          <a:extLst>
            <a:ext uri="{FF2B5EF4-FFF2-40B4-BE49-F238E27FC236}">
              <a16:creationId xmlns:a16="http://schemas.microsoft.com/office/drawing/2014/main" id="{42C1476A-B781-43F3-9517-8E0B021772D3}"/>
            </a:ext>
          </a:extLst>
        </xdr:cNvPr>
        <xdr:cNvSpPr txBox="1"/>
      </xdr:nvSpPr>
      <xdr:spPr>
        <a:xfrm>
          <a:off x="6578600" y="2301875"/>
          <a:ext cx="2032000" cy="31750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fld id="{EEBCAB8D-7BF7-4C6C-B56F-28FD6361D9CF}" type="TxLink">
            <a:rPr lang="en-US" sz="1400" b="0" i="0" u="none" strike="noStrike">
              <a:solidFill>
                <a:schemeClr val="tx1">
                  <a:lumMod val="75000"/>
                  <a:lumOff val="25000"/>
                </a:schemeClr>
              </a:solidFill>
              <a:latin typeface="Calibri"/>
              <a:cs typeface="Calibri"/>
            </a:rPr>
            <a:pPr algn="ctr"/>
            <a:t>no match</a:t>
          </a:fld>
          <a:endParaRPr lang="en-GB" sz="14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16</xdr:col>
      <xdr:colOff>295275</xdr:colOff>
      <xdr:row>5</xdr:row>
      <xdr:rowOff>0</xdr:rowOff>
    </xdr:from>
    <xdr:to>
      <xdr:col>19</xdr:col>
      <xdr:colOff>330200</xdr:colOff>
      <xdr:row>14</xdr:row>
      <xdr:rowOff>153987</xdr:rowOff>
    </xdr:to>
    <xdr:graphicFrame macro="">
      <xdr:nvGraphicFramePr>
        <xdr:cNvPr id="23" name="MADRec_piechart_1" title="EMIR">
          <a:extLst>
            <a:ext uri="{FF2B5EF4-FFF2-40B4-BE49-F238E27FC236}">
              <a16:creationId xmlns:a16="http://schemas.microsoft.com/office/drawing/2014/main" id="{7D0B8417-E970-430F-B2B9-C82F5217ED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727075</xdr:colOff>
      <xdr:row>7</xdr:row>
      <xdr:rowOff>146050</xdr:rowOff>
    </xdr:from>
    <xdr:to>
      <xdr:col>19</xdr:col>
      <xdr:colOff>266700</xdr:colOff>
      <xdr:row>12</xdr:row>
      <xdr:rowOff>130175</xdr:rowOff>
    </xdr:to>
    <xdr:sp macro="" textlink="MADRecChartsArgs!B7">
      <xdr:nvSpPr>
        <xdr:cNvPr id="24" name="MADRec_text_contrib_1">
          <a:extLst>
            <a:ext uri="{FF2B5EF4-FFF2-40B4-BE49-F238E27FC236}">
              <a16:creationId xmlns:a16="http://schemas.microsoft.com/office/drawing/2014/main" id="{81A1D29B-6856-42BC-ABCA-5FC08E27753F}"/>
            </a:ext>
          </a:extLst>
        </xdr:cNvPr>
        <xdr:cNvSpPr txBox="1"/>
      </xdr:nvSpPr>
      <xdr:spPr>
        <a:xfrm>
          <a:off x="9880600" y="1412875"/>
          <a:ext cx="1016000" cy="88900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tIns="0" rIns="0" bIns="0" rtlCol="0" anchor="t"/>
        <a:lstStyle/>
        <a:p>
          <a:fld id="{6EFC904A-83A0-4F70-BAE3-5C9976A3E208}" type="TxLink">
            <a:rPr lang="en-US" sz="1000" b="0" i="0" u="none" strike="noStrike">
              <a:solidFill>
                <a:schemeClr val="tx1">
                  <a:lumMod val="50000"/>
                  <a:lumOff val="50000"/>
                </a:schemeClr>
              </a:solidFill>
              <a:latin typeface="Calibri"/>
              <a:cs typeface="Calibri"/>
            </a:rPr>
            <a:pPr/>
            <a:t>Contrib: uXrHDvjWJFNNzk9vgSYN1CFpruGmVbLaJ9m1CuNZewU=
Total: 1
Group: 1
Split: [1]</a:t>
          </a:fld>
          <a:endParaRPr lang="en-GB" sz="10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16</xdr:col>
      <xdr:colOff>358775</xdr:colOff>
      <xdr:row>12</xdr:row>
      <xdr:rowOff>130175</xdr:rowOff>
    </xdr:from>
    <xdr:to>
      <xdr:col>19</xdr:col>
      <xdr:colOff>266700</xdr:colOff>
      <xdr:row>14</xdr:row>
      <xdr:rowOff>85725</xdr:rowOff>
    </xdr:to>
    <xdr:sp macro="" textlink="MADRecChartsArgs!B8">
      <xdr:nvSpPr>
        <xdr:cNvPr id="25" name="MADRec_text_status_1">
          <a:extLst>
            <a:ext uri="{FF2B5EF4-FFF2-40B4-BE49-F238E27FC236}">
              <a16:creationId xmlns:a16="http://schemas.microsoft.com/office/drawing/2014/main" id="{22864F2F-FD2A-48C4-9418-5EC6A42F98BA}"/>
            </a:ext>
          </a:extLst>
        </xdr:cNvPr>
        <xdr:cNvSpPr txBox="1"/>
      </xdr:nvSpPr>
      <xdr:spPr>
        <a:xfrm>
          <a:off x="8864600" y="2301875"/>
          <a:ext cx="2032000" cy="31750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fld id="{4A6E8FC6-0D97-4CC2-8B7B-2005B056153A}" type="TxLink">
            <a:rPr lang="en-US" sz="1400" b="0" i="0" u="none" strike="noStrike">
              <a:solidFill>
                <a:schemeClr val="tx1">
                  <a:lumMod val="75000"/>
                  <a:lumOff val="25000"/>
                </a:schemeClr>
              </a:solidFill>
              <a:latin typeface="Calibri"/>
              <a:cs typeface="Calibri"/>
            </a:rPr>
            <a:pPr algn="ctr"/>
            <a:t>no match</a:t>
          </a:fld>
          <a:endParaRPr lang="en-GB" sz="14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12</xdr:col>
      <xdr:colOff>285750</xdr:colOff>
      <xdr:row>15</xdr:row>
      <xdr:rowOff>95250</xdr:rowOff>
    </xdr:from>
    <xdr:to>
      <xdr:col>16</xdr:col>
      <xdr:colOff>168275</xdr:colOff>
      <xdr:row>25</xdr:row>
      <xdr:rowOff>68262</xdr:rowOff>
    </xdr:to>
    <xdr:graphicFrame macro="">
      <xdr:nvGraphicFramePr>
        <xdr:cNvPr id="26" name="MADRec_piechart_2" title="GK">
          <a:extLst>
            <a:ext uri="{FF2B5EF4-FFF2-40B4-BE49-F238E27FC236}">
              <a16:creationId xmlns:a16="http://schemas.microsoft.com/office/drawing/2014/main" id="{205FD31C-193C-4514-B3F7-A32D968C7D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384175</xdr:colOff>
      <xdr:row>18</xdr:row>
      <xdr:rowOff>60325</xdr:rowOff>
    </xdr:from>
    <xdr:to>
      <xdr:col>16</xdr:col>
      <xdr:colOff>104775</xdr:colOff>
      <xdr:row>23</xdr:row>
      <xdr:rowOff>44450</xdr:rowOff>
    </xdr:to>
    <xdr:sp macro="" textlink="MADRecChartsArgs!C7">
      <xdr:nvSpPr>
        <xdr:cNvPr id="27" name="MADRec_text_contrib_2">
          <a:extLst>
            <a:ext uri="{FF2B5EF4-FFF2-40B4-BE49-F238E27FC236}">
              <a16:creationId xmlns:a16="http://schemas.microsoft.com/office/drawing/2014/main" id="{1E8F5F68-3099-49AC-87A0-587B0BBDA381}"/>
            </a:ext>
          </a:extLst>
        </xdr:cNvPr>
        <xdr:cNvSpPr txBox="1"/>
      </xdr:nvSpPr>
      <xdr:spPr>
        <a:xfrm>
          <a:off x="7594600" y="3317875"/>
          <a:ext cx="1016000" cy="88900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tIns="0" rIns="0" bIns="0" rtlCol="0" anchor="t"/>
        <a:lstStyle/>
        <a:p>
          <a:fld id="{20316CC1-DE4A-44C1-AAA6-D49F3E3F2BF4}" type="TxLink">
            <a:rPr lang="en-US" sz="1000" b="0" i="0" u="none" strike="noStrike">
              <a:solidFill>
                <a:schemeClr val="tx1">
                  <a:lumMod val="50000"/>
                  <a:lumOff val="50000"/>
                </a:schemeClr>
              </a:solidFill>
              <a:latin typeface="Calibri"/>
              <a:cs typeface="Calibri"/>
            </a:rPr>
            <a:pPr/>
            <a:t>Contrib: NK99qkGd8Tih/Ac9CazRX58BIAud3f1+C3H7DsI/9OQ=
Total: 1
Group: 1
Split: [1]</a:t>
          </a:fld>
          <a:endParaRPr lang="en-GB" sz="10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13</xdr:col>
      <xdr:colOff>15875</xdr:colOff>
      <xdr:row>23</xdr:row>
      <xdr:rowOff>44450</xdr:rowOff>
    </xdr:from>
    <xdr:to>
      <xdr:col>16</xdr:col>
      <xdr:colOff>104775</xdr:colOff>
      <xdr:row>25</xdr:row>
      <xdr:rowOff>0</xdr:rowOff>
    </xdr:to>
    <xdr:sp macro="" textlink="MADRecChartsArgs!C8">
      <xdr:nvSpPr>
        <xdr:cNvPr id="28" name="MADRec_text_status_2">
          <a:extLst>
            <a:ext uri="{FF2B5EF4-FFF2-40B4-BE49-F238E27FC236}">
              <a16:creationId xmlns:a16="http://schemas.microsoft.com/office/drawing/2014/main" id="{0428D5BA-8C11-4ADD-A853-49D9DB8EAD34}"/>
            </a:ext>
          </a:extLst>
        </xdr:cNvPr>
        <xdr:cNvSpPr txBox="1"/>
      </xdr:nvSpPr>
      <xdr:spPr>
        <a:xfrm>
          <a:off x="6578600" y="4206875"/>
          <a:ext cx="2032000" cy="31750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fld id="{B75A2A41-2D81-40DB-A3D8-9701CCDB017D}" type="TxLink">
            <a:rPr lang="en-US" sz="1400" b="0" i="0" u="none" strike="noStrike">
              <a:solidFill>
                <a:schemeClr val="tx1">
                  <a:lumMod val="75000"/>
                  <a:lumOff val="25000"/>
                </a:schemeClr>
              </a:solidFill>
              <a:latin typeface="Calibri"/>
              <a:cs typeface="Calibri"/>
            </a:rPr>
            <a:pPr algn="ctr"/>
            <a:t>no match</a:t>
          </a:fld>
          <a:endParaRPr lang="en-GB" sz="14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16</xdr:col>
      <xdr:colOff>295275</xdr:colOff>
      <xdr:row>15</xdr:row>
      <xdr:rowOff>95250</xdr:rowOff>
    </xdr:from>
    <xdr:to>
      <xdr:col>19</xdr:col>
      <xdr:colOff>330200</xdr:colOff>
      <xdr:row>25</xdr:row>
      <xdr:rowOff>68262</xdr:rowOff>
    </xdr:to>
    <xdr:graphicFrame macro="">
      <xdr:nvGraphicFramePr>
        <xdr:cNvPr id="29" name="MADRec_piechart_3" title="IF">
          <a:extLst>
            <a:ext uri="{FF2B5EF4-FFF2-40B4-BE49-F238E27FC236}">
              <a16:creationId xmlns:a16="http://schemas.microsoft.com/office/drawing/2014/main" id="{9B0F6780-162E-4AE7-AAD1-677CBC6BB5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727075</xdr:colOff>
      <xdr:row>18</xdr:row>
      <xdr:rowOff>60325</xdr:rowOff>
    </xdr:from>
    <xdr:to>
      <xdr:col>19</xdr:col>
      <xdr:colOff>266700</xdr:colOff>
      <xdr:row>23</xdr:row>
      <xdr:rowOff>44450</xdr:rowOff>
    </xdr:to>
    <xdr:sp macro="" textlink="MADRecChartsArgs!D7">
      <xdr:nvSpPr>
        <xdr:cNvPr id="30" name="MADRec_text_contrib_3">
          <a:extLst>
            <a:ext uri="{FF2B5EF4-FFF2-40B4-BE49-F238E27FC236}">
              <a16:creationId xmlns:a16="http://schemas.microsoft.com/office/drawing/2014/main" id="{4F1568EE-21E7-42DA-A98E-FEA68F781E2D}"/>
            </a:ext>
          </a:extLst>
        </xdr:cNvPr>
        <xdr:cNvSpPr txBox="1"/>
      </xdr:nvSpPr>
      <xdr:spPr>
        <a:xfrm>
          <a:off x="9880600" y="3317875"/>
          <a:ext cx="1016000" cy="88900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tIns="0" rIns="0" bIns="0" rtlCol="0" anchor="t"/>
        <a:lstStyle/>
        <a:p>
          <a:fld id="{C965E617-2901-4559-84BF-2BB3501E86FB}" type="TxLink">
            <a:rPr lang="en-US" sz="1000" b="0" i="0" u="none" strike="noStrike">
              <a:solidFill>
                <a:schemeClr val="tx1">
                  <a:lumMod val="50000"/>
                  <a:lumOff val="50000"/>
                </a:schemeClr>
              </a:solidFill>
              <a:latin typeface="Calibri"/>
              <a:cs typeface="Calibri"/>
            </a:rPr>
            <a:pPr/>
            <a:t>Contrib: S0Mhxa6pRiwJJq56uo3RgGFDby5T9j5wB+gZlL4qVP0=
Total: 1
Group: 1
Split: [1]</a:t>
          </a:fld>
          <a:endParaRPr lang="en-GB" sz="10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16</xdr:col>
      <xdr:colOff>358775</xdr:colOff>
      <xdr:row>23</xdr:row>
      <xdr:rowOff>44450</xdr:rowOff>
    </xdr:from>
    <xdr:to>
      <xdr:col>19</xdr:col>
      <xdr:colOff>266700</xdr:colOff>
      <xdr:row>25</xdr:row>
      <xdr:rowOff>0</xdr:rowOff>
    </xdr:to>
    <xdr:sp macro="" textlink="MADRecChartsArgs!D8">
      <xdr:nvSpPr>
        <xdr:cNvPr id="31" name="MADRec_text_status_3">
          <a:extLst>
            <a:ext uri="{FF2B5EF4-FFF2-40B4-BE49-F238E27FC236}">
              <a16:creationId xmlns:a16="http://schemas.microsoft.com/office/drawing/2014/main" id="{7BEF855C-D10C-40B7-A69C-CDCC34DC636B}"/>
            </a:ext>
          </a:extLst>
        </xdr:cNvPr>
        <xdr:cNvSpPr txBox="1"/>
      </xdr:nvSpPr>
      <xdr:spPr>
        <a:xfrm>
          <a:off x="8864600" y="4206875"/>
          <a:ext cx="2032000" cy="31750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fld id="{87FA154C-7E87-4ECB-A33C-3F8637259E9A}" type="TxLink">
            <a:rPr lang="en-US" sz="1400" b="0" i="0" u="none" strike="noStrike">
              <a:solidFill>
                <a:schemeClr val="tx1">
                  <a:lumMod val="75000"/>
                  <a:lumOff val="25000"/>
                </a:schemeClr>
              </a:solidFill>
              <a:latin typeface="Calibri"/>
              <a:cs typeface="Calibri"/>
            </a:rPr>
            <a:pPr algn="ctr"/>
            <a:t>no match</a:t>
          </a:fld>
          <a:endParaRPr lang="en-GB" sz="14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12</xdr:col>
      <xdr:colOff>285750</xdr:colOff>
      <xdr:row>26</xdr:row>
      <xdr:rowOff>9525</xdr:rowOff>
    </xdr:from>
    <xdr:to>
      <xdr:col>16</xdr:col>
      <xdr:colOff>168275</xdr:colOff>
      <xdr:row>35</xdr:row>
      <xdr:rowOff>163512</xdr:rowOff>
    </xdr:to>
    <xdr:graphicFrame macro="">
      <xdr:nvGraphicFramePr>
        <xdr:cNvPr id="32" name="MADRec_piechart_4" title="NACE">
          <a:extLst>
            <a:ext uri="{FF2B5EF4-FFF2-40B4-BE49-F238E27FC236}">
              <a16:creationId xmlns:a16="http://schemas.microsoft.com/office/drawing/2014/main" id="{BEA895A8-AD9D-46EF-8C11-23E5B95FA7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384175</xdr:colOff>
      <xdr:row>28</xdr:row>
      <xdr:rowOff>155575</xdr:rowOff>
    </xdr:from>
    <xdr:to>
      <xdr:col>16</xdr:col>
      <xdr:colOff>104775</xdr:colOff>
      <xdr:row>33</xdr:row>
      <xdr:rowOff>139700</xdr:rowOff>
    </xdr:to>
    <xdr:sp macro="" textlink="MADRecChartsArgs!E7">
      <xdr:nvSpPr>
        <xdr:cNvPr id="33" name="MADRec_text_contrib_4">
          <a:extLst>
            <a:ext uri="{FF2B5EF4-FFF2-40B4-BE49-F238E27FC236}">
              <a16:creationId xmlns:a16="http://schemas.microsoft.com/office/drawing/2014/main" id="{9C42B39D-9164-4334-B1BE-F24765D47EDB}"/>
            </a:ext>
          </a:extLst>
        </xdr:cNvPr>
        <xdr:cNvSpPr txBox="1"/>
      </xdr:nvSpPr>
      <xdr:spPr>
        <a:xfrm>
          <a:off x="7594600" y="5222875"/>
          <a:ext cx="1016000" cy="88900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tIns="0" rIns="0" bIns="0" rtlCol="0" anchor="t"/>
        <a:lstStyle/>
        <a:p>
          <a:fld id="{C72FCD84-E24F-49FC-B950-5FD8EBFE8647}" type="TxLink">
            <a:rPr lang="en-US" sz="1000" b="0" i="0" u="none" strike="noStrike">
              <a:solidFill>
                <a:schemeClr val="tx1">
                  <a:lumMod val="50000"/>
                  <a:lumOff val="50000"/>
                </a:schemeClr>
              </a:solidFill>
              <a:latin typeface="Calibri"/>
              <a:cs typeface="Calibri"/>
            </a:rPr>
            <a:pPr/>
            <a:t>Contrib: PYbs7wAADgErM7wt5nfYk3rA2oKzMJwV65mv5Wi++zM=
Total: 1
Group: 1
Split: [1]</a:t>
          </a:fld>
          <a:endParaRPr lang="en-GB" sz="10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13</xdr:col>
      <xdr:colOff>15875</xdr:colOff>
      <xdr:row>33</xdr:row>
      <xdr:rowOff>139700</xdr:rowOff>
    </xdr:from>
    <xdr:to>
      <xdr:col>16</xdr:col>
      <xdr:colOff>104775</xdr:colOff>
      <xdr:row>35</xdr:row>
      <xdr:rowOff>95250</xdr:rowOff>
    </xdr:to>
    <xdr:sp macro="" textlink="MADRecChartsArgs!E8">
      <xdr:nvSpPr>
        <xdr:cNvPr id="34" name="MADRec_text_status_4">
          <a:extLst>
            <a:ext uri="{FF2B5EF4-FFF2-40B4-BE49-F238E27FC236}">
              <a16:creationId xmlns:a16="http://schemas.microsoft.com/office/drawing/2014/main" id="{22E6F0AA-2681-4F29-BBDD-39C707313E4D}"/>
            </a:ext>
          </a:extLst>
        </xdr:cNvPr>
        <xdr:cNvSpPr txBox="1"/>
      </xdr:nvSpPr>
      <xdr:spPr>
        <a:xfrm>
          <a:off x="6578600" y="6111875"/>
          <a:ext cx="2032000" cy="31750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fld id="{DB78AB6F-9ED6-40D9-80B5-A175F4034DF6}" type="TxLink">
            <a:rPr lang="en-US" sz="1400" b="0" i="0" u="none" strike="noStrike">
              <a:solidFill>
                <a:schemeClr val="tx1">
                  <a:lumMod val="75000"/>
                  <a:lumOff val="25000"/>
                </a:schemeClr>
              </a:solidFill>
              <a:latin typeface="Calibri"/>
              <a:cs typeface="Calibri"/>
            </a:rPr>
            <a:pPr algn="ctr"/>
            <a:t>no match</a:t>
          </a:fld>
          <a:endParaRPr lang="en-GB" sz="14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16</xdr:col>
      <xdr:colOff>295275</xdr:colOff>
      <xdr:row>26</xdr:row>
      <xdr:rowOff>9525</xdr:rowOff>
    </xdr:from>
    <xdr:to>
      <xdr:col>19</xdr:col>
      <xdr:colOff>330200</xdr:colOff>
      <xdr:row>35</xdr:row>
      <xdr:rowOff>163512</xdr:rowOff>
    </xdr:to>
    <xdr:graphicFrame macro="">
      <xdr:nvGraphicFramePr>
        <xdr:cNvPr id="35" name="MADRec_piechart_5" title="PERMID">
          <a:extLst>
            <a:ext uri="{FF2B5EF4-FFF2-40B4-BE49-F238E27FC236}">
              <a16:creationId xmlns:a16="http://schemas.microsoft.com/office/drawing/2014/main" id="{C6F887CA-BB50-4EBA-88A5-709CB3249D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727075</xdr:colOff>
      <xdr:row>28</xdr:row>
      <xdr:rowOff>155575</xdr:rowOff>
    </xdr:from>
    <xdr:to>
      <xdr:col>19</xdr:col>
      <xdr:colOff>266700</xdr:colOff>
      <xdr:row>33</xdr:row>
      <xdr:rowOff>139700</xdr:rowOff>
    </xdr:to>
    <xdr:sp macro="" textlink="MADRecChartsArgs!F7">
      <xdr:nvSpPr>
        <xdr:cNvPr id="36" name="MADRec_text_contrib_5">
          <a:extLst>
            <a:ext uri="{FF2B5EF4-FFF2-40B4-BE49-F238E27FC236}">
              <a16:creationId xmlns:a16="http://schemas.microsoft.com/office/drawing/2014/main" id="{6AD95FE1-DDE3-40EA-8B14-B498C664D29F}"/>
            </a:ext>
          </a:extLst>
        </xdr:cNvPr>
        <xdr:cNvSpPr txBox="1"/>
      </xdr:nvSpPr>
      <xdr:spPr>
        <a:xfrm>
          <a:off x="9880600" y="5222875"/>
          <a:ext cx="1016000" cy="88900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tIns="0" rIns="0" bIns="0" rtlCol="0" anchor="t"/>
        <a:lstStyle/>
        <a:p>
          <a:fld id="{0DD80F46-683A-4792-9C37-C1AF1E33D449}" type="TxLink">
            <a:rPr lang="en-US" sz="1000" b="0" i="0" u="none" strike="noStrike">
              <a:solidFill>
                <a:schemeClr val="tx1">
                  <a:lumMod val="50000"/>
                  <a:lumOff val="50000"/>
                </a:schemeClr>
              </a:solidFill>
              <a:latin typeface="Calibri"/>
              <a:cs typeface="Calibri"/>
            </a:rPr>
            <a:pPr/>
            <a:t>Contrib: gFx0SJnTcc4F5irbn22rheWNrCUhddEc9DiGrZ5UgOg=
Total: 1
Group: 1
Split: [1]</a:t>
          </a:fld>
          <a:endParaRPr lang="en-GB" sz="10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16</xdr:col>
      <xdr:colOff>358775</xdr:colOff>
      <xdr:row>33</xdr:row>
      <xdr:rowOff>139700</xdr:rowOff>
    </xdr:from>
    <xdr:to>
      <xdr:col>19</xdr:col>
      <xdr:colOff>266700</xdr:colOff>
      <xdr:row>35</xdr:row>
      <xdr:rowOff>95250</xdr:rowOff>
    </xdr:to>
    <xdr:sp macro="" textlink="MADRecChartsArgs!F8">
      <xdr:nvSpPr>
        <xdr:cNvPr id="37" name="MADRec_text_status_5">
          <a:extLst>
            <a:ext uri="{FF2B5EF4-FFF2-40B4-BE49-F238E27FC236}">
              <a16:creationId xmlns:a16="http://schemas.microsoft.com/office/drawing/2014/main" id="{76375A79-3F08-46D3-A5A3-6B3F3BD375A0}"/>
            </a:ext>
          </a:extLst>
        </xdr:cNvPr>
        <xdr:cNvSpPr txBox="1"/>
      </xdr:nvSpPr>
      <xdr:spPr>
        <a:xfrm>
          <a:off x="8864600" y="6111875"/>
          <a:ext cx="2032000" cy="31750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fld id="{3E39E781-AFC7-452E-BD90-C933ACA3FF7C}" type="TxLink">
            <a:rPr lang="en-US" sz="1400" b="0" i="0" u="none" strike="noStrike">
              <a:solidFill>
                <a:schemeClr val="tx1">
                  <a:lumMod val="75000"/>
                  <a:lumOff val="25000"/>
                </a:schemeClr>
              </a:solidFill>
              <a:latin typeface="Calibri"/>
              <a:cs typeface="Calibri"/>
            </a:rPr>
            <a:pPr algn="ctr"/>
            <a:t>no match</a:t>
          </a:fld>
          <a:endParaRPr lang="en-GB" sz="14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7E782-0041-48A2-952E-DDD7F5DF67DF}">
  <sheetPr codeName="Sheet4">
    <tabColor rgb="FF00B0F0"/>
  </sheetPr>
  <dimension ref="C25:G32"/>
  <sheetViews>
    <sheetView showGridLines="0" tabSelected="1" workbookViewId="0"/>
  </sheetViews>
  <sheetFormatPr defaultRowHeight="15" x14ac:dyDescent="0.25"/>
  <sheetData>
    <row r="25" spans="3:7" x14ac:dyDescent="0.25">
      <c r="C25" s="11"/>
      <c r="D25" s="11"/>
      <c r="E25" s="11"/>
      <c r="F25" s="11"/>
      <c r="G25" s="11"/>
    </row>
    <row r="26" spans="3:7" x14ac:dyDescent="0.25">
      <c r="C26" s="31"/>
      <c r="D26" s="31"/>
    </row>
    <row r="32" spans="3:7" x14ac:dyDescent="0.25">
      <c r="D32" s="13"/>
      <c r="E32" s="12"/>
      <c r="F32" s="12"/>
    </row>
  </sheetData>
  <mergeCells count="1">
    <mergeCell ref="C26:D2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D94AD-B5A9-4C95-BC98-823332493EF4}">
  <sheetPr codeName="Sheet1">
    <tabColor theme="8"/>
  </sheetPr>
  <dimension ref="B2:C12"/>
  <sheetViews>
    <sheetView showGridLines="0" workbookViewId="0">
      <selection activeCell="C12" sqref="C12"/>
    </sheetView>
  </sheetViews>
  <sheetFormatPr defaultRowHeight="15" x14ac:dyDescent="0.25"/>
  <cols>
    <col min="2" max="2" width="23.28515625" customWidth="1"/>
    <col min="3" max="3" width="100.42578125" bestFit="1" customWidth="1"/>
  </cols>
  <sheetData>
    <row r="2" spans="2:3" x14ac:dyDescent="0.25">
      <c r="B2" s="7" t="s">
        <v>15</v>
      </c>
      <c r="C2" s="20" t="s">
        <v>230</v>
      </c>
    </row>
    <row r="3" spans="2:3" x14ac:dyDescent="0.25">
      <c r="B3" s="8" t="s">
        <v>16</v>
      </c>
      <c r="C3" s="21">
        <v>1234</v>
      </c>
    </row>
    <row r="5" spans="2:3" x14ac:dyDescent="0.25">
      <c r="B5" s="2" t="s">
        <v>2</v>
      </c>
      <c r="C5" s="1" t="str" cm="1">
        <f t="array" ref="C5">_xll.Secretarium.SetIdentityFromSecKey(C2,C3)</f>
        <v>qdgV4mVNnK-TiwBkAYgZJbXElXkD-sHqFQvOnP2yY5ypX1tt5DBiJkzH61KCZ8LcimV5dnOVsbFhDWTYWVRHDA==</v>
      </c>
    </row>
    <row r="7" spans="2:3" x14ac:dyDescent="0.25">
      <c r="B7" s="9" t="s">
        <v>3</v>
      </c>
      <c r="C7" s="5" t="s">
        <v>5</v>
      </c>
    </row>
    <row r="8" spans="2:3" x14ac:dyDescent="0.25">
      <c r="B8" s="10"/>
      <c r="C8" s="6" t="s">
        <v>231</v>
      </c>
    </row>
    <row r="10" spans="2:3" x14ac:dyDescent="0.25">
      <c r="B10" s="2" t="s">
        <v>4</v>
      </c>
      <c r="C10" s="1" t="str" cm="1">
        <f t="array" ref="C10">_xll.Secretarium.SetGateway(C8)</f>
        <v>Endpoint overridden to wss://ovh1.node.secretarium.org:443/</v>
      </c>
    </row>
    <row r="12" spans="2:3" x14ac:dyDescent="0.25">
      <c r="B12" s="2" t="s">
        <v>1</v>
      </c>
      <c r="C12" s="4" t="str" cm="1">
        <f t="array" ref="C12">_xll.Secretarium.RtConnectionState()</f>
        <v>SecureConnectionEstablished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D0096-3449-4AD6-B5A9-04225BCE0B7F}">
  <sheetPr>
    <tabColor theme="9"/>
  </sheetPr>
  <dimension ref="B2:U104"/>
  <sheetViews>
    <sheetView showGridLines="0" workbookViewId="0">
      <selection activeCell="U5" sqref="U5"/>
    </sheetView>
  </sheetViews>
  <sheetFormatPr defaultRowHeight="15" x14ac:dyDescent="0.25"/>
  <cols>
    <col min="1" max="1" width="2.5703125" customWidth="1"/>
    <col min="2" max="2" width="21.28515625" bestFit="1" customWidth="1"/>
    <col min="3" max="3" width="14.140625" customWidth="1"/>
    <col min="4" max="4" width="6.140625" customWidth="1"/>
    <col min="5" max="5" width="6" customWidth="1"/>
    <col min="6" max="6" width="6.7109375" customWidth="1"/>
    <col min="7" max="7" width="5.7109375" customWidth="1"/>
    <col min="8" max="8" width="10.7109375" customWidth="1"/>
    <col min="9" max="9" width="2.5703125" customWidth="1"/>
    <col min="10" max="10" width="21.28515625" bestFit="1" customWidth="1"/>
    <col min="11" max="11" width="14.140625" customWidth="1"/>
    <col min="12" max="12" width="6.140625" customWidth="1"/>
    <col min="13" max="13" width="6" customWidth="1"/>
    <col min="14" max="15" width="6.7109375" customWidth="1"/>
    <col min="16" max="16" width="10.7109375" bestFit="1" customWidth="1"/>
    <col min="17" max="17" width="2.5703125" customWidth="1"/>
    <col min="18" max="18" width="8.7109375" customWidth="1"/>
    <col min="19" max="19" width="2.5703125" customWidth="1"/>
    <col min="20" max="20" width="9.140625" customWidth="1"/>
  </cols>
  <sheetData>
    <row r="2" spans="2:21" x14ac:dyDescent="0.25">
      <c r="F2" s="33" t="s">
        <v>28</v>
      </c>
      <c r="G2" s="35"/>
      <c r="H2" s="27" t="b">
        <v>1</v>
      </c>
      <c r="P2" s="33" t="s">
        <v>31</v>
      </c>
      <c r="Q2" s="34"/>
      <c r="R2" s="28" t="str">
        <f>IF(COUNTIF(R5:R104,"errors")=0,"verified","errors")</f>
        <v>verified</v>
      </c>
    </row>
    <row r="3" spans="2:21" x14ac:dyDescent="0.25">
      <c r="B3" s="32" t="s">
        <v>27</v>
      </c>
      <c r="C3" s="32"/>
      <c r="D3" s="32"/>
      <c r="E3" s="32"/>
      <c r="F3" s="32"/>
      <c r="G3" s="32"/>
      <c r="H3" s="32"/>
      <c r="J3" s="32" t="s">
        <v>30</v>
      </c>
      <c r="K3" s="32"/>
      <c r="L3" s="32"/>
      <c r="M3" s="32"/>
      <c r="N3" s="32"/>
      <c r="O3" s="32"/>
      <c r="P3" s="32"/>
    </row>
    <row r="4" spans="2:21" x14ac:dyDescent="0.25">
      <c r="B4" s="29" t="s">
        <v>0</v>
      </c>
      <c r="C4" s="26" t="s">
        <v>6</v>
      </c>
      <c r="D4" s="26" t="s">
        <v>17</v>
      </c>
      <c r="E4" s="26" t="s">
        <v>18</v>
      </c>
      <c r="F4" s="26" t="s">
        <v>19</v>
      </c>
      <c r="G4" s="26" t="s">
        <v>20</v>
      </c>
      <c r="H4" s="26" t="s">
        <v>21</v>
      </c>
      <c r="J4" s="26" t="s">
        <v>0</v>
      </c>
      <c r="K4" s="26" t="s">
        <v>6</v>
      </c>
      <c r="L4" s="26" t="s">
        <v>17</v>
      </c>
      <c r="M4" s="26" t="s">
        <v>18</v>
      </c>
      <c r="N4" s="26" t="s">
        <v>19</v>
      </c>
      <c r="O4" s="26" t="s">
        <v>20</v>
      </c>
      <c r="P4" s="26" t="s">
        <v>21</v>
      </c>
      <c r="T4" s="19" t="s">
        <v>234</v>
      </c>
      <c r="U4" s="19" t="s">
        <v>25</v>
      </c>
    </row>
    <row r="5" spans="2:21" x14ac:dyDescent="0.25">
      <c r="B5" s="24" t="s">
        <v>32</v>
      </c>
      <c r="C5" s="24" t="s">
        <v>232</v>
      </c>
      <c r="D5" s="24" t="s">
        <v>22</v>
      </c>
      <c r="E5" s="24">
        <v>1.1100000000000001</v>
      </c>
      <c r="F5" s="24" t="b">
        <v>1</v>
      </c>
      <c r="G5" s="24">
        <v>1</v>
      </c>
      <c r="H5" s="24">
        <v>1000000000</v>
      </c>
      <c r="J5" t="str" cm="1">
        <f t="array" ref="J5">_xll.MADRec.Format.Verify(J$4,B5)</f>
        <v>ABCDEFGHIJK000000075</v>
      </c>
      <c r="K5" t="str" cm="1">
        <f t="array" ref="K5">_xll.MADRec.Format.Verify(K$4,C5)</f>
        <v>0000GB00XXX</v>
      </c>
      <c r="L5" t="str" cm="1">
        <f t="array" ref="L5">_xll.MADRec.Format.Verify(L$4,D5)</f>
        <v>FC</v>
      </c>
      <c r="M5" t="str" cm="1">
        <f t="array" ref="M5">_xll.MADRec.Format.Verify(M$4,""&amp;E5)</f>
        <v>1.11</v>
      </c>
      <c r="N5" t="b" cm="1">
        <f t="array" ref="N5">_xll.MADRec.Format.Verify(N$4,F5)</f>
        <v>1</v>
      </c>
      <c r="O5" s="22" t="str" cm="1">
        <f t="array" ref="O5">_xll.MADRec.Format.Verify(O$4,""&amp;G5)</f>
        <v>1</v>
      </c>
      <c r="P5" s="22" t="str" cm="1">
        <f t="array" ref="P5">_xll.MADRec.Format.Verify(P$4,""&amp;H5)</f>
        <v>1000000000</v>
      </c>
      <c r="R5" s="25" t="str">
        <f>IF(COUNTIF(J5:P5,"ERROR:*")=0,"verified","errors")</f>
        <v>verified</v>
      </c>
      <c r="T5" t="str" cm="1">
        <f t="array" ref="T5">_xll.MADRec.Format.Hash("",J5)</f>
        <v>OLmscPvOIme8Dpm+3Y9CWZH5QzMCwu6m8LMgBNlM+hs=</v>
      </c>
      <c r="U5" s="22" t="str" cm="1">
        <f t="array" ref="U5">IF(R5&lt;&gt;"verified","",_xll.MADRec.Format.Contrib(IF($H$2,_xll.MADRec.Format.Hash(T5,J5),J5),_xll.MADRec.Format.Combine(_xll.MADRec.Format.Pair(K$4,K5,T5,$H$2),_xll.MADRec.Format.Pair(L$4,L5,T5,$H$2),_xll.MADRec.Format.Pair(M$4,M5,T5,$H$2),_xll.MADRec.Format.Pair(N$4,N5,T5,$H$2),_xll.MADRec.Format.Pair(O$4,O5,T5,$H$2),_xll.MADRec.Format.Pair(P$4,P5,T5,$H$2)),$H$2))</f>
        <v>{"LEI":"UbJhfDpzANyPNHDe17Oy5LIHUibCpyiBRuYJ6k0y+FA=","hashed":true,"values":[{"name":"BIC","value":"48YKtt2O00/LrhM9e3atjhux+Nh3N7Us6hd+boCmzKo="},{"name":"EMIR","value":"uXrHDvjWJFNNzk9vgSYN1CFpruGmVbLaJ9m1CuNZewU="},{"name":"NACE","value":"PYbs7wAADgErM7wt5nfYk3rA2oKzMJwV65mv5Wi++zM="},{"name":"IF","value":"S0Mhxa6pRiwJJq56uo3RgGFDby5T9j5wB+gZlL4qVP0="},{"name":"GK","value":"NK99qkGd8Tih/Ac9CazRX58BIAud3f1+C3H7DsI/9OQ="},{"name":"PERMID","value":"gFx0SJnTcc4F5irbn22rheWNrCUhddEc9DiGrZ5UgOg="}]}</v>
      </c>
    </row>
    <row r="6" spans="2:21" x14ac:dyDescent="0.25">
      <c r="B6" s="24" t="s">
        <v>33</v>
      </c>
      <c r="C6" s="24" t="s">
        <v>233</v>
      </c>
      <c r="D6" s="24" t="s">
        <v>23</v>
      </c>
      <c r="E6" s="24">
        <v>99</v>
      </c>
      <c r="F6" s="24" t="b">
        <v>0</v>
      </c>
      <c r="G6" s="24">
        <v>1</v>
      </c>
      <c r="H6" s="24">
        <v>1000000001</v>
      </c>
      <c r="J6" t="str" cm="1">
        <f t="array" ref="J6">_xll.MADRec.Format.Verify(J$4,B6)</f>
        <v>ABCDEFGHIJK000000172</v>
      </c>
      <c r="K6" t="str" cm="1">
        <f t="array" ref="K6">_xll.MADRec.Format.Verify(K$4,C6)</f>
        <v>0000GB01XXA</v>
      </c>
      <c r="L6" t="str" cm="1">
        <f t="array" ref="L6">_xll.MADRec.Format.Verify(L$4,D6)</f>
        <v>NFC-</v>
      </c>
      <c r="M6" t="str" cm="1">
        <f t="array" ref="M6">_xll.MADRec.Format.Verify(M$4,""&amp;E6)</f>
        <v>99</v>
      </c>
      <c r="N6" s="22" t="b" cm="1">
        <f t="array" ref="N6">_xll.MADRec.Format.Verify(N$4,F6)</f>
        <v>0</v>
      </c>
      <c r="O6" t="str" cm="1">
        <f t="array" ref="O6">_xll.MADRec.Format.Verify(O$4,""&amp;G6)</f>
        <v>1</v>
      </c>
      <c r="P6" t="str" cm="1">
        <f t="array" ref="P6">_xll.MADRec.Format.Verify(P$4,""&amp;H6)</f>
        <v>1000000001</v>
      </c>
      <c r="R6" s="25" t="str">
        <f t="shared" ref="R6:R69" si="0">IF(COUNTIF(J6:P6,"ERROR:*")=0,"verified","errors")</f>
        <v>verified</v>
      </c>
      <c r="T6" t="str" cm="1">
        <f t="array" ref="T6">_xll.MADRec.Format.Hash("",J6)</f>
        <v>TRLCXFuf2oEAUZdf5CQvZHPe696SiFfUgSgF5sfAjyE=</v>
      </c>
      <c r="U6" s="22" t="str" cm="1">
        <f t="array" ref="U6">IF(R6&lt;&gt;"verified","",_xll.MADRec.Format.Contrib(IF($H$2,_xll.MADRec.Format.Hash(T6,J6),J6),_xll.MADRec.Format.Combine(_xll.MADRec.Format.Pair(K$4,K6,T6,$H$2),_xll.MADRec.Format.Pair(L$4,L6,T6,$H$2),_xll.MADRec.Format.Pair(M$4,M6,T6,$H$2),_xll.MADRec.Format.Pair(N$4,N6,T6,$H$2),_xll.MADRec.Format.Pair(O$4,O6,T6,$H$2),_xll.MADRec.Format.Pair(P$4,P6,T6,$H$2)),$H$2))</f>
        <v>{"LEI":"RTGV8bEAN3Z/lkLIl4/BT0+oxvB94ejmFh8AQpjkn1s=","hashed":true,"values":[{"name":"BIC","value":"ZycmX3xupHhICs/bDbhUYS8KSyIMmlID0V+MSu0HqpA="},{"name":"EMIR","value":"a1H28xJvA56avkZhhSoUXxbjYMdwEwaJ+IoMBFBOMHM="},{"name":"NACE","value":"MBSooX6tq+zghAIGOqnOSRA0rBD1LqdAFD/I0gPYuU4="},{"name":"IF","value":"yqzHwyNxbb9AQhtGjVCDaCR1+zwxVTHQuZA8rmvJwaU="},{"name":"GK","value":"RjLlCYfvMWC81Xq9fMGsutDoiF0wXen82ITGmoWT+RM="},{"name":"PERMID","value":"VhvE4thBpfZE8M3EwhcWbGsAuEiwwkIZcjUu9e04gCs="}]}</v>
      </c>
    </row>
    <row r="7" spans="2:21" x14ac:dyDescent="0.25">
      <c r="B7" s="24" t="s">
        <v>34</v>
      </c>
      <c r="C7" s="24" t="s">
        <v>35</v>
      </c>
      <c r="D7" s="24" t="s">
        <v>24</v>
      </c>
      <c r="E7" s="24">
        <v>1.1100000000000001</v>
      </c>
      <c r="F7" s="24" t="b">
        <v>1</v>
      </c>
      <c r="G7" s="24">
        <v>2</v>
      </c>
      <c r="H7" s="24">
        <v>1000000002</v>
      </c>
      <c r="J7" t="str" cm="1">
        <f t="array" ref="J7">_xll.MADRec.Format.Verify(J$4,B7)</f>
        <v>ABCDEFGHIJK000000269</v>
      </c>
      <c r="K7" t="str" cm="1">
        <f t="array" ref="K7">_xll.MADRec.Format.Verify(K$4,C7)</f>
        <v>0000GB02XXX</v>
      </c>
      <c r="L7" t="str" cm="1">
        <f t="array" ref="L7">_xll.MADRec.Format.Verify(L$4,D7)</f>
        <v>NFC+</v>
      </c>
      <c r="M7" t="str" cm="1">
        <f t="array" ref="M7">_xll.MADRec.Format.Verify(M$4,""&amp;E7)</f>
        <v>1.11</v>
      </c>
      <c r="N7" s="22" t="b" cm="1">
        <f t="array" ref="N7">_xll.MADRec.Format.Verify(N$4,F7)</f>
        <v>1</v>
      </c>
      <c r="O7" t="str" cm="1">
        <f t="array" ref="O7">_xll.MADRec.Format.Verify(O$4,""&amp;G7)</f>
        <v>2</v>
      </c>
      <c r="P7" t="str" cm="1">
        <f t="array" ref="P7">_xll.MADRec.Format.Verify(P$4,""&amp;H7)</f>
        <v>1000000002</v>
      </c>
      <c r="R7" s="25" t="str">
        <f t="shared" si="0"/>
        <v>verified</v>
      </c>
      <c r="T7" t="str" cm="1">
        <f t="array" ref="T7">_xll.MADRec.Format.Hash("",J7)</f>
        <v>MLmM/RHvAGYLgJJtr6eTnk71x+jKNzHkIzxei7xP0iQ=</v>
      </c>
      <c r="U7" s="22" t="str" cm="1">
        <f t="array" ref="U7">IF(R7&lt;&gt;"verified","",_xll.MADRec.Format.Contrib(IF($H$2,_xll.MADRec.Format.Hash(T7,J7),J7),_xll.MADRec.Format.Combine(_xll.MADRec.Format.Pair(K$4,K7,T7,$H$2),_xll.MADRec.Format.Pair(L$4,L7,T7,$H$2),_xll.MADRec.Format.Pair(M$4,M7,T7,$H$2),_xll.MADRec.Format.Pair(N$4,N7,T7,$H$2),_xll.MADRec.Format.Pair(O$4,O7,T7,$H$2),_xll.MADRec.Format.Pair(P$4,P7,T7,$H$2)),$H$2))</f>
        <v>{"LEI":"yNqSKlFcxGvCmgC5QrqE9ftlxEeqP8ORkcY1U+eCD/U=","hashed":true,"values":[{"name":"BIC","value":"PKjbNInvjga/Wp5oSfrEpnW12BCFXfSwl+897flsSU4="},{"name":"EMIR","value":"MbJEMDMULjCbkofXhJY5XaTGi0DAOr4/qGoDJIPTMFQ="},{"name":"NACE","value":"zrde3oriaCDFcOeW2hk6lp8wKKSv7xDHCC+FXG3XED4="},{"name":"IF","value":"NJAq4Gvs8X7kRyKL+lEUSTCr8e5LY0tUK1ZuedAEFXU="},{"name":"GK","value":"Giqm/z5QiTEYfsSPjeqLm8E1HWm610cnpKnXHZF1aMw="},{"name":"PERMID","value":"/8SWa1qNnzUN7Qj212Bb7R83o6xIRAqjTu6lIiuO7eM="}]}</v>
      </c>
    </row>
    <row r="8" spans="2:21" x14ac:dyDescent="0.25">
      <c r="B8" s="24" t="s">
        <v>36</v>
      </c>
      <c r="C8" s="24" t="s">
        <v>37</v>
      </c>
      <c r="D8" s="24" t="s">
        <v>22</v>
      </c>
      <c r="E8" s="24">
        <v>99</v>
      </c>
      <c r="F8" s="24" t="b">
        <v>0</v>
      </c>
      <c r="G8" s="24">
        <v>3</v>
      </c>
      <c r="H8" s="24">
        <v>1000000003</v>
      </c>
      <c r="J8" t="str" cm="1">
        <f t="array" ref="J8">_xll.MADRec.Format.Verify(J$4,B8)</f>
        <v>ABCDEFGHIJK000000366</v>
      </c>
      <c r="K8" t="str" cm="1">
        <f t="array" ref="K8">_xll.MADRec.Format.Verify(K$4,C8)</f>
        <v>0000GB03XXX</v>
      </c>
      <c r="L8" t="str" cm="1">
        <f t="array" ref="L8">_xll.MADRec.Format.Verify(L$4,D8)</f>
        <v>FC</v>
      </c>
      <c r="M8" t="str" cm="1">
        <f t="array" ref="M8">_xll.MADRec.Format.Verify(M$4,""&amp;E8)</f>
        <v>99</v>
      </c>
      <c r="N8" s="22" t="b" cm="1">
        <f t="array" ref="N8">_xll.MADRec.Format.Verify(N$4,F8)</f>
        <v>0</v>
      </c>
      <c r="O8" t="str" cm="1">
        <f t="array" ref="O8">_xll.MADRec.Format.Verify(O$4,""&amp;G8)</f>
        <v>3</v>
      </c>
      <c r="P8" t="str" cm="1">
        <f t="array" ref="P8">_xll.MADRec.Format.Verify(P$4,""&amp;H8)</f>
        <v>1000000003</v>
      </c>
      <c r="R8" s="25" t="str">
        <f t="shared" si="0"/>
        <v>verified</v>
      </c>
      <c r="T8" t="str" cm="1">
        <f t="array" ref="T8">_xll.MADRec.Format.Hash("",J8)</f>
        <v>PH53pl4Z0vAtEgzu0i6KyOEVe5+dTytpEBwBDd90lTw=</v>
      </c>
      <c r="U8" s="22" t="str" cm="1">
        <f t="array" ref="U8">IF(R8&lt;&gt;"verified","",_xll.MADRec.Format.Contrib(IF($H$2,_xll.MADRec.Format.Hash(T8,J8),J8),_xll.MADRec.Format.Combine(_xll.MADRec.Format.Pair(K$4,K8,T8,$H$2),_xll.MADRec.Format.Pair(L$4,L8,T8,$H$2),_xll.MADRec.Format.Pair(M$4,M8,T8,$H$2),_xll.MADRec.Format.Pair(N$4,N8,T8,$H$2),_xll.MADRec.Format.Pair(O$4,O8,T8,$H$2),_xll.MADRec.Format.Pair(P$4,P8,T8,$H$2)),$H$2))</f>
        <v>{"LEI":"nDm8cMWTgHaceJHL4FnDjXbR28cYr2qv6GC+E1zSdEg=","hashed":true,"values":[{"name":"BIC","value":"Q7XinIi93pbpOeEq69tdi/C3LR0k8ZMxtuXUxwued5U="},{"name":"EMIR","value":"MRjYT4SkdVONl7y8/NbAZ0QCu3ah8po2dERI5oiUShg="},{"name":"NACE","value":"IdMIimoQGffC2/Vg/lkBF/MuYpLbZ0yUbD3LHbfA0QU="},{"name":"IF","value":"CHqBqLsuPe/gr6puU4behzJT3iq+V66NfdcYizF7rPc="},{"name":"GK","value":"2weq/Tj6AnC+/2nfko+PTKiSONRkaSa8VKBgMqXGBHU="},{"name":"PERMID","value":"r3UuZi/Loa4jbff6SWHdwyv5YRCnDNqE1Yy3S/xXbpg="}]}</v>
      </c>
    </row>
    <row r="9" spans="2:21" x14ac:dyDescent="0.25">
      <c r="B9" s="24" t="s">
        <v>38</v>
      </c>
      <c r="C9" s="24" t="s">
        <v>39</v>
      </c>
      <c r="D9" s="24" t="s">
        <v>23</v>
      </c>
      <c r="E9" s="24">
        <v>1.1100000000000001</v>
      </c>
      <c r="F9" s="24" t="b">
        <v>1</v>
      </c>
      <c r="G9" s="24">
        <v>4</v>
      </c>
      <c r="H9" s="24">
        <v>1000000004</v>
      </c>
      <c r="J9" t="str" cm="1">
        <f t="array" ref="J9">_xll.MADRec.Format.Verify(J$4,B9)</f>
        <v>ABCDEFGHIJK000000463</v>
      </c>
      <c r="K9" t="str" cm="1">
        <f t="array" ref="K9">_xll.MADRec.Format.Verify(K$4,C9)</f>
        <v>0000GB04XXX</v>
      </c>
      <c r="L9" t="str" cm="1">
        <f t="array" ref="L9">_xll.MADRec.Format.Verify(L$4,D9)</f>
        <v>NFC-</v>
      </c>
      <c r="M9" t="str" cm="1">
        <f t="array" ref="M9">_xll.MADRec.Format.Verify(M$4,""&amp;E9)</f>
        <v>1.11</v>
      </c>
      <c r="N9" s="22" t="b" cm="1">
        <f t="array" ref="N9">_xll.MADRec.Format.Verify(N$4,F9)</f>
        <v>1</v>
      </c>
      <c r="O9" t="str" cm="1">
        <f t="array" ref="O9">_xll.MADRec.Format.Verify(O$4,""&amp;G9)</f>
        <v>4</v>
      </c>
      <c r="P9" t="str" cm="1">
        <f t="array" ref="P9">_xll.MADRec.Format.Verify(P$4,""&amp;H9)</f>
        <v>1000000004</v>
      </c>
      <c r="R9" s="25" t="str">
        <f t="shared" si="0"/>
        <v>verified</v>
      </c>
      <c r="T9" t="str" cm="1">
        <f t="array" ref="T9">_xll.MADRec.Format.Hash("",J9)</f>
        <v>nRYoyBcsDHgVUT7MO8FaHv2vpHmXT1Fn8LFAaGILMHU=</v>
      </c>
      <c r="U9" s="22" t="str" cm="1">
        <f t="array" ref="U9">IF(R9&lt;&gt;"verified","",_xll.MADRec.Format.Contrib(IF($H$2,_xll.MADRec.Format.Hash(T9,J9),J9),_xll.MADRec.Format.Combine(_xll.MADRec.Format.Pair(K$4,K9,T9,$H$2),_xll.MADRec.Format.Pair(L$4,L9,T9,$H$2),_xll.MADRec.Format.Pair(M$4,M9,T9,$H$2),_xll.MADRec.Format.Pair(N$4,N9,T9,$H$2),_xll.MADRec.Format.Pair(O$4,O9,T9,$H$2),_xll.MADRec.Format.Pair(P$4,P9,T9,$H$2)),$H$2))</f>
        <v>{"LEI":"rpyznDNoczUFdcVkWItVJ2xYAfssn2Cm37TN7eUVgXs=","hashed":true,"values":[{"name":"BIC","value":"7YO8M40wdN+aOBH3nyJMEIs7aFFgbjhsqUTjDTjbEg4="},{"name":"EMIR","value":"B1BSrMDYukzx5gtChR06+NeG1FzQdXTdiALxl3PwI/Q="},{"name":"NACE","value":"x3DIhy6q+pRP0WyCKzHmcV1mw43RkTkKZ3/M5v90Yjw="},{"name":"IF","value":"7voT3UoffQH5kRhKHVvY0Wq7JBSahzPEVTUldVaHYjA="},{"name":"GK","value":"R2zoFuV1+mRjIeqEid7+UYP3xG0u1FhTqSu4xv7UETI="},{"name":"PERMID","value":"DrbWKB8mhPBOnnsBBz9S4nHuRqA6fvkaei5sBJyr2PI="}]}</v>
      </c>
    </row>
    <row r="10" spans="2:21" x14ac:dyDescent="0.25">
      <c r="B10" s="24" t="s">
        <v>40</v>
      </c>
      <c r="C10" s="24" t="s">
        <v>41</v>
      </c>
      <c r="D10" s="24" t="s">
        <v>24</v>
      </c>
      <c r="E10" s="24">
        <v>99</v>
      </c>
      <c r="F10" s="24" t="b">
        <v>0</v>
      </c>
      <c r="G10" s="24">
        <v>5</v>
      </c>
      <c r="H10" s="24">
        <v>1000000005</v>
      </c>
      <c r="J10" t="str" cm="1">
        <f t="array" ref="J10">_xll.MADRec.Format.Verify(J$4,B10)</f>
        <v>ABCDEFGHIJK000000560</v>
      </c>
      <c r="K10" t="str" cm="1">
        <f t="array" ref="K10">_xll.MADRec.Format.Verify(K$4,C10)</f>
        <v>0000GB05XXX</v>
      </c>
      <c r="L10" t="str" cm="1">
        <f t="array" ref="L10">_xll.MADRec.Format.Verify(L$4,D10)</f>
        <v>NFC+</v>
      </c>
      <c r="M10" t="str" cm="1">
        <f t="array" ref="M10">_xll.MADRec.Format.Verify(M$4,""&amp;E10)</f>
        <v>99</v>
      </c>
      <c r="N10" s="22" t="b" cm="1">
        <f t="array" ref="N10">_xll.MADRec.Format.Verify(N$4,F10)</f>
        <v>0</v>
      </c>
      <c r="O10" t="str" cm="1">
        <f t="array" ref="O10">_xll.MADRec.Format.Verify(O$4,""&amp;G10)</f>
        <v>5</v>
      </c>
      <c r="P10" t="str" cm="1">
        <f t="array" ref="P10">_xll.MADRec.Format.Verify(P$4,""&amp;H10)</f>
        <v>1000000005</v>
      </c>
      <c r="R10" s="25" t="str">
        <f t="shared" si="0"/>
        <v>verified</v>
      </c>
      <c r="T10" t="str" cm="1">
        <f t="array" ref="T10">_xll.MADRec.Format.Hash("",J10)</f>
        <v>aiyR15yaSYMxiIilD9AAYp/uYyDP5cSKG+rdD5/orVw=</v>
      </c>
      <c r="U10" s="22" t="str" cm="1">
        <f t="array" ref="U10">IF(R10&lt;&gt;"verified","",_xll.MADRec.Format.Contrib(IF($H$2,_xll.MADRec.Format.Hash(T10,J10),J10),_xll.MADRec.Format.Combine(_xll.MADRec.Format.Pair(K$4,K10,T10,$H$2),_xll.MADRec.Format.Pair(L$4,L10,T10,$H$2),_xll.MADRec.Format.Pair(M$4,M10,T10,$H$2),_xll.MADRec.Format.Pair(N$4,N10,T10,$H$2),_xll.MADRec.Format.Pair(O$4,O10,T10,$H$2),_xll.MADRec.Format.Pair(P$4,P10,T10,$H$2)),$H$2))</f>
        <v>{"LEI":"Kocmhqy0RCOuD5F77ELd7D3ZPOmNwImI7Ax53L8T2hs=","hashed":true,"values":[{"name":"BIC","value":"5IzsIlFOwZRHkJiaK7sHQfNFuOrbepuS/bhgAwjqsbs="},{"name":"EMIR","value":"0POuQwY2LhwVskluosdVyMBU5ITH0td+nQqGTKienX0="},{"name":"NACE","value":"jlmeuKNE0dxKp4o3TEzccoKmRUDreA/C3eFEJVrUCPQ="},{"name":"IF","value":"J7upSAjk9C5ufXLa+/wFcwiPU4GjBfIviDwbq1s0ttk="},{"name":"GK","value":"MHacm9f7OH5gJg5p60qa0A35WeMI1vYsgzlhv6w5Ya4="},{"name":"PERMID","value":"f3EmXFI9YJ368zK2Qq4HTUubqw3+5MiV0ChfeQTtVgU="}]}</v>
      </c>
    </row>
    <row r="11" spans="2:21" x14ac:dyDescent="0.25">
      <c r="B11" s="24" t="s">
        <v>42</v>
      </c>
      <c r="C11" s="24" t="s">
        <v>43</v>
      </c>
      <c r="D11" s="24" t="s">
        <v>22</v>
      </c>
      <c r="E11" s="24">
        <v>1.1100000000000001</v>
      </c>
      <c r="F11" s="24" t="b">
        <v>1</v>
      </c>
      <c r="G11" s="24">
        <v>6</v>
      </c>
      <c r="H11" s="24">
        <v>1000000006</v>
      </c>
      <c r="J11" t="str" cm="1">
        <f t="array" ref="J11">_xll.MADRec.Format.Verify(J$4,B11)</f>
        <v>ABCDEFGHIJK000000657</v>
      </c>
      <c r="K11" t="str" cm="1">
        <f t="array" ref="K11">_xll.MADRec.Format.Verify(K$4,C11)</f>
        <v>0000GB06XXX</v>
      </c>
      <c r="L11" t="str" cm="1">
        <f t="array" ref="L11">_xll.MADRec.Format.Verify(L$4,D11)</f>
        <v>FC</v>
      </c>
      <c r="M11" t="str" cm="1">
        <f t="array" ref="M11">_xll.MADRec.Format.Verify(M$4,""&amp;E11)</f>
        <v>1.11</v>
      </c>
      <c r="N11" s="22" t="b" cm="1">
        <f t="array" ref="N11">_xll.MADRec.Format.Verify(N$4,F11)</f>
        <v>1</v>
      </c>
      <c r="O11" t="str" cm="1">
        <f t="array" ref="O11">_xll.MADRec.Format.Verify(O$4,""&amp;G11)</f>
        <v>6</v>
      </c>
      <c r="P11" t="str" cm="1">
        <f t="array" ref="P11">_xll.MADRec.Format.Verify(P$4,""&amp;H11)</f>
        <v>1000000006</v>
      </c>
      <c r="R11" s="25" t="str">
        <f t="shared" si="0"/>
        <v>verified</v>
      </c>
      <c r="T11" t="str" cm="1">
        <f t="array" ref="T11">_xll.MADRec.Format.Hash("",J11)</f>
        <v>PUQBAUJdKzmh1bT/fW8xQJnNlRqD00LIOgeul2PYBOs=</v>
      </c>
      <c r="U11" s="22" t="str" cm="1">
        <f t="array" ref="U11">IF(R11&lt;&gt;"verified","",_xll.MADRec.Format.Contrib(IF($H$2,_xll.MADRec.Format.Hash(T11,J11),J11),_xll.MADRec.Format.Combine(_xll.MADRec.Format.Pair(K$4,K11,T11,$H$2),_xll.MADRec.Format.Pair(L$4,L11,T11,$H$2),_xll.MADRec.Format.Pair(M$4,M11,T11,$H$2),_xll.MADRec.Format.Pair(N$4,N11,T11,$H$2),_xll.MADRec.Format.Pair(O$4,O11,T11,$H$2),_xll.MADRec.Format.Pair(P$4,P11,T11,$H$2)),$H$2))</f>
        <v>{"LEI":"UQWYUIw5octWFGs9FBBLAkXmSLGMbcu2qblvhqK+uCo=","hashed":true,"values":[{"name":"BIC","value":"ii6JVpp2pnfzg5wIHI3WH3FTJoqhFSVzjKdrxM+vfN8="},{"name":"EMIR","value":"yQhoPNb/BVKkZlwtcahA1drkfnmolT5gYKK4TD5/Dz8="},{"name":"NACE","value":"4taiX6ahlODGinhi6gZz9+RZBS3kAgM33NhaSXSkQd4="},{"name":"IF","value":"ALY1/dWE3T97D0j1LQRR7IOsnCQhk/tlvRTjbRpAA/Y="},{"name":"GK","value":"CZj6xL1vz8QlQOXJVYBDIceKEUTVrjKfq/nwVzmKLoE="},{"name":"PERMID","value":"N3KSWv4DsSO+TQs8u3O1i44vvNOZHw5NjX/gTgijJ24="}]}</v>
      </c>
    </row>
    <row r="12" spans="2:21" x14ac:dyDescent="0.25">
      <c r="B12" s="24" t="s">
        <v>44</v>
      </c>
      <c r="C12" s="24" t="s">
        <v>45</v>
      </c>
      <c r="D12" s="24" t="s">
        <v>23</v>
      </c>
      <c r="E12" s="24">
        <v>99</v>
      </c>
      <c r="F12" s="24" t="b">
        <v>0</v>
      </c>
      <c r="G12" s="24">
        <v>7</v>
      </c>
      <c r="H12" s="24">
        <v>1000000007</v>
      </c>
      <c r="J12" t="str" cm="1">
        <f t="array" ref="J12">_xll.MADRec.Format.Verify(J$4,B12)</f>
        <v>ABCDEFGHIJK000000754</v>
      </c>
      <c r="K12" t="str" cm="1">
        <f t="array" ref="K12">_xll.MADRec.Format.Verify(K$4,C12)</f>
        <v>0000GB07XXX</v>
      </c>
      <c r="L12" t="str" cm="1">
        <f t="array" ref="L12">_xll.MADRec.Format.Verify(L$4,D12)</f>
        <v>NFC-</v>
      </c>
      <c r="M12" t="str" cm="1">
        <f t="array" ref="M12">_xll.MADRec.Format.Verify(M$4,""&amp;E12)</f>
        <v>99</v>
      </c>
      <c r="N12" s="22" t="b" cm="1">
        <f t="array" ref="N12">_xll.MADRec.Format.Verify(N$4,F12)</f>
        <v>0</v>
      </c>
      <c r="O12" t="str" cm="1">
        <f t="array" ref="O12">_xll.MADRec.Format.Verify(O$4,""&amp;G12)</f>
        <v>7</v>
      </c>
      <c r="P12" t="str" cm="1">
        <f t="array" ref="P12">_xll.MADRec.Format.Verify(P$4,""&amp;H12)</f>
        <v>1000000007</v>
      </c>
      <c r="R12" s="25" t="str">
        <f t="shared" si="0"/>
        <v>verified</v>
      </c>
      <c r="T12" t="str" cm="1">
        <f t="array" ref="T12">_xll.MADRec.Format.Hash("",J12)</f>
        <v>TefJACdbPjF3QRzZC7TevqnvE3HIiX0pPv6bULb2UnI=</v>
      </c>
      <c r="U12" s="22" t="str" cm="1">
        <f t="array" ref="U12">IF(R12&lt;&gt;"verified","",_xll.MADRec.Format.Contrib(IF($H$2,_xll.MADRec.Format.Hash(T12,J12),J12),_xll.MADRec.Format.Combine(_xll.MADRec.Format.Pair(K$4,K12,T12,$H$2),_xll.MADRec.Format.Pair(L$4,L12,T12,$H$2),_xll.MADRec.Format.Pair(M$4,M12,T12,$H$2),_xll.MADRec.Format.Pair(N$4,N12,T12,$H$2),_xll.MADRec.Format.Pair(O$4,O12,T12,$H$2),_xll.MADRec.Format.Pair(P$4,P12,T12,$H$2)),$H$2))</f>
        <v>{"LEI":"ZXVxZugIhHTtUggPiCa47fiqxN9TL8vZ9ye4BbGtDMg=","hashed":true,"values":[{"name":"BIC","value":"HGl7tPsuvNVJ0ko1Y/r0+zMilVxEgFvL+RosJOOqHkU="},{"name":"EMIR","value":"tqLSOAs4sPZ7IBdiTKG2CdvZqx5XAAXdQPl/hnNU5Ow="},{"name":"NACE","value":"yNWbSVMjfAv96UzPQfpda47rJHxpucqzsbqGvOZ2gMc="},{"name":"IF","value":"lG+GMnFwK6jol1LsJQeYCtlRsMnrzEBWP5OTxPeSLG4="},{"name":"GK","value":"l7P+Hp2WCn+HsogSaWbSlTzXX0T+tSiSTQXy23ITF1s="},{"name":"PERMID","value":"9h3j6G1RDVDdxEdILhMZpJ67VKG9ss/RO7IFbifApwQ="}]}</v>
      </c>
    </row>
    <row r="13" spans="2:21" x14ac:dyDescent="0.25">
      <c r="B13" s="24" t="s">
        <v>46</v>
      </c>
      <c r="C13" s="24" t="s">
        <v>47</v>
      </c>
      <c r="D13" s="24" t="s">
        <v>24</v>
      </c>
      <c r="E13" s="24">
        <v>1.1100000000000001</v>
      </c>
      <c r="F13" s="24" t="b">
        <v>1</v>
      </c>
      <c r="G13" s="24">
        <v>8</v>
      </c>
      <c r="H13" s="24">
        <v>1000000008</v>
      </c>
      <c r="J13" t="str" cm="1">
        <f t="array" ref="J13">_xll.MADRec.Format.Verify(J$4,B13)</f>
        <v>ABCDEFGHIJK000000851</v>
      </c>
      <c r="K13" t="str" cm="1">
        <f t="array" ref="K13">_xll.MADRec.Format.Verify(K$4,C13)</f>
        <v>0000GB08XXX</v>
      </c>
      <c r="L13" t="str" cm="1">
        <f t="array" ref="L13">_xll.MADRec.Format.Verify(L$4,D13)</f>
        <v>NFC+</v>
      </c>
      <c r="M13" t="str" cm="1">
        <f t="array" ref="M13">_xll.MADRec.Format.Verify(M$4,""&amp;E13)</f>
        <v>1.11</v>
      </c>
      <c r="N13" s="22" t="b" cm="1">
        <f t="array" ref="N13">_xll.MADRec.Format.Verify(N$4,F13)</f>
        <v>1</v>
      </c>
      <c r="O13" t="str" cm="1">
        <f t="array" ref="O13">_xll.MADRec.Format.Verify(O$4,""&amp;G13)</f>
        <v>8</v>
      </c>
      <c r="P13" t="str" cm="1">
        <f t="array" ref="P13">_xll.MADRec.Format.Verify(P$4,""&amp;H13)</f>
        <v>1000000008</v>
      </c>
      <c r="R13" s="25" t="str">
        <f t="shared" si="0"/>
        <v>verified</v>
      </c>
      <c r="T13" t="str" cm="1">
        <f t="array" ref="T13">_xll.MADRec.Format.Hash("",J13)</f>
        <v>dgoqSEjAQnw63xH8rZlgwZtOwgHiwNeAwiyo17jFsjg=</v>
      </c>
      <c r="U13" s="22" t="str" cm="1">
        <f t="array" ref="U13">IF(R13&lt;&gt;"verified","",_xll.MADRec.Format.Contrib(IF($H$2,_xll.MADRec.Format.Hash(T13,J13),J13),_xll.MADRec.Format.Combine(_xll.MADRec.Format.Pair(K$4,K13,T13,$H$2),_xll.MADRec.Format.Pair(L$4,L13,T13,$H$2),_xll.MADRec.Format.Pair(M$4,M13,T13,$H$2),_xll.MADRec.Format.Pair(N$4,N13,T13,$H$2),_xll.MADRec.Format.Pair(O$4,O13,T13,$H$2),_xll.MADRec.Format.Pair(P$4,P13,T13,$H$2)),$H$2))</f>
        <v>{"LEI":"DXDsX/6fJ3Rftif6F0klJzIur0HqNKPrOVkOrgxXr2I=","hashed":true,"values":[{"name":"BIC","value":"l4IVXKub1b1A5REj1F4ErP8N8lKx0skJ2h2qNoxK9iU="},{"name":"EMIR","value":"15F2xNVKH/Mst9qoncQ9ByDMy8G7xJ0zip7trJRodw4="},{"name":"NACE","value":"5232LwMSIqH2HqtWqlgXn3OVDpc3e+Unv79VLedjT3A="},{"name":"IF","value":"VSYNW/bidfA2Temw4kDnJK5djvFgmgmsmUrL2WaLmVo="},{"name":"GK","value":"/s7Q0eUx2moUQJOlKgzMVb3mjOxemFZJ38NJ7PKklto="},{"name":"PERMID","value":"PYZzEsL5EHa/q3PCoMDk3wc7rA5NftzHMns8V5vFo44="}]}</v>
      </c>
    </row>
    <row r="14" spans="2:21" x14ac:dyDescent="0.25">
      <c r="B14" s="24" t="s">
        <v>48</v>
      </c>
      <c r="C14" s="24" t="s">
        <v>49</v>
      </c>
      <c r="D14" s="24" t="s">
        <v>22</v>
      </c>
      <c r="E14" s="24">
        <v>99</v>
      </c>
      <c r="F14" s="24" t="b">
        <v>0</v>
      </c>
      <c r="G14" s="24">
        <v>9</v>
      </c>
      <c r="H14" s="24">
        <v>1000000009</v>
      </c>
      <c r="J14" t="str" cm="1">
        <f t="array" ref="J14">_xll.MADRec.Format.Verify(J$4,B14)</f>
        <v>ABCDEFGHIJK000000948</v>
      </c>
      <c r="K14" t="str" cm="1">
        <f t="array" ref="K14">_xll.MADRec.Format.Verify(K$4,C14)</f>
        <v>0000GB09XXX</v>
      </c>
      <c r="L14" t="str" cm="1">
        <f t="array" ref="L14">_xll.MADRec.Format.Verify(L$4,D14)</f>
        <v>FC</v>
      </c>
      <c r="M14" t="str" cm="1">
        <f t="array" ref="M14">_xll.MADRec.Format.Verify(M$4,""&amp;E14)</f>
        <v>99</v>
      </c>
      <c r="N14" s="22" t="b" cm="1">
        <f t="array" ref="N14">_xll.MADRec.Format.Verify(N$4,F14)</f>
        <v>0</v>
      </c>
      <c r="O14" t="str" cm="1">
        <f t="array" ref="O14">_xll.MADRec.Format.Verify(O$4,""&amp;G14)</f>
        <v>9</v>
      </c>
      <c r="P14" t="str" cm="1">
        <f t="array" ref="P14">_xll.MADRec.Format.Verify(P$4,""&amp;H14)</f>
        <v>1000000009</v>
      </c>
      <c r="R14" s="25" t="str">
        <f t="shared" si="0"/>
        <v>verified</v>
      </c>
      <c r="T14" t="str" cm="1">
        <f t="array" ref="T14">_xll.MADRec.Format.Hash("",J14)</f>
        <v>PbPd6UmFMmR1kNGKPp6bfl0juQe0Lz7IDd9oKHhFq8k=</v>
      </c>
      <c r="U14" s="22" t="str" cm="1">
        <f t="array" ref="U14">IF(R14&lt;&gt;"verified","",_xll.MADRec.Format.Contrib(IF($H$2,_xll.MADRec.Format.Hash(T14,J14),J14),_xll.MADRec.Format.Combine(_xll.MADRec.Format.Pair(K$4,K14,T14,$H$2),_xll.MADRec.Format.Pair(L$4,L14,T14,$H$2),_xll.MADRec.Format.Pair(M$4,M14,T14,$H$2),_xll.MADRec.Format.Pair(N$4,N14,T14,$H$2),_xll.MADRec.Format.Pair(O$4,O14,T14,$H$2),_xll.MADRec.Format.Pair(P$4,P14,T14,$H$2)),$H$2))</f>
        <v>{"LEI":"ociS0op+/OXXKLQrFIIqaZcB3KwhCiv4+tKQwkndioM=","hashed":true,"values":[{"name":"BIC","value":"hPKJh16UvbkWXIqKcLB78pIK0fS80+y+N7n7IcL+Uns="},{"name":"EMIR","value":"216Pdj5IgR05IfebeZl8m9vxY/BoWqY5hgWSs6Qd9gA="},{"name":"NACE","value":"CvpPTrQgh20WaXVLoc4pE5+71I24n66Z8CW3lPVjsMQ="},{"name":"IF","value":"F/rpkj4zahvqdNRvq8fI5qaTF7horF4bbh+Ylhs8KoA="},{"name":"GK","value":"Bq0GUnnA4y7ycT+uAfJM1uzgRScBorJHkIR/hSzD3BA="},{"name":"PERMID","value":"WWqGEJKaRzdDKH9itMPD0mQEtYB/7KXm02REl/yXmms="}]}</v>
      </c>
    </row>
    <row r="15" spans="2:21" x14ac:dyDescent="0.25">
      <c r="B15" s="24" t="s">
        <v>50</v>
      </c>
      <c r="C15" s="24" t="s">
        <v>51</v>
      </c>
      <c r="D15" s="24" t="s">
        <v>23</v>
      </c>
      <c r="E15" s="24">
        <v>1.1100000000000001</v>
      </c>
      <c r="F15" s="24" t="b">
        <v>1</v>
      </c>
      <c r="G15" s="24">
        <v>10</v>
      </c>
      <c r="H15" s="24">
        <v>1000000010</v>
      </c>
      <c r="J15" t="str" cm="1">
        <f t="array" ref="J15">_xll.MADRec.Format.Verify(J$4,B15)</f>
        <v>ABCDEFGHIJK000001045</v>
      </c>
      <c r="K15" t="str" cm="1">
        <f t="array" ref="K15">_xll.MADRec.Format.Verify(K$4,C15)</f>
        <v>0000GB10XXX</v>
      </c>
      <c r="L15" t="str" cm="1">
        <f t="array" ref="L15">_xll.MADRec.Format.Verify(L$4,D15)</f>
        <v>NFC-</v>
      </c>
      <c r="M15" t="str" cm="1">
        <f t="array" ref="M15">_xll.MADRec.Format.Verify(M$4,""&amp;E15)</f>
        <v>1.11</v>
      </c>
      <c r="N15" s="22" t="b" cm="1">
        <f t="array" ref="N15">_xll.MADRec.Format.Verify(N$4,F15)</f>
        <v>1</v>
      </c>
      <c r="O15" t="str" cm="1">
        <f t="array" ref="O15">_xll.MADRec.Format.Verify(O$4,""&amp;G15)</f>
        <v>10</v>
      </c>
      <c r="P15" t="str" cm="1">
        <f t="array" ref="P15">_xll.MADRec.Format.Verify(P$4,""&amp;H15)</f>
        <v>1000000010</v>
      </c>
      <c r="R15" s="25" t="str">
        <f t="shared" si="0"/>
        <v>verified</v>
      </c>
      <c r="T15" t="str" cm="1">
        <f t="array" ref="T15">_xll.MADRec.Format.Hash("",J15)</f>
        <v>L+ek5YC+lInJ5Vg3VvhUkRa4JAJj3qrAA2krLJvVvoQ=</v>
      </c>
      <c r="U15" s="22" t="str" cm="1">
        <f t="array" ref="U15">IF(R15&lt;&gt;"verified","",_xll.MADRec.Format.Contrib(IF($H$2,_xll.MADRec.Format.Hash(T15,J15),J15),_xll.MADRec.Format.Combine(_xll.MADRec.Format.Pair(K$4,K15,T15,$H$2),_xll.MADRec.Format.Pair(L$4,L15,T15,$H$2),_xll.MADRec.Format.Pair(M$4,M15,T15,$H$2),_xll.MADRec.Format.Pair(N$4,N15,T15,$H$2),_xll.MADRec.Format.Pair(O$4,O15,T15,$H$2),_xll.MADRec.Format.Pair(P$4,P15,T15,$H$2)),$H$2))</f>
        <v>{"LEI":"70Q3Db41YS8dHqBKcv5JUvSA0N33BHegJdoDYiAd+yQ=","hashed":true,"values":[{"name":"BIC","value":"lYcp/8HhcfFNwwQvDkTSCQnPoHmSGVEusq+ma8qCgO4="},{"name":"EMIR","value":"U5lrUsgdUjwojEdLJL6Z4woElKHXr7MV5vb2QOyat2k="},{"name":"NACE","value":"9lDBpxM2TlQ9vgAsevL4oARr7I7/UKXz6AMkK8kIxdY="},{"name":"IF","value":"KGbaaANvR1C1PQPiItcX/DW9t2aFr96d34q89g0nw38="},{"name":"GK","value":"N9sJPc1PsPPLyz9tVRQeEV3Isrf9YXSUqfEcKfvehCE="},{"name":"PERMID","value":"P7UGobKJPBMG99oGKAfvpAL748UEeAftlszlNIgmf3E="}]}</v>
      </c>
    </row>
    <row r="16" spans="2:21" x14ac:dyDescent="0.25">
      <c r="B16" s="24" t="s">
        <v>52</v>
      </c>
      <c r="C16" s="24" t="s">
        <v>53</v>
      </c>
      <c r="D16" s="24" t="s">
        <v>24</v>
      </c>
      <c r="E16" s="24">
        <v>99</v>
      </c>
      <c r="F16" s="24" t="b">
        <v>0</v>
      </c>
      <c r="G16" s="24">
        <v>11</v>
      </c>
      <c r="H16" s="24">
        <v>1000000011</v>
      </c>
      <c r="J16" t="str" cm="1">
        <f t="array" ref="J16">_xll.MADRec.Format.Verify(J$4,B16)</f>
        <v>ABCDEFGHIJK000001142</v>
      </c>
      <c r="K16" t="str" cm="1">
        <f t="array" ref="K16">_xll.MADRec.Format.Verify(K$4,C16)</f>
        <v>0000GB11XXX</v>
      </c>
      <c r="L16" t="str" cm="1">
        <f t="array" ref="L16">_xll.MADRec.Format.Verify(L$4,D16)</f>
        <v>NFC+</v>
      </c>
      <c r="M16" t="str" cm="1">
        <f t="array" ref="M16">_xll.MADRec.Format.Verify(M$4,""&amp;E16)</f>
        <v>99</v>
      </c>
      <c r="N16" s="22" t="b" cm="1">
        <f t="array" ref="N16">_xll.MADRec.Format.Verify(N$4,F16)</f>
        <v>0</v>
      </c>
      <c r="O16" t="str" cm="1">
        <f t="array" ref="O16">_xll.MADRec.Format.Verify(O$4,""&amp;G16)</f>
        <v>11</v>
      </c>
      <c r="P16" t="str" cm="1">
        <f t="array" ref="P16">_xll.MADRec.Format.Verify(P$4,""&amp;H16)</f>
        <v>1000000011</v>
      </c>
      <c r="R16" s="25" t="str">
        <f t="shared" si="0"/>
        <v>verified</v>
      </c>
      <c r="T16" t="str" cm="1">
        <f t="array" ref="T16">_xll.MADRec.Format.Hash("",J16)</f>
        <v>1nOcOy9cXG2k7ulENh/DheQKvL+9Q3aS93ylIGzNfqM=</v>
      </c>
      <c r="U16" s="22" t="str" cm="1">
        <f t="array" ref="U16">IF(R16&lt;&gt;"verified","",_xll.MADRec.Format.Contrib(IF($H$2,_xll.MADRec.Format.Hash(T16,J16),J16),_xll.MADRec.Format.Combine(_xll.MADRec.Format.Pair(K$4,K16,T16,$H$2),_xll.MADRec.Format.Pair(L$4,L16,T16,$H$2),_xll.MADRec.Format.Pair(M$4,M16,T16,$H$2),_xll.MADRec.Format.Pair(N$4,N16,T16,$H$2),_xll.MADRec.Format.Pair(O$4,O16,T16,$H$2),_xll.MADRec.Format.Pair(P$4,P16,T16,$H$2)),$H$2))</f>
        <v>{"LEI":"M4uUHlyMYyWKSzVd1YvzeHkALvRVNVHBIbuNGRAfqCo=","hashed":true,"values":[{"name":"BIC","value":"10n0d5C99I8K+9oSs11t896/Hl+mRk2/tdHO22Py3lA="},{"name":"EMIR","value":"L/GEcrFNTm+UEmF7T1j01Bd7IGEDY6ZgAnYDdow8BJA="},{"name":"NACE","value":"tan32zbVh/g2U3eNJWuSFIlMFBqYGB42TC1SbFd2opk="},{"name":"IF","value":"tadroiwtz7eQ5Z67qMn0bLNdYyHa4GG5QH9J6qVmQYA="},{"name":"GK","value":"EdHKIEqjt8TopYXCuuClgbS+iqHTVHHulFEupSae2iA="},{"name":"PERMID","value":"cOc6yPOKJM50gxe1jxPMfMw9FQAkmLm5SYVHNxOw/10="}]}</v>
      </c>
    </row>
    <row r="17" spans="2:21" x14ac:dyDescent="0.25">
      <c r="B17" s="24" t="s">
        <v>54</v>
      </c>
      <c r="C17" s="24" t="s">
        <v>55</v>
      </c>
      <c r="D17" s="24" t="s">
        <v>22</v>
      </c>
      <c r="E17" s="24">
        <v>1.1100000000000001</v>
      </c>
      <c r="F17" s="24" t="b">
        <v>1</v>
      </c>
      <c r="G17" s="24">
        <v>12</v>
      </c>
      <c r="H17" s="24">
        <v>1000000012</v>
      </c>
      <c r="J17" t="str" cm="1">
        <f t="array" ref="J17">_xll.MADRec.Format.Verify(J$4,B17)</f>
        <v>ABCDEFGHIJK000001239</v>
      </c>
      <c r="K17" t="str" cm="1">
        <f t="array" ref="K17">_xll.MADRec.Format.Verify(K$4,C17)</f>
        <v>0000GB12XXX</v>
      </c>
      <c r="L17" t="str" cm="1">
        <f t="array" ref="L17">_xll.MADRec.Format.Verify(L$4,D17)</f>
        <v>FC</v>
      </c>
      <c r="M17" t="str" cm="1">
        <f t="array" ref="M17">_xll.MADRec.Format.Verify(M$4,""&amp;E17)</f>
        <v>1.11</v>
      </c>
      <c r="N17" s="22" t="b" cm="1">
        <f t="array" ref="N17">_xll.MADRec.Format.Verify(N$4,F17)</f>
        <v>1</v>
      </c>
      <c r="O17" t="str" cm="1">
        <f t="array" ref="O17">_xll.MADRec.Format.Verify(O$4,""&amp;G17)</f>
        <v>12</v>
      </c>
      <c r="P17" t="str" cm="1">
        <f t="array" ref="P17">_xll.MADRec.Format.Verify(P$4,""&amp;H17)</f>
        <v>1000000012</v>
      </c>
      <c r="R17" s="25" t="str">
        <f t="shared" si="0"/>
        <v>verified</v>
      </c>
      <c r="T17" t="str" cm="1">
        <f t="array" ref="T17">_xll.MADRec.Format.Hash("",J17)</f>
        <v>Zg/9OEq8F1S87xfdKyjs7NG+wlUJDl1AjU82WpH9Hxs=</v>
      </c>
      <c r="U17" s="22" t="str" cm="1">
        <f t="array" ref="U17">IF(R17&lt;&gt;"verified","",_xll.MADRec.Format.Contrib(IF($H$2,_xll.MADRec.Format.Hash(T17,J17),J17),_xll.MADRec.Format.Combine(_xll.MADRec.Format.Pair(K$4,K17,T17,$H$2),_xll.MADRec.Format.Pair(L$4,L17,T17,$H$2),_xll.MADRec.Format.Pair(M$4,M17,T17,$H$2),_xll.MADRec.Format.Pair(N$4,N17,T17,$H$2),_xll.MADRec.Format.Pair(O$4,O17,T17,$H$2),_xll.MADRec.Format.Pair(P$4,P17,T17,$H$2)),$H$2))</f>
        <v>{"LEI":"O6aYixzxO2xnhyeJk20N+oN57Q3ydcnabiGqvqno0CE=","hashed":true,"values":[{"name":"BIC","value":"0tivNbahncpuFNEORdytyNeCty9LatIRo5YP6ZXrASI="},{"name":"EMIR","value":"3sk/3sbNUS5bxPbOJMOIyClXvbu3jF0HgCLszYL4V8U="},{"name":"NACE","value":"RWvkKuaNUdsizrLXatnGa/vWZTKeTCx7wJgb8tuaumg="},{"name":"IF","value":"OAcrt/yePM38DqgUkXGYidHNIU5791X/3tPDJrg1dN4="},{"name":"GK","value":"Uqv9rUcBz0rUpFcDCgYNPAfUiRZ04jhmaUb498JajbI="},{"name":"PERMID","value":"8zh8c6IgVDA2d9Im14a1syZmOZaTwBxz9qfOEyKj3s4="}]}</v>
      </c>
    </row>
    <row r="18" spans="2:21" x14ac:dyDescent="0.25">
      <c r="B18" s="24" t="s">
        <v>56</v>
      </c>
      <c r="C18" s="24" t="s">
        <v>57</v>
      </c>
      <c r="D18" s="24" t="s">
        <v>23</v>
      </c>
      <c r="E18" s="24">
        <v>99</v>
      </c>
      <c r="F18" s="24" t="b">
        <v>0</v>
      </c>
      <c r="G18" s="24">
        <v>13</v>
      </c>
      <c r="H18" s="24">
        <v>1000000013</v>
      </c>
      <c r="J18" t="str" cm="1">
        <f t="array" ref="J18">_xll.MADRec.Format.Verify(J$4,B18)</f>
        <v>ABCDEFGHIJK000001336</v>
      </c>
      <c r="K18" t="str" cm="1">
        <f t="array" ref="K18">_xll.MADRec.Format.Verify(K$4,C18)</f>
        <v>0000GB13XXX</v>
      </c>
      <c r="L18" t="str" cm="1">
        <f t="array" ref="L18">_xll.MADRec.Format.Verify(L$4,D18)</f>
        <v>NFC-</v>
      </c>
      <c r="M18" t="str" cm="1">
        <f t="array" ref="M18">_xll.MADRec.Format.Verify(M$4,""&amp;E18)</f>
        <v>99</v>
      </c>
      <c r="N18" s="22" t="b" cm="1">
        <f t="array" ref="N18">_xll.MADRec.Format.Verify(N$4,F18)</f>
        <v>0</v>
      </c>
      <c r="O18" t="str" cm="1">
        <f t="array" ref="O18">_xll.MADRec.Format.Verify(O$4,""&amp;G18)</f>
        <v>13</v>
      </c>
      <c r="P18" t="str" cm="1">
        <f t="array" ref="P18">_xll.MADRec.Format.Verify(P$4,""&amp;H18)</f>
        <v>1000000013</v>
      </c>
      <c r="R18" s="25" t="str">
        <f t="shared" si="0"/>
        <v>verified</v>
      </c>
      <c r="T18" t="str" cm="1">
        <f t="array" ref="T18">_xll.MADRec.Format.Hash("",J18)</f>
        <v>xK0NIF2GHcMrcJYXoaZQwnn81yfD3vJmRtwvbkxBcBw=</v>
      </c>
      <c r="U18" s="22" t="str" cm="1">
        <f t="array" ref="U18">IF(R18&lt;&gt;"verified","",_xll.MADRec.Format.Contrib(IF($H$2,_xll.MADRec.Format.Hash(T18,J18),J18),_xll.MADRec.Format.Combine(_xll.MADRec.Format.Pair(K$4,K18,T18,$H$2),_xll.MADRec.Format.Pair(L$4,L18,T18,$H$2),_xll.MADRec.Format.Pair(M$4,M18,T18,$H$2),_xll.MADRec.Format.Pair(N$4,N18,T18,$H$2),_xll.MADRec.Format.Pair(O$4,O18,T18,$H$2),_xll.MADRec.Format.Pair(P$4,P18,T18,$H$2)),$H$2))</f>
        <v>{"LEI":"Lvt9DRN44d/5A2NP0/tE47wDVt/q1nU2slUSnqHo7bk=","hashed":true,"values":[{"name":"BIC","value":"DAbkPcHYWgxA2lRb1Zqe0JtazzRrenTYvn39RNdV6Q4="},{"name":"EMIR","value":"E5Vw6vjDDsGZRAt8MezkMYuCp2KdwFmzCOU6NneR9LY="},{"name":"NACE","value":"/+sD1G/nRSrFdBnDz4/ot8L4qP2DMr7Tt/fex2t8wss="},{"name":"IF","value":"NY/H7H6Qa/QE4KVs2O/3txAQa01Ry8yUgTzloHVysz4="},{"name":"GK","value":"fGMshDvppFD2fELOk87lXPAsQwiyGzrXVNMoBcCS+Ic="},{"name":"PERMID","value":"ZW+RMInwK6JI/PGGBLe6o3i1HnWxDNIQ1Siyz+pDV9Q="}]}</v>
      </c>
    </row>
    <row r="19" spans="2:21" x14ac:dyDescent="0.25">
      <c r="B19" s="24" t="s">
        <v>58</v>
      </c>
      <c r="C19" s="24" t="s">
        <v>59</v>
      </c>
      <c r="D19" s="24" t="s">
        <v>24</v>
      </c>
      <c r="E19" s="24">
        <v>1.1100000000000001</v>
      </c>
      <c r="F19" s="24" t="b">
        <v>1</v>
      </c>
      <c r="G19" s="24">
        <v>14</v>
      </c>
      <c r="H19" s="24">
        <v>1000000014</v>
      </c>
      <c r="J19" t="str" cm="1">
        <f t="array" ref="J19">_xll.MADRec.Format.Verify(J$4,B19)</f>
        <v>ABCDEFGHIJK000001433</v>
      </c>
      <c r="K19" t="str" cm="1">
        <f t="array" ref="K19">_xll.MADRec.Format.Verify(K$4,C19)</f>
        <v>0000GB14XXX</v>
      </c>
      <c r="L19" t="str" cm="1">
        <f t="array" ref="L19">_xll.MADRec.Format.Verify(L$4,D19)</f>
        <v>NFC+</v>
      </c>
      <c r="M19" t="str" cm="1">
        <f t="array" ref="M19">_xll.MADRec.Format.Verify(M$4,""&amp;E19)</f>
        <v>1.11</v>
      </c>
      <c r="N19" s="22" t="b" cm="1">
        <f t="array" ref="N19">_xll.MADRec.Format.Verify(N$4,F19)</f>
        <v>1</v>
      </c>
      <c r="O19" t="str" cm="1">
        <f t="array" ref="O19">_xll.MADRec.Format.Verify(O$4,""&amp;G19)</f>
        <v>14</v>
      </c>
      <c r="P19" t="str" cm="1">
        <f t="array" ref="P19">_xll.MADRec.Format.Verify(P$4,""&amp;H19)</f>
        <v>1000000014</v>
      </c>
      <c r="R19" s="25" t="str">
        <f t="shared" si="0"/>
        <v>verified</v>
      </c>
      <c r="T19" t="str" cm="1">
        <f t="array" ref="T19">_xll.MADRec.Format.Hash("",J19)</f>
        <v>gjLmZFKRcs96seOVSi0K7MM6HasYuVaJ1EuYYTVISfw=</v>
      </c>
      <c r="U19" s="22" t="str" cm="1">
        <f t="array" ref="U19">IF(R19&lt;&gt;"verified","",_xll.MADRec.Format.Contrib(IF($H$2,_xll.MADRec.Format.Hash(T19,J19),J19),_xll.MADRec.Format.Combine(_xll.MADRec.Format.Pair(K$4,K19,T19,$H$2),_xll.MADRec.Format.Pair(L$4,L19,T19,$H$2),_xll.MADRec.Format.Pair(M$4,M19,T19,$H$2),_xll.MADRec.Format.Pair(N$4,N19,T19,$H$2),_xll.MADRec.Format.Pair(O$4,O19,T19,$H$2),_xll.MADRec.Format.Pair(P$4,P19,T19,$H$2)),$H$2))</f>
        <v>{"LEI":"aaGvEhjjVIUT0/IfRgyMd+35hkZ9H2COiz7wiYqi4ro=","hashed":true,"values":[{"name":"BIC","value":"gufHYenx/vwTYkcyjXd49MicW55I+HyV8WuhaDn2TbU="},{"name":"EMIR","value":"07tkodGh3rug2TbBXTTZcWmdwncsdm8L8ZhFeHc5BKo="},{"name":"NACE","value":"/e2DWcYn4qRQbLp7IjCOChqn0hxD8XTuTX1SDvv49Q0="},{"name":"IF","value":"bm0fQDOUb8CkFMO+i2j6XIPeW1SyBl79T6fK6YKPQGA="},{"name":"GK","value":"Vrt9fQnu510Eu41/88vKUgMGXr0bvC3Clb2Wngqu4QY="},{"name":"PERMID","value":"vX8L9nnkOskvVEujp1LXX2bxRuDI7SW4o8wtki0c6Bs="}]}</v>
      </c>
    </row>
    <row r="20" spans="2:21" x14ac:dyDescent="0.25">
      <c r="B20" s="24" t="s">
        <v>60</v>
      </c>
      <c r="C20" s="24" t="s">
        <v>61</v>
      </c>
      <c r="D20" s="24" t="s">
        <v>22</v>
      </c>
      <c r="E20" s="24">
        <v>99</v>
      </c>
      <c r="F20" s="24" t="b">
        <v>0</v>
      </c>
      <c r="G20" s="24">
        <v>15</v>
      </c>
      <c r="H20" s="24">
        <v>1000000015</v>
      </c>
      <c r="J20" t="str" cm="1">
        <f t="array" ref="J20">_xll.MADRec.Format.Verify(J$4,B20)</f>
        <v>ABCDEFGHIJK000001530</v>
      </c>
      <c r="K20" t="str" cm="1">
        <f t="array" ref="K20">_xll.MADRec.Format.Verify(K$4,C20)</f>
        <v>0000GB15XXX</v>
      </c>
      <c r="L20" t="str" cm="1">
        <f t="array" ref="L20">_xll.MADRec.Format.Verify(L$4,D20)</f>
        <v>FC</v>
      </c>
      <c r="M20" t="str" cm="1">
        <f t="array" ref="M20">_xll.MADRec.Format.Verify(M$4,""&amp;E20)</f>
        <v>99</v>
      </c>
      <c r="N20" s="22" t="b" cm="1">
        <f t="array" ref="N20">_xll.MADRec.Format.Verify(N$4,F20)</f>
        <v>0</v>
      </c>
      <c r="O20" t="str" cm="1">
        <f t="array" ref="O20">_xll.MADRec.Format.Verify(O$4,""&amp;G20)</f>
        <v>15</v>
      </c>
      <c r="P20" t="str" cm="1">
        <f t="array" ref="P20">_xll.MADRec.Format.Verify(P$4,""&amp;H20)</f>
        <v>1000000015</v>
      </c>
      <c r="R20" s="25" t="str">
        <f t="shared" si="0"/>
        <v>verified</v>
      </c>
      <c r="T20" t="str" cm="1">
        <f t="array" ref="T20">_xll.MADRec.Format.Hash("",J20)</f>
        <v>HdbhZzzm5C1W4sTfJwF5jE04+SroatD89pdPc11X68Q=</v>
      </c>
      <c r="U20" s="22" t="str" cm="1">
        <f t="array" ref="U20">IF(R20&lt;&gt;"verified","",_xll.MADRec.Format.Contrib(IF($H$2,_xll.MADRec.Format.Hash(T20,J20),J20),_xll.MADRec.Format.Combine(_xll.MADRec.Format.Pair(K$4,K20,T20,$H$2),_xll.MADRec.Format.Pair(L$4,L20,T20,$H$2),_xll.MADRec.Format.Pair(M$4,M20,T20,$H$2),_xll.MADRec.Format.Pair(N$4,N20,T20,$H$2),_xll.MADRec.Format.Pair(O$4,O20,T20,$H$2),_xll.MADRec.Format.Pair(P$4,P20,T20,$H$2)),$H$2))</f>
        <v>{"LEI":"cMDCHQhbBsSgEGaaE1A/JTTs0LWXWzVqQHuiSb/aWZQ=","hashed":true,"values":[{"name":"BIC","value":"bx91uUkHQLKON0uihk0+vbGNLhL+HLvMxqZw6xkezS8="},{"name":"EMIR","value":"zmSXa+dxz/nKikwO415ygSv2w0RRxN8teBbYQV0WC5w="},{"name":"NACE","value":"VGR1mLNmMkZ5cK3z1rVRbL6wRy7EV9pxxtPSeE/BtMM="},{"name":"IF","value":"409/LjXI8YNgiYL4mXeAT6HyQsxhBe+Ie/gYOCSyO1c="},{"name":"GK","value":"fFmvAaVYInar5ZA+/yeoFNY1JJ6I5jRw8RysS2jIg40="},{"name":"PERMID","value":"H3YUBPPGwl4EaoyGblxCGZpu2KK9MCkQRU1EZefS6BU="}]}</v>
      </c>
    </row>
    <row r="21" spans="2:21" x14ac:dyDescent="0.25">
      <c r="B21" s="24" t="s">
        <v>62</v>
      </c>
      <c r="C21" s="24" t="s">
        <v>63</v>
      </c>
      <c r="D21" s="24" t="s">
        <v>23</v>
      </c>
      <c r="E21" s="24">
        <v>1.1100000000000001</v>
      </c>
      <c r="F21" s="24" t="b">
        <v>1</v>
      </c>
      <c r="G21" s="24">
        <v>16</v>
      </c>
      <c r="H21" s="24">
        <v>1000000016</v>
      </c>
      <c r="J21" t="str" cm="1">
        <f t="array" ref="J21">_xll.MADRec.Format.Verify(J$4,B21)</f>
        <v>ABCDEFGHIJK000001627</v>
      </c>
      <c r="K21" t="str" cm="1">
        <f t="array" ref="K21">_xll.MADRec.Format.Verify(K$4,C21)</f>
        <v>0000GB16XXX</v>
      </c>
      <c r="L21" t="str" cm="1">
        <f t="array" ref="L21">_xll.MADRec.Format.Verify(L$4,D21)</f>
        <v>NFC-</v>
      </c>
      <c r="M21" t="str" cm="1">
        <f t="array" ref="M21">_xll.MADRec.Format.Verify(M$4,""&amp;E21)</f>
        <v>1.11</v>
      </c>
      <c r="N21" s="22" t="b" cm="1">
        <f t="array" ref="N21">_xll.MADRec.Format.Verify(N$4,F21)</f>
        <v>1</v>
      </c>
      <c r="O21" t="str" cm="1">
        <f t="array" ref="O21">_xll.MADRec.Format.Verify(O$4,""&amp;G21)</f>
        <v>16</v>
      </c>
      <c r="P21" t="str" cm="1">
        <f t="array" ref="P21">_xll.MADRec.Format.Verify(P$4,""&amp;H21)</f>
        <v>1000000016</v>
      </c>
      <c r="R21" s="25" t="str">
        <f t="shared" si="0"/>
        <v>verified</v>
      </c>
      <c r="T21" t="str" cm="1">
        <f t="array" ref="T21">_xll.MADRec.Format.Hash("",J21)</f>
        <v>Q65OekxaZIf4xXJPQp/FHa/oCWhJPT2SnACcuGE2XvE=</v>
      </c>
      <c r="U21" s="22" t="str" cm="1">
        <f t="array" ref="U21">IF(R21&lt;&gt;"verified","",_xll.MADRec.Format.Contrib(IF($H$2,_xll.MADRec.Format.Hash(T21,J21),J21),_xll.MADRec.Format.Combine(_xll.MADRec.Format.Pair(K$4,K21,T21,$H$2),_xll.MADRec.Format.Pair(L$4,L21,T21,$H$2),_xll.MADRec.Format.Pair(M$4,M21,T21,$H$2),_xll.MADRec.Format.Pair(N$4,N21,T21,$H$2),_xll.MADRec.Format.Pair(O$4,O21,T21,$H$2),_xll.MADRec.Format.Pair(P$4,P21,T21,$H$2)),$H$2))</f>
        <v>{"LEI":"/q9BmJD0n714HNi3pJuroNQ3qiYmzfohTve8MvBI5NU=","hashed":true,"values":[{"name":"BIC","value":"xdCrI6ospU7pcDENClqviJok0sl3i0YG56lwN9IEpng="},{"name":"EMIR","value":"J+Hs8IDn2845zS9K5ogte5cMPlAivXW1nxkcBOJoFx8="},{"name":"NACE","value":"O5EcSptcpyUJGL3QOHE8f+GD9nLRaZB5gO/Qv3JDxKY="},{"name":"IF","value":"q+N8Bd7+0x6NHbEzhrXhEUvQ94Taxh5v+hFrm1G5xfk="},{"name":"GK","value":"WBaAzFHtvEQfoR8T+TaOEta+Hy0AYmR1nCvfB2gP07M="},{"name":"PERMID","value":"4HptnZz+G2CPwpptj+Me01Y4JkhmF3YTiJxfNw5juRI="}]}</v>
      </c>
    </row>
    <row r="22" spans="2:21" x14ac:dyDescent="0.25">
      <c r="B22" s="24" t="s">
        <v>64</v>
      </c>
      <c r="C22" s="24" t="s">
        <v>65</v>
      </c>
      <c r="D22" s="24" t="s">
        <v>24</v>
      </c>
      <c r="E22" s="24">
        <v>99</v>
      </c>
      <c r="F22" s="24" t="b">
        <v>0</v>
      </c>
      <c r="G22" s="24">
        <v>17</v>
      </c>
      <c r="H22" s="24">
        <v>1000000017</v>
      </c>
      <c r="J22" t="str" cm="1">
        <f t="array" ref="J22">_xll.MADRec.Format.Verify(J$4,B22)</f>
        <v>ABCDEFGHIJK000001724</v>
      </c>
      <c r="K22" t="str" cm="1">
        <f t="array" ref="K22">_xll.MADRec.Format.Verify(K$4,C22)</f>
        <v>0000GB17XXX</v>
      </c>
      <c r="L22" t="str" cm="1">
        <f t="array" ref="L22">_xll.MADRec.Format.Verify(L$4,D22)</f>
        <v>NFC+</v>
      </c>
      <c r="M22" t="str" cm="1">
        <f t="array" ref="M22">_xll.MADRec.Format.Verify(M$4,""&amp;E22)</f>
        <v>99</v>
      </c>
      <c r="N22" s="22" t="b" cm="1">
        <f t="array" ref="N22">_xll.MADRec.Format.Verify(N$4,F22)</f>
        <v>0</v>
      </c>
      <c r="O22" t="str" cm="1">
        <f t="array" ref="O22">_xll.MADRec.Format.Verify(O$4,""&amp;G22)</f>
        <v>17</v>
      </c>
      <c r="P22" t="str" cm="1">
        <f t="array" ref="P22">_xll.MADRec.Format.Verify(P$4,""&amp;H22)</f>
        <v>1000000017</v>
      </c>
      <c r="R22" s="25" t="str">
        <f t="shared" si="0"/>
        <v>verified</v>
      </c>
      <c r="T22" t="str" cm="1">
        <f t="array" ref="T22">_xll.MADRec.Format.Hash("",J22)</f>
        <v>VkAYoOg792oGWw7aNkD5eyzpVkYTiCQhRpRL/Z2L4vI=</v>
      </c>
      <c r="U22" s="22" t="str" cm="1">
        <f t="array" ref="U22">IF(R22&lt;&gt;"verified","",_xll.MADRec.Format.Contrib(IF($H$2,_xll.MADRec.Format.Hash(T22,J22),J22),_xll.MADRec.Format.Combine(_xll.MADRec.Format.Pair(K$4,K22,T22,$H$2),_xll.MADRec.Format.Pair(L$4,L22,T22,$H$2),_xll.MADRec.Format.Pair(M$4,M22,T22,$H$2),_xll.MADRec.Format.Pair(N$4,N22,T22,$H$2),_xll.MADRec.Format.Pair(O$4,O22,T22,$H$2),_xll.MADRec.Format.Pair(P$4,P22,T22,$H$2)),$H$2))</f>
        <v>{"LEI":"UNtuunLmhgVOe5O2e0SYZ6/ESOWEaCNgeTv2VlZL9x4=","hashed":true,"values":[{"name":"BIC","value":"gOeqQ1yy2hfkX/QkhJIONPheC+QoifxOZZEUc5Rgo3c="},{"name":"EMIR","value":"M84pFTFUxx/l5XeZROT//+SpneJ69KtlvhZK/wC2jf4="},{"name":"NACE","value":"0RA2t9/eYxA4FtMT3vIapuJGjsg6EACPTiMRLNffl00="},{"name":"IF","value":"aEqRXnGiqitM4/XO3S8V2x8akJAFpxRUngd0x0krNyM="},{"name":"GK","value":"/zz7YhO8hnSaZFDiMw0NZDflE0srVXXwDGWhBE4Hne0="},{"name":"PERMID","value":"q9uBFnzF5fK2iyxg65yRv7FXPyyVUpVLUb/5LVtw+Wc="}]}</v>
      </c>
    </row>
    <row r="23" spans="2:21" x14ac:dyDescent="0.25">
      <c r="B23" s="24" t="s">
        <v>66</v>
      </c>
      <c r="C23" s="24" t="s">
        <v>67</v>
      </c>
      <c r="D23" s="24" t="s">
        <v>22</v>
      </c>
      <c r="E23" s="24">
        <v>1.1100000000000001</v>
      </c>
      <c r="F23" s="24" t="b">
        <v>1</v>
      </c>
      <c r="G23" s="24">
        <v>18</v>
      </c>
      <c r="H23" s="24">
        <v>1000000018</v>
      </c>
      <c r="J23" t="str" cm="1">
        <f t="array" ref="J23">_xll.MADRec.Format.Verify(J$4,B23)</f>
        <v>ABCDEFGHIJK000001821</v>
      </c>
      <c r="K23" t="str" cm="1">
        <f t="array" ref="K23">_xll.MADRec.Format.Verify(K$4,C23)</f>
        <v>0000GB18XXX</v>
      </c>
      <c r="L23" t="str" cm="1">
        <f t="array" ref="L23">_xll.MADRec.Format.Verify(L$4,D23)</f>
        <v>FC</v>
      </c>
      <c r="M23" t="str" cm="1">
        <f t="array" ref="M23">_xll.MADRec.Format.Verify(M$4,""&amp;E23)</f>
        <v>1.11</v>
      </c>
      <c r="N23" s="22" t="b" cm="1">
        <f t="array" ref="N23">_xll.MADRec.Format.Verify(N$4,F23)</f>
        <v>1</v>
      </c>
      <c r="O23" t="str" cm="1">
        <f t="array" ref="O23">_xll.MADRec.Format.Verify(O$4,""&amp;G23)</f>
        <v>18</v>
      </c>
      <c r="P23" t="str" cm="1">
        <f t="array" ref="P23">_xll.MADRec.Format.Verify(P$4,""&amp;H23)</f>
        <v>1000000018</v>
      </c>
      <c r="R23" s="25" t="str">
        <f t="shared" si="0"/>
        <v>verified</v>
      </c>
      <c r="T23" t="str" cm="1">
        <f t="array" ref="T23">_xll.MADRec.Format.Hash("",J23)</f>
        <v>zxTnRVsAZFXz+nq9D6QdGPgH4L1RiS1o1DBpjzOzscc=</v>
      </c>
      <c r="U23" s="22" t="str" cm="1">
        <f t="array" ref="U23">IF(R23&lt;&gt;"verified","",_xll.MADRec.Format.Contrib(IF($H$2,_xll.MADRec.Format.Hash(T23,J23),J23),_xll.MADRec.Format.Combine(_xll.MADRec.Format.Pair(K$4,K23,T23,$H$2),_xll.MADRec.Format.Pair(L$4,L23,T23,$H$2),_xll.MADRec.Format.Pair(M$4,M23,T23,$H$2),_xll.MADRec.Format.Pair(N$4,N23,T23,$H$2),_xll.MADRec.Format.Pair(O$4,O23,T23,$H$2),_xll.MADRec.Format.Pair(P$4,P23,T23,$H$2)),$H$2))</f>
        <v>{"LEI":"e8ou+b+2cChAoYT8Cq2JvaQc09nr9cw1zZ6QNb9LB+o=","hashed":true,"values":[{"name":"BIC","value":"GdWv2F/g/9NXuLZrzVYHrwDAdwHPimPYvv8JWj32MkU="},{"name":"EMIR","value":"QW9lmVJq/cXxz35zIYxHz4a/IKBdn7w3LIs6VUwdeZQ="},{"name":"NACE","value":"uGhSD59kPYSi/pMxnbtK3DO3FfxeJ3hdbyugYZ45NjU="},{"name":"IF","value":"Refd14d0iPMGZsiMdNrxAHDy4xKm/WcHa3QHXZMeciU="},{"name":"GK","value":"QaRYhG6v0RL2Unqn/ucNeTLKKwNwTSLgB/Kqf0pqw38="},{"name":"PERMID","value":"gn5688SOvHqi84zMCGh6RaZiF+VAeUs6j7D8gQG4+ws="}]}</v>
      </c>
    </row>
    <row r="24" spans="2:21" x14ac:dyDescent="0.25">
      <c r="B24" s="24" t="s">
        <v>68</v>
      </c>
      <c r="C24" s="24" t="s">
        <v>69</v>
      </c>
      <c r="D24" s="24" t="s">
        <v>23</v>
      </c>
      <c r="E24" s="24">
        <v>99</v>
      </c>
      <c r="F24" s="24" t="b">
        <v>0</v>
      </c>
      <c r="G24" s="24">
        <v>19</v>
      </c>
      <c r="H24" s="24">
        <v>1000000019</v>
      </c>
      <c r="J24" t="str" cm="1">
        <f t="array" ref="J24">_xll.MADRec.Format.Verify(J$4,B24)</f>
        <v>ABCDEFGHIJK000001918</v>
      </c>
      <c r="K24" t="str" cm="1">
        <f t="array" ref="K24">_xll.MADRec.Format.Verify(K$4,C24)</f>
        <v>0000GB19XXX</v>
      </c>
      <c r="L24" t="str" cm="1">
        <f t="array" ref="L24">_xll.MADRec.Format.Verify(L$4,D24)</f>
        <v>NFC-</v>
      </c>
      <c r="M24" t="str" cm="1">
        <f t="array" ref="M24">_xll.MADRec.Format.Verify(M$4,""&amp;E24)</f>
        <v>99</v>
      </c>
      <c r="N24" s="22" t="b" cm="1">
        <f t="array" ref="N24">_xll.MADRec.Format.Verify(N$4,F24)</f>
        <v>0</v>
      </c>
      <c r="O24" t="str" cm="1">
        <f t="array" ref="O24">_xll.MADRec.Format.Verify(O$4,""&amp;G24)</f>
        <v>19</v>
      </c>
      <c r="P24" t="str" cm="1">
        <f t="array" ref="P24">_xll.MADRec.Format.Verify(P$4,""&amp;H24)</f>
        <v>1000000019</v>
      </c>
      <c r="R24" s="25" t="str">
        <f t="shared" si="0"/>
        <v>verified</v>
      </c>
      <c r="T24" t="str" cm="1">
        <f t="array" ref="T24">_xll.MADRec.Format.Hash("",J24)</f>
        <v>A0WVuelwIGTh6Um2TevQsYc6xyKKOo1y2VvP43frJM8=</v>
      </c>
      <c r="U24" s="22" t="str" cm="1">
        <f t="array" ref="U24">IF(R24&lt;&gt;"verified","",_xll.MADRec.Format.Contrib(IF($H$2,_xll.MADRec.Format.Hash(T24,J24),J24),_xll.MADRec.Format.Combine(_xll.MADRec.Format.Pair(K$4,K24,T24,$H$2),_xll.MADRec.Format.Pair(L$4,L24,T24,$H$2),_xll.MADRec.Format.Pair(M$4,M24,T24,$H$2),_xll.MADRec.Format.Pair(N$4,N24,T24,$H$2),_xll.MADRec.Format.Pair(O$4,O24,T24,$H$2),_xll.MADRec.Format.Pair(P$4,P24,T24,$H$2)),$H$2))</f>
        <v>{"LEI":"xSXLFLmuglhUudjg4qQqezzASxgVs32ICbtHOqh+1K8=","hashed":true,"values":[{"name":"BIC","value":"FrpiDtr2m7/dJBGxFLBPplt/BfcEVUDzEzFNdUJyTag="},{"name":"EMIR","value":"stH00z25hyIhKVmq4zQfTffC/acOYYOrjs2Oy0obZPY="},{"name":"NACE","value":"u9ZcMZqv4ywMG9xSJPrY452/o3Isk7JMjOGHa7yDxvU="},{"name":"IF","value":"qqiEbLgJYHpTvdAJOfG2Wi4p2N3HdXKjsNI7pdQVr+Q="},{"name":"GK","value":"/6iv+WGH4OfJxtoeCR3DeMdEeKj7yIsLDMB1wOeAqrU="},{"name":"PERMID","value":"Ddu0b8+MtgEv+7rbZp/9K8fnqOST3kVx1xk7T/orZXo="}]}</v>
      </c>
    </row>
    <row r="25" spans="2:21" x14ac:dyDescent="0.25">
      <c r="B25" s="24" t="s">
        <v>70</v>
      </c>
      <c r="C25" s="24" t="s">
        <v>71</v>
      </c>
      <c r="D25" s="24" t="s">
        <v>24</v>
      </c>
      <c r="E25" s="24">
        <v>1.1100000000000001</v>
      </c>
      <c r="F25" s="24" t="b">
        <v>1</v>
      </c>
      <c r="G25" s="24">
        <v>20</v>
      </c>
      <c r="H25" s="24">
        <v>1000000020</v>
      </c>
      <c r="J25" t="str" cm="1">
        <f t="array" ref="J25">_xll.MADRec.Format.Verify(J$4,B25)</f>
        <v>ABCDEFGHIJK000002015</v>
      </c>
      <c r="K25" t="str" cm="1">
        <f t="array" ref="K25">_xll.MADRec.Format.Verify(K$4,C25)</f>
        <v>0000GB20XXX</v>
      </c>
      <c r="L25" t="str" cm="1">
        <f t="array" ref="L25">_xll.MADRec.Format.Verify(L$4,D25)</f>
        <v>NFC+</v>
      </c>
      <c r="M25" t="str" cm="1">
        <f t="array" ref="M25">_xll.MADRec.Format.Verify(M$4,""&amp;E25)</f>
        <v>1.11</v>
      </c>
      <c r="N25" s="22" t="b" cm="1">
        <f t="array" ref="N25">_xll.MADRec.Format.Verify(N$4,F25)</f>
        <v>1</v>
      </c>
      <c r="O25" t="str" cm="1">
        <f t="array" ref="O25">_xll.MADRec.Format.Verify(O$4,""&amp;G25)</f>
        <v>20</v>
      </c>
      <c r="P25" t="str" cm="1">
        <f t="array" ref="P25">_xll.MADRec.Format.Verify(P$4,""&amp;H25)</f>
        <v>1000000020</v>
      </c>
      <c r="R25" s="25" t="str">
        <f t="shared" si="0"/>
        <v>verified</v>
      </c>
      <c r="T25" t="str" cm="1">
        <f t="array" ref="T25">_xll.MADRec.Format.Hash("",J25)</f>
        <v>Jd9+i3IfydIuZI9pAVLqXx1X8HBMXdJHIP5sp2VJB08=</v>
      </c>
      <c r="U25" s="22" t="str" cm="1">
        <f t="array" ref="U25">IF(R25&lt;&gt;"verified","",_xll.MADRec.Format.Contrib(IF($H$2,_xll.MADRec.Format.Hash(T25,J25),J25),_xll.MADRec.Format.Combine(_xll.MADRec.Format.Pair(K$4,K25,T25,$H$2),_xll.MADRec.Format.Pair(L$4,L25,T25,$H$2),_xll.MADRec.Format.Pair(M$4,M25,T25,$H$2),_xll.MADRec.Format.Pair(N$4,N25,T25,$H$2),_xll.MADRec.Format.Pair(O$4,O25,T25,$H$2),_xll.MADRec.Format.Pair(P$4,P25,T25,$H$2)),$H$2))</f>
        <v>{"LEI":"SLbvVdlFyJfrkdRoYHpLwaAXzw+oyxgoMq7VzACcL/8=","hashed":true,"values":[{"name":"BIC","value":"6H3tQb1s7eHtKfP869nXGEhUa0Nh9usLPhnsF2G/Gd0="},{"name":"EMIR","value":"jNhvC9R4jAYLmEcNtNPMmfgNlizJOnqsm5YuwKX2S6A="},{"name":"NACE","value":"BIyeselnSn6cZ8uV1rcH2ouh7y47H6/VFtsdU7uMLVU="},{"name":"IF","value":"zwIRlIhHOzrZDpkstF2Yfs2GNKyw+8BiJF8zemtamKU="},{"name":"GK","value":"7ZxzlBrGjmYteR1puMo1MGtauxWe6W51W9iEAnyWXC0="},{"name":"PERMID","value":"r1b2L6kjlMVfiSOYCert7LxPTOdZgaIQhW3DqlGEj6s="}]}</v>
      </c>
    </row>
    <row r="26" spans="2:21" x14ac:dyDescent="0.25">
      <c r="B26" s="24" t="s">
        <v>72</v>
      </c>
      <c r="C26" s="24" t="s">
        <v>73</v>
      </c>
      <c r="D26" s="24" t="s">
        <v>22</v>
      </c>
      <c r="E26" s="24">
        <v>99</v>
      </c>
      <c r="F26" s="24" t="b">
        <v>0</v>
      </c>
      <c r="G26" s="24">
        <v>21</v>
      </c>
      <c r="H26" s="24">
        <v>1000000021</v>
      </c>
      <c r="J26" t="str" cm="1">
        <f t="array" ref="J26">_xll.MADRec.Format.Verify(J$4,B26)</f>
        <v>ABCDEFGHIJK000002112</v>
      </c>
      <c r="K26" t="str" cm="1">
        <f t="array" ref="K26">_xll.MADRec.Format.Verify(K$4,C26)</f>
        <v>0000GB21XXX</v>
      </c>
      <c r="L26" t="str" cm="1">
        <f t="array" ref="L26">_xll.MADRec.Format.Verify(L$4,D26)</f>
        <v>FC</v>
      </c>
      <c r="M26" t="str" cm="1">
        <f t="array" ref="M26">_xll.MADRec.Format.Verify(M$4,""&amp;E26)</f>
        <v>99</v>
      </c>
      <c r="N26" s="22" t="b" cm="1">
        <f t="array" ref="N26">_xll.MADRec.Format.Verify(N$4,F26)</f>
        <v>0</v>
      </c>
      <c r="O26" t="str" cm="1">
        <f t="array" ref="O26">_xll.MADRec.Format.Verify(O$4,""&amp;G26)</f>
        <v>21</v>
      </c>
      <c r="P26" t="str" cm="1">
        <f t="array" ref="P26">_xll.MADRec.Format.Verify(P$4,""&amp;H26)</f>
        <v>1000000021</v>
      </c>
      <c r="R26" s="25" t="str">
        <f t="shared" si="0"/>
        <v>verified</v>
      </c>
      <c r="T26" t="str" cm="1">
        <f t="array" ref="T26">_xll.MADRec.Format.Hash("",J26)</f>
        <v>feP5YL7kZArILE2isasNeJyKmgJP27GkdAAPLbNQu28=</v>
      </c>
      <c r="U26" s="22" t="str" cm="1">
        <f t="array" ref="U26">IF(R26&lt;&gt;"verified","",_xll.MADRec.Format.Contrib(IF($H$2,_xll.MADRec.Format.Hash(T26,J26),J26),_xll.MADRec.Format.Combine(_xll.MADRec.Format.Pair(K$4,K26,T26,$H$2),_xll.MADRec.Format.Pair(L$4,L26,T26,$H$2),_xll.MADRec.Format.Pair(M$4,M26,T26,$H$2),_xll.MADRec.Format.Pair(N$4,N26,T26,$H$2),_xll.MADRec.Format.Pair(O$4,O26,T26,$H$2),_xll.MADRec.Format.Pair(P$4,P26,T26,$H$2)),$H$2))</f>
        <v>{"LEI":"ESkr8bBUj1oO41ERbbQkPSq2lqonlBpmbPsZKApyTl8=","hashed":true,"values":[{"name":"BIC","value":"tKaMfDaDx3PGZ93q5K8lyy3EcyokmbIrpdG/yZ5sKBA="},{"name":"EMIR","value":"ndrebOtmsanGkFQt6Tcjy8lrwESC8veceDeCi1re/AI="},{"name":"NACE","value":"t9msLDLBRlyca5dxBufRxYDkau7hJWWZvRfHrFSLR7U="},{"name":"IF","value":"OcAe6W7jsbffMrOsZUlD9oWAxsn6qdPQgVqi/kEnCC4="},{"name":"GK","value":"p7U/fLWBcLBqTorJLYfPOCR2pZ/PWzoEgToAt/LcWKk="},{"name":"PERMID","value":"NFsB7VD4KJ+wkLTHesHL4H6ZvaFHKxjW9QSPhIWI9gk="}]}</v>
      </c>
    </row>
    <row r="27" spans="2:21" x14ac:dyDescent="0.25">
      <c r="B27" s="24" t="s">
        <v>74</v>
      </c>
      <c r="C27" s="24" t="s">
        <v>75</v>
      </c>
      <c r="D27" s="24" t="s">
        <v>23</v>
      </c>
      <c r="E27" s="24">
        <v>1.1100000000000001</v>
      </c>
      <c r="F27" s="24" t="b">
        <v>1</v>
      </c>
      <c r="G27" s="24">
        <v>22</v>
      </c>
      <c r="H27" s="24">
        <v>1000000022</v>
      </c>
      <c r="J27" t="str" cm="1">
        <f t="array" ref="J27">_xll.MADRec.Format.Verify(J$4,B27)</f>
        <v>ABCDEFGHIJK000002209</v>
      </c>
      <c r="K27" t="str" cm="1">
        <f t="array" ref="K27">_xll.MADRec.Format.Verify(K$4,C27)</f>
        <v>0000GB22XXX</v>
      </c>
      <c r="L27" t="str" cm="1">
        <f t="array" ref="L27">_xll.MADRec.Format.Verify(L$4,D27)</f>
        <v>NFC-</v>
      </c>
      <c r="M27" t="str" cm="1">
        <f t="array" ref="M27">_xll.MADRec.Format.Verify(M$4,""&amp;E27)</f>
        <v>1.11</v>
      </c>
      <c r="N27" s="22" t="b" cm="1">
        <f t="array" ref="N27">_xll.MADRec.Format.Verify(N$4,F27)</f>
        <v>1</v>
      </c>
      <c r="O27" t="str" cm="1">
        <f t="array" ref="O27">_xll.MADRec.Format.Verify(O$4,""&amp;G27)</f>
        <v>22</v>
      </c>
      <c r="P27" t="str" cm="1">
        <f t="array" ref="P27">_xll.MADRec.Format.Verify(P$4,""&amp;H27)</f>
        <v>1000000022</v>
      </c>
      <c r="R27" s="25" t="str">
        <f t="shared" si="0"/>
        <v>verified</v>
      </c>
      <c r="T27" t="str" cm="1">
        <f t="array" ref="T27">_xll.MADRec.Format.Hash("",J27)</f>
        <v>pD2pW5n9nmT+GrRXZ+w90sLG5R5v2pn6ojQV1YTL/Jk=</v>
      </c>
      <c r="U27" s="22" t="str" cm="1">
        <f t="array" ref="U27">IF(R27&lt;&gt;"verified","",_xll.MADRec.Format.Contrib(IF($H$2,_xll.MADRec.Format.Hash(T27,J27),J27),_xll.MADRec.Format.Combine(_xll.MADRec.Format.Pair(K$4,K27,T27,$H$2),_xll.MADRec.Format.Pair(L$4,L27,T27,$H$2),_xll.MADRec.Format.Pair(M$4,M27,T27,$H$2),_xll.MADRec.Format.Pair(N$4,N27,T27,$H$2),_xll.MADRec.Format.Pair(O$4,O27,T27,$H$2),_xll.MADRec.Format.Pair(P$4,P27,T27,$H$2)),$H$2))</f>
        <v>{"LEI":"3GGztp6LBjJs9IkivfRlhbPCnqb9vv++dJZojs6rLhU=","hashed":true,"values":[{"name":"BIC","value":"iuCQTU1HjJIeRogHEvKT39R7ySqFTkajC8fIbdmOk5o="},{"name":"EMIR","value":"MHqf7hpU9xjt/ZpjW2DJj8Yp5U4SVjw3ml6VEVXTZRE="},{"name":"NACE","value":"gkOW8ewnWxMxrB2yh8L+HGAHhfLGAuS/w2p3uOVnd2I="},{"name":"IF","value":"UtCGYLJhp7HFs0uSMAZrDBUigX8v3tx/7HBn2OVh8IM="},{"name":"GK","value":"Neg4oMMpZX8msIHPTXEN5YMdjb3dscwR9wxe4z0/X3I="},{"name":"PERMID","value":"QDlWEri6ruLhd0v5B5JfIp9XrhEAWKjHgm8SkSiIg8E="}]}</v>
      </c>
    </row>
    <row r="28" spans="2:21" x14ac:dyDescent="0.25">
      <c r="B28" s="24" t="s">
        <v>76</v>
      </c>
      <c r="C28" s="24" t="s">
        <v>77</v>
      </c>
      <c r="D28" s="24" t="s">
        <v>24</v>
      </c>
      <c r="E28" s="24">
        <v>99</v>
      </c>
      <c r="F28" s="24" t="b">
        <v>0</v>
      </c>
      <c r="G28" s="24">
        <v>23</v>
      </c>
      <c r="H28" s="24">
        <v>1000000023</v>
      </c>
      <c r="J28" t="str" cm="1">
        <f t="array" ref="J28">_xll.MADRec.Format.Verify(J$4,B28)</f>
        <v>ABCDEFGHIJK000002306</v>
      </c>
      <c r="K28" t="str" cm="1">
        <f t="array" ref="K28">_xll.MADRec.Format.Verify(K$4,C28)</f>
        <v>0000GB23XXX</v>
      </c>
      <c r="L28" t="str" cm="1">
        <f t="array" ref="L28">_xll.MADRec.Format.Verify(L$4,D28)</f>
        <v>NFC+</v>
      </c>
      <c r="M28" t="str" cm="1">
        <f t="array" ref="M28">_xll.MADRec.Format.Verify(M$4,""&amp;E28)</f>
        <v>99</v>
      </c>
      <c r="N28" s="22" t="b" cm="1">
        <f t="array" ref="N28">_xll.MADRec.Format.Verify(N$4,F28)</f>
        <v>0</v>
      </c>
      <c r="O28" t="str" cm="1">
        <f t="array" ref="O28">_xll.MADRec.Format.Verify(O$4,""&amp;G28)</f>
        <v>23</v>
      </c>
      <c r="P28" t="str" cm="1">
        <f t="array" ref="P28">_xll.MADRec.Format.Verify(P$4,""&amp;H28)</f>
        <v>1000000023</v>
      </c>
      <c r="R28" s="25" t="str">
        <f t="shared" si="0"/>
        <v>verified</v>
      </c>
      <c r="T28" t="str" cm="1">
        <f t="array" ref="T28">_xll.MADRec.Format.Hash("",J28)</f>
        <v>RSHVo9chm8tsd+RWF0xjRVT4EAuPrJEBCUaiWA73AUs=</v>
      </c>
      <c r="U28" s="22" t="str" cm="1">
        <f t="array" ref="U28">IF(R28&lt;&gt;"verified","",_xll.MADRec.Format.Contrib(IF($H$2,_xll.MADRec.Format.Hash(T28,J28),J28),_xll.MADRec.Format.Combine(_xll.MADRec.Format.Pair(K$4,K28,T28,$H$2),_xll.MADRec.Format.Pair(L$4,L28,T28,$H$2),_xll.MADRec.Format.Pair(M$4,M28,T28,$H$2),_xll.MADRec.Format.Pair(N$4,N28,T28,$H$2),_xll.MADRec.Format.Pair(O$4,O28,T28,$H$2),_xll.MADRec.Format.Pair(P$4,P28,T28,$H$2)),$H$2))</f>
        <v>{"LEI":"isjnpmufiotgkRGJZhg+vJ1GKnu7mutBihXzp8wXahQ=","hashed":true,"values":[{"name":"BIC","value":"sOm0sl6NZR+BQZDH88QFdUqjNeteHDyHTeSoYNbHr7U="},{"name":"EMIR","value":"sErpvZ5Q0jno4lhXoU9v0vGkXjVZ7QhJyYVEpg7MhZI="},{"name":"NACE","value":"XP9IleFyIJ/6V7/cO8o7vDCVZQVEDV1Pl3bTryeLN3Y="},{"name":"IF","value":"BuFxqMXd7NQtTPqkwSmezaKu83PkqpujtlByGTl3T7o="},{"name":"GK","value":"n7yUkR8HFfkugCs4XAUDEJm+pab8K0apyYB+kTzNjSg="},{"name":"PERMID","value":"WhOEr49ty1kxqiGzWeeFQCEo/ZxUGFBvb0pVWMO5i1I="}]}</v>
      </c>
    </row>
    <row r="29" spans="2:21" x14ac:dyDescent="0.25">
      <c r="B29" s="24" t="s">
        <v>78</v>
      </c>
      <c r="C29" s="24" t="s">
        <v>79</v>
      </c>
      <c r="D29" s="24" t="s">
        <v>22</v>
      </c>
      <c r="E29" s="24">
        <v>1.1100000000000001</v>
      </c>
      <c r="F29" s="24" t="b">
        <v>1</v>
      </c>
      <c r="G29" s="24">
        <v>24</v>
      </c>
      <c r="H29" s="24">
        <v>1000000024</v>
      </c>
      <c r="J29" t="str" cm="1">
        <f t="array" ref="J29">_xll.MADRec.Format.Verify(J$4,B29)</f>
        <v>ABCDEFGHIJK000002403</v>
      </c>
      <c r="K29" t="str" cm="1">
        <f t="array" ref="K29">_xll.MADRec.Format.Verify(K$4,C29)</f>
        <v>0000GB24XXX</v>
      </c>
      <c r="L29" t="str" cm="1">
        <f t="array" ref="L29">_xll.MADRec.Format.Verify(L$4,D29)</f>
        <v>FC</v>
      </c>
      <c r="M29" t="str" cm="1">
        <f t="array" ref="M29">_xll.MADRec.Format.Verify(M$4,""&amp;E29)</f>
        <v>1.11</v>
      </c>
      <c r="N29" s="22" t="b" cm="1">
        <f t="array" ref="N29">_xll.MADRec.Format.Verify(N$4,F29)</f>
        <v>1</v>
      </c>
      <c r="O29" t="str" cm="1">
        <f t="array" ref="O29">_xll.MADRec.Format.Verify(O$4,""&amp;G29)</f>
        <v>24</v>
      </c>
      <c r="P29" t="str" cm="1">
        <f t="array" ref="P29">_xll.MADRec.Format.Verify(P$4,""&amp;H29)</f>
        <v>1000000024</v>
      </c>
      <c r="R29" s="25" t="str">
        <f t="shared" si="0"/>
        <v>verified</v>
      </c>
      <c r="T29" t="str" cm="1">
        <f t="array" ref="T29">_xll.MADRec.Format.Hash("",J29)</f>
        <v>xa4IBDTQ5Xhaid+qAhdmOE92JhTSq/Lhjy/U5OG8Wg0=</v>
      </c>
      <c r="U29" s="22" t="str" cm="1">
        <f t="array" ref="U29">IF(R29&lt;&gt;"verified","",_xll.MADRec.Format.Contrib(IF($H$2,_xll.MADRec.Format.Hash(T29,J29),J29),_xll.MADRec.Format.Combine(_xll.MADRec.Format.Pair(K$4,K29,T29,$H$2),_xll.MADRec.Format.Pair(L$4,L29,T29,$H$2),_xll.MADRec.Format.Pair(M$4,M29,T29,$H$2),_xll.MADRec.Format.Pair(N$4,N29,T29,$H$2),_xll.MADRec.Format.Pair(O$4,O29,T29,$H$2),_xll.MADRec.Format.Pair(P$4,P29,T29,$H$2)),$H$2))</f>
        <v>{"LEI":"CxmIOafijsF0Fh1ZkKOCK4C/QiCR/0QkW1J5ww1gIEw=","hashed":true,"values":[{"name":"BIC","value":"z7zXTviIuk6tjoVYHyjL+Qeu4bqlS8UM4QHyt6A4pHU="},{"name":"EMIR","value":"dqdsMXizs6/x0Ae2dJlMgrL324sC5VHXpQ2Ni1Z4H8Q="},{"name":"NACE","value":"K8mMDW5vBSFrT7i3LugRmaH1iVVp7WLtpzEafGaOn4c="},{"name":"IF","value":"UeF3kDr3mY+nrLmzlN+4/kSqBntqGa/4OdKsp2Z+w8Q="},{"name":"GK","value":"m8kXF0Bo7KMyuMMtbf/q6h5vwtaHF0LueLjleQSoxgs="},{"name":"PERMID","value":"53lBP/1Lp9HfWY7mbQuNJ8v02Z2HXBbnk1hPSBhBT/w="}]}</v>
      </c>
    </row>
    <row r="30" spans="2:21" x14ac:dyDescent="0.25">
      <c r="B30" s="24" t="s">
        <v>80</v>
      </c>
      <c r="C30" s="24" t="s">
        <v>81</v>
      </c>
      <c r="D30" s="24" t="s">
        <v>23</v>
      </c>
      <c r="E30" s="24">
        <v>99</v>
      </c>
      <c r="F30" s="24" t="b">
        <v>0</v>
      </c>
      <c r="G30" s="24">
        <v>25</v>
      </c>
      <c r="H30" s="24">
        <v>1000000025</v>
      </c>
      <c r="J30" t="str" cm="1">
        <f t="array" ref="J30">_xll.MADRec.Format.Verify(J$4,B30)</f>
        <v>ABCDEFGHIJK000002597</v>
      </c>
      <c r="K30" t="str" cm="1">
        <f t="array" ref="K30">_xll.MADRec.Format.Verify(K$4,C30)</f>
        <v>0000GB25XXX</v>
      </c>
      <c r="L30" t="str" cm="1">
        <f t="array" ref="L30">_xll.MADRec.Format.Verify(L$4,D30)</f>
        <v>NFC-</v>
      </c>
      <c r="M30" t="str" cm="1">
        <f t="array" ref="M30">_xll.MADRec.Format.Verify(M$4,""&amp;E30)</f>
        <v>99</v>
      </c>
      <c r="N30" s="22" t="b" cm="1">
        <f t="array" ref="N30">_xll.MADRec.Format.Verify(N$4,F30)</f>
        <v>0</v>
      </c>
      <c r="O30" t="str" cm="1">
        <f t="array" ref="O30">_xll.MADRec.Format.Verify(O$4,""&amp;G30)</f>
        <v>25</v>
      </c>
      <c r="P30" t="str" cm="1">
        <f t="array" ref="P30">_xll.MADRec.Format.Verify(P$4,""&amp;H30)</f>
        <v>1000000025</v>
      </c>
      <c r="R30" s="25" t="str">
        <f t="shared" si="0"/>
        <v>verified</v>
      </c>
      <c r="T30" t="str" cm="1">
        <f t="array" ref="T30">_xll.MADRec.Format.Hash("",J30)</f>
        <v>SXIwC2olOtfOcaIvfpYMdzM8PuV8q27H49HtMTiry1k=</v>
      </c>
      <c r="U30" s="22" t="str" cm="1">
        <f t="array" ref="U30">IF(R30&lt;&gt;"verified","",_xll.MADRec.Format.Contrib(IF($H$2,_xll.MADRec.Format.Hash(T30,J30),J30),_xll.MADRec.Format.Combine(_xll.MADRec.Format.Pair(K$4,K30,T30,$H$2),_xll.MADRec.Format.Pair(L$4,L30,T30,$H$2),_xll.MADRec.Format.Pair(M$4,M30,T30,$H$2),_xll.MADRec.Format.Pair(N$4,N30,T30,$H$2),_xll.MADRec.Format.Pair(O$4,O30,T30,$H$2),_xll.MADRec.Format.Pair(P$4,P30,T30,$H$2)),$H$2))</f>
        <v>{"LEI":"54/opUGVEzEZbe87ASEdTIOnObAa4LI4WeEoLjsBhwU=","hashed":true,"values":[{"name":"BIC","value":"honiyvHb5EzJEtZP/3MkF1XC3C68LUNp5C8WGf67Tz0="},{"name":"EMIR","value":"+ullcfNODeQOHlYKh9Z42AmoSIyWfLyoav5cRkBVMu0="},{"name":"NACE","value":"z7VpbqK9cAbbdP9Jv7MSvnabqvTzyz8X79MATmQykR4="},{"name":"IF","value":"ya99HFYQN789soOY5zWxAGJEfqmLNzOojz9Q1oOWhNY="},{"name":"GK","value":"kidWi/t7lnk2rJ2XruzfqIuxPvl2qjxpD8cuxstj+1k="},{"name":"PERMID","value":"knmqe2z/ZhPWnH/kfChj36/vjz+F4qrth19amCaO/Mw="}]}</v>
      </c>
    </row>
    <row r="31" spans="2:21" x14ac:dyDescent="0.25">
      <c r="B31" s="24" t="s">
        <v>82</v>
      </c>
      <c r="C31" s="24" t="s">
        <v>83</v>
      </c>
      <c r="D31" s="24" t="s">
        <v>24</v>
      </c>
      <c r="E31" s="24">
        <v>1.1100000000000001</v>
      </c>
      <c r="F31" s="24" t="b">
        <v>1</v>
      </c>
      <c r="G31" s="24">
        <v>26</v>
      </c>
      <c r="H31" s="24">
        <v>1000000026</v>
      </c>
      <c r="J31" t="str" cm="1">
        <f t="array" ref="J31">_xll.MADRec.Format.Verify(J$4,B31)</f>
        <v>ABCDEFGHIJK000002694</v>
      </c>
      <c r="K31" t="str" cm="1">
        <f t="array" ref="K31">_xll.MADRec.Format.Verify(K$4,C31)</f>
        <v>0000GB26XXX</v>
      </c>
      <c r="L31" t="str" cm="1">
        <f t="array" ref="L31">_xll.MADRec.Format.Verify(L$4,D31)</f>
        <v>NFC+</v>
      </c>
      <c r="M31" t="str" cm="1">
        <f t="array" ref="M31">_xll.MADRec.Format.Verify(M$4,""&amp;E31)</f>
        <v>1.11</v>
      </c>
      <c r="N31" s="22" t="b" cm="1">
        <f t="array" ref="N31">_xll.MADRec.Format.Verify(N$4,F31)</f>
        <v>1</v>
      </c>
      <c r="O31" t="str" cm="1">
        <f t="array" ref="O31">_xll.MADRec.Format.Verify(O$4,""&amp;G31)</f>
        <v>26</v>
      </c>
      <c r="P31" t="str" cm="1">
        <f t="array" ref="P31">_xll.MADRec.Format.Verify(P$4,""&amp;H31)</f>
        <v>1000000026</v>
      </c>
      <c r="R31" s="25" t="str">
        <f t="shared" si="0"/>
        <v>verified</v>
      </c>
      <c r="T31" t="str" cm="1">
        <f t="array" ref="T31">_xll.MADRec.Format.Hash("",J31)</f>
        <v>ugd1isxI0t07NuBzttB4y4eg7eHjN3UKJav0Jva95z8=</v>
      </c>
      <c r="U31" s="22" t="str" cm="1">
        <f t="array" ref="U31">IF(R31&lt;&gt;"verified","",_xll.MADRec.Format.Contrib(IF($H$2,_xll.MADRec.Format.Hash(T31,J31),J31),_xll.MADRec.Format.Combine(_xll.MADRec.Format.Pair(K$4,K31,T31,$H$2),_xll.MADRec.Format.Pair(L$4,L31,T31,$H$2),_xll.MADRec.Format.Pair(M$4,M31,T31,$H$2),_xll.MADRec.Format.Pair(N$4,N31,T31,$H$2),_xll.MADRec.Format.Pair(O$4,O31,T31,$H$2),_xll.MADRec.Format.Pair(P$4,P31,T31,$H$2)),$H$2))</f>
        <v>{"LEI":"azHDhOVcGJdY6GFz4+VQiyZ6pa4bKRSgE9VIqF6tQcU=","hashed":true,"values":[{"name":"BIC","value":"JAszY9eWCL4Zxpz6R/N3POKp1yC8im2etNyVZXfAgtM="},{"name":"EMIR","value":"Ow1b3o1ei9YIQG2F8LA6LG68OwAzg73r5woTuPGVc4I="},{"name":"NACE","value":"Q5F8CF24X4UxLgdTulACja1To+dDQp9g3uxzhcQLfDs="},{"name":"IF","value":"iLY0zUy7m0a1ek/d6TKKHNczEVd+1OrBHpPIdGX6n80="},{"name":"GK","value":"/yYaDqlQ2osOn/sgPgDEyAOSuBQ4GjpUSSs/dDl4saE="},{"name":"PERMID","value":"jv6qH0TzT0yZpDmv3aGpDo9KzkjassqspHM5TbIqj1I="}]}</v>
      </c>
    </row>
    <row r="32" spans="2:21" x14ac:dyDescent="0.25">
      <c r="B32" s="24" t="s">
        <v>84</v>
      </c>
      <c r="C32" s="24" t="s">
        <v>85</v>
      </c>
      <c r="D32" s="24" t="s">
        <v>22</v>
      </c>
      <c r="E32" s="24">
        <v>99</v>
      </c>
      <c r="F32" s="24" t="b">
        <v>0</v>
      </c>
      <c r="G32" s="24">
        <v>27</v>
      </c>
      <c r="H32" s="24">
        <v>1000000027</v>
      </c>
      <c r="J32" t="str" cm="1">
        <f t="array" ref="J32">_xll.MADRec.Format.Verify(J$4,B32)</f>
        <v>ABCDEFGHIJK000002791</v>
      </c>
      <c r="K32" t="str" cm="1">
        <f t="array" ref="K32">_xll.MADRec.Format.Verify(K$4,C32)</f>
        <v>0000GB27XXX</v>
      </c>
      <c r="L32" t="str" cm="1">
        <f t="array" ref="L32">_xll.MADRec.Format.Verify(L$4,D32)</f>
        <v>FC</v>
      </c>
      <c r="M32" t="str" cm="1">
        <f t="array" ref="M32">_xll.MADRec.Format.Verify(M$4,""&amp;E32)</f>
        <v>99</v>
      </c>
      <c r="N32" s="22" t="b" cm="1">
        <f t="array" ref="N32">_xll.MADRec.Format.Verify(N$4,F32)</f>
        <v>0</v>
      </c>
      <c r="O32" t="str" cm="1">
        <f t="array" ref="O32">_xll.MADRec.Format.Verify(O$4,""&amp;G32)</f>
        <v>27</v>
      </c>
      <c r="P32" t="str" cm="1">
        <f t="array" ref="P32">_xll.MADRec.Format.Verify(P$4,""&amp;H32)</f>
        <v>1000000027</v>
      </c>
      <c r="R32" s="25" t="str">
        <f t="shared" si="0"/>
        <v>verified</v>
      </c>
      <c r="T32" t="str" cm="1">
        <f t="array" ref="T32">_xll.MADRec.Format.Hash("",J32)</f>
        <v>/EyEthGg+Sc2IqhfV0ycB370Lv5NwK74egShFsDx3oQ=</v>
      </c>
      <c r="U32" s="22" t="str" cm="1">
        <f t="array" ref="U32">IF(R32&lt;&gt;"verified","",_xll.MADRec.Format.Contrib(IF($H$2,_xll.MADRec.Format.Hash(T32,J32),J32),_xll.MADRec.Format.Combine(_xll.MADRec.Format.Pair(K$4,K32,T32,$H$2),_xll.MADRec.Format.Pair(L$4,L32,T32,$H$2),_xll.MADRec.Format.Pair(M$4,M32,T32,$H$2),_xll.MADRec.Format.Pair(N$4,N32,T32,$H$2),_xll.MADRec.Format.Pair(O$4,O32,T32,$H$2),_xll.MADRec.Format.Pair(P$4,P32,T32,$H$2)),$H$2))</f>
        <v>{"LEI":"1Nm8CG9er83s4JWGJyUzO1pt2DHP3pXTppIRLCN8J8w=","hashed":true,"values":[{"name":"BIC","value":"AkgwJiG4daUKvDh+wS/XuU8u+/N0chEf2/1o4bxHAE4="},{"name":"EMIR","value":"2oERBWqB5fFypLE4RMHUPVPp4eNRb2VdX4TqEM+qbBE="},{"name":"NACE","value":"R8TJSX8ykUxR0naCzM2ruSkTkg/tsGbBBxlK1YvaSQ0="},{"name":"IF","value":"D5pBMENwZm5zJ7AOU2pkL82llFahbyGt+6od7hssalI="},{"name":"GK","value":"aoG1fM5siRXqhpf/JVJasc0cGbvypelywy18hwQ1lAE="},{"name":"PERMID","value":"Z+oz2p49T/DlKS6PQ/S/fWUX11Z5QH47IwZPS+lPt+Q="}]}</v>
      </c>
    </row>
    <row r="33" spans="2:21" x14ac:dyDescent="0.25">
      <c r="B33" s="24" t="s">
        <v>86</v>
      </c>
      <c r="C33" s="24" t="s">
        <v>87</v>
      </c>
      <c r="D33" s="24" t="s">
        <v>23</v>
      </c>
      <c r="E33" s="24">
        <v>1.1100000000000001</v>
      </c>
      <c r="F33" s="24" t="b">
        <v>1</v>
      </c>
      <c r="G33" s="24">
        <v>28</v>
      </c>
      <c r="H33" s="24">
        <v>1000000028</v>
      </c>
      <c r="J33" t="str" cm="1">
        <f t="array" ref="J33">_xll.MADRec.Format.Verify(J$4,B33)</f>
        <v>ABCDEFGHIJK000002888</v>
      </c>
      <c r="K33" t="str" cm="1">
        <f t="array" ref="K33">_xll.MADRec.Format.Verify(K$4,C33)</f>
        <v>0000GB28XXX</v>
      </c>
      <c r="L33" t="str" cm="1">
        <f t="array" ref="L33">_xll.MADRec.Format.Verify(L$4,D33)</f>
        <v>NFC-</v>
      </c>
      <c r="M33" t="str" cm="1">
        <f t="array" ref="M33">_xll.MADRec.Format.Verify(M$4,""&amp;E33)</f>
        <v>1.11</v>
      </c>
      <c r="N33" s="22" t="b" cm="1">
        <f t="array" ref="N33">_xll.MADRec.Format.Verify(N$4,F33)</f>
        <v>1</v>
      </c>
      <c r="O33" t="str" cm="1">
        <f t="array" ref="O33">_xll.MADRec.Format.Verify(O$4,""&amp;G33)</f>
        <v>28</v>
      </c>
      <c r="P33" t="str" cm="1">
        <f t="array" ref="P33">_xll.MADRec.Format.Verify(P$4,""&amp;H33)</f>
        <v>1000000028</v>
      </c>
      <c r="R33" s="25" t="str">
        <f t="shared" si="0"/>
        <v>verified</v>
      </c>
      <c r="T33" t="str" cm="1">
        <f t="array" ref="T33">_xll.MADRec.Format.Hash("",J33)</f>
        <v>KlpZPVlCNJqAxx7jC5BqOKb/gGY2uNAw35u2U9EAW90=</v>
      </c>
      <c r="U33" s="22" t="str" cm="1">
        <f t="array" ref="U33">IF(R33&lt;&gt;"verified","",_xll.MADRec.Format.Contrib(IF($H$2,_xll.MADRec.Format.Hash(T33,J33),J33),_xll.MADRec.Format.Combine(_xll.MADRec.Format.Pair(K$4,K33,T33,$H$2),_xll.MADRec.Format.Pair(L$4,L33,T33,$H$2),_xll.MADRec.Format.Pair(M$4,M33,T33,$H$2),_xll.MADRec.Format.Pair(N$4,N33,T33,$H$2),_xll.MADRec.Format.Pair(O$4,O33,T33,$H$2),_xll.MADRec.Format.Pair(P$4,P33,T33,$H$2)),$H$2))</f>
        <v>{"LEI":"gcKI6znXiK81WYE8wlayTJFkm3An2qJOHIMjP7Ieqv4=","hashed":true,"values":[{"name":"BIC","value":"0M0Pwz4w84kbjW4wXqTWUC+EFbgcrLqcKvmeu67lFO8="},{"name":"EMIR","value":"9Rs0+ZAaHt+p/TkJ5h/M4eeIZTQJnEhCZyLebsSrpLc="},{"name":"NACE","value":"F0GRZA6lzTERCH8wJyGRC771CsrTJGe3uH95igGHXNQ="},{"name":"IF","value":"KsXQ54FbaKpfEWk82agepBdhD7aEinhKK8lYo/BCExs="},{"name":"GK","value":"hS9MoTbmBSwBY4fi91Q4H7Fad5lwMomKgS9nJBDuMXY="},{"name":"PERMID","value":"b3TMtM3XoQ/tTTw5mf/VZgswh+7o7FdKaQrJ5fTw/7Q="}]}</v>
      </c>
    </row>
    <row r="34" spans="2:21" x14ac:dyDescent="0.25">
      <c r="B34" s="24" t="s">
        <v>88</v>
      </c>
      <c r="C34" s="24" t="s">
        <v>89</v>
      </c>
      <c r="D34" s="24" t="s">
        <v>24</v>
      </c>
      <c r="E34" s="24">
        <v>99</v>
      </c>
      <c r="F34" s="24" t="b">
        <v>0</v>
      </c>
      <c r="G34" s="24">
        <v>29</v>
      </c>
      <c r="H34" s="24">
        <v>1000000029</v>
      </c>
      <c r="J34" t="str" cm="1">
        <f t="array" ref="J34">_xll.MADRec.Format.Verify(J$4,B34)</f>
        <v>ABCDEFGHIJK000002985</v>
      </c>
      <c r="K34" t="str" cm="1">
        <f t="array" ref="K34">_xll.MADRec.Format.Verify(K$4,C34)</f>
        <v>0000GB29XXX</v>
      </c>
      <c r="L34" t="str" cm="1">
        <f t="array" ref="L34">_xll.MADRec.Format.Verify(L$4,D34)</f>
        <v>NFC+</v>
      </c>
      <c r="M34" t="str" cm="1">
        <f t="array" ref="M34">_xll.MADRec.Format.Verify(M$4,""&amp;E34)</f>
        <v>99</v>
      </c>
      <c r="N34" s="22" t="b" cm="1">
        <f t="array" ref="N34">_xll.MADRec.Format.Verify(N$4,F34)</f>
        <v>0</v>
      </c>
      <c r="O34" t="str" cm="1">
        <f t="array" ref="O34">_xll.MADRec.Format.Verify(O$4,""&amp;G34)</f>
        <v>29</v>
      </c>
      <c r="P34" t="str" cm="1">
        <f t="array" ref="P34">_xll.MADRec.Format.Verify(P$4,""&amp;H34)</f>
        <v>1000000029</v>
      </c>
      <c r="R34" s="25" t="str">
        <f t="shared" si="0"/>
        <v>verified</v>
      </c>
      <c r="T34" t="str" cm="1">
        <f t="array" ref="T34">_xll.MADRec.Format.Hash("",J34)</f>
        <v>5OpG3/C90rl8F34dylApAqwFLws+yMlXc4Jh29O4O1c=</v>
      </c>
      <c r="U34" s="22" t="str" cm="1">
        <f t="array" ref="U34">IF(R34&lt;&gt;"verified","",_xll.MADRec.Format.Contrib(IF($H$2,_xll.MADRec.Format.Hash(T34,J34),J34),_xll.MADRec.Format.Combine(_xll.MADRec.Format.Pair(K$4,K34,T34,$H$2),_xll.MADRec.Format.Pair(L$4,L34,T34,$H$2),_xll.MADRec.Format.Pair(M$4,M34,T34,$H$2),_xll.MADRec.Format.Pair(N$4,N34,T34,$H$2),_xll.MADRec.Format.Pair(O$4,O34,T34,$H$2),_xll.MADRec.Format.Pair(P$4,P34,T34,$H$2)),$H$2))</f>
        <v>{"LEI":"VZD/cxo1Bk1jmeTmrPo3OChpzxPSbRRpitffy8j1DjM=","hashed":true,"values":[{"name":"BIC","value":"kMmQ3TmGC21R4vJfKWl7NcXaJkoq+DltyqZ0gs6ANgM="},{"name":"EMIR","value":"LBCvOM1i/Wm78BMmr7ESsF1TUe8aocsFp3OWLIOVgPI="},{"name":"NACE","value":"VnywumO/LIURejI7BMFLItt43geB2OMS5Mao/QHviqM="},{"name":"IF","value":"a86v8/bar08vDKYGtmJtWdhOdHGEgtFGar7+hRHxj30="},{"name":"GK","value":"jT7skARN1uy1ac4jV9Rk+Pb2A87LBTFwE9exl9Tq1cs="},{"name":"PERMID","value":"c8Vd+XCZyRCRCEzYZnhZc4FraNh/kFF5UqliqILM+DQ="}]}</v>
      </c>
    </row>
    <row r="35" spans="2:21" x14ac:dyDescent="0.25">
      <c r="B35" s="24" t="s">
        <v>90</v>
      </c>
      <c r="C35" s="24" t="s">
        <v>91</v>
      </c>
      <c r="D35" s="24" t="s">
        <v>22</v>
      </c>
      <c r="E35" s="24">
        <v>1.1100000000000001</v>
      </c>
      <c r="F35" s="24" t="b">
        <v>1</v>
      </c>
      <c r="G35" s="24">
        <v>30</v>
      </c>
      <c r="H35" s="24">
        <v>1000000030</v>
      </c>
      <c r="J35" t="str" cm="1">
        <f t="array" ref="J35">_xll.MADRec.Format.Verify(J$4,B35)</f>
        <v>ABCDEFGHIJK000003082</v>
      </c>
      <c r="K35" t="str" cm="1">
        <f t="array" ref="K35">_xll.MADRec.Format.Verify(K$4,C35)</f>
        <v>0000GB30XXX</v>
      </c>
      <c r="L35" t="str" cm="1">
        <f t="array" ref="L35">_xll.MADRec.Format.Verify(L$4,D35)</f>
        <v>FC</v>
      </c>
      <c r="M35" t="str" cm="1">
        <f t="array" ref="M35">_xll.MADRec.Format.Verify(M$4,""&amp;E35)</f>
        <v>1.11</v>
      </c>
      <c r="N35" s="22" t="b" cm="1">
        <f t="array" ref="N35">_xll.MADRec.Format.Verify(N$4,F35)</f>
        <v>1</v>
      </c>
      <c r="O35" t="str" cm="1">
        <f t="array" ref="O35">_xll.MADRec.Format.Verify(O$4,""&amp;G35)</f>
        <v>30</v>
      </c>
      <c r="P35" t="str" cm="1">
        <f t="array" ref="P35">_xll.MADRec.Format.Verify(P$4,""&amp;H35)</f>
        <v>1000000030</v>
      </c>
      <c r="R35" s="25" t="str">
        <f t="shared" si="0"/>
        <v>verified</v>
      </c>
      <c r="T35" t="str" cm="1">
        <f t="array" ref="T35">_xll.MADRec.Format.Hash("",J35)</f>
        <v>5T8W9zkW5LIbusu8pzGyrU4KEf/z1uEk5/9CoygKojY=</v>
      </c>
      <c r="U35" s="22" t="str" cm="1">
        <f t="array" ref="U35">IF(R35&lt;&gt;"verified","",_xll.MADRec.Format.Contrib(IF($H$2,_xll.MADRec.Format.Hash(T35,J35),J35),_xll.MADRec.Format.Combine(_xll.MADRec.Format.Pair(K$4,K35,T35,$H$2),_xll.MADRec.Format.Pair(L$4,L35,T35,$H$2),_xll.MADRec.Format.Pair(M$4,M35,T35,$H$2),_xll.MADRec.Format.Pair(N$4,N35,T35,$H$2),_xll.MADRec.Format.Pair(O$4,O35,T35,$H$2),_xll.MADRec.Format.Pair(P$4,P35,T35,$H$2)),$H$2))</f>
        <v>{"LEI":"oDCBOZtxTkiEntyWrIvorctvO8LyS476Sq3i9fayCps=","hashed":true,"values":[{"name":"BIC","value":"N2s4jKb9Jft4saoXc5iuWpzPAQ+mVefhXmIc14todEE="},{"name":"EMIR","value":"fLTaxdmpYy2FmOdCmhZxDwzosYAgHTFvrVJuAc6Jg0E="},{"name":"NACE","value":"8EsHk2IzgU3AIQhjpNtCjYellzQGBU23P9Crxp64Jxo="},{"name":"IF","value":"QSQNuuV11vQqtAdn3TAO25olqF6oXvzOADdiYZzJNbc="},{"name":"GK","value":"exPRtOqtAZMknK/VjFilhW1Mgxkiv87TijhbYD8VPAk="},{"name":"PERMID","value":"HXjcXu+J3sGzVzlM9hRRULJ0pN/mWKlo2DLqim5H9B8="}]}</v>
      </c>
    </row>
    <row r="36" spans="2:21" x14ac:dyDescent="0.25">
      <c r="B36" s="24" t="s">
        <v>92</v>
      </c>
      <c r="C36" s="24" t="s">
        <v>93</v>
      </c>
      <c r="D36" s="24" t="s">
        <v>23</v>
      </c>
      <c r="E36" s="24">
        <v>99</v>
      </c>
      <c r="F36" s="24" t="b">
        <v>0</v>
      </c>
      <c r="G36" s="24">
        <v>31</v>
      </c>
      <c r="H36" s="24">
        <v>1000000031</v>
      </c>
      <c r="J36" t="str" cm="1">
        <f t="array" ref="J36">_xll.MADRec.Format.Verify(J$4,B36)</f>
        <v>ABCDEFGHIJK000003179</v>
      </c>
      <c r="K36" t="str" cm="1">
        <f t="array" ref="K36">_xll.MADRec.Format.Verify(K$4,C36)</f>
        <v>0000GB31XXX</v>
      </c>
      <c r="L36" t="str" cm="1">
        <f t="array" ref="L36">_xll.MADRec.Format.Verify(L$4,D36)</f>
        <v>NFC-</v>
      </c>
      <c r="M36" t="str" cm="1">
        <f t="array" ref="M36">_xll.MADRec.Format.Verify(M$4,""&amp;E36)</f>
        <v>99</v>
      </c>
      <c r="N36" s="22" t="b" cm="1">
        <f t="array" ref="N36">_xll.MADRec.Format.Verify(N$4,F36)</f>
        <v>0</v>
      </c>
      <c r="O36" t="str" cm="1">
        <f t="array" ref="O36">_xll.MADRec.Format.Verify(O$4,""&amp;G36)</f>
        <v>31</v>
      </c>
      <c r="P36" t="str" cm="1">
        <f t="array" ref="P36">_xll.MADRec.Format.Verify(P$4,""&amp;H36)</f>
        <v>1000000031</v>
      </c>
      <c r="R36" s="25" t="str">
        <f t="shared" si="0"/>
        <v>verified</v>
      </c>
      <c r="T36" t="str" cm="1">
        <f t="array" ref="T36">_xll.MADRec.Format.Hash("",J36)</f>
        <v>+tyNjFvvXVITE/bOBdtCUa2HCE3dkuZ7m/LKGEn53AA=</v>
      </c>
      <c r="U36" s="22" t="str" cm="1">
        <f t="array" ref="U36">IF(R36&lt;&gt;"verified","",_xll.MADRec.Format.Contrib(IF($H$2,_xll.MADRec.Format.Hash(T36,J36),J36),_xll.MADRec.Format.Combine(_xll.MADRec.Format.Pair(K$4,K36,T36,$H$2),_xll.MADRec.Format.Pair(L$4,L36,T36,$H$2),_xll.MADRec.Format.Pair(M$4,M36,T36,$H$2),_xll.MADRec.Format.Pair(N$4,N36,T36,$H$2),_xll.MADRec.Format.Pair(O$4,O36,T36,$H$2),_xll.MADRec.Format.Pair(P$4,P36,T36,$H$2)),$H$2))</f>
        <v>{"LEI":"1V9vMX/UEYDfp8+1r15yhHIb+g2XD2BUs9XXk+yyByI=","hashed":true,"values":[{"name":"BIC","value":"zdaCsMx+UAWiIVDWMNe/O3b1xPn2yLtquRXVTDWNp78="},{"name":"EMIR","value":"PE3Ufs6Swjl038KM9DTObmURRiMKvCmvscpGFLXrpZs="},{"name":"NACE","value":"qZJfVnZKqA4V9AFtMM0IiOHzgZudts3Vgw9QsT4iYbE="},{"name":"IF","value":"3JWxUtNFV5+7FB2JNbiYkw12YYI4fk9z97pQ6w4NNP8="},{"name":"GK","value":"/2XrmYvukG7/Tw5p38Kws80rvUcjD+zcuVkX+rgBAy0="},{"name":"PERMID","value":"I0NvVOAuw/Xqd/fOtCQyohp2+LCKMqQjnOKPrL6BeVk="}]}</v>
      </c>
    </row>
    <row r="37" spans="2:21" x14ac:dyDescent="0.25">
      <c r="B37" s="24" t="s">
        <v>94</v>
      </c>
      <c r="C37" s="24" t="s">
        <v>95</v>
      </c>
      <c r="D37" s="24" t="s">
        <v>24</v>
      </c>
      <c r="E37" s="24">
        <v>1.1100000000000001</v>
      </c>
      <c r="F37" s="24" t="b">
        <v>1</v>
      </c>
      <c r="G37" s="24">
        <v>32</v>
      </c>
      <c r="H37" s="24">
        <v>1000000032</v>
      </c>
      <c r="J37" t="str" cm="1">
        <f t="array" ref="J37">_xll.MADRec.Format.Verify(J$4,B37)</f>
        <v>ABCDEFGHIJK000003276</v>
      </c>
      <c r="K37" t="str" cm="1">
        <f t="array" ref="K37">_xll.MADRec.Format.Verify(K$4,C37)</f>
        <v>0000GB32XXX</v>
      </c>
      <c r="L37" t="str" cm="1">
        <f t="array" ref="L37">_xll.MADRec.Format.Verify(L$4,D37)</f>
        <v>NFC+</v>
      </c>
      <c r="M37" t="str" cm="1">
        <f t="array" ref="M37">_xll.MADRec.Format.Verify(M$4,""&amp;E37)</f>
        <v>1.11</v>
      </c>
      <c r="N37" s="22" t="b" cm="1">
        <f t="array" ref="N37">_xll.MADRec.Format.Verify(N$4,F37)</f>
        <v>1</v>
      </c>
      <c r="O37" t="str" cm="1">
        <f t="array" ref="O37">_xll.MADRec.Format.Verify(O$4,""&amp;G37)</f>
        <v>32</v>
      </c>
      <c r="P37" t="str" cm="1">
        <f t="array" ref="P37">_xll.MADRec.Format.Verify(P$4,""&amp;H37)</f>
        <v>1000000032</v>
      </c>
      <c r="R37" s="25" t="str">
        <f t="shared" si="0"/>
        <v>verified</v>
      </c>
      <c r="T37" t="str" cm="1">
        <f t="array" ref="T37">_xll.MADRec.Format.Hash("",J37)</f>
        <v>ouWSHCslkqPZC8QSWLsiKQbddVmm2M2GWIXVuvHnbCY=</v>
      </c>
      <c r="U37" s="22" t="str" cm="1">
        <f t="array" ref="U37">IF(R37&lt;&gt;"verified","",_xll.MADRec.Format.Contrib(IF($H$2,_xll.MADRec.Format.Hash(T37,J37),J37),_xll.MADRec.Format.Combine(_xll.MADRec.Format.Pair(K$4,K37,T37,$H$2),_xll.MADRec.Format.Pair(L$4,L37,T37,$H$2),_xll.MADRec.Format.Pair(M$4,M37,T37,$H$2),_xll.MADRec.Format.Pair(N$4,N37,T37,$H$2),_xll.MADRec.Format.Pair(O$4,O37,T37,$H$2),_xll.MADRec.Format.Pair(P$4,P37,T37,$H$2)),$H$2))</f>
        <v>{"LEI":"UxYR2gBIDE3hKR6yqf8uH1mspR8OywDnKi5bOEnLXJo=","hashed":true,"values":[{"name":"BIC","value":"cZAHS/96grzVJugQVA5vzCrON2stGQBRkGEY2a+mBbs="},{"name":"EMIR","value":"KChCMmm6fH9Zx4QPbuoTd1SalJt6VtNwYF/hnID4wT8="},{"name":"NACE","value":"0MnuxTmmScsHkqnz8c0gyj6WKf3+Xg2cJmGb7Sln/ds="},{"name":"IF","value":"Li3ag6fZG7nLOxkPFu+TNYff6Ofsspui1nQSzI7uvGQ="},{"name":"GK","value":"OFgH9CdMvl0noTp87V2CSD29tEVgVVeRltbk/KB62Ic="},{"name":"PERMID","value":"h84tSpZattsdnaoOG/KQO8BxwsM3l5ZZzqzHLyoQCcY="}]}</v>
      </c>
    </row>
    <row r="38" spans="2:21" x14ac:dyDescent="0.25">
      <c r="B38" s="24" t="s">
        <v>96</v>
      </c>
      <c r="C38" s="24" t="s">
        <v>97</v>
      </c>
      <c r="D38" s="24" t="s">
        <v>22</v>
      </c>
      <c r="E38" s="24">
        <v>99</v>
      </c>
      <c r="F38" s="24" t="b">
        <v>0</v>
      </c>
      <c r="G38" s="24">
        <v>33</v>
      </c>
      <c r="H38" s="24">
        <v>1000000033</v>
      </c>
      <c r="J38" t="str" cm="1">
        <f t="array" ref="J38">_xll.MADRec.Format.Verify(J$4,B38)</f>
        <v>ABCDEFGHIJK000003373</v>
      </c>
      <c r="K38" t="str" cm="1">
        <f t="array" ref="K38">_xll.MADRec.Format.Verify(K$4,C38)</f>
        <v>0000GB33XXX</v>
      </c>
      <c r="L38" t="str" cm="1">
        <f t="array" ref="L38">_xll.MADRec.Format.Verify(L$4,D38)</f>
        <v>FC</v>
      </c>
      <c r="M38" t="str" cm="1">
        <f t="array" ref="M38">_xll.MADRec.Format.Verify(M$4,""&amp;E38)</f>
        <v>99</v>
      </c>
      <c r="N38" s="22" t="b" cm="1">
        <f t="array" ref="N38">_xll.MADRec.Format.Verify(N$4,F38)</f>
        <v>0</v>
      </c>
      <c r="O38" t="str" cm="1">
        <f t="array" ref="O38">_xll.MADRec.Format.Verify(O$4,""&amp;G38)</f>
        <v>33</v>
      </c>
      <c r="P38" t="str" cm="1">
        <f t="array" ref="P38">_xll.MADRec.Format.Verify(P$4,""&amp;H38)</f>
        <v>1000000033</v>
      </c>
      <c r="R38" s="25" t="str">
        <f t="shared" si="0"/>
        <v>verified</v>
      </c>
      <c r="T38" t="str" cm="1">
        <f t="array" ref="T38">_xll.MADRec.Format.Hash("",J38)</f>
        <v>54SqEgEPJTlfFNIK6rlk7uvlcA8NdZAw3jR84N3wcMo=</v>
      </c>
      <c r="U38" s="22" t="str" cm="1">
        <f t="array" ref="U38">IF(R38&lt;&gt;"verified","",_xll.MADRec.Format.Contrib(IF($H$2,_xll.MADRec.Format.Hash(T38,J38),J38),_xll.MADRec.Format.Combine(_xll.MADRec.Format.Pair(K$4,K38,T38,$H$2),_xll.MADRec.Format.Pair(L$4,L38,T38,$H$2),_xll.MADRec.Format.Pair(M$4,M38,T38,$H$2),_xll.MADRec.Format.Pair(N$4,N38,T38,$H$2),_xll.MADRec.Format.Pair(O$4,O38,T38,$H$2),_xll.MADRec.Format.Pair(P$4,P38,T38,$H$2)),$H$2))</f>
        <v>{"LEI":"eZzrytvT32/hSk41tBCTSdq1bhVx8A16Hum/0ZHbvio=","hashed":true,"values":[{"name":"BIC","value":"slJ8eaUmqyiLbGfLWIHL6qhdnCeh0Hwa0GhlkPJzUFg="},{"name":"EMIR","value":"/2hlYaBCfLcUn3QldOyb5n4XX0exNWwqzxa1gILGIcc="},{"name":"NACE","value":"Klu57yYF6NWbtbzH02v2ELX1Q9t9yP3885eOdnyvGZ0="},{"name":"IF","value":"kFaSEhTlVDGWTU5WC7balF1yt6I12u4TwK0tKdOIL3U="},{"name":"GK","value":"ilhmCKPhabHfAgSJqeKkDi9GFOxX6ktVYJC9IpGAWyo="},{"name":"PERMID","value":"wDhndTzQLvEB/nZmzySnj52ambEqkk+4OwSEslXdDAM="}]}</v>
      </c>
    </row>
    <row r="39" spans="2:21" x14ac:dyDescent="0.25">
      <c r="B39" s="24" t="s">
        <v>98</v>
      </c>
      <c r="C39" s="24" t="s">
        <v>99</v>
      </c>
      <c r="D39" s="24" t="s">
        <v>23</v>
      </c>
      <c r="E39" s="24">
        <v>1.1100000000000001</v>
      </c>
      <c r="F39" s="24" t="b">
        <v>1</v>
      </c>
      <c r="G39" s="24">
        <v>34</v>
      </c>
      <c r="H39" s="24">
        <v>1000000034</v>
      </c>
      <c r="J39" t="str" cm="1">
        <f t="array" ref="J39">_xll.MADRec.Format.Verify(J$4,B39)</f>
        <v>ABCDEFGHIJK000003470</v>
      </c>
      <c r="K39" t="str" cm="1">
        <f t="array" ref="K39">_xll.MADRec.Format.Verify(K$4,C39)</f>
        <v>0000GB34XXX</v>
      </c>
      <c r="L39" t="str" cm="1">
        <f t="array" ref="L39">_xll.MADRec.Format.Verify(L$4,D39)</f>
        <v>NFC-</v>
      </c>
      <c r="M39" t="str" cm="1">
        <f t="array" ref="M39">_xll.MADRec.Format.Verify(M$4,""&amp;E39)</f>
        <v>1.11</v>
      </c>
      <c r="N39" s="22" t="b" cm="1">
        <f t="array" ref="N39">_xll.MADRec.Format.Verify(N$4,F39)</f>
        <v>1</v>
      </c>
      <c r="O39" t="str" cm="1">
        <f t="array" ref="O39">_xll.MADRec.Format.Verify(O$4,""&amp;G39)</f>
        <v>34</v>
      </c>
      <c r="P39" t="str" cm="1">
        <f t="array" ref="P39">_xll.MADRec.Format.Verify(P$4,""&amp;H39)</f>
        <v>1000000034</v>
      </c>
      <c r="R39" s="25" t="str">
        <f t="shared" si="0"/>
        <v>verified</v>
      </c>
      <c r="T39" t="str" cm="1">
        <f t="array" ref="T39">_xll.MADRec.Format.Hash("",J39)</f>
        <v>R8QNun0nn2tWluSGJWh1Fh7boqJe/WvYsSuQtHLGs3c=</v>
      </c>
      <c r="U39" s="22" t="str" cm="1">
        <f t="array" ref="U39">IF(R39&lt;&gt;"verified","",_xll.MADRec.Format.Contrib(IF($H$2,_xll.MADRec.Format.Hash(T39,J39),J39),_xll.MADRec.Format.Combine(_xll.MADRec.Format.Pair(K$4,K39,T39,$H$2),_xll.MADRec.Format.Pair(L$4,L39,T39,$H$2),_xll.MADRec.Format.Pair(M$4,M39,T39,$H$2),_xll.MADRec.Format.Pair(N$4,N39,T39,$H$2),_xll.MADRec.Format.Pair(O$4,O39,T39,$H$2),_xll.MADRec.Format.Pair(P$4,P39,T39,$H$2)),$H$2))</f>
        <v>{"LEI":"tL/EbwpUpkVEeYTVnPfGF9cpnESU3Wz8zKHzYBSK1s8=","hashed":true,"values":[{"name":"BIC","value":"BlKpcrLEqZx79G1yundIpz9bzqoDAxgeGk0K2vTCmnc="},{"name":"EMIR","value":"Slyrz33HEnmbEiK260qdMjO9X75nmor2vk6Y7cTeZMU="},{"name":"NACE","value":"NFCfjPcot78me/EA1gxoAQf27JSUYwsPwx1pnbJfLLQ="},{"name":"IF","value":"tkawyhXra/s6Gu5eojBy+PXCAo9/OG6ujoCe16bV53w="},{"name":"GK","value":"YyrmQCriSMU69dLcZHKMQak2fl0xzXmS/iX0NFkrlik="},{"name":"PERMID","value":"gUlSEVqDqvR+MyRKJMIG9yHBhIa4VCr1tSN8cFfqARA="}]}</v>
      </c>
    </row>
    <row r="40" spans="2:21" x14ac:dyDescent="0.25">
      <c r="B40" s="24" t="s">
        <v>100</v>
      </c>
      <c r="C40" s="24" t="s">
        <v>101</v>
      </c>
      <c r="D40" s="24" t="s">
        <v>24</v>
      </c>
      <c r="E40" s="24">
        <v>99</v>
      </c>
      <c r="F40" s="24" t="b">
        <v>0</v>
      </c>
      <c r="G40" s="24">
        <v>35</v>
      </c>
      <c r="H40" s="24">
        <v>1000000035</v>
      </c>
      <c r="J40" t="str" cm="1">
        <f t="array" ref="J40">_xll.MADRec.Format.Verify(J$4,B40)</f>
        <v>ABCDEFGHIJK000003567</v>
      </c>
      <c r="K40" t="str" cm="1">
        <f t="array" ref="K40">_xll.MADRec.Format.Verify(K$4,C40)</f>
        <v>0000GB35XXX</v>
      </c>
      <c r="L40" t="str" cm="1">
        <f t="array" ref="L40">_xll.MADRec.Format.Verify(L$4,D40)</f>
        <v>NFC+</v>
      </c>
      <c r="M40" t="str" cm="1">
        <f t="array" ref="M40">_xll.MADRec.Format.Verify(M$4,""&amp;E40)</f>
        <v>99</v>
      </c>
      <c r="N40" s="22" t="b" cm="1">
        <f t="array" ref="N40">_xll.MADRec.Format.Verify(N$4,F40)</f>
        <v>0</v>
      </c>
      <c r="O40" t="str" cm="1">
        <f t="array" ref="O40">_xll.MADRec.Format.Verify(O$4,""&amp;G40)</f>
        <v>35</v>
      </c>
      <c r="P40" t="str" cm="1">
        <f t="array" ref="P40">_xll.MADRec.Format.Verify(P$4,""&amp;H40)</f>
        <v>1000000035</v>
      </c>
      <c r="R40" s="25" t="str">
        <f t="shared" si="0"/>
        <v>verified</v>
      </c>
      <c r="T40" t="str" cm="1">
        <f t="array" ref="T40">_xll.MADRec.Format.Hash("",J40)</f>
        <v>FpvAj/KCG8nOkj+i7GTB08AgEvCQPH+RkuLWeZBHqt4=</v>
      </c>
      <c r="U40" s="22" t="str" cm="1">
        <f t="array" ref="U40">IF(R40&lt;&gt;"verified","",_xll.MADRec.Format.Contrib(IF($H$2,_xll.MADRec.Format.Hash(T40,J40),J40),_xll.MADRec.Format.Combine(_xll.MADRec.Format.Pair(K$4,K40,T40,$H$2),_xll.MADRec.Format.Pair(L$4,L40,T40,$H$2),_xll.MADRec.Format.Pair(M$4,M40,T40,$H$2),_xll.MADRec.Format.Pair(N$4,N40,T40,$H$2),_xll.MADRec.Format.Pair(O$4,O40,T40,$H$2),_xll.MADRec.Format.Pair(P$4,P40,T40,$H$2)),$H$2))</f>
        <v>{"LEI":"np5Gn6+JpWtesW3hu+yEBzqMppAkNKivmN2ZJSP382I=","hashed":true,"values":[{"name":"BIC","value":"HAUSIGHsAb53Hb2IxYFt4tMnNN2tkX+Co/jAadwk1cA="},{"name":"EMIR","value":"Vm8SXacOVPTTIyll+H2MrWyd59JMKoeH6kQvuwi/4ZE="},{"name":"NACE","value":"iG85WfCLXgCCXCBoUcjXlu4ZVjA1TEacXC6yFfwAX7Q="},{"name":"IF","value":"yWyHo9AcLz0kaaIaQDb5YEKtzmULZs+MDGBCjIOLzlY="},{"name":"GK","value":"bu3PiQ4FTs9MGkTSwNkR/saRPkxFnzrQpiBkOipeIOM="},{"name":"PERMID","value":"vfltTKUQQEtB+1E2kjf5VG8rK3nMavutAl3rQq5aZjM="}]}</v>
      </c>
    </row>
    <row r="41" spans="2:21" x14ac:dyDescent="0.25">
      <c r="B41" s="24" t="s">
        <v>102</v>
      </c>
      <c r="C41" s="24" t="s">
        <v>103</v>
      </c>
      <c r="D41" s="24" t="s">
        <v>22</v>
      </c>
      <c r="E41" s="24">
        <v>1.1100000000000001</v>
      </c>
      <c r="F41" s="24" t="b">
        <v>1</v>
      </c>
      <c r="G41" s="24">
        <v>36</v>
      </c>
      <c r="H41" s="24">
        <v>1000000036</v>
      </c>
      <c r="J41" t="str" cm="1">
        <f t="array" ref="J41">_xll.MADRec.Format.Verify(J$4,B41)</f>
        <v>ABCDEFGHIJK000003664</v>
      </c>
      <c r="K41" t="str" cm="1">
        <f t="array" ref="K41">_xll.MADRec.Format.Verify(K$4,C41)</f>
        <v>0000GB36XXX</v>
      </c>
      <c r="L41" t="str" cm="1">
        <f t="array" ref="L41">_xll.MADRec.Format.Verify(L$4,D41)</f>
        <v>FC</v>
      </c>
      <c r="M41" t="str" cm="1">
        <f t="array" ref="M41">_xll.MADRec.Format.Verify(M$4,""&amp;E41)</f>
        <v>1.11</v>
      </c>
      <c r="N41" s="22" t="b" cm="1">
        <f t="array" ref="N41">_xll.MADRec.Format.Verify(N$4,F41)</f>
        <v>1</v>
      </c>
      <c r="O41" t="str" cm="1">
        <f t="array" ref="O41">_xll.MADRec.Format.Verify(O$4,""&amp;G41)</f>
        <v>36</v>
      </c>
      <c r="P41" t="str" cm="1">
        <f t="array" ref="P41">_xll.MADRec.Format.Verify(P$4,""&amp;H41)</f>
        <v>1000000036</v>
      </c>
      <c r="R41" s="25" t="str">
        <f t="shared" si="0"/>
        <v>verified</v>
      </c>
      <c r="T41" t="str" cm="1">
        <f t="array" ref="T41">_xll.MADRec.Format.Hash("",J41)</f>
        <v>gJSm/1ZquNI3eoGkw9pm9FWHYZhAv2CyKZwHaMeskD4=</v>
      </c>
      <c r="U41" s="22" t="str" cm="1">
        <f t="array" ref="U41">IF(R41&lt;&gt;"verified","",_xll.MADRec.Format.Contrib(IF($H$2,_xll.MADRec.Format.Hash(T41,J41),J41),_xll.MADRec.Format.Combine(_xll.MADRec.Format.Pair(K$4,K41,T41,$H$2),_xll.MADRec.Format.Pair(L$4,L41,T41,$H$2),_xll.MADRec.Format.Pair(M$4,M41,T41,$H$2),_xll.MADRec.Format.Pair(N$4,N41,T41,$H$2),_xll.MADRec.Format.Pair(O$4,O41,T41,$H$2),_xll.MADRec.Format.Pair(P$4,P41,T41,$H$2)),$H$2))</f>
        <v>{"LEI":"KG7K+z2h+0Nlf+T9z46Bx1E2DpLRT/FAJvbiNk2dkno=","hashed":true,"values":[{"name":"BIC","value":"TS1mwJJ82wvfGmLVjOVXJEiHfO/iotKA/aSax8JsSrU="},{"name":"EMIR","value":"h2ktguo8N4OFuEIWejfvDFaNjXnGFIt91paGuV2ZZeA="},{"name":"NACE","value":"VihMCA79USWH1mxoKfFcj9h39cJ4qpfr16OBo4KilmA="},{"name":"IF","value":"ujLWmxMho0jUFmQw0g6UdE4xJTWxcJtqd2F5VzQC8UQ="},{"name":"GK","value":"VUCTaIjcxqB7gj5uQhs7qxwpQDsgBRIRdPyiUr+RYXI="},{"name":"PERMID","value":"YwWoU3CzcbcDFcSHxnZwp+YmsiyRmnsCOwyvxHhmNi4="}]}</v>
      </c>
    </row>
    <row r="42" spans="2:21" x14ac:dyDescent="0.25">
      <c r="B42" s="24" t="s">
        <v>104</v>
      </c>
      <c r="C42" s="24" t="s">
        <v>105</v>
      </c>
      <c r="D42" s="24" t="s">
        <v>23</v>
      </c>
      <c r="E42" s="24">
        <v>99</v>
      </c>
      <c r="F42" s="24" t="b">
        <v>0</v>
      </c>
      <c r="G42" s="24">
        <v>37</v>
      </c>
      <c r="H42" s="24">
        <v>1000000037</v>
      </c>
      <c r="J42" t="str" cm="1">
        <f t="array" ref="J42">_xll.MADRec.Format.Verify(J$4,B42)</f>
        <v>ABCDEFGHIJK000003761</v>
      </c>
      <c r="K42" t="str" cm="1">
        <f t="array" ref="K42">_xll.MADRec.Format.Verify(K$4,C42)</f>
        <v>0000GB37XXX</v>
      </c>
      <c r="L42" t="str" cm="1">
        <f t="array" ref="L42">_xll.MADRec.Format.Verify(L$4,D42)</f>
        <v>NFC-</v>
      </c>
      <c r="M42" t="str" cm="1">
        <f t="array" ref="M42">_xll.MADRec.Format.Verify(M$4,""&amp;E42)</f>
        <v>99</v>
      </c>
      <c r="N42" s="22" t="b" cm="1">
        <f t="array" ref="N42">_xll.MADRec.Format.Verify(N$4,F42)</f>
        <v>0</v>
      </c>
      <c r="O42" t="str" cm="1">
        <f t="array" ref="O42">_xll.MADRec.Format.Verify(O$4,""&amp;G42)</f>
        <v>37</v>
      </c>
      <c r="P42" t="str" cm="1">
        <f t="array" ref="P42">_xll.MADRec.Format.Verify(P$4,""&amp;H42)</f>
        <v>1000000037</v>
      </c>
      <c r="R42" s="25" t="str">
        <f t="shared" si="0"/>
        <v>verified</v>
      </c>
      <c r="T42" t="str" cm="1">
        <f t="array" ref="T42">_xll.MADRec.Format.Hash("",J42)</f>
        <v>dq3IZoA/D4MXz/bwu4Z88kETzDqEwEm4rgWK+swzBzE=</v>
      </c>
      <c r="U42" s="22" t="str" cm="1">
        <f t="array" ref="U42">IF(R42&lt;&gt;"verified","",_xll.MADRec.Format.Contrib(IF($H$2,_xll.MADRec.Format.Hash(T42,J42),J42),_xll.MADRec.Format.Combine(_xll.MADRec.Format.Pair(K$4,K42,T42,$H$2),_xll.MADRec.Format.Pair(L$4,L42,T42,$H$2),_xll.MADRec.Format.Pair(M$4,M42,T42,$H$2),_xll.MADRec.Format.Pair(N$4,N42,T42,$H$2),_xll.MADRec.Format.Pair(O$4,O42,T42,$H$2),_xll.MADRec.Format.Pair(P$4,P42,T42,$H$2)),$H$2))</f>
        <v>{"LEI":"rh2NLrC60TQm/HDp4XTEtgLOpJJA+4g7jvcdnjCRwpk=","hashed":true,"values":[{"name":"BIC","value":"P+S2wRJHJrB6LJm3w6hUbMoppGZlNdhndOBWjTf17yg="},{"name":"EMIR","value":"th7lmwBknhgWZSWFoBF/CYqQzM+1L5AH78b+rRWWpUA="},{"name":"NACE","value":"WFurj5OGlhWqjFkiG7SgDzCZjqmzVRRg5LaAb9xtdPg="},{"name":"IF","value":"IbJ5o6Cpx7Nt6OaQHL/HEVcEtG7j4OY8jXvktLjqzhw="},{"name":"GK","value":"VanWRCnLQQYH/6bXwYDLoWwx4PRNTbp3XvNKxqdRSiw="},{"name":"PERMID","value":"yN90mz3J/2n8F8qjLZ1PSwlwL8cfi3mZ7EaD+UQox0k="}]}</v>
      </c>
    </row>
    <row r="43" spans="2:21" x14ac:dyDescent="0.25">
      <c r="B43" s="24" t="s">
        <v>106</v>
      </c>
      <c r="C43" s="24" t="s">
        <v>107</v>
      </c>
      <c r="D43" s="24" t="s">
        <v>24</v>
      </c>
      <c r="E43" s="24">
        <v>1.1100000000000001</v>
      </c>
      <c r="F43" s="24" t="b">
        <v>1</v>
      </c>
      <c r="G43" s="24">
        <v>38</v>
      </c>
      <c r="H43" s="24">
        <v>1000000038</v>
      </c>
      <c r="J43" t="str" cm="1">
        <f t="array" ref="J43">_xll.MADRec.Format.Verify(J$4,B43)</f>
        <v>ABCDEFGHIJK000003858</v>
      </c>
      <c r="K43" t="str" cm="1">
        <f t="array" ref="K43">_xll.MADRec.Format.Verify(K$4,C43)</f>
        <v>0000GB38XXX</v>
      </c>
      <c r="L43" t="str" cm="1">
        <f t="array" ref="L43">_xll.MADRec.Format.Verify(L$4,D43)</f>
        <v>NFC+</v>
      </c>
      <c r="M43" t="str" cm="1">
        <f t="array" ref="M43">_xll.MADRec.Format.Verify(M$4,""&amp;E43)</f>
        <v>1.11</v>
      </c>
      <c r="N43" s="22" t="b" cm="1">
        <f t="array" ref="N43">_xll.MADRec.Format.Verify(N$4,F43)</f>
        <v>1</v>
      </c>
      <c r="O43" t="str" cm="1">
        <f t="array" ref="O43">_xll.MADRec.Format.Verify(O$4,""&amp;G43)</f>
        <v>38</v>
      </c>
      <c r="P43" t="str" cm="1">
        <f t="array" ref="P43">_xll.MADRec.Format.Verify(P$4,""&amp;H43)</f>
        <v>1000000038</v>
      </c>
      <c r="R43" s="25" t="str">
        <f t="shared" si="0"/>
        <v>verified</v>
      </c>
      <c r="T43" t="str" cm="1">
        <f t="array" ref="T43">_xll.MADRec.Format.Hash("",J43)</f>
        <v>PaxDvlQdjUOILBL4GTcwpvqOsCo8U3Gv3zvgTRvbK/s=</v>
      </c>
      <c r="U43" s="22" t="str" cm="1">
        <f t="array" ref="U43">IF(R43&lt;&gt;"verified","",_xll.MADRec.Format.Contrib(IF($H$2,_xll.MADRec.Format.Hash(T43,J43),J43),_xll.MADRec.Format.Combine(_xll.MADRec.Format.Pair(K$4,K43,T43,$H$2),_xll.MADRec.Format.Pair(L$4,L43,T43,$H$2),_xll.MADRec.Format.Pair(M$4,M43,T43,$H$2),_xll.MADRec.Format.Pair(N$4,N43,T43,$H$2),_xll.MADRec.Format.Pair(O$4,O43,T43,$H$2),_xll.MADRec.Format.Pair(P$4,P43,T43,$H$2)),$H$2))</f>
        <v>{"LEI":"iUphL8x+KJ9fIyNQ/EPM8t130SDJQK0fZYNb18p5j3I=","hashed":true,"values":[{"name":"BIC","value":"dtFw1Gpj9uLBwV5jiBDo3hZy8KgyJya0dkc05+OzZnE="},{"name":"EMIR","value":"MuT2aFX8rjVeKLOxtbl3k5O7bRPkHZtk+j5dLIL8iGk="},{"name":"NACE","value":"oGhV50Mp55GbdrOo5i7tSilb9sceyvlNLN9v1MjB+YU="},{"name":"IF","value":"rgptD7aIm/zXOXP/OSda1urALqvilVTH+ZukLCii+QQ="},{"name":"GK","value":"gtvPwVp+utDZECf5eYKOHQCORotaqVWO/h2RCA3gfpM="},{"name":"PERMID","value":"rJv53hOjuLbr8wbe5HWP6/gZ9AsVMSNekR/vemHzGvM="}]}</v>
      </c>
    </row>
    <row r="44" spans="2:21" x14ac:dyDescent="0.25">
      <c r="B44" s="24" t="s">
        <v>108</v>
      </c>
      <c r="C44" s="24" t="s">
        <v>109</v>
      </c>
      <c r="D44" s="24" t="s">
        <v>22</v>
      </c>
      <c r="E44" s="24">
        <v>99</v>
      </c>
      <c r="F44" s="24" t="b">
        <v>0</v>
      </c>
      <c r="G44" s="24">
        <v>39</v>
      </c>
      <c r="H44" s="24">
        <v>1000000039</v>
      </c>
      <c r="J44" t="str" cm="1">
        <f t="array" ref="J44">_xll.MADRec.Format.Verify(J$4,B44)</f>
        <v>ABCDEFGHIJK000003955</v>
      </c>
      <c r="K44" t="str" cm="1">
        <f t="array" ref="K44">_xll.MADRec.Format.Verify(K$4,C44)</f>
        <v>0000GB39XXX</v>
      </c>
      <c r="L44" t="str" cm="1">
        <f t="array" ref="L44">_xll.MADRec.Format.Verify(L$4,D44)</f>
        <v>FC</v>
      </c>
      <c r="M44" t="str" cm="1">
        <f t="array" ref="M44">_xll.MADRec.Format.Verify(M$4,""&amp;E44)</f>
        <v>99</v>
      </c>
      <c r="N44" s="22" t="b" cm="1">
        <f t="array" ref="N44">_xll.MADRec.Format.Verify(N$4,F44)</f>
        <v>0</v>
      </c>
      <c r="O44" t="str" cm="1">
        <f t="array" ref="O44">_xll.MADRec.Format.Verify(O$4,""&amp;G44)</f>
        <v>39</v>
      </c>
      <c r="P44" t="str" cm="1">
        <f t="array" ref="P44">_xll.MADRec.Format.Verify(P$4,""&amp;H44)</f>
        <v>1000000039</v>
      </c>
      <c r="R44" s="25" t="str">
        <f t="shared" si="0"/>
        <v>verified</v>
      </c>
      <c r="T44" t="str" cm="1">
        <f t="array" ref="T44">_xll.MADRec.Format.Hash("",J44)</f>
        <v>zPwbi4GBHiSaNR5dBJv9Ix/bw65/w1OPLOGYJySku58=</v>
      </c>
      <c r="U44" s="22" t="str" cm="1">
        <f t="array" ref="U44">IF(R44&lt;&gt;"verified","",_xll.MADRec.Format.Contrib(IF($H$2,_xll.MADRec.Format.Hash(T44,J44),J44),_xll.MADRec.Format.Combine(_xll.MADRec.Format.Pair(K$4,K44,T44,$H$2),_xll.MADRec.Format.Pair(L$4,L44,T44,$H$2),_xll.MADRec.Format.Pair(M$4,M44,T44,$H$2),_xll.MADRec.Format.Pair(N$4,N44,T44,$H$2),_xll.MADRec.Format.Pair(O$4,O44,T44,$H$2),_xll.MADRec.Format.Pair(P$4,P44,T44,$H$2)),$H$2))</f>
        <v>{"LEI":"KLjSUU8k6Z06aWb1t5Nk81jslvIcdekTp2CtcnYiyiw=","hashed":true,"values":[{"name":"BIC","value":"0fquKcKLFgAFuiAETyEV0lnKx/XB6Qpt7m16M+yT1Z4="},{"name":"EMIR","value":"yHLNN+T/QdZI9yPZQyqa2+ScOhUo3ynWeBwP2ACHhhc="},{"name":"NACE","value":"ZV4uAR1dbxLZ8NdOtxeTM5cCG0TCAOI+Sb0CkwAwh9A="},{"name":"IF","value":"D2YX3Is2NlC7Oq/eq65fEXV0b+X/q9BjtRXMB7Or+DM="},{"name":"GK","value":"0VronzWisONY36vjjPXobsrM2txRmhGpAyfTGAy5/hU="},{"name":"PERMID","value":"l74rONvW+oVN70gzGwp4TBu04WAJoqf52xYRI2gmMLg="}]}</v>
      </c>
    </row>
    <row r="45" spans="2:21" x14ac:dyDescent="0.25">
      <c r="B45" s="24" t="s">
        <v>110</v>
      </c>
      <c r="C45" s="24" t="s">
        <v>111</v>
      </c>
      <c r="D45" s="24" t="s">
        <v>23</v>
      </c>
      <c r="E45" s="24">
        <v>1.1100000000000001</v>
      </c>
      <c r="F45" s="24" t="b">
        <v>1</v>
      </c>
      <c r="G45" s="24">
        <v>40</v>
      </c>
      <c r="H45" s="24">
        <v>1000000040</v>
      </c>
      <c r="J45" t="str" cm="1">
        <f t="array" ref="J45">_xll.MADRec.Format.Verify(J$4,B45)</f>
        <v>ABCDEFGHIJK000004052</v>
      </c>
      <c r="K45" t="str" cm="1">
        <f t="array" ref="K45">_xll.MADRec.Format.Verify(K$4,C45)</f>
        <v>0000GB40XXX</v>
      </c>
      <c r="L45" t="str" cm="1">
        <f t="array" ref="L45">_xll.MADRec.Format.Verify(L$4,D45)</f>
        <v>NFC-</v>
      </c>
      <c r="M45" t="str" cm="1">
        <f t="array" ref="M45">_xll.MADRec.Format.Verify(M$4,""&amp;E45)</f>
        <v>1.11</v>
      </c>
      <c r="N45" s="22" t="b" cm="1">
        <f t="array" ref="N45">_xll.MADRec.Format.Verify(N$4,F45)</f>
        <v>1</v>
      </c>
      <c r="O45" t="str" cm="1">
        <f t="array" ref="O45">_xll.MADRec.Format.Verify(O$4,""&amp;G45)</f>
        <v>40</v>
      </c>
      <c r="P45" t="str" cm="1">
        <f t="array" ref="P45">_xll.MADRec.Format.Verify(P$4,""&amp;H45)</f>
        <v>1000000040</v>
      </c>
      <c r="R45" s="25" t="str">
        <f t="shared" si="0"/>
        <v>verified</v>
      </c>
      <c r="T45" t="str" cm="1">
        <f t="array" ref="T45">_xll.MADRec.Format.Hash("",J45)</f>
        <v>5W36lG/RjfkFQRTh5y24shiPFokgLR+25NOH1TGjVAw=</v>
      </c>
      <c r="U45" s="22" t="str" cm="1">
        <f t="array" ref="U45">IF(R45&lt;&gt;"verified","",_xll.MADRec.Format.Contrib(IF($H$2,_xll.MADRec.Format.Hash(T45,J45),J45),_xll.MADRec.Format.Combine(_xll.MADRec.Format.Pair(K$4,K45,T45,$H$2),_xll.MADRec.Format.Pair(L$4,L45,T45,$H$2),_xll.MADRec.Format.Pair(M$4,M45,T45,$H$2),_xll.MADRec.Format.Pair(N$4,N45,T45,$H$2),_xll.MADRec.Format.Pair(O$4,O45,T45,$H$2),_xll.MADRec.Format.Pair(P$4,P45,T45,$H$2)),$H$2))</f>
        <v>{"LEI":"FT7yi6ncXYR+Mbw0WIiDQRtsE6gCDcoHv7nd05h4OOw=","hashed":true,"values":[{"name":"BIC","value":"8YGdHMzfS3EhLAPB4pbDNKiyEuAv3hAe/5KhkXPCAd0="},{"name":"EMIR","value":"XbHHeDlqc2yQeV9BveGIG1ywB19cP5d06POJQQi+E8Q="},{"name":"NACE","value":"no9hF+60IUF7a3BuhfjqcJIHBioSPGQ2Bs3UKmK5YHQ="},{"name":"IF","value":"bzAdxjNek48362wWw11ya7Za//QlzBYSYhbmcDE2rgU="},{"name":"GK","value":"exUEnTwoSJzXejPdB7p/dtNxVDe+y/sY5fe85w2mBSY="},{"name":"PERMID","value":"uxvrLfazUn7Gx4Nl/7cNrjcOy7gupbSGtJibxliQ0dU="}]}</v>
      </c>
    </row>
    <row r="46" spans="2:21" x14ac:dyDescent="0.25">
      <c r="B46" s="24" t="s">
        <v>112</v>
      </c>
      <c r="C46" s="24" t="s">
        <v>113</v>
      </c>
      <c r="D46" s="24" t="s">
        <v>24</v>
      </c>
      <c r="E46" s="24">
        <v>99</v>
      </c>
      <c r="F46" s="24" t="b">
        <v>0</v>
      </c>
      <c r="G46" s="24">
        <v>41</v>
      </c>
      <c r="H46" s="24">
        <v>1000000041</v>
      </c>
      <c r="J46" t="str" cm="1">
        <f t="array" ref="J46">_xll.MADRec.Format.Verify(J$4,B46)</f>
        <v>ABCDEFGHIJK000004149</v>
      </c>
      <c r="K46" t="str" cm="1">
        <f t="array" ref="K46">_xll.MADRec.Format.Verify(K$4,C46)</f>
        <v>0000GB41XXX</v>
      </c>
      <c r="L46" t="str" cm="1">
        <f t="array" ref="L46">_xll.MADRec.Format.Verify(L$4,D46)</f>
        <v>NFC+</v>
      </c>
      <c r="M46" t="str" cm="1">
        <f t="array" ref="M46">_xll.MADRec.Format.Verify(M$4,""&amp;E46)</f>
        <v>99</v>
      </c>
      <c r="N46" s="22" t="b" cm="1">
        <f t="array" ref="N46">_xll.MADRec.Format.Verify(N$4,F46)</f>
        <v>0</v>
      </c>
      <c r="O46" t="str" cm="1">
        <f t="array" ref="O46">_xll.MADRec.Format.Verify(O$4,""&amp;G46)</f>
        <v>41</v>
      </c>
      <c r="P46" t="str" cm="1">
        <f t="array" ref="P46">_xll.MADRec.Format.Verify(P$4,""&amp;H46)</f>
        <v>1000000041</v>
      </c>
      <c r="R46" s="25" t="str">
        <f t="shared" si="0"/>
        <v>verified</v>
      </c>
      <c r="T46" t="str" cm="1">
        <f t="array" ref="T46">_xll.MADRec.Format.Hash("",J46)</f>
        <v>uiIH4KZROzMxdUo7x3lbSlNYz5POB+eXTnhuTF3BNbE=</v>
      </c>
      <c r="U46" s="22" t="str" cm="1">
        <f t="array" ref="U46">IF(R46&lt;&gt;"verified","",_xll.MADRec.Format.Contrib(IF($H$2,_xll.MADRec.Format.Hash(T46,J46),J46),_xll.MADRec.Format.Combine(_xll.MADRec.Format.Pair(K$4,K46,T46,$H$2),_xll.MADRec.Format.Pair(L$4,L46,T46,$H$2),_xll.MADRec.Format.Pair(M$4,M46,T46,$H$2),_xll.MADRec.Format.Pair(N$4,N46,T46,$H$2),_xll.MADRec.Format.Pair(O$4,O46,T46,$H$2),_xll.MADRec.Format.Pair(P$4,P46,T46,$H$2)),$H$2))</f>
        <v>{"LEI":"g/G/fGLfjO8BFEqYaHqsNkXKYr6lAq16Lb4mqwYgoYM=","hashed":true,"values":[{"name":"BIC","value":"GwDfyKIEdxof0CXipZvTzf7u7AF0Yr/d8Vh21v7T6cs="},{"name":"EMIR","value":"Lxraw3uDvQ5BPVFuJUKfyPm4B6nNCvaXl19wrCvjgus="},{"name":"NACE","value":"DJpLEFRdVwJ2EwzVdCDQf1koA53edx3+RU1uprxKVss="},{"name":"IF","value":"p1ua3VJg3xGgjGOp65rfAp5dfTwJsApGue9cnRgAzKs="},{"name":"GK","value":"ZvjaYJX6qmToST69e39MZrsbSPInSNBrdBgI8iGc6Eg="},{"name":"PERMID","value":"ZJP2M03wa/uvOxhL7Niflzjz/NZ4aSwaa5EavvU42kk="}]}</v>
      </c>
    </row>
    <row r="47" spans="2:21" x14ac:dyDescent="0.25">
      <c r="B47" s="24" t="s">
        <v>114</v>
      </c>
      <c r="C47" s="24" t="s">
        <v>115</v>
      </c>
      <c r="D47" s="24" t="s">
        <v>22</v>
      </c>
      <c r="E47" s="24">
        <v>1.1100000000000001</v>
      </c>
      <c r="F47" s="24" t="b">
        <v>1</v>
      </c>
      <c r="G47" s="24">
        <v>42</v>
      </c>
      <c r="H47" s="24">
        <v>1000000042</v>
      </c>
      <c r="J47" t="str" cm="1">
        <f t="array" ref="J47">_xll.MADRec.Format.Verify(J$4,B47)</f>
        <v>ABCDEFGHIJK000004246</v>
      </c>
      <c r="K47" t="str" cm="1">
        <f t="array" ref="K47">_xll.MADRec.Format.Verify(K$4,C47)</f>
        <v>0000GB42XXX</v>
      </c>
      <c r="L47" t="str" cm="1">
        <f t="array" ref="L47">_xll.MADRec.Format.Verify(L$4,D47)</f>
        <v>FC</v>
      </c>
      <c r="M47" t="str" cm="1">
        <f t="array" ref="M47">_xll.MADRec.Format.Verify(M$4,""&amp;E47)</f>
        <v>1.11</v>
      </c>
      <c r="N47" s="22" t="b" cm="1">
        <f t="array" ref="N47">_xll.MADRec.Format.Verify(N$4,F47)</f>
        <v>1</v>
      </c>
      <c r="O47" t="str" cm="1">
        <f t="array" ref="O47">_xll.MADRec.Format.Verify(O$4,""&amp;G47)</f>
        <v>42</v>
      </c>
      <c r="P47" t="str" cm="1">
        <f t="array" ref="P47">_xll.MADRec.Format.Verify(P$4,""&amp;H47)</f>
        <v>1000000042</v>
      </c>
      <c r="R47" s="25" t="str">
        <f t="shared" si="0"/>
        <v>verified</v>
      </c>
      <c r="T47" t="str" cm="1">
        <f t="array" ref="T47">_xll.MADRec.Format.Hash("",J47)</f>
        <v>eKEN1EODKeL05Rxtc7NPRx06XEmLUgS2ZuNnpy2o3mw=</v>
      </c>
      <c r="U47" s="22" t="str" cm="1">
        <f t="array" ref="U47">IF(R47&lt;&gt;"verified","",_xll.MADRec.Format.Contrib(IF($H$2,_xll.MADRec.Format.Hash(T47,J47),J47),_xll.MADRec.Format.Combine(_xll.MADRec.Format.Pair(K$4,K47,T47,$H$2),_xll.MADRec.Format.Pair(L$4,L47,T47,$H$2),_xll.MADRec.Format.Pair(M$4,M47,T47,$H$2),_xll.MADRec.Format.Pair(N$4,N47,T47,$H$2),_xll.MADRec.Format.Pair(O$4,O47,T47,$H$2),_xll.MADRec.Format.Pair(P$4,P47,T47,$H$2)),$H$2))</f>
        <v>{"LEI":"3qPi8/3QiKPwfVorYVXCbh1EEmX0ppdurOIN8WSV8uU=","hashed":true,"values":[{"name":"BIC","value":"cDsBXSUIU2NRdf7/969BV8qxMytpbt7iCdtRuCA31dE="},{"name":"EMIR","value":"4o//WPCzDl0whxk6itv/tzRsFCJ4hmmJsvH9ljnZTCU="},{"name":"NACE","value":"7+nOjvl/qnIUIC8Z3SimlM2mzREm+UaX/OXJLY9MHY0="},{"name":"IF","value":"czP4Br+8CZVBVqfme4pD3fnWJPryqpL3DC6h+ifwTnA="},{"name":"GK","value":"iFNtqT4z3cur/EfHor/dZ2dudB7mjrSrUA/f6OcyYb8="},{"name":"PERMID","value":"mLgJccjaVuDz52GvP+c96NQsKHBtgnclVcKhUBzvb4U="}]}</v>
      </c>
    </row>
    <row r="48" spans="2:21" x14ac:dyDescent="0.25">
      <c r="B48" s="24" t="s">
        <v>116</v>
      </c>
      <c r="C48" s="24" t="s">
        <v>117</v>
      </c>
      <c r="D48" s="24" t="s">
        <v>23</v>
      </c>
      <c r="E48" s="24">
        <v>99</v>
      </c>
      <c r="F48" s="24" t="b">
        <v>0</v>
      </c>
      <c r="G48" s="24">
        <v>43</v>
      </c>
      <c r="H48" s="24">
        <v>1000000043</v>
      </c>
      <c r="J48" t="str" cm="1">
        <f t="array" ref="J48">_xll.MADRec.Format.Verify(J$4,B48)</f>
        <v>ABCDEFGHIJK000004343</v>
      </c>
      <c r="K48" t="str" cm="1">
        <f t="array" ref="K48">_xll.MADRec.Format.Verify(K$4,C48)</f>
        <v>0000GB43XXX</v>
      </c>
      <c r="L48" t="str" cm="1">
        <f t="array" ref="L48">_xll.MADRec.Format.Verify(L$4,D48)</f>
        <v>NFC-</v>
      </c>
      <c r="M48" t="str" cm="1">
        <f t="array" ref="M48">_xll.MADRec.Format.Verify(M$4,""&amp;E48)</f>
        <v>99</v>
      </c>
      <c r="N48" s="22" t="b" cm="1">
        <f t="array" ref="N48">_xll.MADRec.Format.Verify(N$4,F48)</f>
        <v>0</v>
      </c>
      <c r="O48" t="str" cm="1">
        <f t="array" ref="O48">_xll.MADRec.Format.Verify(O$4,""&amp;G48)</f>
        <v>43</v>
      </c>
      <c r="P48" t="str" cm="1">
        <f t="array" ref="P48">_xll.MADRec.Format.Verify(P$4,""&amp;H48)</f>
        <v>1000000043</v>
      </c>
      <c r="R48" s="25" t="str">
        <f t="shared" si="0"/>
        <v>verified</v>
      </c>
      <c r="T48" t="str" cm="1">
        <f t="array" ref="T48">_xll.MADRec.Format.Hash("",J48)</f>
        <v>jUkp4SWo5S6mKmIl/3D8oC5s+OLFWdvrPgoW8305tRI=</v>
      </c>
      <c r="U48" s="22" t="str" cm="1">
        <f t="array" ref="U48">IF(R48&lt;&gt;"verified","",_xll.MADRec.Format.Contrib(IF($H$2,_xll.MADRec.Format.Hash(T48,J48),J48),_xll.MADRec.Format.Combine(_xll.MADRec.Format.Pair(K$4,K48,T48,$H$2),_xll.MADRec.Format.Pair(L$4,L48,T48,$H$2),_xll.MADRec.Format.Pair(M$4,M48,T48,$H$2),_xll.MADRec.Format.Pair(N$4,N48,T48,$H$2),_xll.MADRec.Format.Pair(O$4,O48,T48,$H$2),_xll.MADRec.Format.Pair(P$4,P48,T48,$H$2)),$H$2))</f>
        <v>{"LEI":"rqSWwhDTrThgT/X5eb4qfIjwJvQ7Ah7Jw1hbAdZoZx8=","hashed":true,"values":[{"name":"BIC","value":"KV3rZUupVM7MsUrJxtM6xWtQFatfYrHJIBqoqjA/NFs="},{"name":"EMIR","value":"Chm/Z62vWcLoNHc2UQef80XAg7PLSxcJH8SqTyxB8f4="},{"name":"NACE","value":"tKEE5U7bbEhwZrjZITKeU/GEoHlZyOmavuP8JYRZqJ8="},{"name":"IF","value":"x6Cf00CnJ1GF1Lj/exNm/JYPsFq1wxRfsOUyVMZ9ISA="},{"name":"GK","value":"Ad12gUJ0Fx6LqSAPzElt8Nx/8ruYQVYErQ2v6wDCpPY="},{"name":"PERMID","value":"ICFVmZTmLpvm9pjyEELZ4wTvkEwvC4hvPH65RP28bZE="}]}</v>
      </c>
    </row>
    <row r="49" spans="2:21" x14ac:dyDescent="0.25">
      <c r="B49" s="24" t="s">
        <v>118</v>
      </c>
      <c r="C49" s="24" t="s">
        <v>119</v>
      </c>
      <c r="D49" s="24" t="s">
        <v>24</v>
      </c>
      <c r="E49" s="24">
        <v>1.1100000000000001</v>
      </c>
      <c r="F49" s="24" t="b">
        <v>1</v>
      </c>
      <c r="G49" s="24">
        <v>44</v>
      </c>
      <c r="H49" s="24">
        <v>1000000044</v>
      </c>
      <c r="J49" t="str" cm="1">
        <f t="array" ref="J49">_xll.MADRec.Format.Verify(J$4,B49)</f>
        <v>ABCDEFGHIJK000004440</v>
      </c>
      <c r="K49" t="str" cm="1">
        <f t="array" ref="K49">_xll.MADRec.Format.Verify(K$4,C49)</f>
        <v>0000GB44XXX</v>
      </c>
      <c r="L49" t="str" cm="1">
        <f t="array" ref="L49">_xll.MADRec.Format.Verify(L$4,D49)</f>
        <v>NFC+</v>
      </c>
      <c r="M49" t="str" cm="1">
        <f t="array" ref="M49">_xll.MADRec.Format.Verify(M$4,""&amp;E49)</f>
        <v>1.11</v>
      </c>
      <c r="N49" s="22" t="b" cm="1">
        <f t="array" ref="N49">_xll.MADRec.Format.Verify(N$4,F49)</f>
        <v>1</v>
      </c>
      <c r="O49" t="str" cm="1">
        <f t="array" ref="O49">_xll.MADRec.Format.Verify(O$4,""&amp;G49)</f>
        <v>44</v>
      </c>
      <c r="P49" t="str" cm="1">
        <f t="array" ref="P49">_xll.MADRec.Format.Verify(P$4,""&amp;H49)</f>
        <v>1000000044</v>
      </c>
      <c r="R49" s="25" t="str">
        <f t="shared" si="0"/>
        <v>verified</v>
      </c>
      <c r="T49" t="str" cm="1">
        <f t="array" ref="T49">_xll.MADRec.Format.Hash("",J49)</f>
        <v>Gin0hc804YROTkhVniTCufq7mtHhdje4IET+ioAQr3o=</v>
      </c>
      <c r="U49" s="22" t="str" cm="1">
        <f t="array" ref="U49">IF(R49&lt;&gt;"verified","",_xll.MADRec.Format.Contrib(IF($H$2,_xll.MADRec.Format.Hash(T49,J49),J49),_xll.MADRec.Format.Combine(_xll.MADRec.Format.Pair(K$4,K49,T49,$H$2),_xll.MADRec.Format.Pair(L$4,L49,T49,$H$2),_xll.MADRec.Format.Pair(M$4,M49,T49,$H$2),_xll.MADRec.Format.Pair(N$4,N49,T49,$H$2),_xll.MADRec.Format.Pair(O$4,O49,T49,$H$2),_xll.MADRec.Format.Pair(P$4,P49,T49,$H$2)),$H$2))</f>
        <v>{"LEI":"BkmUWWy/nGUgsSOt8ICf/dU2bLzpreeMO2dYdN/GTM8=","hashed":true,"values":[{"name":"BIC","value":"gLdGulJiKN9rMPrNnf4IfqhIbaN4Y4FJspMSbRRAq0g="},{"name":"EMIR","value":"vcff+4/nzH5iAlGYpBdOgbEzLH5Hu5EAKWQEr5Msp5g="},{"name":"NACE","value":"71ZmH12oPGR+yHE+tv3b98xNGg18i0I0recIWyEtF0w="},{"name":"IF","value":"4wvbwTd7jt9Cabyf6t0HE1e71UQj2RrPWGyZcmYDG9Q="},{"name":"GK","value":"1g1873W3JSP1SUzPJEmLrODTS8bijvN+0+418VruKRE="},{"name":"PERMID","value":"fIRT8KjcpgdEYfwriz6G1n6d1KyDPIlAeOPWFK7SC9A="}]}</v>
      </c>
    </row>
    <row r="50" spans="2:21" x14ac:dyDescent="0.25">
      <c r="B50" s="24" t="s">
        <v>120</v>
      </c>
      <c r="C50" s="24" t="s">
        <v>121</v>
      </c>
      <c r="D50" s="24" t="s">
        <v>22</v>
      </c>
      <c r="E50" s="24">
        <v>99</v>
      </c>
      <c r="F50" s="24" t="b">
        <v>0</v>
      </c>
      <c r="G50" s="24">
        <v>45</v>
      </c>
      <c r="H50" s="24">
        <v>1000000045</v>
      </c>
      <c r="J50" t="str" cm="1">
        <f t="array" ref="J50">_xll.MADRec.Format.Verify(J$4,B50)</f>
        <v>ABCDEFGHIJK000004537</v>
      </c>
      <c r="K50" t="str" cm="1">
        <f t="array" ref="K50">_xll.MADRec.Format.Verify(K$4,C50)</f>
        <v>0000GB45XXX</v>
      </c>
      <c r="L50" t="str" cm="1">
        <f t="array" ref="L50">_xll.MADRec.Format.Verify(L$4,D50)</f>
        <v>FC</v>
      </c>
      <c r="M50" t="str" cm="1">
        <f t="array" ref="M50">_xll.MADRec.Format.Verify(M$4,""&amp;E50)</f>
        <v>99</v>
      </c>
      <c r="N50" s="22" t="b" cm="1">
        <f t="array" ref="N50">_xll.MADRec.Format.Verify(N$4,F50)</f>
        <v>0</v>
      </c>
      <c r="O50" t="str" cm="1">
        <f t="array" ref="O50">_xll.MADRec.Format.Verify(O$4,""&amp;G50)</f>
        <v>45</v>
      </c>
      <c r="P50" t="str" cm="1">
        <f t="array" ref="P50">_xll.MADRec.Format.Verify(P$4,""&amp;H50)</f>
        <v>1000000045</v>
      </c>
      <c r="R50" s="25" t="str">
        <f t="shared" si="0"/>
        <v>verified</v>
      </c>
      <c r="T50" t="str" cm="1">
        <f t="array" ref="T50">_xll.MADRec.Format.Hash("",J50)</f>
        <v>BQJbsGJRoCJWY9MFVJ7otXgz22Dla23Zmg+bJMFlTbU=</v>
      </c>
      <c r="U50" s="22" t="str" cm="1">
        <f t="array" ref="U50">IF(R50&lt;&gt;"verified","",_xll.MADRec.Format.Contrib(IF($H$2,_xll.MADRec.Format.Hash(T50,J50),J50),_xll.MADRec.Format.Combine(_xll.MADRec.Format.Pair(K$4,K50,T50,$H$2),_xll.MADRec.Format.Pair(L$4,L50,T50,$H$2),_xll.MADRec.Format.Pair(M$4,M50,T50,$H$2),_xll.MADRec.Format.Pair(N$4,N50,T50,$H$2),_xll.MADRec.Format.Pair(O$4,O50,T50,$H$2),_xll.MADRec.Format.Pair(P$4,P50,T50,$H$2)),$H$2))</f>
        <v>{"LEI":"VtDmiNvaAav4CAOFchKtrM1bRd3DTCZaER+ZLmEjYPk=","hashed":true,"values":[{"name":"BIC","value":"wOLUmTxm/lSJhr1zxzQbVcnzZjdiTgP7ZsRuRGWNEbw="},{"name":"EMIR","value":"1cmimmmXYXcbVgaNBQZjmRJrDPZdJn2uNGenJHJ/Gag="},{"name":"NACE","value":"1AyfXn3twdY3aLiNNyhpX2awmXvXU+837VU4MzKEm2I="},{"name":"IF","value":"M1TFqx+6m7tnXjai4dvMHf9MVJBuv2hTTbfQ02UE2lY="},{"name":"GK","value":"ZawNSLXSkcGw6IUvnCZom35JVfSocghVtwZNIkOJCuw="},{"name":"PERMID","value":"C9+K/zoEXAL0BJcnO9jYF4VYzbQiJ2U/Dp+cQI0T1e4="}]}</v>
      </c>
    </row>
    <row r="51" spans="2:21" x14ac:dyDescent="0.25">
      <c r="B51" s="24" t="s">
        <v>122</v>
      </c>
      <c r="C51" s="24" t="s">
        <v>123</v>
      </c>
      <c r="D51" s="24" t="s">
        <v>23</v>
      </c>
      <c r="E51" s="24">
        <v>1.1100000000000001</v>
      </c>
      <c r="F51" s="24" t="b">
        <v>1</v>
      </c>
      <c r="G51" s="24">
        <v>46</v>
      </c>
      <c r="H51" s="24">
        <v>1000000046</v>
      </c>
      <c r="J51" t="str" cm="1">
        <f t="array" ref="J51">_xll.MADRec.Format.Verify(J$4,B51)</f>
        <v>ABCDEFGHIJK000004634</v>
      </c>
      <c r="K51" t="str" cm="1">
        <f t="array" ref="K51">_xll.MADRec.Format.Verify(K$4,C51)</f>
        <v>0000GB46XXX</v>
      </c>
      <c r="L51" t="str" cm="1">
        <f t="array" ref="L51">_xll.MADRec.Format.Verify(L$4,D51)</f>
        <v>NFC-</v>
      </c>
      <c r="M51" t="str" cm="1">
        <f t="array" ref="M51">_xll.MADRec.Format.Verify(M$4,""&amp;E51)</f>
        <v>1.11</v>
      </c>
      <c r="N51" s="22" t="b" cm="1">
        <f t="array" ref="N51">_xll.MADRec.Format.Verify(N$4,F51)</f>
        <v>1</v>
      </c>
      <c r="O51" t="str" cm="1">
        <f t="array" ref="O51">_xll.MADRec.Format.Verify(O$4,""&amp;G51)</f>
        <v>46</v>
      </c>
      <c r="P51" t="str" cm="1">
        <f t="array" ref="P51">_xll.MADRec.Format.Verify(P$4,""&amp;H51)</f>
        <v>1000000046</v>
      </c>
      <c r="R51" s="25" t="str">
        <f t="shared" si="0"/>
        <v>verified</v>
      </c>
      <c r="T51" t="str" cm="1">
        <f t="array" ref="T51">_xll.MADRec.Format.Hash("",J51)</f>
        <v>mBW02vf6cSceeT69dR/Pop10iwoMPb91bccsALbCl6s=</v>
      </c>
      <c r="U51" s="22" t="str" cm="1">
        <f t="array" ref="U51">IF(R51&lt;&gt;"verified","",_xll.MADRec.Format.Contrib(IF($H$2,_xll.MADRec.Format.Hash(T51,J51),J51),_xll.MADRec.Format.Combine(_xll.MADRec.Format.Pair(K$4,K51,T51,$H$2),_xll.MADRec.Format.Pair(L$4,L51,T51,$H$2),_xll.MADRec.Format.Pair(M$4,M51,T51,$H$2),_xll.MADRec.Format.Pair(N$4,N51,T51,$H$2),_xll.MADRec.Format.Pair(O$4,O51,T51,$H$2),_xll.MADRec.Format.Pair(P$4,P51,T51,$H$2)),$H$2))</f>
        <v>{"LEI":"QoPavf1U+7EzoU3EiI/3SGlramSrjczWjdt/05RRxag=","hashed":true,"values":[{"name":"BIC","value":"FrDP3w9hP2LpjZtu+WOfL/ShmS8B+ScItPMJI2fd/lM="},{"name":"EMIR","value":"G7tJaeuy36/P+vep/cJmFqoA8MPv5zFpp7LwjB8allQ="},{"name":"NACE","value":"v2Zj/PV0XLHbSODwL9Z/3BjMfY/421PEyneDUfLqiZk="},{"name":"IF","value":"wsa6ktjFH80jT+lK+lrICw5dWVwGqhIKKKxYhHEBegU="},{"name":"GK","value":"MI5PIGL9lTo2ZpCc4rHRaCPNX7JmVjT7lC8GOGQPNdI="},{"name":"PERMID","value":"EaGITz+oQ6VMy1fubsyVdQqEnPpN0tFvr1BRGGBsmsc="}]}</v>
      </c>
    </row>
    <row r="52" spans="2:21" x14ac:dyDescent="0.25">
      <c r="B52" s="24" t="s">
        <v>124</v>
      </c>
      <c r="C52" s="24" t="s">
        <v>125</v>
      </c>
      <c r="D52" s="24" t="s">
        <v>24</v>
      </c>
      <c r="E52" s="24">
        <v>99</v>
      </c>
      <c r="F52" s="24" t="b">
        <v>0</v>
      </c>
      <c r="G52" s="24">
        <v>47</v>
      </c>
      <c r="H52" s="24">
        <v>1000000047</v>
      </c>
      <c r="J52" t="str" cm="1">
        <f t="array" ref="J52">_xll.MADRec.Format.Verify(J$4,B52)</f>
        <v>ABCDEFGHIJK000004731</v>
      </c>
      <c r="K52" t="str" cm="1">
        <f t="array" ref="K52">_xll.MADRec.Format.Verify(K$4,C52)</f>
        <v>0000GB47XXX</v>
      </c>
      <c r="L52" t="str" cm="1">
        <f t="array" ref="L52">_xll.MADRec.Format.Verify(L$4,D52)</f>
        <v>NFC+</v>
      </c>
      <c r="M52" t="str" cm="1">
        <f t="array" ref="M52">_xll.MADRec.Format.Verify(M$4,""&amp;E52)</f>
        <v>99</v>
      </c>
      <c r="N52" s="22" t="b" cm="1">
        <f t="array" ref="N52">_xll.MADRec.Format.Verify(N$4,F52)</f>
        <v>0</v>
      </c>
      <c r="O52" t="str" cm="1">
        <f t="array" ref="O52">_xll.MADRec.Format.Verify(O$4,""&amp;G52)</f>
        <v>47</v>
      </c>
      <c r="P52" t="str" cm="1">
        <f t="array" ref="P52">_xll.MADRec.Format.Verify(P$4,""&amp;H52)</f>
        <v>1000000047</v>
      </c>
      <c r="R52" s="25" t="str">
        <f t="shared" si="0"/>
        <v>verified</v>
      </c>
      <c r="T52" t="str" cm="1">
        <f t="array" ref="T52">_xll.MADRec.Format.Hash("",J52)</f>
        <v>aIiIUw4hmgK2GVDAZ2o2OEtgLa91ReD3JDhLEsSNLZo=</v>
      </c>
      <c r="U52" s="22" t="str" cm="1">
        <f t="array" ref="U52">IF(R52&lt;&gt;"verified","",_xll.MADRec.Format.Contrib(IF($H$2,_xll.MADRec.Format.Hash(T52,J52),J52),_xll.MADRec.Format.Combine(_xll.MADRec.Format.Pair(K$4,K52,T52,$H$2),_xll.MADRec.Format.Pair(L$4,L52,T52,$H$2),_xll.MADRec.Format.Pair(M$4,M52,T52,$H$2),_xll.MADRec.Format.Pair(N$4,N52,T52,$H$2),_xll.MADRec.Format.Pair(O$4,O52,T52,$H$2),_xll.MADRec.Format.Pair(P$4,P52,T52,$H$2)),$H$2))</f>
        <v>{"LEI":"3Y1pu8g+up63YLmjqQXYe7jCDqPE1NDKrA/+7FR1YvI=","hashed":true,"values":[{"name":"BIC","value":"P9jGXLLSpiEUsknoMc0xBQTk6cgKTL0fCR2dYiL1x6I="},{"name":"EMIR","value":"iZZkKwfm8ESyFho5MlpjNrgs8VdfRUfgJ1Pcvg6BVMM="},{"name":"NACE","value":"gNII61OL1Se1Cq2QASsMtUB1A+8z3fOR4fFNAPIJ4YQ="},{"name":"IF","value":"n/gj8foHUNSFFSCSAA0aiAqEUU/4Hcwzj9Z4bQfZrJs="},{"name":"GK","value":"fUG38qwcORt0HPgfeLNCrpAbp4Ics/uwHpCVb7qbVZ0="},{"name":"PERMID","value":"UkWu9DQYH79W2xpuHAwZtTVGj8zD9qyala/UqzgcSZ4="}]}</v>
      </c>
    </row>
    <row r="53" spans="2:21" x14ac:dyDescent="0.25">
      <c r="B53" s="24" t="s">
        <v>126</v>
      </c>
      <c r="C53" s="24" t="s">
        <v>127</v>
      </c>
      <c r="D53" s="24" t="s">
        <v>22</v>
      </c>
      <c r="E53" s="24">
        <v>1.1100000000000001</v>
      </c>
      <c r="F53" s="24" t="b">
        <v>1</v>
      </c>
      <c r="G53" s="24">
        <v>48</v>
      </c>
      <c r="H53" s="24">
        <v>1000000048</v>
      </c>
      <c r="J53" t="str" cm="1">
        <f t="array" ref="J53">_xll.MADRec.Format.Verify(J$4,B53)</f>
        <v>ABCDEFGHIJK000004828</v>
      </c>
      <c r="K53" t="str" cm="1">
        <f t="array" ref="K53">_xll.MADRec.Format.Verify(K$4,C53)</f>
        <v>0000GB48XXX</v>
      </c>
      <c r="L53" t="str" cm="1">
        <f t="array" ref="L53">_xll.MADRec.Format.Verify(L$4,D53)</f>
        <v>FC</v>
      </c>
      <c r="M53" t="str" cm="1">
        <f t="array" ref="M53">_xll.MADRec.Format.Verify(M$4,""&amp;E53)</f>
        <v>1.11</v>
      </c>
      <c r="N53" s="22" t="b" cm="1">
        <f t="array" ref="N53">_xll.MADRec.Format.Verify(N$4,F53)</f>
        <v>1</v>
      </c>
      <c r="O53" t="str" cm="1">
        <f t="array" ref="O53">_xll.MADRec.Format.Verify(O$4,""&amp;G53)</f>
        <v>48</v>
      </c>
      <c r="P53" t="str" cm="1">
        <f t="array" ref="P53">_xll.MADRec.Format.Verify(P$4,""&amp;H53)</f>
        <v>1000000048</v>
      </c>
      <c r="R53" s="25" t="str">
        <f t="shared" si="0"/>
        <v>verified</v>
      </c>
      <c r="T53" t="str" cm="1">
        <f t="array" ref="T53">_xll.MADRec.Format.Hash("",J53)</f>
        <v>JKaP6nZgpjwjyWgYbve4oVf7S9z50XR9tN7RqU9AlGU=</v>
      </c>
      <c r="U53" s="22" t="str" cm="1">
        <f t="array" ref="U53">IF(R53&lt;&gt;"verified","",_xll.MADRec.Format.Contrib(IF($H$2,_xll.MADRec.Format.Hash(T53,J53),J53),_xll.MADRec.Format.Combine(_xll.MADRec.Format.Pair(K$4,K53,T53,$H$2),_xll.MADRec.Format.Pair(L$4,L53,T53,$H$2),_xll.MADRec.Format.Pair(M$4,M53,T53,$H$2),_xll.MADRec.Format.Pair(N$4,N53,T53,$H$2),_xll.MADRec.Format.Pair(O$4,O53,T53,$H$2),_xll.MADRec.Format.Pair(P$4,P53,T53,$H$2)),$H$2))</f>
        <v>{"LEI":"9cya7o2p185EGfCPAfJ+Gz8Fm4EBnNrRPTuhpkwNipA=","hashed":true,"values":[{"name":"BIC","value":"RQ8FNXeUXyIiD+xipNgJHqEprHZbngdoH0OijarITOk="},{"name":"EMIR","value":"STrz2B/fe6To86T8kJXRuaitZCTCxcXp1Eo7hTlfhEg="},{"name":"NACE","value":"vwKuKXG6nMhU182JxU9J4E5yV6j/IaC1Fpq4XDi4eK4="},{"name":"IF","value":"+AJqVngwuHeP1/WS0fCyAC/LkLIzslbmJ/uvpt2iFwk="},{"name":"GK","value":"o8ncIwq6oy59Cxj3pzwKZKPzhFOY4UR3QM5RvhyMHKQ="},{"name":"PERMID","value":"oagujZEyaw/3eD8m2+PYTPrzvqUTDeYfnDW7+wnJuy0="}]}</v>
      </c>
    </row>
    <row r="54" spans="2:21" x14ac:dyDescent="0.25">
      <c r="B54" s="24" t="s">
        <v>128</v>
      </c>
      <c r="C54" s="24" t="s">
        <v>129</v>
      </c>
      <c r="D54" s="24" t="s">
        <v>23</v>
      </c>
      <c r="E54" s="24">
        <v>99</v>
      </c>
      <c r="F54" s="24" t="b">
        <v>0</v>
      </c>
      <c r="G54" s="24">
        <v>49</v>
      </c>
      <c r="H54" s="24">
        <v>1000000049</v>
      </c>
      <c r="J54" t="str" cm="1">
        <f t="array" ref="J54">_xll.MADRec.Format.Verify(J$4,B54)</f>
        <v>ABCDEFGHIJK000004925</v>
      </c>
      <c r="K54" t="str" cm="1">
        <f t="array" ref="K54">_xll.MADRec.Format.Verify(K$4,C54)</f>
        <v>0000GB49XXX</v>
      </c>
      <c r="L54" t="str" cm="1">
        <f t="array" ref="L54">_xll.MADRec.Format.Verify(L$4,D54)</f>
        <v>NFC-</v>
      </c>
      <c r="M54" t="str" cm="1">
        <f t="array" ref="M54">_xll.MADRec.Format.Verify(M$4,""&amp;E54)</f>
        <v>99</v>
      </c>
      <c r="N54" s="22" t="b" cm="1">
        <f t="array" ref="N54">_xll.MADRec.Format.Verify(N$4,F54)</f>
        <v>0</v>
      </c>
      <c r="O54" t="str" cm="1">
        <f t="array" ref="O54">_xll.MADRec.Format.Verify(O$4,""&amp;G54)</f>
        <v>49</v>
      </c>
      <c r="P54" t="str" cm="1">
        <f t="array" ref="P54">_xll.MADRec.Format.Verify(P$4,""&amp;H54)</f>
        <v>1000000049</v>
      </c>
      <c r="R54" s="25" t="str">
        <f t="shared" si="0"/>
        <v>verified</v>
      </c>
      <c r="T54" t="str" cm="1">
        <f t="array" ref="T54">_xll.MADRec.Format.Hash("",J54)</f>
        <v>3DSDdBU9wicfrV+T4L6eG/aAQMP7fbE9OiUIMc2Q89o=</v>
      </c>
      <c r="U54" s="22" t="str" cm="1">
        <f t="array" ref="U54">IF(R54&lt;&gt;"verified","",_xll.MADRec.Format.Contrib(IF($H$2,_xll.MADRec.Format.Hash(T54,J54),J54),_xll.MADRec.Format.Combine(_xll.MADRec.Format.Pair(K$4,K54,T54,$H$2),_xll.MADRec.Format.Pair(L$4,L54,T54,$H$2),_xll.MADRec.Format.Pair(M$4,M54,T54,$H$2),_xll.MADRec.Format.Pair(N$4,N54,T54,$H$2),_xll.MADRec.Format.Pair(O$4,O54,T54,$H$2),_xll.MADRec.Format.Pair(P$4,P54,T54,$H$2)),$H$2))</f>
        <v>{"LEI":"wE4S4P4mVXop5AKKo3oVEQh2uj6KZoyCGqLTHBBk95c=","hashed":true,"values":[{"name":"BIC","value":"JXFdHpQKdknJy4J5CLUQ0ZonjKIbYQWLBu5OFu8dh4Q="},{"name":"EMIR","value":"Ne2/WNAYlAnUkrY40YP/YBcwx3iyVyDOEIHgg8WqB+M="},{"name":"NACE","value":"5DS21EPar80oNWEIUhWNL1xZN3e11nr0lmvxi8xnOqc="},{"name":"IF","value":"A2nkwYDCgYpQtCK1G8OW6CXZXX0hmNt8MLC/Qu+PivU="},{"name":"GK","value":"G7H6Ahwpr42uzYotXOWrxEKMxaSRbvPk1F0R1l13bEs="},{"name":"PERMID","value":"+JkiTjjm8YVFOgBSVmXMT3klYG1lbc0oFK0xHn9GOJs="}]}</v>
      </c>
    </row>
    <row r="55" spans="2:21" x14ac:dyDescent="0.25">
      <c r="B55" s="24" t="s">
        <v>130</v>
      </c>
      <c r="C55" s="24" t="s">
        <v>131</v>
      </c>
      <c r="D55" s="24" t="s">
        <v>24</v>
      </c>
      <c r="E55" s="24">
        <v>1.1100000000000001</v>
      </c>
      <c r="F55" s="24" t="b">
        <v>1</v>
      </c>
      <c r="G55" s="24">
        <v>50</v>
      </c>
      <c r="H55" s="24">
        <v>1000000050</v>
      </c>
      <c r="J55" t="str" cm="1">
        <f t="array" ref="J55">_xll.MADRec.Format.Verify(J$4,B55)</f>
        <v>ABCDEFGHIJK000005022</v>
      </c>
      <c r="K55" t="str" cm="1">
        <f t="array" ref="K55">_xll.MADRec.Format.Verify(K$4,C55)</f>
        <v>0000GB50XXX</v>
      </c>
      <c r="L55" t="str" cm="1">
        <f t="array" ref="L55">_xll.MADRec.Format.Verify(L$4,D55)</f>
        <v>NFC+</v>
      </c>
      <c r="M55" t="str" cm="1">
        <f t="array" ref="M55">_xll.MADRec.Format.Verify(M$4,""&amp;E55)</f>
        <v>1.11</v>
      </c>
      <c r="N55" s="22" t="b" cm="1">
        <f t="array" ref="N55">_xll.MADRec.Format.Verify(N$4,F55)</f>
        <v>1</v>
      </c>
      <c r="O55" t="str" cm="1">
        <f t="array" ref="O55">_xll.MADRec.Format.Verify(O$4,""&amp;G55)</f>
        <v>50</v>
      </c>
      <c r="P55" t="str" cm="1">
        <f t="array" ref="P55">_xll.MADRec.Format.Verify(P$4,""&amp;H55)</f>
        <v>1000000050</v>
      </c>
      <c r="R55" s="25" t="str">
        <f t="shared" si="0"/>
        <v>verified</v>
      </c>
      <c r="T55" t="str" cm="1">
        <f t="array" ref="T55">_xll.MADRec.Format.Hash("",J55)</f>
        <v>8wn4VONSnZ3nC0SGXNTCX/B11TPhoxzqrBq/qwaTebo=</v>
      </c>
      <c r="U55" s="22" t="str" cm="1">
        <f t="array" ref="U55">IF(R55&lt;&gt;"verified","",_xll.MADRec.Format.Contrib(IF($H$2,_xll.MADRec.Format.Hash(T55,J55),J55),_xll.MADRec.Format.Combine(_xll.MADRec.Format.Pair(K$4,K55,T55,$H$2),_xll.MADRec.Format.Pair(L$4,L55,T55,$H$2),_xll.MADRec.Format.Pair(M$4,M55,T55,$H$2),_xll.MADRec.Format.Pair(N$4,N55,T55,$H$2),_xll.MADRec.Format.Pair(O$4,O55,T55,$H$2),_xll.MADRec.Format.Pair(P$4,P55,T55,$H$2)),$H$2))</f>
        <v>{"LEI":"voCs6ndWaaqjRqZdJCJPx3vR1fczud3w0p4PlHpJg34=","hashed":true,"values":[{"name":"BIC","value":"df3HbWSO47oBXDv230UrjqiNfur/W3HCLBpdHwitSxo="},{"name":"EMIR","value":"LRkoY+fyBtx5WK5dccBc8zbqACURomnssJYh2NQcMOU="},{"name":"NACE","value":"kDucsVNLBbiMXHoG3xpuLc6WBATsts/uGcsvrM+8EoQ="},{"name":"IF","value":"NO7yd2u9VmHYriA6eQEL4AekEJnVqrSUdaYQMBQvDLM="},{"name":"GK","value":"ObRB8BQF6PXxzFW0rrvQDFxUUT2oKp1tqg0ERXaCPn4="},{"name":"PERMID","value":"9DyMZYoP5uf8g3vLDxigj+omXXZ4n8lxiFfa+7ZvpJQ="}]}</v>
      </c>
    </row>
    <row r="56" spans="2:21" x14ac:dyDescent="0.25">
      <c r="B56" s="24" t="s">
        <v>132</v>
      </c>
      <c r="C56" s="24" t="s">
        <v>133</v>
      </c>
      <c r="D56" s="24" t="s">
        <v>22</v>
      </c>
      <c r="E56" s="24">
        <v>99</v>
      </c>
      <c r="F56" s="24" t="b">
        <v>0</v>
      </c>
      <c r="G56" s="24">
        <v>51</v>
      </c>
      <c r="H56" s="24">
        <v>1000000051</v>
      </c>
      <c r="J56" t="str" cm="1">
        <f t="array" ref="J56">_xll.MADRec.Format.Verify(J$4,B56)</f>
        <v>ABCDEFGHIJK000005119</v>
      </c>
      <c r="K56" t="str" cm="1">
        <f t="array" ref="K56">_xll.MADRec.Format.Verify(K$4,C56)</f>
        <v>0000GB51XXX</v>
      </c>
      <c r="L56" t="str" cm="1">
        <f t="array" ref="L56">_xll.MADRec.Format.Verify(L$4,D56)</f>
        <v>FC</v>
      </c>
      <c r="M56" t="str" cm="1">
        <f t="array" ref="M56">_xll.MADRec.Format.Verify(M$4,""&amp;E56)</f>
        <v>99</v>
      </c>
      <c r="N56" s="22" t="b" cm="1">
        <f t="array" ref="N56">_xll.MADRec.Format.Verify(N$4,F56)</f>
        <v>0</v>
      </c>
      <c r="O56" t="str" cm="1">
        <f t="array" ref="O56">_xll.MADRec.Format.Verify(O$4,""&amp;G56)</f>
        <v>51</v>
      </c>
      <c r="P56" t="str" cm="1">
        <f t="array" ref="P56">_xll.MADRec.Format.Verify(P$4,""&amp;H56)</f>
        <v>1000000051</v>
      </c>
      <c r="R56" s="25" t="str">
        <f t="shared" si="0"/>
        <v>verified</v>
      </c>
      <c r="T56" t="str" cm="1">
        <f t="array" ref="T56">_xll.MADRec.Format.Hash("",J56)</f>
        <v>rQYeDliEe1+wj9FOJRzz9FrhpI38Jv9y/rm68NEwd2A=</v>
      </c>
      <c r="U56" s="22" t="str" cm="1">
        <f t="array" ref="U56">IF(R56&lt;&gt;"verified","",_xll.MADRec.Format.Contrib(IF($H$2,_xll.MADRec.Format.Hash(T56,J56),J56),_xll.MADRec.Format.Combine(_xll.MADRec.Format.Pair(K$4,K56,T56,$H$2),_xll.MADRec.Format.Pair(L$4,L56,T56,$H$2),_xll.MADRec.Format.Pair(M$4,M56,T56,$H$2),_xll.MADRec.Format.Pair(N$4,N56,T56,$H$2),_xll.MADRec.Format.Pair(O$4,O56,T56,$H$2),_xll.MADRec.Format.Pair(P$4,P56,T56,$H$2)),$H$2))</f>
        <v>{"LEI":"j6JRg8/gmB2Y+uDmKm0dK+chFLgbAInbN/YGb14QOtE=","hashed":true,"values":[{"name":"BIC","value":"/K0lTVJHCLtEu1omLLAZqif/1qeT4A1UhUck7JzKRgM="},{"name":"EMIR","value":"GTtEE2Tw3olGP/P7INDcFpnvyww9oKbYbQtFuSKqvHw="},{"name":"NACE","value":"8oHW0oiFpobiOMttsDXnPYf0owlRzWsr/cOPjCCmbzc="},{"name":"IF","value":"sSvo1Z4sALnMfXdnnMY7lzzUIv0KZ6bJ2iFzndFCqfg="},{"name":"GK","value":"L+/aYg5tSQJaNiMQCQVywbXKMjwAT/KuGkNYq+c/VwQ="},{"name":"PERMID","value":"aG59H6Wfm6t9mZKNUv6i8/eZHh8KW2SZammsd6S/ars="}]}</v>
      </c>
    </row>
    <row r="57" spans="2:21" x14ac:dyDescent="0.25">
      <c r="B57" s="24" t="s">
        <v>134</v>
      </c>
      <c r="C57" s="24" t="s">
        <v>135</v>
      </c>
      <c r="D57" s="24" t="s">
        <v>23</v>
      </c>
      <c r="E57" s="24">
        <v>1.1100000000000001</v>
      </c>
      <c r="F57" s="24" t="b">
        <v>1</v>
      </c>
      <c r="G57" s="24">
        <v>52</v>
      </c>
      <c r="H57" s="24">
        <v>1000000052</v>
      </c>
      <c r="J57" t="str" cm="1">
        <f t="array" ref="J57">_xll.MADRec.Format.Verify(J$4,B57)</f>
        <v>ABCDEFGHIJK000005216</v>
      </c>
      <c r="K57" t="str" cm="1">
        <f t="array" ref="K57">_xll.MADRec.Format.Verify(K$4,C57)</f>
        <v>0000GB52XXX</v>
      </c>
      <c r="L57" t="str" cm="1">
        <f t="array" ref="L57">_xll.MADRec.Format.Verify(L$4,D57)</f>
        <v>NFC-</v>
      </c>
      <c r="M57" t="str" cm="1">
        <f t="array" ref="M57">_xll.MADRec.Format.Verify(M$4,""&amp;E57)</f>
        <v>1.11</v>
      </c>
      <c r="N57" s="22" t="b" cm="1">
        <f t="array" ref="N57">_xll.MADRec.Format.Verify(N$4,F57)</f>
        <v>1</v>
      </c>
      <c r="O57" t="str" cm="1">
        <f t="array" ref="O57">_xll.MADRec.Format.Verify(O$4,""&amp;G57)</f>
        <v>52</v>
      </c>
      <c r="P57" t="str" cm="1">
        <f t="array" ref="P57">_xll.MADRec.Format.Verify(P$4,""&amp;H57)</f>
        <v>1000000052</v>
      </c>
      <c r="R57" s="25" t="str">
        <f t="shared" si="0"/>
        <v>verified</v>
      </c>
      <c r="T57" t="str" cm="1">
        <f t="array" ref="T57">_xll.MADRec.Format.Hash("",J57)</f>
        <v>ge1ahLwH4w5e+qGeKgCODMoSf6gcIuqYkJAtOsNUO1o=</v>
      </c>
      <c r="U57" s="22" t="str" cm="1">
        <f t="array" ref="U57">IF(R57&lt;&gt;"verified","",_xll.MADRec.Format.Contrib(IF($H$2,_xll.MADRec.Format.Hash(T57,J57),J57),_xll.MADRec.Format.Combine(_xll.MADRec.Format.Pair(K$4,K57,T57,$H$2),_xll.MADRec.Format.Pair(L$4,L57,T57,$H$2),_xll.MADRec.Format.Pair(M$4,M57,T57,$H$2),_xll.MADRec.Format.Pair(N$4,N57,T57,$H$2),_xll.MADRec.Format.Pair(O$4,O57,T57,$H$2),_xll.MADRec.Format.Pair(P$4,P57,T57,$H$2)),$H$2))</f>
        <v>{"LEI":"5+UPTTv/9jzfBVO79RUNI5c1rmUEixC0wPJlSvkUnBk=","hashed":true,"values":[{"name":"BIC","value":"fpyNPFn0G5f0a9k7MJiC+2EhGg219faFxl04DD81tnQ="},{"name":"EMIR","value":"MZrMxwcmKqaX39TwUbnJRPlaIa0l/Aaw7bfvEjRrAUg="},{"name":"NACE","value":"3KZI1IyGpd95haBD2/L3Erv64FODiMJm/B1Ab9vOkJQ="},{"name":"IF","value":"sMK0azfqx6j38nm6+mBhbi856Y9a0/BW7nK1E0BnW+8="},{"name":"GK","value":"HKrQXImI/Mvsl7A+yw5HviA6Hpa3kzlWdhMn+9Br60o="},{"name":"PERMID","value":"uc0HFR3cG5pzNT7RglKACgKY8wjMRwppaDcoZukVD4g="}]}</v>
      </c>
    </row>
    <row r="58" spans="2:21" x14ac:dyDescent="0.25">
      <c r="B58" s="24" t="s">
        <v>136</v>
      </c>
      <c r="C58" s="24" t="s">
        <v>137</v>
      </c>
      <c r="D58" s="24" t="s">
        <v>24</v>
      </c>
      <c r="E58" s="24">
        <v>99</v>
      </c>
      <c r="F58" s="24" t="b">
        <v>0</v>
      </c>
      <c r="G58" s="24">
        <v>53</v>
      </c>
      <c r="H58" s="24">
        <v>1000000053</v>
      </c>
      <c r="J58" t="str" cm="1">
        <f t="array" ref="J58">_xll.MADRec.Format.Verify(J$4,B58)</f>
        <v>ABCDEFGHIJK000005313</v>
      </c>
      <c r="K58" t="str" cm="1">
        <f t="array" ref="K58">_xll.MADRec.Format.Verify(K$4,C58)</f>
        <v>0000GB53XXX</v>
      </c>
      <c r="L58" t="str" cm="1">
        <f t="array" ref="L58">_xll.MADRec.Format.Verify(L$4,D58)</f>
        <v>NFC+</v>
      </c>
      <c r="M58" t="str" cm="1">
        <f t="array" ref="M58">_xll.MADRec.Format.Verify(M$4,""&amp;E58)</f>
        <v>99</v>
      </c>
      <c r="N58" s="22" t="b" cm="1">
        <f t="array" ref="N58">_xll.MADRec.Format.Verify(N$4,F58)</f>
        <v>0</v>
      </c>
      <c r="O58" t="str" cm="1">
        <f t="array" ref="O58">_xll.MADRec.Format.Verify(O$4,""&amp;G58)</f>
        <v>53</v>
      </c>
      <c r="P58" t="str" cm="1">
        <f t="array" ref="P58">_xll.MADRec.Format.Verify(P$4,""&amp;H58)</f>
        <v>1000000053</v>
      </c>
      <c r="R58" s="25" t="str">
        <f t="shared" si="0"/>
        <v>verified</v>
      </c>
      <c r="T58" t="str" cm="1">
        <f t="array" ref="T58">_xll.MADRec.Format.Hash("",J58)</f>
        <v>KMnNelvsfO3bFcTi3WhVpaT/o1NHnOaBXM05gbol8DY=</v>
      </c>
      <c r="U58" s="22" t="str" cm="1">
        <f t="array" ref="U58">IF(R58&lt;&gt;"verified","",_xll.MADRec.Format.Contrib(IF($H$2,_xll.MADRec.Format.Hash(T58,J58),J58),_xll.MADRec.Format.Combine(_xll.MADRec.Format.Pair(K$4,K58,T58,$H$2),_xll.MADRec.Format.Pair(L$4,L58,T58,$H$2),_xll.MADRec.Format.Pair(M$4,M58,T58,$H$2),_xll.MADRec.Format.Pair(N$4,N58,T58,$H$2),_xll.MADRec.Format.Pair(O$4,O58,T58,$H$2),_xll.MADRec.Format.Pair(P$4,P58,T58,$H$2)),$H$2))</f>
        <v>{"LEI":"t3s9vwFpOsCibPne07vF7CyvBUaaJTn1PLHmz5zRbuw=","hashed":true,"values":[{"name":"BIC","value":"9VN81R7/LomAKQ/ctIJnqiCuRAZCxVl2V1bm0cHKI/8="},{"name":"EMIR","value":"xegD8rEKWIo0g/2Q3Z6uQKtkOzUlUj8YV0DSWOKq0hY="},{"name":"NACE","value":"r24nsUayt7R0OOvnBZIxHJf3lzss1PbjDSdx8vijpsc="},{"name":"IF","value":"QN/CQ1jCETsgAOa13Hm7GT6466A0FNlyS8rvRLhF9ZQ="},{"name":"GK","value":"4Zi8sB8auFl2MC3ON410xsAzUIq1pY0jr3gVlYLl7Vs="},{"name":"PERMID","value":"+ZRf3YzobPCHzFV2VEhsgmfGM1FRw3yW6Rc2+G72a30="}]}</v>
      </c>
    </row>
    <row r="59" spans="2:21" x14ac:dyDescent="0.25">
      <c r="B59" s="24" t="s">
        <v>138</v>
      </c>
      <c r="C59" s="24" t="s">
        <v>139</v>
      </c>
      <c r="D59" s="24" t="s">
        <v>22</v>
      </c>
      <c r="E59" s="24">
        <v>1.1100000000000001</v>
      </c>
      <c r="F59" s="24" t="b">
        <v>1</v>
      </c>
      <c r="G59" s="24">
        <v>54</v>
      </c>
      <c r="H59" s="24">
        <v>1000000054</v>
      </c>
      <c r="J59" t="str" cm="1">
        <f t="array" ref="J59">_xll.MADRec.Format.Verify(J$4,B59)</f>
        <v>ABCDEFGHIJK000005410</v>
      </c>
      <c r="K59" t="str" cm="1">
        <f t="array" ref="K59">_xll.MADRec.Format.Verify(K$4,C59)</f>
        <v>0000GB54XXX</v>
      </c>
      <c r="L59" t="str" cm="1">
        <f t="array" ref="L59">_xll.MADRec.Format.Verify(L$4,D59)</f>
        <v>FC</v>
      </c>
      <c r="M59" t="str" cm="1">
        <f t="array" ref="M59">_xll.MADRec.Format.Verify(M$4,""&amp;E59)</f>
        <v>1.11</v>
      </c>
      <c r="N59" s="22" t="b" cm="1">
        <f t="array" ref="N59">_xll.MADRec.Format.Verify(N$4,F59)</f>
        <v>1</v>
      </c>
      <c r="O59" t="str" cm="1">
        <f t="array" ref="O59">_xll.MADRec.Format.Verify(O$4,""&amp;G59)</f>
        <v>54</v>
      </c>
      <c r="P59" t="str" cm="1">
        <f t="array" ref="P59">_xll.MADRec.Format.Verify(P$4,""&amp;H59)</f>
        <v>1000000054</v>
      </c>
      <c r="R59" s="25" t="str">
        <f t="shared" si="0"/>
        <v>verified</v>
      </c>
      <c r="T59" t="str" cm="1">
        <f t="array" ref="T59">_xll.MADRec.Format.Hash("",J59)</f>
        <v>/XOerSXko73lj6C3sQGsd+dKrV6kkxGBMDZiiM7C0Tg=</v>
      </c>
      <c r="U59" s="22" t="str" cm="1">
        <f t="array" ref="U59">IF(R59&lt;&gt;"verified","",_xll.MADRec.Format.Contrib(IF($H$2,_xll.MADRec.Format.Hash(T59,J59),J59),_xll.MADRec.Format.Combine(_xll.MADRec.Format.Pair(K$4,K59,T59,$H$2),_xll.MADRec.Format.Pair(L$4,L59,T59,$H$2),_xll.MADRec.Format.Pair(M$4,M59,T59,$H$2),_xll.MADRec.Format.Pair(N$4,N59,T59,$H$2),_xll.MADRec.Format.Pair(O$4,O59,T59,$H$2),_xll.MADRec.Format.Pair(P$4,P59,T59,$H$2)),$H$2))</f>
        <v>{"LEI":"G9aqLMd7OGqTkGACgOmxYNfMgNlzk2iLcGBvpegK/b8=","hashed":true,"values":[{"name":"BIC","value":"tU8OquC80fTf3blx1tFcYsbZFLuGjfNNgVz13XTO3Ws="},{"name":"EMIR","value":"cq1DantwxFU4dKBZ6CKhphvOzSkuO3ZMU0qlNfE4Sm8="},{"name":"NACE","value":"GNBPtoI7GnEzugtpifgt4SF7akkX+HieGScreGo5rKo="},{"name":"IF","value":"Mw3oL7KyzL0wxNLS6xEgE/wmQqDvEoyEHqj2cmbFhN4="},{"name":"GK","value":"FfrsMSy6+iPvtEWdFzqaqtV7Qt7LtjrI8oX3jAY85BA="},{"name":"PERMID","value":"H7lrQI3EPvYa9xBFq/iyYRGNyxYE9op4i5ldYyWNVRY="}]}</v>
      </c>
    </row>
    <row r="60" spans="2:21" x14ac:dyDescent="0.25">
      <c r="B60" s="24" t="s">
        <v>140</v>
      </c>
      <c r="C60" s="24" t="s">
        <v>141</v>
      </c>
      <c r="D60" s="24" t="s">
        <v>23</v>
      </c>
      <c r="E60" s="24">
        <v>99</v>
      </c>
      <c r="F60" s="24" t="b">
        <v>0</v>
      </c>
      <c r="G60" s="24">
        <v>55</v>
      </c>
      <c r="H60" s="24">
        <v>1000000055</v>
      </c>
      <c r="J60" t="str" cm="1">
        <f t="array" ref="J60">_xll.MADRec.Format.Verify(J$4,B60)</f>
        <v>ABCDEFGHIJK000005507</v>
      </c>
      <c r="K60" t="str" cm="1">
        <f t="array" ref="K60">_xll.MADRec.Format.Verify(K$4,C60)</f>
        <v>0000GB55XXX</v>
      </c>
      <c r="L60" t="str" cm="1">
        <f t="array" ref="L60">_xll.MADRec.Format.Verify(L$4,D60)</f>
        <v>NFC-</v>
      </c>
      <c r="M60" t="str" cm="1">
        <f t="array" ref="M60">_xll.MADRec.Format.Verify(M$4,""&amp;E60)</f>
        <v>99</v>
      </c>
      <c r="N60" s="22" t="b" cm="1">
        <f t="array" ref="N60">_xll.MADRec.Format.Verify(N$4,F60)</f>
        <v>0</v>
      </c>
      <c r="O60" t="str" cm="1">
        <f t="array" ref="O60">_xll.MADRec.Format.Verify(O$4,""&amp;G60)</f>
        <v>55</v>
      </c>
      <c r="P60" t="str" cm="1">
        <f t="array" ref="P60">_xll.MADRec.Format.Verify(P$4,""&amp;H60)</f>
        <v>1000000055</v>
      </c>
      <c r="R60" s="25" t="str">
        <f t="shared" si="0"/>
        <v>verified</v>
      </c>
      <c r="T60" t="str" cm="1">
        <f t="array" ref="T60">_xll.MADRec.Format.Hash("",J60)</f>
        <v>GkR6Y32X5veJMn1rHYxb3+uGB6/lHDE84TQaSSc7lAI=</v>
      </c>
      <c r="U60" s="22" t="str" cm="1">
        <f t="array" ref="U60">IF(R60&lt;&gt;"verified","",_xll.MADRec.Format.Contrib(IF($H$2,_xll.MADRec.Format.Hash(T60,J60),J60),_xll.MADRec.Format.Combine(_xll.MADRec.Format.Pair(K$4,K60,T60,$H$2),_xll.MADRec.Format.Pair(L$4,L60,T60,$H$2),_xll.MADRec.Format.Pair(M$4,M60,T60,$H$2),_xll.MADRec.Format.Pair(N$4,N60,T60,$H$2),_xll.MADRec.Format.Pair(O$4,O60,T60,$H$2),_xll.MADRec.Format.Pair(P$4,P60,T60,$H$2)),$H$2))</f>
        <v>{"LEI":"hkHmomC9fdjrWYcFms64K/kn6lCMU4CXglFfIu3gtwI=","hashed":true,"values":[{"name":"BIC","value":"BObIsNXLVcp6tNBFcfnfWYG7PVi8mc4yxb7Tp/m38Dk="},{"name":"EMIR","value":"FQEr3Yp0rpY/z4+z2DjTVM4eDlD/sM/a2+HA5+9x14k="},{"name":"NACE","value":"NJX6hFoiTtc0JAW1kgvYlU2HXZtfsEjXkTJqEGa/Q7U="},{"name":"IF","value":"5tKMzySgvFs2c7bu9Ss3bk3PFiGGHRRdJ0MzLGS1ol4="},{"name":"GK","value":"HuRlsCusH4as/Q3HgxQLUlsLDiEHrM12tu0TZF0Dhm8="},{"name":"PERMID","value":"fAkTlgKCj/nZpfv8eeGZWZnvvmPc3mWQw92oaEGVW5A="}]}</v>
      </c>
    </row>
    <row r="61" spans="2:21" x14ac:dyDescent="0.25">
      <c r="B61" s="24" t="s">
        <v>142</v>
      </c>
      <c r="C61" s="24" t="s">
        <v>143</v>
      </c>
      <c r="D61" s="24" t="s">
        <v>24</v>
      </c>
      <c r="E61" s="24">
        <v>1.1100000000000001</v>
      </c>
      <c r="F61" s="24" t="b">
        <v>1</v>
      </c>
      <c r="G61" s="24">
        <v>56</v>
      </c>
      <c r="H61" s="24">
        <v>1000000056</v>
      </c>
      <c r="J61" t="str" cm="1">
        <f t="array" ref="J61">_xll.MADRec.Format.Verify(J$4,B61)</f>
        <v>ABCDEFGHIJK000005604</v>
      </c>
      <c r="K61" t="str" cm="1">
        <f t="array" ref="K61">_xll.MADRec.Format.Verify(K$4,C61)</f>
        <v>0000GB56XXX</v>
      </c>
      <c r="L61" t="str" cm="1">
        <f t="array" ref="L61">_xll.MADRec.Format.Verify(L$4,D61)</f>
        <v>NFC+</v>
      </c>
      <c r="M61" t="str" cm="1">
        <f t="array" ref="M61">_xll.MADRec.Format.Verify(M$4,""&amp;E61)</f>
        <v>1.11</v>
      </c>
      <c r="N61" s="22" t="b" cm="1">
        <f t="array" ref="N61">_xll.MADRec.Format.Verify(N$4,F61)</f>
        <v>1</v>
      </c>
      <c r="O61" t="str" cm="1">
        <f t="array" ref="O61">_xll.MADRec.Format.Verify(O$4,""&amp;G61)</f>
        <v>56</v>
      </c>
      <c r="P61" t="str" cm="1">
        <f t="array" ref="P61">_xll.MADRec.Format.Verify(P$4,""&amp;H61)</f>
        <v>1000000056</v>
      </c>
      <c r="R61" s="25" t="str">
        <f t="shared" si="0"/>
        <v>verified</v>
      </c>
      <c r="T61" t="str" cm="1">
        <f t="array" ref="T61">_xll.MADRec.Format.Hash("",J61)</f>
        <v>8ZXQUoGmt1fYGcyhvJtQTW3ymtnrZ2W+jhDmEL3dt7g=</v>
      </c>
      <c r="U61" s="22" t="str" cm="1">
        <f t="array" ref="U61">IF(R61&lt;&gt;"verified","",_xll.MADRec.Format.Contrib(IF($H$2,_xll.MADRec.Format.Hash(T61,J61),J61),_xll.MADRec.Format.Combine(_xll.MADRec.Format.Pair(K$4,K61,T61,$H$2),_xll.MADRec.Format.Pair(L$4,L61,T61,$H$2),_xll.MADRec.Format.Pair(M$4,M61,T61,$H$2),_xll.MADRec.Format.Pair(N$4,N61,T61,$H$2),_xll.MADRec.Format.Pair(O$4,O61,T61,$H$2),_xll.MADRec.Format.Pair(P$4,P61,T61,$H$2)),$H$2))</f>
        <v>{"LEI":"RiPkYEMTR+XQWGmMJtKZ2U+VqTLNhMBQM02dcwTJeTw=","hashed":true,"values":[{"name":"BIC","value":"McKc9+nROTfOts/LNkd0gq3p3SIVVBBVLY9m24TDVh8="},{"name":"EMIR","value":"g/k1U4qYFgMcKSGAWz+qrc3pWGf2tNSyYBOI6Roke0A="},{"name":"NACE","value":"dmrQ6LCd+wh0f35l6MvjkTTE2eIyVrgCuwKUYuYueYk="},{"name":"IF","value":"NnXb45f7IVf8cvfnMKjM7lXIYuh3dVYOeFTykJ8u93o="},{"name":"GK","value":"5Qv/cvtog5BpdcNiQ3vF55LPnu9LRzm0RLBGMO0KUgE="},{"name":"PERMID","value":"AVuu/fra3w2MuMYt4/ulw6K9tr6yT94+P+trYUgdgiE="}]}</v>
      </c>
    </row>
    <row r="62" spans="2:21" x14ac:dyDescent="0.25">
      <c r="B62" s="24" t="s">
        <v>144</v>
      </c>
      <c r="C62" s="24" t="s">
        <v>145</v>
      </c>
      <c r="D62" s="24" t="s">
        <v>22</v>
      </c>
      <c r="E62" s="24">
        <v>99</v>
      </c>
      <c r="F62" s="24" t="b">
        <v>0</v>
      </c>
      <c r="G62" s="24">
        <v>57</v>
      </c>
      <c r="H62" s="24">
        <v>1000000057</v>
      </c>
      <c r="J62" t="str" cm="1">
        <f t="array" ref="J62">_xll.MADRec.Format.Verify(J$4,B62)</f>
        <v>ABCDEFGHIJK000005798</v>
      </c>
      <c r="K62" t="str" cm="1">
        <f t="array" ref="K62">_xll.MADRec.Format.Verify(K$4,C62)</f>
        <v>0000GB57XXX</v>
      </c>
      <c r="L62" t="str" cm="1">
        <f t="array" ref="L62">_xll.MADRec.Format.Verify(L$4,D62)</f>
        <v>FC</v>
      </c>
      <c r="M62" t="str" cm="1">
        <f t="array" ref="M62">_xll.MADRec.Format.Verify(M$4,""&amp;E62)</f>
        <v>99</v>
      </c>
      <c r="N62" s="22" t="b" cm="1">
        <f t="array" ref="N62">_xll.MADRec.Format.Verify(N$4,F62)</f>
        <v>0</v>
      </c>
      <c r="O62" t="str" cm="1">
        <f t="array" ref="O62">_xll.MADRec.Format.Verify(O$4,""&amp;G62)</f>
        <v>57</v>
      </c>
      <c r="P62" t="str" cm="1">
        <f t="array" ref="P62">_xll.MADRec.Format.Verify(P$4,""&amp;H62)</f>
        <v>1000000057</v>
      </c>
      <c r="R62" s="25" t="str">
        <f t="shared" si="0"/>
        <v>verified</v>
      </c>
      <c r="T62" t="str" cm="1">
        <f t="array" ref="T62">_xll.MADRec.Format.Hash("",J62)</f>
        <v>I5VqPKZBZ2iS4Mor95DGPt/i8cX/D2gNHD35zQ7s1cE=</v>
      </c>
      <c r="U62" s="22" t="str" cm="1">
        <f t="array" ref="U62">IF(R62&lt;&gt;"verified","",_xll.MADRec.Format.Contrib(IF($H$2,_xll.MADRec.Format.Hash(T62,J62),J62),_xll.MADRec.Format.Combine(_xll.MADRec.Format.Pair(K$4,K62,T62,$H$2),_xll.MADRec.Format.Pair(L$4,L62,T62,$H$2),_xll.MADRec.Format.Pair(M$4,M62,T62,$H$2),_xll.MADRec.Format.Pair(N$4,N62,T62,$H$2),_xll.MADRec.Format.Pair(O$4,O62,T62,$H$2),_xll.MADRec.Format.Pair(P$4,P62,T62,$H$2)),$H$2))</f>
        <v>{"LEI":"dbs9HyVm56GfukkMw3h2+AJ3gHtId5kc69kiscnzXrM=","hashed":true,"values":[{"name":"BIC","value":"O3OQ9VMqVffqBiP8MCIq6YBchlmcqxIvJ4JmGmAHFks="},{"name":"EMIR","value":"bOLvHLga5S/+jBvL11i81o2AejtuKu2ZGW4GPnGjWrQ="},{"name":"NACE","value":"xbEYJbIggfdwqk6cF+aYuEiUXpWm71UcyVvhNgYt2LQ="},{"name":"IF","value":"xS4TxnbNCOIIcRgGaE8NSNBMI9Dn6mPR6D8FEQeJxew="},{"name":"GK","value":"jViqAvEP7KirgK0Y0gwgekLNiiqjU1mAMcJydzSXxiU="},{"name":"PERMID","value":"JmkYsahlOLiUmhUGs3HBXHGiLXtUkuHBRTyrVHGfmuA="}]}</v>
      </c>
    </row>
    <row r="63" spans="2:21" x14ac:dyDescent="0.25">
      <c r="B63" s="24" t="s">
        <v>146</v>
      </c>
      <c r="C63" s="24" t="s">
        <v>147</v>
      </c>
      <c r="D63" s="24" t="s">
        <v>23</v>
      </c>
      <c r="E63" s="24">
        <v>1.1100000000000001</v>
      </c>
      <c r="F63" s="24" t="b">
        <v>1</v>
      </c>
      <c r="G63" s="24">
        <v>58</v>
      </c>
      <c r="H63" s="24">
        <v>1000000058</v>
      </c>
      <c r="J63" t="str" cm="1">
        <f t="array" ref="J63">_xll.MADRec.Format.Verify(J$4,B63)</f>
        <v>ABCDEFGHIJK000005895</v>
      </c>
      <c r="K63" t="str" cm="1">
        <f t="array" ref="K63">_xll.MADRec.Format.Verify(K$4,C63)</f>
        <v>0000GB58XXX</v>
      </c>
      <c r="L63" t="str" cm="1">
        <f t="array" ref="L63">_xll.MADRec.Format.Verify(L$4,D63)</f>
        <v>NFC-</v>
      </c>
      <c r="M63" t="str" cm="1">
        <f t="array" ref="M63">_xll.MADRec.Format.Verify(M$4,""&amp;E63)</f>
        <v>1.11</v>
      </c>
      <c r="N63" s="22" t="b" cm="1">
        <f t="array" ref="N63">_xll.MADRec.Format.Verify(N$4,F63)</f>
        <v>1</v>
      </c>
      <c r="O63" t="str" cm="1">
        <f t="array" ref="O63">_xll.MADRec.Format.Verify(O$4,""&amp;G63)</f>
        <v>58</v>
      </c>
      <c r="P63" t="str" cm="1">
        <f t="array" ref="P63">_xll.MADRec.Format.Verify(P$4,""&amp;H63)</f>
        <v>1000000058</v>
      </c>
      <c r="R63" s="25" t="str">
        <f t="shared" si="0"/>
        <v>verified</v>
      </c>
      <c r="T63" t="str" cm="1">
        <f t="array" ref="T63">_xll.MADRec.Format.Hash("",J63)</f>
        <v>Xj+O76xWvxFlLpl8h3iFpVVoXHisvQSuM2GarfjyJqg=</v>
      </c>
      <c r="U63" s="22" t="str" cm="1">
        <f t="array" ref="U63">IF(R63&lt;&gt;"verified","",_xll.MADRec.Format.Contrib(IF($H$2,_xll.MADRec.Format.Hash(T63,J63),J63),_xll.MADRec.Format.Combine(_xll.MADRec.Format.Pair(K$4,K63,T63,$H$2),_xll.MADRec.Format.Pair(L$4,L63,T63,$H$2),_xll.MADRec.Format.Pair(M$4,M63,T63,$H$2),_xll.MADRec.Format.Pair(N$4,N63,T63,$H$2),_xll.MADRec.Format.Pair(O$4,O63,T63,$H$2),_xll.MADRec.Format.Pair(P$4,P63,T63,$H$2)),$H$2))</f>
        <v>{"LEI":"8PBzjvdSord3h3hHBq6vvEW0NUZbJJljfQDcH+Ie3zU=","hashed":true,"values":[{"name":"BIC","value":"xnKn7uCtIBPMMipHiuZtEr4oUWd5XNgnSIO/9jRuLYE="},{"name":"EMIR","value":"g2/NIo6pZ/47jUL/v555wrc1M1B0jwAPvi/U4K1Voaw="},{"name":"NACE","value":"q/zUZ/ZDaFihUme3IsQhe3rKC6N5aqXuTmIxm1OI/N0="},{"name":"IF","value":"ytFtb2XbAo63wmcgurtGwddej1QDPGwESTD2/5bWOes="},{"name":"GK","value":"y/MBbLZHW/M6Z0tQNK4iva/yCkg9T7suZvR9yIRe/iE="},{"name":"PERMID","value":"1s2xEhNOXxAM7wQyWHkawiMTZ69C3vGlXZHsCSRAp5I="}]}</v>
      </c>
    </row>
    <row r="64" spans="2:21" x14ac:dyDescent="0.25">
      <c r="B64" s="24" t="s">
        <v>148</v>
      </c>
      <c r="C64" s="24" t="s">
        <v>149</v>
      </c>
      <c r="D64" s="24" t="s">
        <v>24</v>
      </c>
      <c r="E64" s="24">
        <v>99</v>
      </c>
      <c r="F64" s="24" t="b">
        <v>0</v>
      </c>
      <c r="G64" s="24">
        <v>59</v>
      </c>
      <c r="H64" s="24">
        <v>1000000059</v>
      </c>
      <c r="J64" t="str" cm="1">
        <f t="array" ref="J64">_xll.MADRec.Format.Verify(J$4,B64)</f>
        <v>ABCDEFGHIJK000005992</v>
      </c>
      <c r="K64" t="str" cm="1">
        <f t="array" ref="K64">_xll.MADRec.Format.Verify(K$4,C64)</f>
        <v>0000GB59XXX</v>
      </c>
      <c r="L64" t="str" cm="1">
        <f t="array" ref="L64">_xll.MADRec.Format.Verify(L$4,D64)</f>
        <v>NFC+</v>
      </c>
      <c r="M64" t="str" cm="1">
        <f t="array" ref="M64">_xll.MADRec.Format.Verify(M$4,""&amp;E64)</f>
        <v>99</v>
      </c>
      <c r="N64" s="22" t="b" cm="1">
        <f t="array" ref="N64">_xll.MADRec.Format.Verify(N$4,F64)</f>
        <v>0</v>
      </c>
      <c r="O64" t="str" cm="1">
        <f t="array" ref="O64">_xll.MADRec.Format.Verify(O$4,""&amp;G64)</f>
        <v>59</v>
      </c>
      <c r="P64" t="str" cm="1">
        <f t="array" ref="P64">_xll.MADRec.Format.Verify(P$4,""&amp;H64)</f>
        <v>1000000059</v>
      </c>
      <c r="R64" s="25" t="str">
        <f t="shared" si="0"/>
        <v>verified</v>
      </c>
      <c r="T64" t="str" cm="1">
        <f t="array" ref="T64">_xll.MADRec.Format.Hash("",J64)</f>
        <v>DUCcfIldOxGrGYvpQa2niuQ8vUJWaaVV3zv6Kn8L18A=</v>
      </c>
      <c r="U64" s="22" t="str" cm="1">
        <f t="array" ref="U64">IF(R64&lt;&gt;"verified","",_xll.MADRec.Format.Contrib(IF($H$2,_xll.MADRec.Format.Hash(T64,J64),J64),_xll.MADRec.Format.Combine(_xll.MADRec.Format.Pair(K$4,K64,T64,$H$2),_xll.MADRec.Format.Pair(L$4,L64,T64,$H$2),_xll.MADRec.Format.Pair(M$4,M64,T64,$H$2),_xll.MADRec.Format.Pair(N$4,N64,T64,$H$2),_xll.MADRec.Format.Pair(O$4,O64,T64,$H$2),_xll.MADRec.Format.Pair(P$4,P64,T64,$H$2)),$H$2))</f>
        <v>{"LEI":"+EYUDZWhKU1JOM4+I89KSIPleFIHfSeoMMNtCKSR2GI=","hashed":true,"values":[{"name":"BIC","value":"PEJmSw9MGx6BT+ISgH62QaAFnUNlAPUIPOYNtx3O7dQ="},{"name":"EMIR","value":"bj45bjNfu/HL03FtLvzd3ttK4RVGOU3hd/s2Fka2HkU="},{"name":"NACE","value":"Udjulba+xq5mXzxOPmIWMswW+L3c7YGAw2fpqhf/CtU="},{"name":"IF","value":"ErCjVs4hZCtYafBM13ECqvyCn6JdDUBKtexR8J+g3WA="},{"name":"GK","value":"V9UK3lX+V9cUmd1zg+7bQ3Z+8DHg1sqQgVq6t6qkiSE="},{"name":"PERMID","value":"+fTT8j90CgUL0LlnDXmGJ5kMQ/gt/R+LhDXlRkiOwx0="}]}</v>
      </c>
    </row>
    <row r="65" spans="2:21" x14ac:dyDescent="0.25">
      <c r="B65" s="24" t="s">
        <v>150</v>
      </c>
      <c r="C65" s="24" t="s">
        <v>151</v>
      </c>
      <c r="D65" s="24" t="s">
        <v>22</v>
      </c>
      <c r="E65" s="24">
        <v>1.1100000000000001</v>
      </c>
      <c r="F65" s="24" t="b">
        <v>1</v>
      </c>
      <c r="G65" s="24">
        <v>60</v>
      </c>
      <c r="H65" s="24">
        <v>1000000060</v>
      </c>
      <c r="J65" t="str" cm="1">
        <f t="array" ref="J65">_xll.MADRec.Format.Verify(J$4,B65)</f>
        <v>ABCDEFGHIJK000006089</v>
      </c>
      <c r="K65" t="str" cm="1">
        <f t="array" ref="K65">_xll.MADRec.Format.Verify(K$4,C65)</f>
        <v>0000GB60XXX</v>
      </c>
      <c r="L65" t="str" cm="1">
        <f t="array" ref="L65">_xll.MADRec.Format.Verify(L$4,D65)</f>
        <v>FC</v>
      </c>
      <c r="M65" t="str" cm="1">
        <f t="array" ref="M65">_xll.MADRec.Format.Verify(M$4,""&amp;E65)</f>
        <v>1.11</v>
      </c>
      <c r="N65" s="22" t="b" cm="1">
        <f t="array" ref="N65">_xll.MADRec.Format.Verify(N$4,F65)</f>
        <v>1</v>
      </c>
      <c r="O65" t="str" cm="1">
        <f t="array" ref="O65">_xll.MADRec.Format.Verify(O$4,""&amp;G65)</f>
        <v>60</v>
      </c>
      <c r="P65" t="str" cm="1">
        <f t="array" ref="P65">_xll.MADRec.Format.Verify(P$4,""&amp;H65)</f>
        <v>1000000060</v>
      </c>
      <c r="R65" s="25" t="str">
        <f t="shared" si="0"/>
        <v>verified</v>
      </c>
      <c r="T65" t="str" cm="1">
        <f t="array" ref="T65">_xll.MADRec.Format.Hash("",J65)</f>
        <v>O424N7RdzPqlQ/IOkDWRoZC3zfVuK0vENedbypcuBFc=</v>
      </c>
      <c r="U65" s="22" t="str" cm="1">
        <f t="array" ref="U65">IF(R65&lt;&gt;"verified","",_xll.MADRec.Format.Contrib(IF($H$2,_xll.MADRec.Format.Hash(T65,J65),J65),_xll.MADRec.Format.Combine(_xll.MADRec.Format.Pair(K$4,K65,T65,$H$2),_xll.MADRec.Format.Pair(L$4,L65,T65,$H$2),_xll.MADRec.Format.Pair(M$4,M65,T65,$H$2),_xll.MADRec.Format.Pair(N$4,N65,T65,$H$2),_xll.MADRec.Format.Pair(O$4,O65,T65,$H$2),_xll.MADRec.Format.Pair(P$4,P65,T65,$H$2)),$H$2))</f>
        <v>{"LEI":"+MaDJiIFSdIgm3M79ckhw9xIGYfTzg65AWeFfx1bMGA=","hashed":true,"values":[{"name":"BIC","value":"AMZQLED770U//D/Q8lXWLYHkmrTlO+8UW+3RP0Ocztg="},{"name":"EMIR","value":"X3ThD9EfRnAt5rj35sGWvn4DgtEN/Ikqzc3MruygYDk="},{"name":"NACE","value":"w789uFf11xinMs4IV+maYnkWNoEUnX8kWyfyhroMKf8="},{"name":"IF","value":"vGX11PeKjRuhTAStVaLL25onC/vJZ5I5f2/bp1h61ks="},{"name":"GK","value":"LSPnGYAscZH7kBL9InaruhB904xEuTCUe6RmjNywQ60="},{"name":"PERMID","value":"CMj22D6x+cGJpudK7RY9ImOEksxfpJN+cfcO8O8F9qo="}]}</v>
      </c>
    </row>
    <row r="66" spans="2:21" x14ac:dyDescent="0.25">
      <c r="B66" s="24" t="s">
        <v>152</v>
      </c>
      <c r="C66" s="24" t="s">
        <v>153</v>
      </c>
      <c r="D66" s="24" t="s">
        <v>23</v>
      </c>
      <c r="E66" s="24">
        <v>99</v>
      </c>
      <c r="F66" s="24" t="b">
        <v>0</v>
      </c>
      <c r="G66" s="24">
        <v>61</v>
      </c>
      <c r="H66" s="24">
        <v>1000000061</v>
      </c>
      <c r="J66" t="str" cm="1">
        <f t="array" ref="J66">_xll.MADRec.Format.Verify(J$4,B66)</f>
        <v>ABCDEFGHIJK000006186</v>
      </c>
      <c r="K66" t="str" cm="1">
        <f t="array" ref="K66">_xll.MADRec.Format.Verify(K$4,C66)</f>
        <v>0000GB61XXX</v>
      </c>
      <c r="L66" t="str" cm="1">
        <f t="array" ref="L66">_xll.MADRec.Format.Verify(L$4,D66)</f>
        <v>NFC-</v>
      </c>
      <c r="M66" t="str" cm="1">
        <f t="array" ref="M66">_xll.MADRec.Format.Verify(M$4,""&amp;E66)</f>
        <v>99</v>
      </c>
      <c r="N66" s="22" t="b" cm="1">
        <f t="array" ref="N66">_xll.MADRec.Format.Verify(N$4,F66)</f>
        <v>0</v>
      </c>
      <c r="O66" t="str" cm="1">
        <f t="array" ref="O66">_xll.MADRec.Format.Verify(O$4,""&amp;G66)</f>
        <v>61</v>
      </c>
      <c r="P66" t="str" cm="1">
        <f t="array" ref="P66">_xll.MADRec.Format.Verify(P$4,""&amp;H66)</f>
        <v>1000000061</v>
      </c>
      <c r="R66" s="25" t="str">
        <f t="shared" si="0"/>
        <v>verified</v>
      </c>
      <c r="T66" t="str" cm="1">
        <f t="array" ref="T66">_xll.MADRec.Format.Hash("",J66)</f>
        <v>jQLLPp7WCfWdj6osEksIaRf2DOJt3Y02ESVLLYEsAUc=</v>
      </c>
      <c r="U66" s="22" t="str" cm="1">
        <f t="array" ref="U66">IF(R66&lt;&gt;"verified","",_xll.MADRec.Format.Contrib(IF($H$2,_xll.MADRec.Format.Hash(T66,J66),J66),_xll.MADRec.Format.Combine(_xll.MADRec.Format.Pair(K$4,K66,T66,$H$2),_xll.MADRec.Format.Pair(L$4,L66,T66,$H$2),_xll.MADRec.Format.Pair(M$4,M66,T66,$H$2),_xll.MADRec.Format.Pair(N$4,N66,T66,$H$2),_xll.MADRec.Format.Pair(O$4,O66,T66,$H$2),_xll.MADRec.Format.Pair(P$4,P66,T66,$H$2)),$H$2))</f>
        <v>{"LEI":"HgG6WdNCSRJrHLLpePE9/mpEo6tCrYat/pkh3pMtX00=","hashed":true,"values":[{"name":"BIC","value":"YmiFPrw0+dxOlclEOalfebevmE6gWpjTD5BCCiWPiyg="},{"name":"EMIR","value":"dCpeRd3Xff6ne+44irtzfXqXpRS/AhYGbgt1kWQicE0="},{"name":"NACE","value":"4UTJyh5L+W9x5mv6gYmTJjKce92qiaKQoqcQuHSEpWA="},{"name":"IF","value":"lRtsIVXvuXlN+Cj35h437S3kyuq4p8aNShYruaY7l7c="},{"name":"GK","value":"Nm1F0bIEsOTXsNqTn8iHWPAPTQRFWDXs0RM9p6usmY8="},{"name":"PERMID","value":"RklG0co/uW5+B2pWgPsjHwr1yInZPO4brIhfo19CuoA="}]}</v>
      </c>
    </row>
    <row r="67" spans="2:21" x14ac:dyDescent="0.25">
      <c r="B67" s="24" t="s">
        <v>154</v>
      </c>
      <c r="C67" s="24" t="s">
        <v>155</v>
      </c>
      <c r="D67" s="24" t="s">
        <v>24</v>
      </c>
      <c r="E67" s="24">
        <v>1.1100000000000001</v>
      </c>
      <c r="F67" s="24" t="b">
        <v>1</v>
      </c>
      <c r="G67" s="24">
        <v>62</v>
      </c>
      <c r="H67" s="24">
        <v>1000000062</v>
      </c>
      <c r="J67" t="str" cm="1">
        <f t="array" ref="J67">_xll.MADRec.Format.Verify(J$4,B67)</f>
        <v>ABCDEFGHIJK000006283</v>
      </c>
      <c r="K67" t="str" cm="1">
        <f t="array" ref="K67">_xll.MADRec.Format.Verify(K$4,C67)</f>
        <v>0000GB62XXX</v>
      </c>
      <c r="L67" t="str" cm="1">
        <f t="array" ref="L67">_xll.MADRec.Format.Verify(L$4,D67)</f>
        <v>NFC+</v>
      </c>
      <c r="M67" t="str" cm="1">
        <f t="array" ref="M67">_xll.MADRec.Format.Verify(M$4,""&amp;E67)</f>
        <v>1.11</v>
      </c>
      <c r="N67" s="22" t="b" cm="1">
        <f t="array" ref="N67">_xll.MADRec.Format.Verify(N$4,F67)</f>
        <v>1</v>
      </c>
      <c r="O67" t="str" cm="1">
        <f t="array" ref="O67">_xll.MADRec.Format.Verify(O$4,""&amp;G67)</f>
        <v>62</v>
      </c>
      <c r="P67" t="str" cm="1">
        <f t="array" ref="P67">_xll.MADRec.Format.Verify(P$4,""&amp;H67)</f>
        <v>1000000062</v>
      </c>
      <c r="R67" s="25" t="str">
        <f t="shared" si="0"/>
        <v>verified</v>
      </c>
      <c r="T67" t="str" cm="1">
        <f t="array" ref="T67">_xll.MADRec.Format.Hash("",J67)</f>
        <v>grKQegqxf8mifKBDER1Hd9WKVYAbuyMpW/R5EInl00c=</v>
      </c>
      <c r="U67" s="22" t="str" cm="1">
        <f t="array" ref="U67">IF(R67&lt;&gt;"verified","",_xll.MADRec.Format.Contrib(IF($H$2,_xll.MADRec.Format.Hash(T67,J67),J67),_xll.MADRec.Format.Combine(_xll.MADRec.Format.Pair(K$4,K67,T67,$H$2),_xll.MADRec.Format.Pair(L$4,L67,T67,$H$2),_xll.MADRec.Format.Pair(M$4,M67,T67,$H$2),_xll.MADRec.Format.Pair(N$4,N67,T67,$H$2),_xll.MADRec.Format.Pair(O$4,O67,T67,$H$2),_xll.MADRec.Format.Pair(P$4,P67,T67,$H$2)),$H$2))</f>
        <v>{"LEI":"GTOjC6asJCkG8Si7cubCD/a/FQUwphfDvCNPNRyUmk8=","hashed":true,"values":[{"name":"BIC","value":"gTFW1YkLjko6rL7iplalTp3Fdwb44wDCAcp+ogEOvdI="},{"name":"EMIR","value":"AqkjtbHGoyRZ8mj2aZJWkWCuBOLwLoL2346FqNjkyFU="},{"name":"NACE","value":"9MKBUYdLFuGCWJy/zSxmnm15PCgMyTaNlFcZh/kcdro="},{"name":"IF","value":"HXcwu/A2JP7idhuHRtzlq/Qef2p2Pi8Mww+9Jm4veII="},{"name":"GK","value":"H5WKU93UPh104yL7zr9VIRlhFctvy+P7xTXOQ44MI1E="},{"name":"PERMID","value":"Bz6YBdK+1qBnLKysv+UUOVKLsGgVtzV5PESt7iTNMtA="}]}</v>
      </c>
    </row>
    <row r="68" spans="2:21" x14ac:dyDescent="0.25">
      <c r="B68" s="24" t="s">
        <v>156</v>
      </c>
      <c r="C68" s="24" t="s">
        <v>157</v>
      </c>
      <c r="D68" s="24" t="s">
        <v>22</v>
      </c>
      <c r="E68" s="24">
        <v>99</v>
      </c>
      <c r="F68" s="24" t="b">
        <v>0</v>
      </c>
      <c r="G68" s="24">
        <v>63</v>
      </c>
      <c r="H68" s="24">
        <v>1000000063</v>
      </c>
      <c r="J68" t="str" cm="1">
        <f t="array" ref="J68">_xll.MADRec.Format.Verify(J$4,B68)</f>
        <v>ABCDEFGHIJK000006380</v>
      </c>
      <c r="K68" t="str" cm="1">
        <f t="array" ref="K68">_xll.MADRec.Format.Verify(K$4,C68)</f>
        <v>0000GB63XXX</v>
      </c>
      <c r="L68" t="str" cm="1">
        <f t="array" ref="L68">_xll.MADRec.Format.Verify(L$4,D68)</f>
        <v>FC</v>
      </c>
      <c r="M68" t="str" cm="1">
        <f t="array" ref="M68">_xll.MADRec.Format.Verify(M$4,""&amp;E68)</f>
        <v>99</v>
      </c>
      <c r="N68" s="22" t="b" cm="1">
        <f t="array" ref="N68">_xll.MADRec.Format.Verify(N$4,F68)</f>
        <v>0</v>
      </c>
      <c r="O68" t="str" cm="1">
        <f t="array" ref="O68">_xll.MADRec.Format.Verify(O$4,""&amp;G68)</f>
        <v>63</v>
      </c>
      <c r="P68" t="str" cm="1">
        <f t="array" ref="P68">_xll.MADRec.Format.Verify(P$4,""&amp;H68)</f>
        <v>1000000063</v>
      </c>
      <c r="R68" s="25" t="str">
        <f t="shared" si="0"/>
        <v>verified</v>
      </c>
      <c r="T68" t="str" cm="1">
        <f t="array" ref="T68">_xll.MADRec.Format.Hash("",J68)</f>
        <v>VNncBrN1v97fDOh+NaM1I5VLRSX1zca7SCvqoXeFIsY=</v>
      </c>
      <c r="U68" s="22" t="str" cm="1">
        <f t="array" ref="U68">IF(R68&lt;&gt;"verified","",_xll.MADRec.Format.Contrib(IF($H$2,_xll.MADRec.Format.Hash(T68,J68),J68),_xll.MADRec.Format.Combine(_xll.MADRec.Format.Pair(K$4,K68,T68,$H$2),_xll.MADRec.Format.Pair(L$4,L68,T68,$H$2),_xll.MADRec.Format.Pair(M$4,M68,T68,$H$2),_xll.MADRec.Format.Pair(N$4,N68,T68,$H$2),_xll.MADRec.Format.Pair(O$4,O68,T68,$H$2),_xll.MADRec.Format.Pair(P$4,P68,T68,$H$2)),$H$2))</f>
        <v>{"LEI":"GRnrxqb7rXeqpV5Avc3LfTeeCjT5T0lILHhdL4Li9wI=","hashed":true,"values":[{"name":"BIC","value":"1612TFUO3oH/JGQUsFUjHILqw84q0Ea/jJMUHeADtaA="},{"name":"EMIR","value":"Ofg9DvnvcxVG60qtu2647uhQYOGl7kRWHLkwLU+I0Yk="},{"name":"NACE","value":"QtcYtTU5FVTO4FbKPIPFv12RxjsET2DruO6H7l5bEw0="},{"name":"IF","value":"cuZFbxq8Xs4XyaN1KTa+cWQOA9HNZcMPnIDCIBeyjzI="},{"name":"GK","value":"j0ErxelYc6Qqj1Al+4VuniyLzgo74DQMUQe8eLCnnjA="},{"name":"PERMID","value":"Ue3IotwN4QfBEBx08ewxLqsgbsqGvnoLKFEfMEiRfVg="}]}</v>
      </c>
    </row>
    <row r="69" spans="2:21" x14ac:dyDescent="0.25">
      <c r="B69" s="24" t="s">
        <v>158</v>
      </c>
      <c r="C69" s="24" t="s">
        <v>159</v>
      </c>
      <c r="D69" s="24" t="s">
        <v>23</v>
      </c>
      <c r="E69" s="24">
        <v>1.1100000000000001</v>
      </c>
      <c r="F69" s="24" t="b">
        <v>1</v>
      </c>
      <c r="G69" s="24">
        <v>64</v>
      </c>
      <c r="H69" s="24">
        <v>1000000064</v>
      </c>
      <c r="J69" t="str" cm="1">
        <f t="array" ref="J69">_xll.MADRec.Format.Verify(J$4,B69)</f>
        <v>ABCDEFGHIJK000006477</v>
      </c>
      <c r="K69" t="str" cm="1">
        <f t="array" ref="K69">_xll.MADRec.Format.Verify(K$4,C69)</f>
        <v>0000GB64XXX</v>
      </c>
      <c r="L69" t="str" cm="1">
        <f t="array" ref="L69">_xll.MADRec.Format.Verify(L$4,D69)</f>
        <v>NFC-</v>
      </c>
      <c r="M69" t="str" cm="1">
        <f t="array" ref="M69">_xll.MADRec.Format.Verify(M$4,""&amp;E69)</f>
        <v>1.11</v>
      </c>
      <c r="N69" s="22" t="b" cm="1">
        <f t="array" ref="N69">_xll.MADRec.Format.Verify(N$4,F69)</f>
        <v>1</v>
      </c>
      <c r="O69" t="str" cm="1">
        <f t="array" ref="O69">_xll.MADRec.Format.Verify(O$4,""&amp;G69)</f>
        <v>64</v>
      </c>
      <c r="P69" t="str" cm="1">
        <f t="array" ref="P69">_xll.MADRec.Format.Verify(P$4,""&amp;H69)</f>
        <v>1000000064</v>
      </c>
      <c r="R69" s="25" t="str">
        <f t="shared" si="0"/>
        <v>verified</v>
      </c>
      <c r="T69" t="str" cm="1">
        <f t="array" ref="T69">_xll.MADRec.Format.Hash("",J69)</f>
        <v>jDjp95GBUwuLcPrX7iPF+H/mHsGA/dLXwnGTNOro4+w=</v>
      </c>
      <c r="U69" s="22" t="str" cm="1">
        <f t="array" ref="U69">IF(R69&lt;&gt;"verified","",_xll.MADRec.Format.Contrib(IF($H$2,_xll.MADRec.Format.Hash(T69,J69),J69),_xll.MADRec.Format.Combine(_xll.MADRec.Format.Pair(K$4,K69,T69,$H$2),_xll.MADRec.Format.Pair(L$4,L69,T69,$H$2),_xll.MADRec.Format.Pair(M$4,M69,T69,$H$2),_xll.MADRec.Format.Pair(N$4,N69,T69,$H$2),_xll.MADRec.Format.Pair(O$4,O69,T69,$H$2),_xll.MADRec.Format.Pair(P$4,P69,T69,$H$2)),$H$2))</f>
        <v>{"LEI":"qf30+l5QL2EH23Po5nNal3nhei9hAwLjZb9TnrY3ei4=","hashed":true,"values":[{"name":"BIC","value":"k1286lr6GDlLuexsBagMEvVIJVj6Cda8eX2nOlNZWOA="},{"name":"EMIR","value":"qGinVo1zVu9m/l0VwpKPFRObDYF6QuOX4RMtyZH9RKc="},{"name":"NACE","value":"PzQtULmN3tHRtllUsY7oWArWUvrwh364Y/qJEEDYAW0="},{"name":"IF","value":"lxqO5dytbq8hb+/UhMQ/b86MdASzwATY9Nsg50dnJpo="},{"name":"GK","value":"CpVRti3PWh2lhFhkOwFB07nF6oDWMO46ypbnIi8MPvg="},{"name":"PERMID","value":"+vIUPP4XGnTS5zfi1OCEuAhRdtfOPRIy3IRQ+Y65qFE="}]}</v>
      </c>
    </row>
    <row r="70" spans="2:21" x14ac:dyDescent="0.25">
      <c r="B70" s="24" t="s">
        <v>160</v>
      </c>
      <c r="C70" s="24" t="s">
        <v>161</v>
      </c>
      <c r="D70" s="24" t="s">
        <v>24</v>
      </c>
      <c r="E70" s="24">
        <v>99</v>
      </c>
      <c r="F70" s="24" t="b">
        <v>0</v>
      </c>
      <c r="G70" s="24">
        <v>65</v>
      </c>
      <c r="H70" s="24">
        <v>1000000065</v>
      </c>
      <c r="J70" t="str" cm="1">
        <f t="array" ref="J70">_xll.MADRec.Format.Verify(J$4,B70)</f>
        <v>ABCDEFGHIJK000006574</v>
      </c>
      <c r="K70" t="str" cm="1">
        <f t="array" ref="K70">_xll.MADRec.Format.Verify(K$4,C70)</f>
        <v>0000GB65XXX</v>
      </c>
      <c r="L70" t="str" cm="1">
        <f t="array" ref="L70">_xll.MADRec.Format.Verify(L$4,D70)</f>
        <v>NFC+</v>
      </c>
      <c r="M70" t="str" cm="1">
        <f t="array" ref="M70">_xll.MADRec.Format.Verify(M$4,""&amp;E70)</f>
        <v>99</v>
      </c>
      <c r="N70" s="22" t="b" cm="1">
        <f t="array" ref="N70">_xll.MADRec.Format.Verify(N$4,F70)</f>
        <v>0</v>
      </c>
      <c r="O70" t="str" cm="1">
        <f t="array" ref="O70">_xll.MADRec.Format.Verify(O$4,""&amp;G70)</f>
        <v>65</v>
      </c>
      <c r="P70" t="str" cm="1">
        <f t="array" ref="P70">_xll.MADRec.Format.Verify(P$4,""&amp;H70)</f>
        <v>1000000065</v>
      </c>
      <c r="R70" s="25" t="str">
        <f t="shared" ref="R70:R104" si="1">IF(COUNTIF(J70:P70,"ERROR:*")=0,"verified","errors")</f>
        <v>verified</v>
      </c>
      <c r="T70" t="str" cm="1">
        <f t="array" ref="T70">_xll.MADRec.Format.Hash("",J70)</f>
        <v>ENqBDwobcs8+gf7KrNiDXh2m+bc+NnwGil7LWH78xrc=</v>
      </c>
      <c r="U70" s="22" t="str" cm="1">
        <f t="array" ref="U70">IF(R70&lt;&gt;"verified","",_xll.MADRec.Format.Contrib(IF($H$2,_xll.MADRec.Format.Hash(T70,J70),J70),_xll.MADRec.Format.Combine(_xll.MADRec.Format.Pair(K$4,K70,T70,$H$2),_xll.MADRec.Format.Pair(L$4,L70,T70,$H$2),_xll.MADRec.Format.Pair(M$4,M70,T70,$H$2),_xll.MADRec.Format.Pair(N$4,N70,T70,$H$2),_xll.MADRec.Format.Pair(O$4,O70,T70,$H$2),_xll.MADRec.Format.Pair(P$4,P70,T70,$H$2)),$H$2))</f>
        <v>{"LEI":"QivqwmoDdHuFl+rudDzDVwWAAHZSA4fh6UlEl6harjM=","hashed":true,"values":[{"name":"BIC","value":"G2e0MPh2O4ZvXl2rK58VOOiHv08ZoDKMh3ZHswLqS98="},{"name":"EMIR","value":"UUFRoyHb1ILVMCDURCbcPrl0WiP2tLnS6RhWtjiR84c="},{"name":"NACE","value":"xA5o3gzDaYOQpnQM1X5cL/GLtFMoYrrXHE9ICVnicyI="},{"name":"IF","value":"hK93w9AeuP0kR4t0wffwUURBiiBs/hGRbo6hW9/YuJ4="},{"name":"GK","value":"u3bK12+lLbBhHLP04bIMvSFI392IngSTKSca7GE+xDI="},{"name":"PERMID","value":"qlxKFdWQqr0AaCSQPybS9LGw7N5x2mh6UO0l8cGuw64="}]}</v>
      </c>
    </row>
    <row r="71" spans="2:21" x14ac:dyDescent="0.25">
      <c r="B71" s="24" t="s">
        <v>162</v>
      </c>
      <c r="C71" s="24" t="s">
        <v>163</v>
      </c>
      <c r="D71" s="24" t="s">
        <v>22</v>
      </c>
      <c r="E71" s="24">
        <v>1.1100000000000001</v>
      </c>
      <c r="F71" s="24" t="b">
        <v>1</v>
      </c>
      <c r="G71" s="24">
        <v>66</v>
      </c>
      <c r="H71" s="24">
        <v>1000000066</v>
      </c>
      <c r="J71" t="str" cm="1">
        <f t="array" ref="J71">_xll.MADRec.Format.Verify(J$4,B71)</f>
        <v>ABCDEFGHIJK000006671</v>
      </c>
      <c r="K71" t="str" cm="1">
        <f t="array" ref="K71">_xll.MADRec.Format.Verify(K$4,C71)</f>
        <v>0000GB66XXX</v>
      </c>
      <c r="L71" t="str" cm="1">
        <f t="array" ref="L71">_xll.MADRec.Format.Verify(L$4,D71)</f>
        <v>FC</v>
      </c>
      <c r="M71" t="str" cm="1">
        <f t="array" ref="M71">_xll.MADRec.Format.Verify(M$4,""&amp;E71)</f>
        <v>1.11</v>
      </c>
      <c r="N71" s="22" t="b" cm="1">
        <f t="array" ref="N71">_xll.MADRec.Format.Verify(N$4,F71)</f>
        <v>1</v>
      </c>
      <c r="O71" t="str" cm="1">
        <f t="array" ref="O71">_xll.MADRec.Format.Verify(O$4,""&amp;G71)</f>
        <v>66</v>
      </c>
      <c r="P71" t="str" cm="1">
        <f t="array" ref="P71">_xll.MADRec.Format.Verify(P$4,""&amp;H71)</f>
        <v>1000000066</v>
      </c>
      <c r="R71" s="25" t="str">
        <f t="shared" si="1"/>
        <v>verified</v>
      </c>
      <c r="T71" t="str" cm="1">
        <f t="array" ref="T71">_xll.MADRec.Format.Hash("",J71)</f>
        <v>E6M+5WYFcWwVKpKP5Laf8R8dwqL0dnYuM3Pmlx3/+Z0=</v>
      </c>
      <c r="U71" s="22" t="str" cm="1">
        <f t="array" ref="U71">IF(R71&lt;&gt;"verified","",_xll.MADRec.Format.Contrib(IF($H$2,_xll.MADRec.Format.Hash(T71,J71),J71),_xll.MADRec.Format.Combine(_xll.MADRec.Format.Pair(K$4,K71,T71,$H$2),_xll.MADRec.Format.Pair(L$4,L71,T71,$H$2),_xll.MADRec.Format.Pair(M$4,M71,T71,$H$2),_xll.MADRec.Format.Pair(N$4,N71,T71,$H$2),_xll.MADRec.Format.Pair(O$4,O71,T71,$H$2),_xll.MADRec.Format.Pair(P$4,P71,T71,$H$2)),$H$2))</f>
        <v>{"LEI":"yvKw5i6hHnNaojbQE/b1pUonYX6kQDES9ZvZJDZX9XM=","hashed":true,"values":[{"name":"BIC","value":"qIIGQkQeS5BUxRAl6Td5cA78XERuVfhbVoyMrJkWlyk="},{"name":"EMIR","value":"wVHo7tUWXazpFJxrhxm6gvWGRk4yTIozb+J+mgQBXJs="},{"name":"NACE","value":"PBs9K64tyuz6nQDl0csbiT7GIrZ0CMsE78yR46mpQBY="},{"name":"IF","value":"OB1yQ2ycLrB7AOdCm2lBjQJ88mYWI4WIsBsYAvduBc4="},{"name":"GK","value":"ZpvYUaUc9mDH2msiS4KILGAMWDc/iNIl3aGxTt7ZBOs="},{"name":"PERMID","value":"J2jbH2A5pl9FggzhiAp2gYip0fQbPBEvXJYFy4gO/Ek="}]}</v>
      </c>
    </row>
    <row r="72" spans="2:21" x14ac:dyDescent="0.25">
      <c r="B72" s="24" t="s">
        <v>164</v>
      </c>
      <c r="C72" s="24" t="s">
        <v>165</v>
      </c>
      <c r="D72" s="24" t="s">
        <v>23</v>
      </c>
      <c r="E72" s="24">
        <v>99</v>
      </c>
      <c r="F72" s="24" t="b">
        <v>0</v>
      </c>
      <c r="G72" s="24">
        <v>67</v>
      </c>
      <c r="H72" s="24">
        <v>1000000067</v>
      </c>
      <c r="J72" t="str" cm="1">
        <f t="array" ref="J72">_xll.MADRec.Format.Verify(J$4,B72)</f>
        <v>ABCDEFGHIJK000006768</v>
      </c>
      <c r="K72" t="str" cm="1">
        <f t="array" ref="K72">_xll.MADRec.Format.Verify(K$4,C72)</f>
        <v>0000GB67XXX</v>
      </c>
      <c r="L72" t="str" cm="1">
        <f t="array" ref="L72">_xll.MADRec.Format.Verify(L$4,D72)</f>
        <v>NFC-</v>
      </c>
      <c r="M72" t="str" cm="1">
        <f t="array" ref="M72">_xll.MADRec.Format.Verify(M$4,""&amp;E72)</f>
        <v>99</v>
      </c>
      <c r="N72" s="22" t="b" cm="1">
        <f t="array" ref="N72">_xll.MADRec.Format.Verify(N$4,F72)</f>
        <v>0</v>
      </c>
      <c r="O72" t="str" cm="1">
        <f t="array" ref="O72">_xll.MADRec.Format.Verify(O$4,""&amp;G72)</f>
        <v>67</v>
      </c>
      <c r="P72" t="str" cm="1">
        <f t="array" ref="P72">_xll.MADRec.Format.Verify(P$4,""&amp;H72)</f>
        <v>1000000067</v>
      </c>
      <c r="R72" s="25" t="str">
        <f t="shared" si="1"/>
        <v>verified</v>
      </c>
      <c r="T72" t="str" cm="1">
        <f t="array" ref="T72">_xll.MADRec.Format.Hash("",J72)</f>
        <v>pBQgyVOmq3m3n9I9iIXKMnsSDZd9jfJu5A44zbn4LiQ=</v>
      </c>
      <c r="U72" s="22" t="str" cm="1">
        <f t="array" ref="U72">IF(R72&lt;&gt;"verified","",_xll.MADRec.Format.Contrib(IF($H$2,_xll.MADRec.Format.Hash(T72,J72),J72),_xll.MADRec.Format.Combine(_xll.MADRec.Format.Pair(K$4,K72,T72,$H$2),_xll.MADRec.Format.Pair(L$4,L72,T72,$H$2),_xll.MADRec.Format.Pair(M$4,M72,T72,$H$2),_xll.MADRec.Format.Pair(N$4,N72,T72,$H$2),_xll.MADRec.Format.Pair(O$4,O72,T72,$H$2),_xll.MADRec.Format.Pair(P$4,P72,T72,$H$2)),$H$2))</f>
        <v>{"LEI":"cK0Ew8TTekCz2+gKO9NW6Do4NgoAPtUQRGV4AC9RZIk=","hashed":true,"values":[{"name":"BIC","value":"2kzZzNHEE+UFe9AFMaH1ZX+qwgoH3jk5gj7zerW4eFM="},{"name":"EMIR","value":"qHi/OHgNqJL0D99s894+oyTuDwgUykaWACIPXM3SfQY="},{"name":"NACE","value":"x+i+xJIcLPMs1WXfM9SLgPJf2lRUVWwfUnC2JlE7tSY="},{"name":"IF","value":"h1z/N3Ff3BFS55FCUBp2nHXD53J0JRFM/A0vAij9/ZU="},{"name":"GK","value":"Hwu8T1PfnVsaqfkyzTC3pLOzpV4NNbuFliI7KGFhqGA="},{"name":"PERMID","value":"9vGOPa4wwenuGS4jSwe7XnLnhfQGrWWvWOhwwe0QpSw="}]}</v>
      </c>
    </row>
    <row r="73" spans="2:21" x14ac:dyDescent="0.25">
      <c r="B73" s="24" t="s">
        <v>166</v>
      </c>
      <c r="C73" s="24" t="s">
        <v>167</v>
      </c>
      <c r="D73" s="24" t="s">
        <v>24</v>
      </c>
      <c r="E73" s="24">
        <v>1.1100000000000001</v>
      </c>
      <c r="F73" s="24" t="b">
        <v>1</v>
      </c>
      <c r="G73" s="24">
        <v>68</v>
      </c>
      <c r="H73" s="24">
        <v>1000000068</v>
      </c>
      <c r="J73" t="str" cm="1">
        <f t="array" ref="J73">_xll.MADRec.Format.Verify(J$4,B73)</f>
        <v>ABCDEFGHIJK000006865</v>
      </c>
      <c r="K73" t="str" cm="1">
        <f t="array" ref="K73">_xll.MADRec.Format.Verify(K$4,C73)</f>
        <v>0000GB68XXX</v>
      </c>
      <c r="L73" t="str" cm="1">
        <f t="array" ref="L73">_xll.MADRec.Format.Verify(L$4,D73)</f>
        <v>NFC+</v>
      </c>
      <c r="M73" t="str" cm="1">
        <f t="array" ref="M73">_xll.MADRec.Format.Verify(M$4,""&amp;E73)</f>
        <v>1.11</v>
      </c>
      <c r="N73" s="22" t="b" cm="1">
        <f t="array" ref="N73">_xll.MADRec.Format.Verify(N$4,F73)</f>
        <v>1</v>
      </c>
      <c r="O73" t="str" cm="1">
        <f t="array" ref="O73">_xll.MADRec.Format.Verify(O$4,""&amp;G73)</f>
        <v>68</v>
      </c>
      <c r="P73" t="str" cm="1">
        <f t="array" ref="P73">_xll.MADRec.Format.Verify(P$4,""&amp;H73)</f>
        <v>1000000068</v>
      </c>
      <c r="R73" s="25" t="str">
        <f t="shared" si="1"/>
        <v>verified</v>
      </c>
      <c r="T73" t="str" cm="1">
        <f t="array" ref="T73">_xll.MADRec.Format.Hash("",J73)</f>
        <v>8xAVqKsmAkq5YrTAGMK1EurYOv8oKvlRdsgWBqtVH1s=</v>
      </c>
      <c r="U73" s="22" t="str" cm="1">
        <f t="array" ref="U73">IF(R73&lt;&gt;"verified","",_xll.MADRec.Format.Contrib(IF($H$2,_xll.MADRec.Format.Hash(T73,J73),J73),_xll.MADRec.Format.Combine(_xll.MADRec.Format.Pair(K$4,K73,T73,$H$2),_xll.MADRec.Format.Pair(L$4,L73,T73,$H$2),_xll.MADRec.Format.Pair(M$4,M73,T73,$H$2),_xll.MADRec.Format.Pair(N$4,N73,T73,$H$2),_xll.MADRec.Format.Pair(O$4,O73,T73,$H$2),_xll.MADRec.Format.Pair(P$4,P73,T73,$H$2)),$H$2))</f>
        <v>{"LEI":"FooIutuZc18Gqs2jfhu02lvZlLkFs/VqVG+cfR88Ias=","hashed":true,"values":[{"name":"BIC","value":"rx4v/6kSENhP8yCqbRz4A6X1MoNbnEArhUP8SjQx52E="},{"name":"EMIR","value":"qciTauYKYnD30JFcuIqIsYSr6KkewslUQDS+HHihbhA="},{"name":"NACE","value":"GnkPt+tlvivOGk2MonkdaxqIQ/xPCdcqdqKVhLr6yc8="},{"name":"IF","value":"Cu+Hr25CYIR0ElBZvkJ2NI+Vr6Ul/EezWwilD6+euNM="},{"name":"GK","value":"/BQqbte/O2TK4g6kmZBZNUhaW2TEhL0AdHa5dGQqcd4="},{"name":"PERMID","value":"4n+74m/kiw49zfxjDPzOo7ck+zKmsn1xvzEmj9+Qn3g="}]}</v>
      </c>
    </row>
    <row r="74" spans="2:21" x14ac:dyDescent="0.25">
      <c r="B74" s="24" t="s">
        <v>168</v>
      </c>
      <c r="C74" s="24" t="s">
        <v>169</v>
      </c>
      <c r="D74" s="24" t="s">
        <v>22</v>
      </c>
      <c r="E74" s="24">
        <v>99</v>
      </c>
      <c r="F74" s="24" t="b">
        <v>0</v>
      </c>
      <c r="G74" s="24">
        <v>69</v>
      </c>
      <c r="H74" s="24">
        <v>1000000069</v>
      </c>
      <c r="J74" t="str" cm="1">
        <f t="array" ref="J74">_xll.MADRec.Format.Verify(J$4,B74)</f>
        <v>ABCDEFGHIJK000006962</v>
      </c>
      <c r="K74" t="str" cm="1">
        <f t="array" ref="K74">_xll.MADRec.Format.Verify(K$4,C74)</f>
        <v>0000GB69XXX</v>
      </c>
      <c r="L74" t="str" cm="1">
        <f t="array" ref="L74">_xll.MADRec.Format.Verify(L$4,D74)</f>
        <v>FC</v>
      </c>
      <c r="M74" t="str" cm="1">
        <f t="array" ref="M74">_xll.MADRec.Format.Verify(M$4,""&amp;E74)</f>
        <v>99</v>
      </c>
      <c r="N74" s="22" t="b" cm="1">
        <f t="array" ref="N74">_xll.MADRec.Format.Verify(N$4,F74)</f>
        <v>0</v>
      </c>
      <c r="O74" t="str" cm="1">
        <f t="array" ref="O74">_xll.MADRec.Format.Verify(O$4,""&amp;G74)</f>
        <v>69</v>
      </c>
      <c r="P74" t="str" cm="1">
        <f t="array" ref="P74">_xll.MADRec.Format.Verify(P$4,""&amp;H74)</f>
        <v>1000000069</v>
      </c>
      <c r="R74" s="25" t="str">
        <f t="shared" si="1"/>
        <v>verified</v>
      </c>
      <c r="T74" t="str" cm="1">
        <f t="array" ref="T74">_xll.MADRec.Format.Hash("",J74)</f>
        <v>cSKB+xpRKT6rvJWXjiexneMLdB4V6hN6wgydFuuOZGQ=</v>
      </c>
      <c r="U74" s="22" t="str" cm="1">
        <f t="array" ref="U74">IF(R74&lt;&gt;"verified","",_xll.MADRec.Format.Contrib(IF($H$2,_xll.MADRec.Format.Hash(T74,J74),J74),_xll.MADRec.Format.Combine(_xll.MADRec.Format.Pair(K$4,K74,T74,$H$2),_xll.MADRec.Format.Pair(L$4,L74,T74,$H$2),_xll.MADRec.Format.Pair(M$4,M74,T74,$H$2),_xll.MADRec.Format.Pair(N$4,N74,T74,$H$2),_xll.MADRec.Format.Pair(O$4,O74,T74,$H$2),_xll.MADRec.Format.Pair(P$4,P74,T74,$H$2)),$H$2))</f>
        <v>{"LEI":"Q6/QuJHS+Zlj3SUMJSLNCDWLSNW2jA9luOwkgBhytKA=","hashed":true,"values":[{"name":"BIC","value":"1htx4rrL0VmhiwVAtsGZHeOzoklok5mN8nc00lyYxd0="},{"name":"EMIR","value":"O6zEvMSqhtcoORnbDggf3vKmG9qK3plKTIIxwubFxaw="},{"name":"NACE","value":"Ry8wthuBhz/EWraKF+6PQG6cQ3nlMm2hofljSPqswIQ="},{"name":"IF","value":"J/kdiBb2jUBisALbLNvSyPaFTVGmGTC7JHEKoSG0Hcw="},{"name":"GK","value":"qqC65V0m4XLZ1zX5g09wUeSDXYwiaWAUU5EDgItfPC0="},{"name":"PERMID","value":"08Bhf+asfVOtYrc2hG/hbuBlaxmDsfk4yICtVQ225cE="}]}</v>
      </c>
    </row>
    <row r="75" spans="2:21" x14ac:dyDescent="0.25">
      <c r="B75" s="24" t="s">
        <v>170</v>
      </c>
      <c r="C75" s="24" t="s">
        <v>171</v>
      </c>
      <c r="D75" s="24" t="s">
        <v>23</v>
      </c>
      <c r="E75" s="24">
        <v>1.1100000000000001</v>
      </c>
      <c r="F75" s="24" t="b">
        <v>1</v>
      </c>
      <c r="G75" s="24">
        <v>70</v>
      </c>
      <c r="H75" s="24">
        <v>1000000070</v>
      </c>
      <c r="J75" t="str" cm="1">
        <f t="array" ref="J75">_xll.MADRec.Format.Verify(J$4,B75)</f>
        <v>ABCDEFGHIJK000007059</v>
      </c>
      <c r="K75" t="str" cm="1">
        <f t="array" ref="K75">_xll.MADRec.Format.Verify(K$4,C75)</f>
        <v>0000GB70XXX</v>
      </c>
      <c r="L75" t="str" cm="1">
        <f t="array" ref="L75">_xll.MADRec.Format.Verify(L$4,D75)</f>
        <v>NFC-</v>
      </c>
      <c r="M75" t="str" cm="1">
        <f t="array" ref="M75">_xll.MADRec.Format.Verify(M$4,""&amp;E75)</f>
        <v>1.11</v>
      </c>
      <c r="N75" s="22" t="b" cm="1">
        <f t="array" ref="N75">_xll.MADRec.Format.Verify(N$4,F75)</f>
        <v>1</v>
      </c>
      <c r="O75" t="str" cm="1">
        <f t="array" ref="O75">_xll.MADRec.Format.Verify(O$4,""&amp;G75)</f>
        <v>70</v>
      </c>
      <c r="P75" t="str" cm="1">
        <f t="array" ref="P75">_xll.MADRec.Format.Verify(P$4,""&amp;H75)</f>
        <v>1000000070</v>
      </c>
      <c r="R75" s="25" t="str">
        <f t="shared" si="1"/>
        <v>verified</v>
      </c>
      <c r="T75" t="str" cm="1">
        <f t="array" ref="T75">_xll.MADRec.Format.Hash("",J75)</f>
        <v>vr9xuRvGIHwu7aCvWW/4V8W+Yv6ZN0dd/a+aerceb48=</v>
      </c>
      <c r="U75" s="22" t="str" cm="1">
        <f t="array" ref="U75">IF(R75&lt;&gt;"verified","",_xll.MADRec.Format.Contrib(IF($H$2,_xll.MADRec.Format.Hash(T75,J75),J75),_xll.MADRec.Format.Combine(_xll.MADRec.Format.Pair(K$4,K75,T75,$H$2),_xll.MADRec.Format.Pair(L$4,L75,T75,$H$2),_xll.MADRec.Format.Pair(M$4,M75,T75,$H$2),_xll.MADRec.Format.Pair(N$4,N75,T75,$H$2),_xll.MADRec.Format.Pair(O$4,O75,T75,$H$2),_xll.MADRec.Format.Pair(P$4,P75,T75,$H$2)),$H$2))</f>
        <v>{"LEI":"IIjuXoxFsjso7qkWrli4s36k76SIC0Q/SzhE2F/RK/E=","hashed":true,"values":[{"name":"BIC","value":"gqhisSr41uDKmcxsy/3dItSxIAgjjj92mfz4ehw0mJs="},{"name":"EMIR","value":"pBSc6d1tB5qcr2d4kuIkX06+0KV+OW8oGBzFSdGcLUU="},{"name":"NACE","value":"u9Y5/gJgdUc7QU7Jshy+gimQwJgQHjDDPH0+YQTQiVo="},{"name":"IF","value":"88hPhN+saDjM9qwtdxhKMemExnEW8J4CTPSBuAXMT5M="},{"name":"GK","value":"Nham5mW8y3JZYNeBfL7qtYwIfFFPJAuby6hZBlYbz98="},{"name":"PERMID","value":"jki9fjy46i41MsgvX+UcmhHmE/UOft23sE6tP6UEgWU="}]}</v>
      </c>
    </row>
    <row r="76" spans="2:21" x14ac:dyDescent="0.25">
      <c r="B76" s="24" t="s">
        <v>172</v>
      </c>
      <c r="C76" s="24" t="s">
        <v>173</v>
      </c>
      <c r="D76" s="24" t="s">
        <v>24</v>
      </c>
      <c r="E76" s="24">
        <v>99</v>
      </c>
      <c r="F76" s="24" t="b">
        <v>0</v>
      </c>
      <c r="G76" s="24">
        <v>71</v>
      </c>
      <c r="H76" s="24">
        <v>1000000071</v>
      </c>
      <c r="J76" t="str" cm="1">
        <f t="array" ref="J76">_xll.MADRec.Format.Verify(J$4,B76)</f>
        <v>ABCDEFGHIJK000007156</v>
      </c>
      <c r="K76" t="str" cm="1">
        <f t="array" ref="K76">_xll.MADRec.Format.Verify(K$4,C76)</f>
        <v>0000GB71XXX</v>
      </c>
      <c r="L76" t="str" cm="1">
        <f t="array" ref="L76">_xll.MADRec.Format.Verify(L$4,D76)</f>
        <v>NFC+</v>
      </c>
      <c r="M76" t="str" cm="1">
        <f t="array" ref="M76">_xll.MADRec.Format.Verify(M$4,""&amp;E76)</f>
        <v>99</v>
      </c>
      <c r="N76" s="22" t="b" cm="1">
        <f t="array" ref="N76">_xll.MADRec.Format.Verify(N$4,F76)</f>
        <v>0</v>
      </c>
      <c r="O76" t="str" cm="1">
        <f t="array" ref="O76">_xll.MADRec.Format.Verify(O$4,""&amp;G76)</f>
        <v>71</v>
      </c>
      <c r="P76" t="str" cm="1">
        <f t="array" ref="P76">_xll.MADRec.Format.Verify(P$4,""&amp;H76)</f>
        <v>1000000071</v>
      </c>
      <c r="R76" s="25" t="str">
        <f t="shared" si="1"/>
        <v>verified</v>
      </c>
      <c r="T76" t="str" cm="1">
        <f t="array" ref="T76">_xll.MADRec.Format.Hash("",J76)</f>
        <v>XL1hSsE/Kd/Z4fhi6cbEbu6o7ESFZpCKdIiPhlA5Lgs=</v>
      </c>
      <c r="U76" s="22" t="str" cm="1">
        <f t="array" ref="U76">IF(R76&lt;&gt;"verified","",_xll.MADRec.Format.Contrib(IF($H$2,_xll.MADRec.Format.Hash(T76,J76),J76),_xll.MADRec.Format.Combine(_xll.MADRec.Format.Pair(K$4,K76,T76,$H$2),_xll.MADRec.Format.Pair(L$4,L76,T76,$H$2),_xll.MADRec.Format.Pair(M$4,M76,T76,$H$2),_xll.MADRec.Format.Pair(N$4,N76,T76,$H$2),_xll.MADRec.Format.Pair(O$4,O76,T76,$H$2),_xll.MADRec.Format.Pair(P$4,P76,T76,$H$2)),$H$2))</f>
        <v>{"LEI":"cR/N66Zp0bSz3F8p+Xll5V+VNeZdjtOEHOdGxhfrDFo=","hashed":true,"values":[{"name":"BIC","value":"fVNBwHsOPUX56p29yHRx7T8F6QabUIhEJ5kGnW0Qg5c="},{"name":"EMIR","value":"NWy1H25kbcWVgtfBe8kuvDjagRARRS5OVj+DcrMZy7s="},{"name":"NACE","value":"Z/9gNmT7h//dOa4zX+IQUCTfGV88rRfDf8e9Wa5T5Ec="},{"name":"IF","value":"Fcdaf3wSvyHxC7AerHfzgl1Bd6yOzTYyxyanaW2vZ3Y="},{"name":"GK","value":"WdC6czIWU39VIcWlh7FphPmmNbP1Cr6sCmm/zYT6lWc="},{"name":"PERMID","value":"PMmfkE5pmP1HXHjJSJq/Bjt5NuiaVl7/YRJGKJRjydQ="}]}</v>
      </c>
    </row>
    <row r="77" spans="2:21" x14ac:dyDescent="0.25">
      <c r="B77" s="24" t="s">
        <v>174</v>
      </c>
      <c r="C77" s="24" t="s">
        <v>175</v>
      </c>
      <c r="D77" s="24" t="s">
        <v>22</v>
      </c>
      <c r="E77" s="24">
        <v>1.1100000000000001</v>
      </c>
      <c r="F77" s="24" t="b">
        <v>1</v>
      </c>
      <c r="G77" s="24">
        <v>72</v>
      </c>
      <c r="H77" s="24">
        <v>1000000072</v>
      </c>
      <c r="J77" t="str" cm="1">
        <f t="array" ref="J77">_xll.MADRec.Format.Verify(J$4,B77)</f>
        <v>ABCDEFGHIJK000007253</v>
      </c>
      <c r="K77" t="str" cm="1">
        <f t="array" ref="K77">_xll.MADRec.Format.Verify(K$4,C77)</f>
        <v>0000GB72XXX</v>
      </c>
      <c r="L77" t="str" cm="1">
        <f t="array" ref="L77">_xll.MADRec.Format.Verify(L$4,D77)</f>
        <v>FC</v>
      </c>
      <c r="M77" t="str" cm="1">
        <f t="array" ref="M77">_xll.MADRec.Format.Verify(M$4,""&amp;E77)</f>
        <v>1.11</v>
      </c>
      <c r="N77" s="22" t="b" cm="1">
        <f t="array" ref="N77">_xll.MADRec.Format.Verify(N$4,F77)</f>
        <v>1</v>
      </c>
      <c r="O77" t="str" cm="1">
        <f t="array" ref="O77">_xll.MADRec.Format.Verify(O$4,""&amp;G77)</f>
        <v>72</v>
      </c>
      <c r="P77" t="str" cm="1">
        <f t="array" ref="P77">_xll.MADRec.Format.Verify(P$4,""&amp;H77)</f>
        <v>1000000072</v>
      </c>
      <c r="R77" s="25" t="str">
        <f t="shared" si="1"/>
        <v>verified</v>
      </c>
      <c r="T77" t="str" cm="1">
        <f t="array" ref="T77">_xll.MADRec.Format.Hash("",J77)</f>
        <v>1YJF5WWyYu5UIee1HVgYAIheCci+jkAjA35j8qdx1Z0=</v>
      </c>
      <c r="U77" s="22" t="str" cm="1">
        <f t="array" ref="U77">IF(R77&lt;&gt;"verified","",_xll.MADRec.Format.Contrib(IF($H$2,_xll.MADRec.Format.Hash(T77,J77),J77),_xll.MADRec.Format.Combine(_xll.MADRec.Format.Pair(K$4,K77,T77,$H$2),_xll.MADRec.Format.Pair(L$4,L77,T77,$H$2),_xll.MADRec.Format.Pair(M$4,M77,T77,$H$2),_xll.MADRec.Format.Pair(N$4,N77,T77,$H$2),_xll.MADRec.Format.Pair(O$4,O77,T77,$H$2),_xll.MADRec.Format.Pair(P$4,P77,T77,$H$2)),$H$2))</f>
        <v>{"LEI":"tQgxzRcMO39XhM3JkiGFJODs837tLQpfu/ntua6xe1c=","hashed":true,"values":[{"name":"BIC","value":"TVtefRHxKBaVSSJ8yX/MPehFNAJp/ZzpXBezhO/Vcb4="},{"name":"EMIR","value":"jQKTqRqyyu4e19wGiPI0GwNGZBWvF9R0bgsQh5nWe1Q="},{"name":"NACE","value":"RuWrSdP/wPI1jGFicBlfROD7mBiIovs5kV3wy4bUrLA="},{"name":"IF","value":"6319xaj8tS+3h3jHmglEd+mt0siEJ81PIWr0L5zYNrs="},{"name":"GK","value":"Rd8XLgQxisjxwgyzFWhLz+V4psiwXtd0ASxBjNpuLBY="},{"name":"PERMID","value":"kFosfTyRm45+qkVkJIn5OIU68A9bJ+0f4Xm+or5fZVo="}]}</v>
      </c>
    </row>
    <row r="78" spans="2:21" x14ac:dyDescent="0.25">
      <c r="B78" s="24" t="s">
        <v>176</v>
      </c>
      <c r="C78" s="24" t="s">
        <v>177</v>
      </c>
      <c r="D78" s="24" t="s">
        <v>23</v>
      </c>
      <c r="E78" s="24">
        <v>99</v>
      </c>
      <c r="F78" s="24" t="b">
        <v>0</v>
      </c>
      <c r="G78" s="24">
        <v>73</v>
      </c>
      <c r="H78" s="24">
        <v>1000000073</v>
      </c>
      <c r="J78" t="str" cm="1">
        <f t="array" ref="J78">_xll.MADRec.Format.Verify(J$4,B78)</f>
        <v>ABCDEFGHIJK000007350</v>
      </c>
      <c r="K78" t="str" cm="1">
        <f t="array" ref="K78">_xll.MADRec.Format.Verify(K$4,C78)</f>
        <v>0000GB73XXX</v>
      </c>
      <c r="L78" t="str" cm="1">
        <f t="array" ref="L78">_xll.MADRec.Format.Verify(L$4,D78)</f>
        <v>NFC-</v>
      </c>
      <c r="M78" t="str" cm="1">
        <f t="array" ref="M78">_xll.MADRec.Format.Verify(M$4,""&amp;E78)</f>
        <v>99</v>
      </c>
      <c r="N78" s="22" t="b" cm="1">
        <f t="array" ref="N78">_xll.MADRec.Format.Verify(N$4,F78)</f>
        <v>0</v>
      </c>
      <c r="O78" t="str" cm="1">
        <f t="array" ref="O78">_xll.MADRec.Format.Verify(O$4,""&amp;G78)</f>
        <v>73</v>
      </c>
      <c r="P78" t="str" cm="1">
        <f t="array" ref="P78">_xll.MADRec.Format.Verify(P$4,""&amp;H78)</f>
        <v>1000000073</v>
      </c>
      <c r="R78" s="25" t="str">
        <f t="shared" si="1"/>
        <v>verified</v>
      </c>
      <c r="T78" t="str" cm="1">
        <f t="array" ref="T78">_xll.MADRec.Format.Hash("",J78)</f>
        <v>Fy1OLc6M3+ZdUftyA18+l+fNq4qqu6XhwlFpjdyxfIU=</v>
      </c>
      <c r="U78" s="22" t="str" cm="1">
        <f t="array" ref="U78">IF(R78&lt;&gt;"verified","",_xll.MADRec.Format.Contrib(IF($H$2,_xll.MADRec.Format.Hash(T78,J78),J78),_xll.MADRec.Format.Combine(_xll.MADRec.Format.Pair(K$4,K78,T78,$H$2),_xll.MADRec.Format.Pair(L$4,L78,T78,$H$2),_xll.MADRec.Format.Pair(M$4,M78,T78,$H$2),_xll.MADRec.Format.Pair(N$4,N78,T78,$H$2),_xll.MADRec.Format.Pair(O$4,O78,T78,$H$2),_xll.MADRec.Format.Pair(P$4,P78,T78,$H$2)),$H$2))</f>
        <v>{"LEI":"6vWzBOMjASwb21gfQ5HDfrCaHyBJ9qNjCHEOzH9s/zQ=","hashed":true,"values":[{"name":"BIC","value":"eNTM04LJIGvFoNW1O6/5LSPnFLezvU4NnebCLJ1FR5g="},{"name":"EMIR","value":"trEKhlkgAicgVvUjW3hUCFzXJJzMeUyJZ00zQknqAhw="},{"name":"NACE","value":"j4EgYgU96vEmdvnHjeZZYM0HfjYe2bwXuj7atQDRtzs="},{"name":"IF","value":"e/TYR75FAXi/DIMhXEfArRXMWogVWE6Q88/mndvTWBA="},{"name":"GK","value":"JFnBut5zRAWYvCPjPojmxBI0BDSUIDtyjf6MCjS1Svw="},{"name":"PERMID","value":"/EQu8z6ETLA/i4K09jyM3+R2q6PtVMxrYtXFa9hp50c="}]}</v>
      </c>
    </row>
    <row r="79" spans="2:21" x14ac:dyDescent="0.25">
      <c r="B79" s="24" t="s">
        <v>178</v>
      </c>
      <c r="C79" s="24" t="s">
        <v>179</v>
      </c>
      <c r="D79" s="24" t="s">
        <v>24</v>
      </c>
      <c r="E79" s="24">
        <v>1.1100000000000001</v>
      </c>
      <c r="F79" s="24" t="b">
        <v>1</v>
      </c>
      <c r="G79" s="24">
        <v>74</v>
      </c>
      <c r="H79" s="24">
        <v>1000000074</v>
      </c>
      <c r="J79" t="str" cm="1">
        <f t="array" ref="J79">_xll.MADRec.Format.Verify(J$4,B79)</f>
        <v>ABCDEFGHIJK000007447</v>
      </c>
      <c r="K79" t="str" cm="1">
        <f t="array" ref="K79">_xll.MADRec.Format.Verify(K$4,C79)</f>
        <v>0000GB74XXX</v>
      </c>
      <c r="L79" t="str" cm="1">
        <f t="array" ref="L79">_xll.MADRec.Format.Verify(L$4,D79)</f>
        <v>NFC+</v>
      </c>
      <c r="M79" t="str" cm="1">
        <f t="array" ref="M79">_xll.MADRec.Format.Verify(M$4,""&amp;E79)</f>
        <v>1.11</v>
      </c>
      <c r="N79" s="22" t="b" cm="1">
        <f t="array" ref="N79">_xll.MADRec.Format.Verify(N$4,F79)</f>
        <v>1</v>
      </c>
      <c r="O79" t="str" cm="1">
        <f t="array" ref="O79">_xll.MADRec.Format.Verify(O$4,""&amp;G79)</f>
        <v>74</v>
      </c>
      <c r="P79" t="str" cm="1">
        <f t="array" ref="P79">_xll.MADRec.Format.Verify(P$4,""&amp;H79)</f>
        <v>1000000074</v>
      </c>
      <c r="R79" s="25" t="str">
        <f t="shared" si="1"/>
        <v>verified</v>
      </c>
      <c r="T79" t="str" cm="1">
        <f t="array" ref="T79">_xll.MADRec.Format.Hash("",J79)</f>
        <v>7KONDBgM7s1ubORKj2ag+IlfB/wwh5HDJ+wYRE0hVaU=</v>
      </c>
      <c r="U79" s="22" t="str" cm="1">
        <f t="array" ref="U79">IF(R79&lt;&gt;"verified","",_xll.MADRec.Format.Contrib(IF($H$2,_xll.MADRec.Format.Hash(T79,J79),J79),_xll.MADRec.Format.Combine(_xll.MADRec.Format.Pair(K$4,K79,T79,$H$2),_xll.MADRec.Format.Pair(L$4,L79,T79,$H$2),_xll.MADRec.Format.Pair(M$4,M79,T79,$H$2),_xll.MADRec.Format.Pair(N$4,N79,T79,$H$2),_xll.MADRec.Format.Pair(O$4,O79,T79,$H$2),_xll.MADRec.Format.Pair(P$4,P79,T79,$H$2)),$H$2))</f>
        <v>{"LEI":"0YUIHySHDDW8Nc842YFlt+wc0SUCUJ9etQg5qHgaRN8=","hashed":true,"values":[{"name":"BIC","value":"Lh4Cl7jN49sKzmJQNzv55omC3fm+4h8IrX9mdwNTNXg="},{"name":"EMIR","value":"tjDgJ5wiOk1Bf5kv+XcBvCGl6yg8Xq1a5b0PQdgYWTA="},{"name":"NACE","value":"70OeLpEscqgoRYjSv9ZO/bUJ49QIs07gtuP/F2HW/9M="},{"name":"IF","value":"neBGi4iPONf0cVUYREOHE9QcCPnsBoLWOoIvw38BB90="},{"name":"GK","value":"hofdzhfqZz5BZ52/A36E59Xe7ncxEgI/fl65JGH3a9I="},{"name":"PERMID","value":"rxMeUaGJYd+KyYitOK1u9/S87YogpVAlnVkssOsmwy0="}]}</v>
      </c>
    </row>
    <row r="80" spans="2:21" x14ac:dyDescent="0.25">
      <c r="B80" s="24" t="s">
        <v>180</v>
      </c>
      <c r="C80" s="24" t="s">
        <v>181</v>
      </c>
      <c r="D80" s="24" t="s">
        <v>22</v>
      </c>
      <c r="E80" s="24">
        <v>99</v>
      </c>
      <c r="F80" s="24" t="b">
        <v>0</v>
      </c>
      <c r="G80" s="24">
        <v>75</v>
      </c>
      <c r="H80" s="24">
        <v>1000000075</v>
      </c>
      <c r="J80" t="str" cm="1">
        <f t="array" ref="J80">_xll.MADRec.Format.Verify(J$4,B80)</f>
        <v>ABCDEFGHIJK000007544</v>
      </c>
      <c r="K80" t="str" cm="1">
        <f t="array" ref="K80">_xll.MADRec.Format.Verify(K$4,C80)</f>
        <v>0000GB75XXX</v>
      </c>
      <c r="L80" t="str" cm="1">
        <f t="array" ref="L80">_xll.MADRec.Format.Verify(L$4,D80)</f>
        <v>FC</v>
      </c>
      <c r="M80" t="str" cm="1">
        <f t="array" ref="M80">_xll.MADRec.Format.Verify(M$4,""&amp;E80)</f>
        <v>99</v>
      </c>
      <c r="N80" s="22" t="b" cm="1">
        <f t="array" ref="N80">_xll.MADRec.Format.Verify(N$4,F80)</f>
        <v>0</v>
      </c>
      <c r="O80" t="str" cm="1">
        <f t="array" ref="O80">_xll.MADRec.Format.Verify(O$4,""&amp;G80)</f>
        <v>75</v>
      </c>
      <c r="P80" t="str" cm="1">
        <f t="array" ref="P80">_xll.MADRec.Format.Verify(P$4,""&amp;H80)</f>
        <v>1000000075</v>
      </c>
      <c r="R80" s="25" t="str">
        <f t="shared" si="1"/>
        <v>verified</v>
      </c>
      <c r="T80" t="str" cm="1">
        <f t="array" ref="T80">_xll.MADRec.Format.Hash("",J80)</f>
        <v>+t3Ay1Lq8Z2Vs219oo5Jh/+AtHOhZmOQCHG1AfaFM6Y=</v>
      </c>
      <c r="U80" s="22" t="str" cm="1">
        <f t="array" ref="U80">IF(R80&lt;&gt;"verified","",_xll.MADRec.Format.Contrib(IF($H$2,_xll.MADRec.Format.Hash(T80,J80),J80),_xll.MADRec.Format.Combine(_xll.MADRec.Format.Pair(K$4,K80,T80,$H$2),_xll.MADRec.Format.Pair(L$4,L80,T80,$H$2),_xll.MADRec.Format.Pair(M$4,M80,T80,$H$2),_xll.MADRec.Format.Pair(N$4,N80,T80,$H$2),_xll.MADRec.Format.Pair(O$4,O80,T80,$H$2),_xll.MADRec.Format.Pair(P$4,P80,T80,$H$2)),$H$2))</f>
        <v>{"LEI":"RngObfzIqhwEKvM0w+vWjrphQp5bVGfo/yRSRyEx1o4=","hashed":true,"values":[{"name":"BIC","value":"tm/eadC8RgONeZ1jeOtk8a1sxv7VqXdp2JUfJp0iCj8="},{"name":"EMIR","value":"9BH1sQgi4AF2p2eoG4y+jEF+Vmo6bTZ6i8IKTLKudGU="},{"name":"NACE","value":"btwIihFtMvohEyG3fk6lWaQWtMxYMk76lm+CSpBEPpc="},{"name":"IF","value":"jKhfs17ZtruD5UKcOybsvQcfR5yYPTXzUeOyC+aEvgI="},{"name":"GK","value":"AO2V0Ff19sq5VofnvCvlOlhIITGR2dCArA+zwJBs6Yg="},{"name":"PERMID","value":"1M+4cr39NfjXeAolHz31hr4dSKCBu9DQpSYBzlqcYXE="}]}</v>
      </c>
    </row>
    <row r="81" spans="2:21" x14ac:dyDescent="0.25">
      <c r="B81" s="24" t="s">
        <v>182</v>
      </c>
      <c r="C81" s="24" t="s">
        <v>183</v>
      </c>
      <c r="D81" s="24" t="s">
        <v>23</v>
      </c>
      <c r="E81" s="24">
        <v>1.1100000000000001</v>
      </c>
      <c r="F81" s="24" t="b">
        <v>1</v>
      </c>
      <c r="G81" s="24">
        <v>76</v>
      </c>
      <c r="H81" s="24">
        <v>1000000076</v>
      </c>
      <c r="J81" t="str" cm="1">
        <f t="array" ref="J81">_xll.MADRec.Format.Verify(J$4,B81)</f>
        <v>ABCDEFGHIJK000007641</v>
      </c>
      <c r="K81" t="str" cm="1">
        <f t="array" ref="K81">_xll.MADRec.Format.Verify(K$4,C81)</f>
        <v>0000GB76XXX</v>
      </c>
      <c r="L81" t="str" cm="1">
        <f t="array" ref="L81">_xll.MADRec.Format.Verify(L$4,D81)</f>
        <v>NFC-</v>
      </c>
      <c r="M81" t="str" cm="1">
        <f t="array" ref="M81">_xll.MADRec.Format.Verify(M$4,""&amp;E81)</f>
        <v>1.11</v>
      </c>
      <c r="N81" s="22" t="b" cm="1">
        <f t="array" ref="N81">_xll.MADRec.Format.Verify(N$4,F81)</f>
        <v>1</v>
      </c>
      <c r="O81" t="str" cm="1">
        <f t="array" ref="O81">_xll.MADRec.Format.Verify(O$4,""&amp;G81)</f>
        <v>76</v>
      </c>
      <c r="P81" t="str" cm="1">
        <f t="array" ref="P81">_xll.MADRec.Format.Verify(P$4,""&amp;H81)</f>
        <v>1000000076</v>
      </c>
      <c r="R81" s="25" t="str">
        <f t="shared" si="1"/>
        <v>verified</v>
      </c>
      <c r="T81" t="str" cm="1">
        <f t="array" ref="T81">_xll.MADRec.Format.Hash("",J81)</f>
        <v>UVf4j7RKx71zPhN8dbd2zAbkX328+JoxHgrZXZ6TN3s=</v>
      </c>
      <c r="U81" s="22" t="str" cm="1">
        <f t="array" ref="U81">IF(R81&lt;&gt;"verified","",_xll.MADRec.Format.Contrib(IF($H$2,_xll.MADRec.Format.Hash(T81,J81),J81),_xll.MADRec.Format.Combine(_xll.MADRec.Format.Pair(K$4,K81,T81,$H$2),_xll.MADRec.Format.Pair(L$4,L81,T81,$H$2),_xll.MADRec.Format.Pair(M$4,M81,T81,$H$2),_xll.MADRec.Format.Pair(N$4,N81,T81,$H$2),_xll.MADRec.Format.Pair(O$4,O81,T81,$H$2),_xll.MADRec.Format.Pair(P$4,P81,T81,$H$2)),$H$2))</f>
        <v>{"LEI":"k8qKj57sIywfmENtFuQzWVqM69eg770u9rS5nY0DVo4=","hashed":true,"values":[{"name":"BIC","value":"iASntxVQrr5Hk1kGysoE8Op/8hkkNRZYZaIP6wmerpU="},{"name":"EMIR","value":"IAaReXOu1OUTxVarwmwhzF6k3nT4S9UYsNP7RUkQkWM="},{"name":"NACE","value":"HMowbn8/RgKmZq/67F5Gbn3Gv2UvkqoE69SDTovmxKM="},{"name":"IF","value":"MxXxu9rTJ08ZEnE6GUsT1shfwXlyJHlRFaZgoL9P/uw="},{"name":"GK","value":"Ml5ymbs63Kp1buhfyHuy9Nl55S+SmMX+Om3YPXCvzAc="},{"name":"PERMID","value":"XkfNqquZ+8qwk7b+iBTAl+5Mt7MyAzAsh+lNllm0Q38="}]}</v>
      </c>
    </row>
    <row r="82" spans="2:21" x14ac:dyDescent="0.25">
      <c r="B82" s="24" t="s">
        <v>184</v>
      </c>
      <c r="C82" s="24" t="s">
        <v>185</v>
      </c>
      <c r="D82" s="24" t="s">
        <v>24</v>
      </c>
      <c r="E82" s="24">
        <v>99</v>
      </c>
      <c r="F82" s="24" t="b">
        <v>0</v>
      </c>
      <c r="G82" s="24">
        <v>77</v>
      </c>
      <c r="H82" s="24">
        <v>1000000077</v>
      </c>
      <c r="J82" t="str" cm="1">
        <f t="array" ref="J82">_xll.MADRec.Format.Verify(J$4,B82)</f>
        <v>ABCDEFGHIJK000007738</v>
      </c>
      <c r="K82" t="str" cm="1">
        <f t="array" ref="K82">_xll.MADRec.Format.Verify(K$4,C82)</f>
        <v>0000GB77XXX</v>
      </c>
      <c r="L82" t="str" cm="1">
        <f t="array" ref="L82">_xll.MADRec.Format.Verify(L$4,D82)</f>
        <v>NFC+</v>
      </c>
      <c r="M82" t="str" cm="1">
        <f t="array" ref="M82">_xll.MADRec.Format.Verify(M$4,""&amp;E82)</f>
        <v>99</v>
      </c>
      <c r="N82" s="22" t="b" cm="1">
        <f t="array" ref="N82">_xll.MADRec.Format.Verify(N$4,F82)</f>
        <v>0</v>
      </c>
      <c r="O82" t="str" cm="1">
        <f t="array" ref="O82">_xll.MADRec.Format.Verify(O$4,""&amp;G82)</f>
        <v>77</v>
      </c>
      <c r="P82" t="str" cm="1">
        <f t="array" ref="P82">_xll.MADRec.Format.Verify(P$4,""&amp;H82)</f>
        <v>1000000077</v>
      </c>
      <c r="R82" s="25" t="str">
        <f t="shared" si="1"/>
        <v>verified</v>
      </c>
      <c r="T82" t="str" cm="1">
        <f t="array" ref="T82">_xll.MADRec.Format.Hash("",J82)</f>
        <v>48NB0KokUfyOKm39ouBan7Md+l2rnHpT36PwncFY7J0=</v>
      </c>
      <c r="U82" s="22" t="str" cm="1">
        <f t="array" ref="U82">IF(R82&lt;&gt;"verified","",_xll.MADRec.Format.Contrib(IF($H$2,_xll.MADRec.Format.Hash(T82,J82),J82),_xll.MADRec.Format.Combine(_xll.MADRec.Format.Pair(K$4,K82,T82,$H$2),_xll.MADRec.Format.Pair(L$4,L82,T82,$H$2),_xll.MADRec.Format.Pair(M$4,M82,T82,$H$2),_xll.MADRec.Format.Pair(N$4,N82,T82,$H$2),_xll.MADRec.Format.Pair(O$4,O82,T82,$H$2),_xll.MADRec.Format.Pair(P$4,P82,T82,$H$2)),$H$2))</f>
        <v>{"LEI":"3QCA4Sijij8ZyfoFQW4tkQeU6Fua8iwvwDnu9V0It1s=","hashed":true,"values":[{"name":"BIC","value":"TbIDuQe4yOMImA60quV8HT58ck56juWgf3NW4WPAnAY="},{"name":"EMIR","value":"YnuHzsIWXklbsTo8tt9WyZQTU+vvGHB/MfUU+IY/ats="},{"name":"NACE","value":"mCGLcst0loGU3ul/9d5F0q/dGx1EsFdcdkOy8FwXS3g="},{"name":"IF","value":"/o5+8yRL+h+fJ1zt6/H/xbljAeidzzca75uI0VqZp78="},{"name":"GK","value":"dx6o+3ymjFTlN7PO9EBgcrTJneRBxCRR70p/ZAaKUKc="},{"name":"PERMID","value":"yL8DWuduvAPUPbmFQpMDz11HIcBOa6d6gnp0zPES0iM="}]}</v>
      </c>
    </row>
    <row r="83" spans="2:21" x14ac:dyDescent="0.25">
      <c r="B83" s="24" t="s">
        <v>186</v>
      </c>
      <c r="C83" s="24" t="s">
        <v>187</v>
      </c>
      <c r="D83" s="24" t="s">
        <v>22</v>
      </c>
      <c r="E83" s="24">
        <v>1.1100000000000001</v>
      </c>
      <c r="F83" s="24" t="b">
        <v>1</v>
      </c>
      <c r="G83" s="24">
        <v>78</v>
      </c>
      <c r="H83" s="24">
        <v>1000000078</v>
      </c>
      <c r="J83" t="str" cm="1">
        <f t="array" ref="J83">_xll.MADRec.Format.Verify(J$4,B83)</f>
        <v>ABCDEFGHIJK000007835</v>
      </c>
      <c r="K83" t="str" cm="1">
        <f t="array" ref="K83">_xll.MADRec.Format.Verify(K$4,C83)</f>
        <v>0000GB78XXX</v>
      </c>
      <c r="L83" t="str" cm="1">
        <f t="array" ref="L83">_xll.MADRec.Format.Verify(L$4,D83)</f>
        <v>FC</v>
      </c>
      <c r="M83" t="str" cm="1">
        <f t="array" ref="M83">_xll.MADRec.Format.Verify(M$4,""&amp;E83)</f>
        <v>1.11</v>
      </c>
      <c r="N83" s="22" t="b" cm="1">
        <f t="array" ref="N83">_xll.MADRec.Format.Verify(N$4,F83)</f>
        <v>1</v>
      </c>
      <c r="O83" t="str" cm="1">
        <f t="array" ref="O83">_xll.MADRec.Format.Verify(O$4,""&amp;G83)</f>
        <v>78</v>
      </c>
      <c r="P83" t="str" cm="1">
        <f t="array" ref="P83">_xll.MADRec.Format.Verify(P$4,""&amp;H83)</f>
        <v>1000000078</v>
      </c>
      <c r="R83" s="25" t="str">
        <f t="shared" si="1"/>
        <v>verified</v>
      </c>
      <c r="T83" t="str" cm="1">
        <f t="array" ref="T83">_xll.MADRec.Format.Hash("",J83)</f>
        <v>mev6r75PMnxEIcYN56ZdrfTO6KGGqUe56w2hMSH2FwE=</v>
      </c>
      <c r="U83" s="22" t="str" cm="1">
        <f t="array" ref="U83">IF(R83&lt;&gt;"verified","",_xll.MADRec.Format.Contrib(IF($H$2,_xll.MADRec.Format.Hash(T83,J83),J83),_xll.MADRec.Format.Combine(_xll.MADRec.Format.Pair(K$4,K83,T83,$H$2),_xll.MADRec.Format.Pair(L$4,L83,T83,$H$2),_xll.MADRec.Format.Pair(M$4,M83,T83,$H$2),_xll.MADRec.Format.Pair(N$4,N83,T83,$H$2),_xll.MADRec.Format.Pair(O$4,O83,T83,$H$2),_xll.MADRec.Format.Pair(P$4,P83,T83,$H$2)),$H$2))</f>
        <v>{"LEI":"oXfUM3efKRC/tXviB9BdIxAVF3Nrt1JhoAeKxXh2V6o=","hashed":true,"values":[{"name":"BIC","value":"nxN+HG/k87D3FtFK5WR+62OnRGtV7zVbh8qA3U5jnJI="},{"name":"EMIR","value":"3lvKrRuka5sTrFMjjuAB919YDCyP1Wj0WOA38GWLsG4="},{"name":"NACE","value":"yCjkwsS2Bv6wVWwdPeIE8KPnXBw0p5SZ4KhA2i0jTAY="},{"name":"IF","value":"A1ZU7WIyf97bap9R+x9jBQLGMpCKpazbJDJQR/qzvZQ="},{"name":"GK","value":"YkelBoZFwg90BNMK5FfiRQseXHNz8ZWRkfcM9bPRSks="},{"name":"PERMID","value":"mkQ/K2BxMBWPM3x5H/i0exsf/hgBOzsyzB1O2e5ftMc="}]}</v>
      </c>
    </row>
    <row r="84" spans="2:21" x14ac:dyDescent="0.25">
      <c r="B84" s="24" t="s">
        <v>188</v>
      </c>
      <c r="C84" s="24" t="s">
        <v>189</v>
      </c>
      <c r="D84" s="24" t="s">
        <v>23</v>
      </c>
      <c r="E84" s="24">
        <v>99</v>
      </c>
      <c r="F84" s="24" t="b">
        <v>0</v>
      </c>
      <c r="G84" s="24">
        <v>79</v>
      </c>
      <c r="H84" s="24">
        <v>1000000079</v>
      </c>
      <c r="J84" t="str" cm="1">
        <f t="array" ref="J84">_xll.MADRec.Format.Verify(J$4,B84)</f>
        <v>ABCDEFGHIJK000007932</v>
      </c>
      <c r="K84" t="str" cm="1">
        <f t="array" ref="K84">_xll.MADRec.Format.Verify(K$4,C84)</f>
        <v>0000GB79XXX</v>
      </c>
      <c r="L84" t="str" cm="1">
        <f t="array" ref="L84">_xll.MADRec.Format.Verify(L$4,D84)</f>
        <v>NFC-</v>
      </c>
      <c r="M84" t="str" cm="1">
        <f t="array" ref="M84">_xll.MADRec.Format.Verify(M$4,""&amp;E84)</f>
        <v>99</v>
      </c>
      <c r="N84" s="22" t="b" cm="1">
        <f t="array" ref="N84">_xll.MADRec.Format.Verify(N$4,F84)</f>
        <v>0</v>
      </c>
      <c r="O84" t="str" cm="1">
        <f t="array" ref="O84">_xll.MADRec.Format.Verify(O$4,""&amp;G84)</f>
        <v>79</v>
      </c>
      <c r="P84" t="str" cm="1">
        <f t="array" ref="P84">_xll.MADRec.Format.Verify(P$4,""&amp;H84)</f>
        <v>1000000079</v>
      </c>
      <c r="R84" s="25" t="str">
        <f t="shared" si="1"/>
        <v>verified</v>
      </c>
      <c r="T84" t="str" cm="1">
        <f t="array" ref="T84">_xll.MADRec.Format.Hash("",J84)</f>
        <v>QJzAXOzKalGNPTdfjUdRZidRj2valD2UUCTXG/Kcxp8=</v>
      </c>
      <c r="U84" s="22" t="str" cm="1">
        <f t="array" ref="U84">IF(R84&lt;&gt;"verified","",_xll.MADRec.Format.Contrib(IF($H$2,_xll.MADRec.Format.Hash(T84,J84),J84),_xll.MADRec.Format.Combine(_xll.MADRec.Format.Pair(K$4,K84,T84,$H$2),_xll.MADRec.Format.Pair(L$4,L84,T84,$H$2),_xll.MADRec.Format.Pair(M$4,M84,T84,$H$2),_xll.MADRec.Format.Pair(N$4,N84,T84,$H$2),_xll.MADRec.Format.Pair(O$4,O84,T84,$H$2),_xll.MADRec.Format.Pair(P$4,P84,T84,$H$2)),$H$2))</f>
        <v>{"LEI":"jJN6gqZiy/ozZLvGmd1LKeUGotyrRviw1iMbcI+zjWw=","hashed":true,"values":[{"name":"BIC","value":"LdWJsApC0AcmvmRGz1INkR3vNjQiHlYUka79NhUt3PM="},{"name":"EMIR","value":"glO/+h6v4g9kw+kKDUdCIG6+o20nkREGNyEaA+YZbcs="},{"name":"NACE","value":"+xtBa2JJCB0kTO5KwCjUDGlat9MmWoeAPOkFEM6hKn0="},{"name":"IF","value":"JX8UHzReOLNKtzUjvD51oLk7SuZu3BxLvvtvzch9lMg="},{"name":"GK","value":"n4YiqK+L996t3aeUxA4GZPTBHMy3B9hfETwf3mRNdUM="},{"name":"PERMID","value":"WDxVpldUBlOJ4LFjhZeWI1e6K6mRQHVQmy03j+pPBWM="}]}</v>
      </c>
    </row>
    <row r="85" spans="2:21" x14ac:dyDescent="0.25">
      <c r="B85" s="24" t="s">
        <v>190</v>
      </c>
      <c r="C85" s="24" t="s">
        <v>191</v>
      </c>
      <c r="D85" s="24" t="s">
        <v>24</v>
      </c>
      <c r="E85" s="24">
        <v>1.1100000000000001</v>
      </c>
      <c r="F85" s="24" t="b">
        <v>1</v>
      </c>
      <c r="G85" s="24">
        <v>80</v>
      </c>
      <c r="H85" s="24">
        <v>1000000080</v>
      </c>
      <c r="J85" t="str" cm="1">
        <f t="array" ref="J85">_xll.MADRec.Format.Verify(J$4,B85)</f>
        <v>ABCDEFGHIJK000008029</v>
      </c>
      <c r="K85" t="str" cm="1">
        <f t="array" ref="K85">_xll.MADRec.Format.Verify(K$4,C85)</f>
        <v>0000GB80XXX</v>
      </c>
      <c r="L85" t="str" cm="1">
        <f t="array" ref="L85">_xll.MADRec.Format.Verify(L$4,D85)</f>
        <v>NFC+</v>
      </c>
      <c r="M85" t="str" cm="1">
        <f t="array" ref="M85">_xll.MADRec.Format.Verify(M$4,""&amp;E85)</f>
        <v>1.11</v>
      </c>
      <c r="N85" s="22" t="b" cm="1">
        <f t="array" ref="N85">_xll.MADRec.Format.Verify(N$4,F85)</f>
        <v>1</v>
      </c>
      <c r="O85" t="str" cm="1">
        <f t="array" ref="O85">_xll.MADRec.Format.Verify(O$4,""&amp;G85)</f>
        <v>80</v>
      </c>
      <c r="P85" t="str" cm="1">
        <f t="array" ref="P85">_xll.MADRec.Format.Verify(P$4,""&amp;H85)</f>
        <v>1000000080</v>
      </c>
      <c r="R85" s="25" t="str">
        <f t="shared" si="1"/>
        <v>verified</v>
      </c>
      <c r="T85" t="str" cm="1">
        <f t="array" ref="T85">_xll.MADRec.Format.Hash("",J85)</f>
        <v>iqn56Wypvz8bQBEm9fH9vxZCNf6o946HrOtK29hG2zE=</v>
      </c>
      <c r="U85" s="22" t="str" cm="1">
        <f t="array" ref="U85">IF(R85&lt;&gt;"verified","",_xll.MADRec.Format.Contrib(IF($H$2,_xll.MADRec.Format.Hash(T85,J85),J85),_xll.MADRec.Format.Combine(_xll.MADRec.Format.Pair(K$4,K85,T85,$H$2),_xll.MADRec.Format.Pair(L$4,L85,T85,$H$2),_xll.MADRec.Format.Pair(M$4,M85,T85,$H$2),_xll.MADRec.Format.Pair(N$4,N85,T85,$H$2),_xll.MADRec.Format.Pair(O$4,O85,T85,$H$2),_xll.MADRec.Format.Pair(P$4,P85,T85,$H$2)),$H$2))</f>
        <v>{"LEI":"7MtlFqo6CVLBMydpVlljtACrcDNHIv5//eJZuN4qeOM=","hashed":true,"values":[{"name":"BIC","value":"f6MLP5tW8+rGRzeU7fzEkNsX7H0dhaIlUeO/33ELyzI="},{"name":"EMIR","value":"gntxstCYCdkrLrziObJXxGt8jHycWspq3rY6uDk7k7Q="},{"name":"NACE","value":"+ArTGBxiWOjotNzpWMHz6Q7w2IM6HbGageNk935WftE="},{"name":"IF","value":"eNBBS1xqEbOZFxKf4SomaQtUDGPN9G61TC2djie7bdA="},{"name":"GK","value":"hP9EOL6vinsk6+OAS45vg7/DWVQYHzNO2sXFgVc8e/0="},{"name":"PERMID","value":"JpHuT+TPReshgWR3J7SGEyNMYlHAw9+POH/0qluQsP8="}]}</v>
      </c>
    </row>
    <row r="86" spans="2:21" x14ac:dyDescent="0.25">
      <c r="B86" s="24" t="s">
        <v>192</v>
      </c>
      <c r="C86" s="24" t="s">
        <v>193</v>
      </c>
      <c r="D86" s="24" t="s">
        <v>22</v>
      </c>
      <c r="E86" s="24">
        <v>99</v>
      </c>
      <c r="F86" s="24" t="b">
        <v>0</v>
      </c>
      <c r="G86" s="24">
        <v>81</v>
      </c>
      <c r="H86" s="24">
        <v>1000000081</v>
      </c>
      <c r="J86" t="str" cm="1">
        <f t="array" ref="J86">_xll.MADRec.Format.Verify(J$4,B86)</f>
        <v>ABCDEFGHIJK000008126</v>
      </c>
      <c r="K86" t="str" cm="1">
        <f t="array" ref="K86">_xll.MADRec.Format.Verify(K$4,C86)</f>
        <v>0000GB81XXX</v>
      </c>
      <c r="L86" t="str" cm="1">
        <f t="array" ref="L86">_xll.MADRec.Format.Verify(L$4,D86)</f>
        <v>FC</v>
      </c>
      <c r="M86" t="str" cm="1">
        <f t="array" ref="M86">_xll.MADRec.Format.Verify(M$4,""&amp;E86)</f>
        <v>99</v>
      </c>
      <c r="N86" s="22" t="b" cm="1">
        <f t="array" ref="N86">_xll.MADRec.Format.Verify(N$4,F86)</f>
        <v>0</v>
      </c>
      <c r="O86" t="str" cm="1">
        <f t="array" ref="O86">_xll.MADRec.Format.Verify(O$4,""&amp;G86)</f>
        <v>81</v>
      </c>
      <c r="P86" t="str" cm="1">
        <f t="array" ref="P86">_xll.MADRec.Format.Verify(P$4,""&amp;H86)</f>
        <v>1000000081</v>
      </c>
      <c r="R86" s="25" t="str">
        <f t="shared" si="1"/>
        <v>verified</v>
      </c>
      <c r="T86" t="str" cm="1">
        <f t="array" ref="T86">_xll.MADRec.Format.Hash("",J86)</f>
        <v>5Yd78r1jW3xwlN9MjWWfTMwEBV7y/TEUZL0qQy7RKz4=</v>
      </c>
      <c r="U86" s="22" t="str" cm="1">
        <f t="array" ref="U86">IF(R86&lt;&gt;"verified","",_xll.MADRec.Format.Contrib(IF($H$2,_xll.MADRec.Format.Hash(T86,J86),J86),_xll.MADRec.Format.Combine(_xll.MADRec.Format.Pair(K$4,K86,T86,$H$2),_xll.MADRec.Format.Pair(L$4,L86,T86,$H$2),_xll.MADRec.Format.Pair(M$4,M86,T86,$H$2),_xll.MADRec.Format.Pair(N$4,N86,T86,$H$2),_xll.MADRec.Format.Pair(O$4,O86,T86,$H$2),_xll.MADRec.Format.Pair(P$4,P86,T86,$H$2)),$H$2))</f>
        <v>{"LEI":"QdCqva5L28n+Ju1qSSVZrfTsK70FH3eIqx8LA1ruCPA=","hashed":true,"values":[{"name":"BIC","value":"cyWnwyAmNnB31d4jhg/2D5MeGuGpRIq6kf7opRT+s9U="},{"name":"EMIR","value":"GKmYOq90u1sKVzveIN+DGKavLAA2brOaUBJM5PGu24g="},{"name":"NACE","value":"9MDIduhjAARq6yZF5A4sTtvvgqegfiL/gcJS4IOzYKo="},{"name":"IF","value":"tat/mqUNihMDFioG8w4mfoutOY/hCUuYiI6Dy5uVDPk="},{"name":"GK","value":"yTqquaJrlhlZdFzJArvS8Tv6lRuP6Bj29BLFm6YQT5k="},{"name":"PERMID","value":"X9SuFcCquBGvj02p+O53GEMwj6j099xqB8UBUsmA2ik="}]}</v>
      </c>
    </row>
    <row r="87" spans="2:21" x14ac:dyDescent="0.25">
      <c r="B87" s="24" t="s">
        <v>194</v>
      </c>
      <c r="C87" s="24" t="s">
        <v>195</v>
      </c>
      <c r="D87" s="24" t="s">
        <v>23</v>
      </c>
      <c r="E87" s="24">
        <v>1.1100000000000001</v>
      </c>
      <c r="F87" s="24" t="b">
        <v>1</v>
      </c>
      <c r="G87" s="24">
        <v>82</v>
      </c>
      <c r="H87" s="24">
        <v>1000000082</v>
      </c>
      <c r="J87" t="str" cm="1">
        <f t="array" ref="J87">_xll.MADRec.Format.Verify(J$4,B87)</f>
        <v>ABCDEFGHIJK000008223</v>
      </c>
      <c r="K87" t="str" cm="1">
        <f t="array" ref="K87">_xll.MADRec.Format.Verify(K$4,C87)</f>
        <v>0000GB82XXX</v>
      </c>
      <c r="L87" t="str" cm="1">
        <f t="array" ref="L87">_xll.MADRec.Format.Verify(L$4,D87)</f>
        <v>NFC-</v>
      </c>
      <c r="M87" t="str" cm="1">
        <f t="array" ref="M87">_xll.MADRec.Format.Verify(M$4,""&amp;E87)</f>
        <v>1.11</v>
      </c>
      <c r="N87" s="22" t="b" cm="1">
        <f t="array" ref="N87">_xll.MADRec.Format.Verify(N$4,F87)</f>
        <v>1</v>
      </c>
      <c r="O87" t="str" cm="1">
        <f t="array" ref="O87">_xll.MADRec.Format.Verify(O$4,""&amp;G87)</f>
        <v>82</v>
      </c>
      <c r="P87" t="str" cm="1">
        <f t="array" ref="P87">_xll.MADRec.Format.Verify(P$4,""&amp;H87)</f>
        <v>1000000082</v>
      </c>
      <c r="R87" s="25" t="str">
        <f t="shared" si="1"/>
        <v>verified</v>
      </c>
      <c r="T87" t="str" cm="1">
        <f t="array" ref="T87">_xll.MADRec.Format.Hash("",J87)</f>
        <v>kal9pJYoexJTA3MsjCaB2v1KBx0MpV9+ZifzASRI/jE=</v>
      </c>
      <c r="U87" s="22" t="str" cm="1">
        <f t="array" ref="U87">IF(R87&lt;&gt;"verified","",_xll.MADRec.Format.Contrib(IF($H$2,_xll.MADRec.Format.Hash(T87,J87),J87),_xll.MADRec.Format.Combine(_xll.MADRec.Format.Pair(K$4,K87,T87,$H$2),_xll.MADRec.Format.Pair(L$4,L87,T87,$H$2),_xll.MADRec.Format.Pair(M$4,M87,T87,$H$2),_xll.MADRec.Format.Pair(N$4,N87,T87,$H$2),_xll.MADRec.Format.Pair(O$4,O87,T87,$H$2),_xll.MADRec.Format.Pair(P$4,P87,T87,$H$2)),$H$2))</f>
        <v>{"LEI":"dwmRR578pSKUriE1aBhY4pZXs+rqSgsbHYfqEoGJGEw=","hashed":true,"values":[{"name":"BIC","value":"fOZCcHCydofN/k2w+1xjM3WNAPcbP4g/FTEwUJI0j+g="},{"name":"EMIR","value":"MnNQAHMJESyCikzYSD7eFI5x5LCOgngfnETnS3WCMXw="},{"name":"NACE","value":"5fIn5tdh9M6Kkb0PoWLN6Dg2UcKSyVg2tZxsiMl8bnk="},{"name":"IF","value":"6hPq0gm0KquzB5cdOZr5sJQGzA7US3MJut50tGeR3ck="},{"name":"GK","value":"IBn8kHzc7Z6isBQIUj6Tf1P7A07yzRWGJdGYrr3pYlA="},{"name":"PERMID","value":"rUYPYL+kIw4CexyaJgvO9jKSNrI1nN0bIPjYPg1yMC4="}]}</v>
      </c>
    </row>
    <row r="88" spans="2:21" x14ac:dyDescent="0.25">
      <c r="B88" s="24" t="s">
        <v>196</v>
      </c>
      <c r="C88" s="24" t="s">
        <v>197</v>
      </c>
      <c r="D88" s="24" t="s">
        <v>24</v>
      </c>
      <c r="E88" s="24">
        <v>99</v>
      </c>
      <c r="F88" s="24" t="b">
        <v>0</v>
      </c>
      <c r="G88" s="24">
        <v>83</v>
      </c>
      <c r="H88" s="24">
        <v>1000000083</v>
      </c>
      <c r="J88" t="str" cm="1">
        <f t="array" ref="J88">_xll.MADRec.Format.Verify(J$4,B88)</f>
        <v>ABCDEFGHIJK000008320</v>
      </c>
      <c r="K88" t="str" cm="1">
        <f t="array" ref="K88">_xll.MADRec.Format.Verify(K$4,C88)</f>
        <v>0000GB83XXX</v>
      </c>
      <c r="L88" t="str" cm="1">
        <f t="array" ref="L88">_xll.MADRec.Format.Verify(L$4,D88)</f>
        <v>NFC+</v>
      </c>
      <c r="M88" t="str" cm="1">
        <f t="array" ref="M88">_xll.MADRec.Format.Verify(M$4,""&amp;E88)</f>
        <v>99</v>
      </c>
      <c r="N88" s="22" t="b" cm="1">
        <f t="array" ref="N88">_xll.MADRec.Format.Verify(N$4,F88)</f>
        <v>0</v>
      </c>
      <c r="O88" t="str" cm="1">
        <f t="array" ref="O88">_xll.MADRec.Format.Verify(O$4,""&amp;G88)</f>
        <v>83</v>
      </c>
      <c r="P88" t="str" cm="1">
        <f t="array" ref="P88">_xll.MADRec.Format.Verify(P$4,""&amp;H88)</f>
        <v>1000000083</v>
      </c>
      <c r="R88" s="25" t="str">
        <f t="shared" si="1"/>
        <v>verified</v>
      </c>
      <c r="T88" t="str" cm="1">
        <f t="array" ref="T88">_xll.MADRec.Format.Hash("",J88)</f>
        <v>OUSSOa1B5vpcD1JWvAbWQwex9eGR3OGS3ug9OCEpaGQ=</v>
      </c>
      <c r="U88" s="22" t="str" cm="1">
        <f t="array" ref="U88">IF(R88&lt;&gt;"verified","",_xll.MADRec.Format.Contrib(IF($H$2,_xll.MADRec.Format.Hash(T88,J88),J88),_xll.MADRec.Format.Combine(_xll.MADRec.Format.Pair(K$4,K88,T88,$H$2),_xll.MADRec.Format.Pair(L$4,L88,T88,$H$2),_xll.MADRec.Format.Pair(M$4,M88,T88,$H$2),_xll.MADRec.Format.Pair(N$4,N88,T88,$H$2),_xll.MADRec.Format.Pair(O$4,O88,T88,$H$2),_xll.MADRec.Format.Pair(P$4,P88,T88,$H$2)),$H$2))</f>
        <v>{"LEI":"LvLvQRRCxqKgpEmMFD32zMybACJKTA8Endow6uFr9Dc=","hashed":true,"values":[{"name":"BIC","value":"tT6R8JfmIpwEorHnWDWw7ottSovCSJ0jN84QVK3GSPQ="},{"name":"EMIR","value":"VPtVu3bAWpDvsr7QZm9QCfMcilCbmysKAe4BMtyljZo="},{"name":"NACE","value":"vjvcz9mZV6WcnU5lBi+BYk3WR5TqNW1+H/Zh8Xu6B04="},{"name":"IF","value":"G3CzB+pm5GEl07Dn95wwqxefdEyIdPgQp2n9TwNE2lw="},{"name":"GK","value":"6LTE9LmlThGkgbiPCacnzK9TnTXKBZiG3FxQ7jnqvj0="},{"name":"PERMID","value":"W/feDv7BbxfP1TH/vlD9jdQQMHIZ4b4gmBZj2FMURGU="}]}</v>
      </c>
    </row>
    <row r="89" spans="2:21" x14ac:dyDescent="0.25">
      <c r="B89" s="24" t="s">
        <v>198</v>
      </c>
      <c r="C89" s="24" t="s">
        <v>199</v>
      </c>
      <c r="D89" s="24" t="s">
        <v>22</v>
      </c>
      <c r="E89" s="24">
        <v>1.1100000000000001</v>
      </c>
      <c r="F89" s="24" t="b">
        <v>1</v>
      </c>
      <c r="G89" s="24">
        <v>84</v>
      </c>
      <c r="H89" s="24">
        <v>1000000084</v>
      </c>
      <c r="J89" t="str" cm="1">
        <f t="array" ref="J89">_xll.MADRec.Format.Verify(J$4,B89)</f>
        <v>ABCDEFGHIJK000008417</v>
      </c>
      <c r="K89" t="str" cm="1">
        <f t="array" ref="K89">_xll.MADRec.Format.Verify(K$4,C89)</f>
        <v>0000GB84XXX</v>
      </c>
      <c r="L89" t="str" cm="1">
        <f t="array" ref="L89">_xll.MADRec.Format.Verify(L$4,D89)</f>
        <v>FC</v>
      </c>
      <c r="M89" t="str" cm="1">
        <f t="array" ref="M89">_xll.MADRec.Format.Verify(M$4,""&amp;E89)</f>
        <v>1.11</v>
      </c>
      <c r="N89" s="22" t="b" cm="1">
        <f t="array" ref="N89">_xll.MADRec.Format.Verify(N$4,F89)</f>
        <v>1</v>
      </c>
      <c r="O89" t="str" cm="1">
        <f t="array" ref="O89">_xll.MADRec.Format.Verify(O$4,""&amp;G89)</f>
        <v>84</v>
      </c>
      <c r="P89" t="str" cm="1">
        <f t="array" ref="P89">_xll.MADRec.Format.Verify(P$4,""&amp;H89)</f>
        <v>1000000084</v>
      </c>
      <c r="R89" s="25" t="str">
        <f t="shared" si="1"/>
        <v>verified</v>
      </c>
      <c r="T89" t="str" cm="1">
        <f t="array" ref="T89">_xll.MADRec.Format.Hash("",J89)</f>
        <v>WxTaKXAik3pB89dgXI2nEBbnbfQrSRy822Xzsm2/1Yk=</v>
      </c>
      <c r="U89" s="22" t="str" cm="1">
        <f t="array" ref="U89">IF(R89&lt;&gt;"verified","",_xll.MADRec.Format.Contrib(IF($H$2,_xll.MADRec.Format.Hash(T89,J89),J89),_xll.MADRec.Format.Combine(_xll.MADRec.Format.Pair(K$4,K89,T89,$H$2),_xll.MADRec.Format.Pair(L$4,L89,T89,$H$2),_xll.MADRec.Format.Pair(M$4,M89,T89,$H$2),_xll.MADRec.Format.Pair(N$4,N89,T89,$H$2),_xll.MADRec.Format.Pair(O$4,O89,T89,$H$2),_xll.MADRec.Format.Pair(P$4,P89,T89,$H$2)),$H$2))</f>
        <v>{"LEI":"N8/2pkW/+7wRnnC129yE846vW4Cy//d8l7M5catFi0E=","hashed":true,"values":[{"name":"BIC","value":"tesFp6jfiyvIwISGP3zWKou0NV5qvBD05DPZFEDY7XU="},{"name":"EMIR","value":"OvCdbHiuYuBo7VwP1nbXb6ljJMTty1W/CAcE8ceGptk="},{"name":"NACE","value":"v4QAMuQifkXHltWRbK6OyMaO4QZa2cSu+vkm2PEop28="},{"name":"IF","value":"0CG91oW6KYZSexPu7Yh7RlL08t3dRFh97nJSOVPQbzg="},{"name":"GK","value":"N/+4A81ZhyH8fFwfrLPcOYk9lTFqOlqeo6nOLg52L7I="},{"name":"PERMID","value":"OrHc1hPl4TWHFOPCiFw1RPT1YaKP0kJ/GG9A2pxWNNo="}]}</v>
      </c>
    </row>
    <row r="90" spans="2:21" x14ac:dyDescent="0.25">
      <c r="B90" s="24" t="s">
        <v>200</v>
      </c>
      <c r="C90" s="24" t="s">
        <v>201</v>
      </c>
      <c r="D90" s="24" t="s">
        <v>23</v>
      </c>
      <c r="E90" s="24">
        <v>99</v>
      </c>
      <c r="F90" s="24" t="b">
        <v>0</v>
      </c>
      <c r="G90" s="24">
        <v>85</v>
      </c>
      <c r="H90" s="24">
        <v>1000000085</v>
      </c>
      <c r="J90" t="str" cm="1">
        <f t="array" ref="J90">_xll.MADRec.Format.Verify(J$4,B90)</f>
        <v>ABCDEFGHIJK000008514</v>
      </c>
      <c r="K90" t="str" cm="1">
        <f t="array" ref="K90">_xll.MADRec.Format.Verify(K$4,C90)</f>
        <v>0000GB85XXX</v>
      </c>
      <c r="L90" t="str" cm="1">
        <f t="array" ref="L90">_xll.MADRec.Format.Verify(L$4,D90)</f>
        <v>NFC-</v>
      </c>
      <c r="M90" t="str" cm="1">
        <f t="array" ref="M90">_xll.MADRec.Format.Verify(M$4,""&amp;E90)</f>
        <v>99</v>
      </c>
      <c r="N90" s="22" t="b" cm="1">
        <f t="array" ref="N90">_xll.MADRec.Format.Verify(N$4,F90)</f>
        <v>0</v>
      </c>
      <c r="O90" t="str" cm="1">
        <f t="array" ref="O90">_xll.MADRec.Format.Verify(O$4,""&amp;G90)</f>
        <v>85</v>
      </c>
      <c r="P90" t="str" cm="1">
        <f t="array" ref="P90">_xll.MADRec.Format.Verify(P$4,""&amp;H90)</f>
        <v>1000000085</v>
      </c>
      <c r="R90" s="25" t="str">
        <f t="shared" si="1"/>
        <v>verified</v>
      </c>
      <c r="T90" t="str" cm="1">
        <f t="array" ref="T90">_xll.MADRec.Format.Hash("",J90)</f>
        <v>QX1DbCjh+e/so8vKE6Hps0mXiT9H7nVzrR2/BsAfw4Y=</v>
      </c>
      <c r="U90" s="22" t="str" cm="1">
        <f t="array" ref="U90">IF(R90&lt;&gt;"verified","",_xll.MADRec.Format.Contrib(IF($H$2,_xll.MADRec.Format.Hash(T90,J90),J90),_xll.MADRec.Format.Combine(_xll.MADRec.Format.Pair(K$4,K90,T90,$H$2),_xll.MADRec.Format.Pair(L$4,L90,T90,$H$2),_xll.MADRec.Format.Pair(M$4,M90,T90,$H$2),_xll.MADRec.Format.Pair(N$4,N90,T90,$H$2),_xll.MADRec.Format.Pair(O$4,O90,T90,$H$2),_xll.MADRec.Format.Pair(P$4,P90,T90,$H$2)),$H$2))</f>
        <v>{"LEI":"lHqi76gYMnUf0a8rwJh9UGRUANkeSdnfeW625BDtJnk=","hashed":true,"values":[{"name":"BIC","value":"pM09aRnoVcCXRRReH6/QfnZN1u1v9CwglhfXGoqtPb0="},{"name":"EMIR","value":"Yh0VpQ6HnQn/v9skZrPpTGXKNyy9ZdHU6rMmJNGLU6s="},{"name":"NACE","value":"Q2DxVfbj55k1kPrfuzZUDTKLiAJb0MZA0Rm/G4U4HB4="},{"name":"IF","value":"M1IhvkyZSi9LuhSG87q8lGosWzNmYEL62zYQrta6DHk="},{"name":"GK","value":"bn0qyi0AWK4RuCmw0R4JXdU3fNaGQmPsKnk42hxn5FE="},{"name":"PERMID","value":"c+tuvDD88KMk9mb5KsJp/OpVfvzDmXcdXVTL7y8kAew="}]}</v>
      </c>
    </row>
    <row r="91" spans="2:21" x14ac:dyDescent="0.25">
      <c r="B91" s="24" t="s">
        <v>202</v>
      </c>
      <c r="C91" s="24" t="s">
        <v>203</v>
      </c>
      <c r="D91" s="24" t="s">
        <v>24</v>
      </c>
      <c r="E91" s="24">
        <v>1.1100000000000001</v>
      </c>
      <c r="F91" s="24" t="b">
        <v>1</v>
      </c>
      <c r="G91" s="24">
        <v>86</v>
      </c>
      <c r="H91" s="24">
        <v>1000000086</v>
      </c>
      <c r="J91" t="str" cm="1">
        <f t="array" ref="J91">_xll.MADRec.Format.Verify(J$4,B91)</f>
        <v>ABCDEFGHIJK000008611</v>
      </c>
      <c r="K91" t="str" cm="1">
        <f t="array" ref="K91">_xll.MADRec.Format.Verify(K$4,C91)</f>
        <v>0000GB86XXX</v>
      </c>
      <c r="L91" t="str" cm="1">
        <f t="array" ref="L91">_xll.MADRec.Format.Verify(L$4,D91)</f>
        <v>NFC+</v>
      </c>
      <c r="M91" t="str" cm="1">
        <f t="array" ref="M91">_xll.MADRec.Format.Verify(M$4,""&amp;E91)</f>
        <v>1.11</v>
      </c>
      <c r="N91" s="22" t="b" cm="1">
        <f t="array" ref="N91">_xll.MADRec.Format.Verify(N$4,F91)</f>
        <v>1</v>
      </c>
      <c r="O91" t="str" cm="1">
        <f t="array" ref="O91">_xll.MADRec.Format.Verify(O$4,""&amp;G91)</f>
        <v>86</v>
      </c>
      <c r="P91" t="str" cm="1">
        <f t="array" ref="P91">_xll.MADRec.Format.Verify(P$4,""&amp;H91)</f>
        <v>1000000086</v>
      </c>
      <c r="R91" s="25" t="str">
        <f t="shared" si="1"/>
        <v>verified</v>
      </c>
      <c r="T91" t="str" cm="1">
        <f t="array" ref="T91">_xll.MADRec.Format.Hash("",J91)</f>
        <v>Y5KE3ANII/l7ILd12GeBlapH2FEeIrAhOkNNaTIdDLk=</v>
      </c>
      <c r="U91" s="22" t="str" cm="1">
        <f t="array" ref="U91">IF(R91&lt;&gt;"verified","",_xll.MADRec.Format.Contrib(IF($H$2,_xll.MADRec.Format.Hash(T91,J91),J91),_xll.MADRec.Format.Combine(_xll.MADRec.Format.Pair(K$4,K91,T91,$H$2),_xll.MADRec.Format.Pair(L$4,L91,T91,$H$2),_xll.MADRec.Format.Pair(M$4,M91,T91,$H$2),_xll.MADRec.Format.Pair(N$4,N91,T91,$H$2),_xll.MADRec.Format.Pair(O$4,O91,T91,$H$2),_xll.MADRec.Format.Pair(P$4,P91,T91,$H$2)),$H$2))</f>
        <v>{"LEI":"QxCIv8Y7Qhhcn6yrCJP9YDJLj4IfXMNPWhjlpK7YbM0=","hashed":true,"values":[{"name":"BIC","value":"Qsg0qarrYqLtQfpVhpzH+LHyRW2kVaIikHJ/B1TiQoc="},{"name":"EMIR","value":"4QiTe6bMM66HTF3MLrkBxgRTnZErgM4O1RgqG2OFJJA="},{"name":"NACE","value":"cjQTaGTN/AcjdzVCJfklpdztlwFyUoGdHT/X+wGBwcI="},{"name":"IF","value":"qcGa5p1kLxAQOLQyeuVVdtE8V2ibEb3A3i49VVRacEw="},{"name":"GK","value":"QUMh8ZrcCxlYUCa7peosGDJ4EQNDPhgeea1fOmicGj8="},{"name":"PERMID","value":"FEVOv+17Y4kuYI4i53EkG3m7M08yuT8288iQP8znsMI="}]}</v>
      </c>
    </row>
    <row r="92" spans="2:21" x14ac:dyDescent="0.25">
      <c r="B92" s="24" t="s">
        <v>204</v>
      </c>
      <c r="C92" s="24" t="s">
        <v>205</v>
      </c>
      <c r="D92" s="24" t="s">
        <v>22</v>
      </c>
      <c r="E92" s="24">
        <v>99</v>
      </c>
      <c r="F92" s="24" t="b">
        <v>0</v>
      </c>
      <c r="G92" s="24">
        <v>87</v>
      </c>
      <c r="H92" s="24">
        <v>1000000087</v>
      </c>
      <c r="J92" t="str" cm="1">
        <f t="array" ref="J92">_xll.MADRec.Format.Verify(J$4,B92)</f>
        <v>ABCDEFGHIJK000008708</v>
      </c>
      <c r="K92" t="str" cm="1">
        <f t="array" ref="K92">_xll.MADRec.Format.Verify(K$4,C92)</f>
        <v>0000GB87XXX</v>
      </c>
      <c r="L92" t="str" cm="1">
        <f t="array" ref="L92">_xll.MADRec.Format.Verify(L$4,D92)</f>
        <v>FC</v>
      </c>
      <c r="M92" t="str" cm="1">
        <f t="array" ref="M92">_xll.MADRec.Format.Verify(M$4,""&amp;E92)</f>
        <v>99</v>
      </c>
      <c r="N92" s="22" t="b" cm="1">
        <f t="array" ref="N92">_xll.MADRec.Format.Verify(N$4,F92)</f>
        <v>0</v>
      </c>
      <c r="O92" t="str" cm="1">
        <f t="array" ref="O92">_xll.MADRec.Format.Verify(O$4,""&amp;G92)</f>
        <v>87</v>
      </c>
      <c r="P92" t="str" cm="1">
        <f t="array" ref="P92">_xll.MADRec.Format.Verify(P$4,""&amp;H92)</f>
        <v>1000000087</v>
      </c>
      <c r="R92" s="25" t="str">
        <f t="shared" si="1"/>
        <v>verified</v>
      </c>
      <c r="T92" t="str" cm="1">
        <f t="array" ref="T92">_xll.MADRec.Format.Hash("",J92)</f>
        <v>xXILMxFGpPNVuJIjhYLX2G/prl895dlF44jDVK516co=</v>
      </c>
      <c r="U92" s="22" t="str" cm="1">
        <f t="array" ref="U92">IF(R92&lt;&gt;"verified","",_xll.MADRec.Format.Contrib(IF($H$2,_xll.MADRec.Format.Hash(T92,J92),J92),_xll.MADRec.Format.Combine(_xll.MADRec.Format.Pair(K$4,K92,T92,$H$2),_xll.MADRec.Format.Pair(L$4,L92,T92,$H$2),_xll.MADRec.Format.Pair(M$4,M92,T92,$H$2),_xll.MADRec.Format.Pair(N$4,N92,T92,$H$2),_xll.MADRec.Format.Pair(O$4,O92,T92,$H$2),_xll.MADRec.Format.Pair(P$4,P92,T92,$H$2)),$H$2))</f>
        <v>{"LEI":"PAWHAKIDl0p5SKhQ/B8yfbERjRUPQB/27MersY/pBjM=","hashed":true,"values":[{"name":"BIC","value":"79YQHLNYosTEYyfkEWXrK/FybdhUEDYZrEOAUJ94zvQ="},{"name":"EMIR","value":"flJumLa4N5VrLADmaBAXe10S4vWw/AQ/O8itab9A63I="},{"name":"NACE","value":"K120OLRf2NBrRb3mAjFy8/1gB5tecpEP0/cfVElrrl8="},{"name":"IF","value":"1aN+ikfxFcMqDT9224KlNS6qv56N8e+S08h+raxxyyI="},{"name":"GK","value":"54bOS2c1mtBEdZE4qcBN4HUO2yYhSuF802PuR5efiIE="},{"name":"PERMID","value":"wiiPvn2kcTkB03v/piyAJL0VSpqpN8csaN6w16+YDOA="}]}</v>
      </c>
    </row>
    <row r="93" spans="2:21" x14ac:dyDescent="0.25">
      <c r="B93" s="24" t="s">
        <v>206</v>
      </c>
      <c r="C93" s="24" t="s">
        <v>207</v>
      </c>
      <c r="D93" s="24" t="s">
        <v>23</v>
      </c>
      <c r="E93" s="24">
        <v>1.1100000000000001</v>
      </c>
      <c r="F93" s="24" t="b">
        <v>1</v>
      </c>
      <c r="G93" s="24">
        <v>88</v>
      </c>
      <c r="H93" s="24">
        <v>1000000088</v>
      </c>
      <c r="J93" t="str" cm="1">
        <f t="array" ref="J93">_xll.MADRec.Format.Verify(J$4,B93)</f>
        <v>ABCDEFGHIJK000008805</v>
      </c>
      <c r="K93" t="str" cm="1">
        <f t="array" ref="K93">_xll.MADRec.Format.Verify(K$4,C93)</f>
        <v>0000GB88XXX</v>
      </c>
      <c r="L93" t="str" cm="1">
        <f t="array" ref="L93">_xll.MADRec.Format.Verify(L$4,D93)</f>
        <v>NFC-</v>
      </c>
      <c r="M93" t="str" cm="1">
        <f t="array" ref="M93">_xll.MADRec.Format.Verify(M$4,""&amp;E93)</f>
        <v>1.11</v>
      </c>
      <c r="N93" s="22" t="b" cm="1">
        <f t="array" ref="N93">_xll.MADRec.Format.Verify(N$4,F93)</f>
        <v>1</v>
      </c>
      <c r="O93" t="str" cm="1">
        <f t="array" ref="O93">_xll.MADRec.Format.Verify(O$4,""&amp;G93)</f>
        <v>88</v>
      </c>
      <c r="P93" t="str" cm="1">
        <f t="array" ref="P93">_xll.MADRec.Format.Verify(P$4,""&amp;H93)</f>
        <v>1000000088</v>
      </c>
      <c r="R93" s="25" t="str">
        <f t="shared" si="1"/>
        <v>verified</v>
      </c>
      <c r="T93" t="str" cm="1">
        <f t="array" ref="T93">_xll.MADRec.Format.Hash("",J93)</f>
        <v>c2DkX3buXUICU4JB5g7DX6eZYpzcz/IT8vNeIObsMTg=</v>
      </c>
      <c r="U93" s="22" t="str" cm="1">
        <f t="array" ref="U93">IF(R93&lt;&gt;"verified","",_xll.MADRec.Format.Contrib(IF($H$2,_xll.MADRec.Format.Hash(T93,J93),J93),_xll.MADRec.Format.Combine(_xll.MADRec.Format.Pair(K$4,K93,T93,$H$2),_xll.MADRec.Format.Pair(L$4,L93,T93,$H$2),_xll.MADRec.Format.Pair(M$4,M93,T93,$H$2),_xll.MADRec.Format.Pair(N$4,N93,T93,$H$2),_xll.MADRec.Format.Pair(O$4,O93,T93,$H$2),_xll.MADRec.Format.Pair(P$4,P93,T93,$H$2)),$H$2))</f>
        <v>{"LEI":"vCATSotCTWO6CaKGX7cpSzOzaZj610AzyrXBLbEXxZg=","hashed":true,"values":[{"name":"BIC","value":"yW/2tdRYp/4RrXPJ4/ERUh8uQu1gAIagmxTLvtaiG64="},{"name":"EMIR","value":"YmL+wIdKYurXb7IMabKvUZDfliz2jbBj5h9ZmyxCnLM="},{"name":"NACE","value":"iNSw3W7BXhpu7zr6ldLD5eB+U+JMiZSsH5/bFNrrtIw="},{"name":"IF","value":"sZKG+mfbrgvyyZMxEGlHffGT11/nZ+sgzmy7SdItn8k="},{"name":"GK","value":"yqvgSR1nW32QCVd+P2WcKGbiZCJlmTmcNf/VvOI8yqA="},{"name":"PERMID","value":"Hu/9DrXLmZO1ExGRs/T5vo1Vx+KhaYvhoVF8Cx1laYM="}]}</v>
      </c>
    </row>
    <row r="94" spans="2:21" x14ac:dyDescent="0.25">
      <c r="B94" s="24" t="s">
        <v>208</v>
      </c>
      <c r="C94" s="24" t="s">
        <v>209</v>
      </c>
      <c r="D94" s="24" t="s">
        <v>24</v>
      </c>
      <c r="E94" s="24">
        <v>99</v>
      </c>
      <c r="F94" s="24" t="b">
        <v>0</v>
      </c>
      <c r="G94" s="24">
        <v>89</v>
      </c>
      <c r="H94" s="24">
        <v>1000000089</v>
      </c>
      <c r="J94" t="str" cm="1">
        <f t="array" ref="J94">_xll.MADRec.Format.Verify(J$4,B94)</f>
        <v>ABCDEFGHIJK000008902</v>
      </c>
      <c r="K94" t="str" cm="1">
        <f t="array" ref="K94">_xll.MADRec.Format.Verify(K$4,C94)</f>
        <v>0000GB89XXX</v>
      </c>
      <c r="L94" t="str" cm="1">
        <f t="array" ref="L94">_xll.MADRec.Format.Verify(L$4,D94)</f>
        <v>NFC+</v>
      </c>
      <c r="M94" t="str" cm="1">
        <f t="array" ref="M94">_xll.MADRec.Format.Verify(M$4,""&amp;E94)</f>
        <v>99</v>
      </c>
      <c r="N94" s="22" t="b" cm="1">
        <f t="array" ref="N94">_xll.MADRec.Format.Verify(N$4,F94)</f>
        <v>0</v>
      </c>
      <c r="O94" t="str" cm="1">
        <f t="array" ref="O94">_xll.MADRec.Format.Verify(O$4,""&amp;G94)</f>
        <v>89</v>
      </c>
      <c r="P94" t="str" cm="1">
        <f t="array" ref="P94">_xll.MADRec.Format.Verify(P$4,""&amp;H94)</f>
        <v>1000000089</v>
      </c>
      <c r="R94" s="25" t="str">
        <f t="shared" si="1"/>
        <v>verified</v>
      </c>
      <c r="T94" t="str" cm="1">
        <f t="array" ref="T94">_xll.MADRec.Format.Hash("",J94)</f>
        <v>3UV1o1Jry9tHh1x9VBPTbNrK5k4L+3ljF3P3pJdNxwE=</v>
      </c>
      <c r="U94" s="22" t="str" cm="1">
        <f t="array" ref="U94">IF(R94&lt;&gt;"verified","",_xll.MADRec.Format.Contrib(IF($H$2,_xll.MADRec.Format.Hash(T94,J94),J94),_xll.MADRec.Format.Combine(_xll.MADRec.Format.Pair(K$4,K94,T94,$H$2),_xll.MADRec.Format.Pair(L$4,L94,T94,$H$2),_xll.MADRec.Format.Pair(M$4,M94,T94,$H$2),_xll.MADRec.Format.Pair(N$4,N94,T94,$H$2),_xll.MADRec.Format.Pair(O$4,O94,T94,$H$2),_xll.MADRec.Format.Pair(P$4,P94,T94,$H$2)),$H$2))</f>
        <v>{"LEI":"S+HExC4sVacL1+9247teJLJ/PJVzIO47+s4WkRd5jFs=","hashed":true,"values":[{"name":"BIC","value":"D79PptrtRy4eYltagsZqwMN6kg2K+OIOrZN4lgi381s="},{"name":"EMIR","value":"NpKBLzbNNCauIRwzzjwqOF/iM7zASPIYmnqG2amUaok="},{"name":"NACE","value":"2EEMObaqS0gwMpwfiivOPHHptJk7Aqqmxs6b5eOuJFw="},{"name":"IF","value":"P0O6sslNfDVMkuXkVmrYuSTC2PCeWMIszjJ/9rcsjBM="},{"name":"GK","value":"y7FDFsOZQk1hE1ZkhUNu/zYXsJN25Vj/jSOjoQd440w="},{"name":"PERMID","value":"UsYjpQSFd/DJxRP8X+vWYjHSqQAVMFQQqR1KhtU1DJc="}]}</v>
      </c>
    </row>
    <row r="95" spans="2:21" x14ac:dyDescent="0.25">
      <c r="B95" s="24" t="s">
        <v>210</v>
      </c>
      <c r="C95" s="24" t="s">
        <v>211</v>
      </c>
      <c r="D95" s="24" t="s">
        <v>22</v>
      </c>
      <c r="E95" s="24">
        <v>1.1100000000000001</v>
      </c>
      <c r="F95" s="24" t="b">
        <v>1</v>
      </c>
      <c r="G95" s="24">
        <v>90</v>
      </c>
      <c r="H95" s="24">
        <v>1000000090</v>
      </c>
      <c r="J95" t="str" cm="1">
        <f t="array" ref="J95">_xll.MADRec.Format.Verify(J$4,B95)</f>
        <v>ABCDEFGHIJK000009096</v>
      </c>
      <c r="K95" t="str" cm="1">
        <f t="array" ref="K95">_xll.MADRec.Format.Verify(K$4,C95)</f>
        <v>0000GB90XXX</v>
      </c>
      <c r="L95" t="str" cm="1">
        <f t="array" ref="L95">_xll.MADRec.Format.Verify(L$4,D95)</f>
        <v>FC</v>
      </c>
      <c r="M95" t="str" cm="1">
        <f t="array" ref="M95">_xll.MADRec.Format.Verify(M$4,""&amp;E95)</f>
        <v>1.11</v>
      </c>
      <c r="N95" s="22" t="b" cm="1">
        <f t="array" ref="N95">_xll.MADRec.Format.Verify(N$4,F95)</f>
        <v>1</v>
      </c>
      <c r="O95" t="str" cm="1">
        <f t="array" ref="O95">_xll.MADRec.Format.Verify(O$4,""&amp;G95)</f>
        <v>90</v>
      </c>
      <c r="P95" t="str" cm="1">
        <f t="array" ref="P95">_xll.MADRec.Format.Verify(P$4,""&amp;H95)</f>
        <v>1000000090</v>
      </c>
      <c r="R95" s="25" t="str">
        <f t="shared" si="1"/>
        <v>verified</v>
      </c>
      <c r="T95" t="str" cm="1">
        <f t="array" ref="T95">_xll.MADRec.Format.Hash("",J95)</f>
        <v>AZaJYu5gEDPiUAmWk98SOArkQ8paK4jHzenrlNr/wRU=</v>
      </c>
      <c r="U95" s="22" t="str" cm="1">
        <f t="array" ref="U95">IF(R95&lt;&gt;"verified","",_xll.MADRec.Format.Contrib(IF($H$2,_xll.MADRec.Format.Hash(T95,J95),J95),_xll.MADRec.Format.Combine(_xll.MADRec.Format.Pair(K$4,K95,T95,$H$2),_xll.MADRec.Format.Pair(L$4,L95,T95,$H$2),_xll.MADRec.Format.Pair(M$4,M95,T95,$H$2),_xll.MADRec.Format.Pair(N$4,N95,T95,$H$2),_xll.MADRec.Format.Pair(O$4,O95,T95,$H$2),_xll.MADRec.Format.Pair(P$4,P95,T95,$H$2)),$H$2))</f>
        <v>{"LEI":"1UAOfHUxNZ+s9rUu2dQE75vsTSHjPldkpxL+oIb49n4=","hashed":true,"values":[{"name":"BIC","value":"5XYnGabYSMSj6UC4IrWvJ2EvCwEq68q5hilhHBRN6H4="},{"name":"EMIR","value":"ek1ymvdaCd1d2t8OwlLfY362hxbbFcTt0cumaqCVbfs="},{"name":"NACE","value":"Ye8d+hslfpdi9stCG2YxCxwSJE2gUg00Dk3OwlqJpYs="},{"name":"IF","value":"dpwT9alxXhTZdB4PcPCihhFXfjvKFwrUCLUk0/NLkRE="},{"name":"GK","value":"V6h8q9M7OARbwwazHm/Mw4b19kTxVudbkTDwsCw1uf8="},{"name":"PERMID","value":"UyfkzR09ECOKWn/+8oly5ZQdIFlttZyxo9hfrJyvEpw="}]}</v>
      </c>
    </row>
    <row r="96" spans="2:21" x14ac:dyDescent="0.25">
      <c r="B96" s="24" t="s">
        <v>212</v>
      </c>
      <c r="C96" s="24" t="s">
        <v>213</v>
      </c>
      <c r="D96" s="24" t="s">
        <v>23</v>
      </c>
      <c r="E96" s="24">
        <v>99</v>
      </c>
      <c r="F96" s="24" t="b">
        <v>0</v>
      </c>
      <c r="G96" s="24">
        <v>91</v>
      </c>
      <c r="H96" s="24">
        <v>1000000091</v>
      </c>
      <c r="J96" t="str" cm="1">
        <f t="array" ref="J96">_xll.MADRec.Format.Verify(J$4,B96)</f>
        <v>ABCDEFGHIJK000009193</v>
      </c>
      <c r="K96" t="str" cm="1">
        <f t="array" ref="K96">_xll.MADRec.Format.Verify(K$4,C96)</f>
        <v>0000GB91XXX</v>
      </c>
      <c r="L96" t="str" cm="1">
        <f t="array" ref="L96">_xll.MADRec.Format.Verify(L$4,D96)</f>
        <v>NFC-</v>
      </c>
      <c r="M96" t="str" cm="1">
        <f t="array" ref="M96">_xll.MADRec.Format.Verify(M$4,""&amp;E96)</f>
        <v>99</v>
      </c>
      <c r="N96" s="22" t="b" cm="1">
        <f t="array" ref="N96">_xll.MADRec.Format.Verify(N$4,F96)</f>
        <v>0</v>
      </c>
      <c r="O96" t="str" cm="1">
        <f t="array" ref="O96">_xll.MADRec.Format.Verify(O$4,""&amp;G96)</f>
        <v>91</v>
      </c>
      <c r="P96" t="str" cm="1">
        <f t="array" ref="P96">_xll.MADRec.Format.Verify(P$4,""&amp;H96)</f>
        <v>1000000091</v>
      </c>
      <c r="R96" s="25" t="str">
        <f t="shared" si="1"/>
        <v>verified</v>
      </c>
      <c r="T96" t="str" cm="1">
        <f t="array" ref="T96">_xll.MADRec.Format.Hash("",J96)</f>
        <v>8PQOeTBs0KMjVYaXGza8UkCRBbLoHMKLyGY5ymfW+4k=</v>
      </c>
      <c r="U96" s="22" t="str" cm="1">
        <f t="array" ref="U96">IF(R96&lt;&gt;"verified","",_xll.MADRec.Format.Contrib(IF($H$2,_xll.MADRec.Format.Hash(T96,J96),J96),_xll.MADRec.Format.Combine(_xll.MADRec.Format.Pair(K$4,K96,T96,$H$2),_xll.MADRec.Format.Pair(L$4,L96,T96,$H$2),_xll.MADRec.Format.Pair(M$4,M96,T96,$H$2),_xll.MADRec.Format.Pair(N$4,N96,T96,$H$2),_xll.MADRec.Format.Pair(O$4,O96,T96,$H$2),_xll.MADRec.Format.Pair(P$4,P96,T96,$H$2)),$H$2))</f>
        <v>{"LEI":"8ou2aZDGSC2EK/mjQ5FlPUmOLWNiX3iItM8+uKPlHL4=","hashed":true,"values":[{"name":"BIC","value":"Eo4K4CIeP9aDFQezRg0nyR6WjSNudr5F257JaoAh7n0="},{"name":"EMIR","value":"Vb7ub67yCgX7uBDcOB5ClmkZtzGfOVuGJ+pfSHHV48s="},{"name":"NACE","value":"+5C2V5gRm1oJu68h7AVxMUbSi9fvj/1jgf0eXAi9YTU="},{"name":"IF","value":"FcSxuFiJIqp1cEMAmxRcIDj5sgy0lFb9Igl0ik/Vv4k="},{"name":"GK","value":"cSh1Uq3J9QZHJoPLtlmJ70Bl8qRxyUB4cAHKau9IQfo="},{"name":"PERMID","value":"i+8B8mP6dBmpV8l3P6/fLUN0xbAwu/C04xI+ZbIqFcA="}]}</v>
      </c>
    </row>
    <row r="97" spans="2:21" x14ac:dyDescent="0.25">
      <c r="B97" s="24" t="s">
        <v>214</v>
      </c>
      <c r="C97" s="24" t="s">
        <v>215</v>
      </c>
      <c r="D97" s="24" t="s">
        <v>24</v>
      </c>
      <c r="E97" s="24">
        <v>1.1100000000000001</v>
      </c>
      <c r="F97" s="24" t="b">
        <v>1</v>
      </c>
      <c r="G97" s="24">
        <v>92</v>
      </c>
      <c r="H97" s="24">
        <v>1000000092</v>
      </c>
      <c r="J97" t="str" cm="1">
        <f t="array" ref="J97">_xll.MADRec.Format.Verify(J$4,B97)</f>
        <v>ABCDEFGHIJK000009290</v>
      </c>
      <c r="K97" t="str" cm="1">
        <f t="array" ref="K97">_xll.MADRec.Format.Verify(K$4,C97)</f>
        <v>0000GB92XXX</v>
      </c>
      <c r="L97" t="str" cm="1">
        <f t="array" ref="L97">_xll.MADRec.Format.Verify(L$4,D97)</f>
        <v>NFC+</v>
      </c>
      <c r="M97" t="str" cm="1">
        <f t="array" ref="M97">_xll.MADRec.Format.Verify(M$4,""&amp;E97)</f>
        <v>1.11</v>
      </c>
      <c r="N97" s="22" t="b" cm="1">
        <f t="array" ref="N97">_xll.MADRec.Format.Verify(N$4,F97)</f>
        <v>1</v>
      </c>
      <c r="O97" t="str" cm="1">
        <f t="array" ref="O97">_xll.MADRec.Format.Verify(O$4,""&amp;G97)</f>
        <v>92</v>
      </c>
      <c r="P97" t="str" cm="1">
        <f t="array" ref="P97">_xll.MADRec.Format.Verify(P$4,""&amp;H97)</f>
        <v>1000000092</v>
      </c>
      <c r="R97" s="25" t="str">
        <f t="shared" si="1"/>
        <v>verified</v>
      </c>
      <c r="T97" t="str" cm="1">
        <f t="array" ref="T97">_xll.MADRec.Format.Hash("",J97)</f>
        <v>4kdggLXI8fFOpZlxCB6Zk4KegOQ6VXNGY1rx3m+z/XY=</v>
      </c>
      <c r="U97" s="22" t="str" cm="1">
        <f t="array" ref="U97">IF(R97&lt;&gt;"verified","",_xll.MADRec.Format.Contrib(IF($H$2,_xll.MADRec.Format.Hash(T97,J97),J97),_xll.MADRec.Format.Combine(_xll.MADRec.Format.Pair(K$4,K97,T97,$H$2),_xll.MADRec.Format.Pair(L$4,L97,T97,$H$2),_xll.MADRec.Format.Pair(M$4,M97,T97,$H$2),_xll.MADRec.Format.Pair(N$4,N97,T97,$H$2),_xll.MADRec.Format.Pair(O$4,O97,T97,$H$2),_xll.MADRec.Format.Pair(P$4,P97,T97,$H$2)),$H$2))</f>
        <v>{"LEI":"WoDk3tXR7I/xQMkaH8DYBJ3WLUewRWCcnAMmzboX4yk=","hashed":true,"values":[{"name":"BIC","value":"nydnsx/I2iB7fI52oKA98UUiUwxRCPvhmmAc95VAH8A="},{"name":"EMIR","value":"+rqd0nv6hnswe676HHgoXI8H7j4LW/hFaMLuT6WsWXo="},{"name":"NACE","value":"cIJWwnx0KQwj7TVdFREeco1BVUukBdHGwsiK1QZ2c0U="},{"name":"IF","value":"6vOM+cXx0kdu4B24LlLrhbWufRZTyntoth+IHL9gTCA="},{"name":"GK","value":"PrtglCxt+Sgfp36uCT0hzkfwSi1rgrDRue1JvpeaTWc="},{"name":"PERMID","value":"ON64JqqyXx+toOqLnOCGHkwTkIPJesS6SBgff5HxFK0="}]}</v>
      </c>
    </row>
    <row r="98" spans="2:21" x14ac:dyDescent="0.25">
      <c r="B98" s="24" t="s">
        <v>216</v>
      </c>
      <c r="C98" s="24" t="s">
        <v>217</v>
      </c>
      <c r="D98" s="24" t="s">
        <v>22</v>
      </c>
      <c r="E98" s="24">
        <v>99</v>
      </c>
      <c r="F98" s="24" t="b">
        <v>0</v>
      </c>
      <c r="G98" s="24">
        <v>93</v>
      </c>
      <c r="H98" s="24">
        <v>1000000093</v>
      </c>
      <c r="J98" t="str" cm="1">
        <f t="array" ref="J98">_xll.MADRec.Format.Verify(J$4,B98)</f>
        <v>ABCDEFGHIJK000009387</v>
      </c>
      <c r="K98" t="str" cm="1">
        <f t="array" ref="K98">_xll.MADRec.Format.Verify(K$4,C98)</f>
        <v>0000GB93XXX</v>
      </c>
      <c r="L98" t="str" cm="1">
        <f t="array" ref="L98">_xll.MADRec.Format.Verify(L$4,D98)</f>
        <v>FC</v>
      </c>
      <c r="M98" t="str" cm="1">
        <f t="array" ref="M98">_xll.MADRec.Format.Verify(M$4,""&amp;E98)</f>
        <v>99</v>
      </c>
      <c r="N98" s="22" t="b" cm="1">
        <f t="array" ref="N98">_xll.MADRec.Format.Verify(N$4,F98)</f>
        <v>0</v>
      </c>
      <c r="O98" t="str" cm="1">
        <f t="array" ref="O98">_xll.MADRec.Format.Verify(O$4,""&amp;G98)</f>
        <v>93</v>
      </c>
      <c r="P98" t="str" cm="1">
        <f t="array" ref="P98">_xll.MADRec.Format.Verify(P$4,""&amp;H98)</f>
        <v>1000000093</v>
      </c>
      <c r="R98" s="25" t="str">
        <f t="shared" si="1"/>
        <v>verified</v>
      </c>
      <c r="T98" t="str" cm="1">
        <f t="array" ref="T98">_xll.MADRec.Format.Hash("",J98)</f>
        <v>Aq6tIphQMEDgpw7y9iUW3kcBhYoLhUJGflxob2z6Qx8=</v>
      </c>
      <c r="U98" s="22" t="str" cm="1">
        <f t="array" ref="U98">IF(R98&lt;&gt;"verified","",_xll.MADRec.Format.Contrib(IF($H$2,_xll.MADRec.Format.Hash(T98,J98),J98),_xll.MADRec.Format.Combine(_xll.MADRec.Format.Pair(K$4,K98,T98,$H$2),_xll.MADRec.Format.Pair(L$4,L98,T98,$H$2),_xll.MADRec.Format.Pair(M$4,M98,T98,$H$2),_xll.MADRec.Format.Pair(N$4,N98,T98,$H$2),_xll.MADRec.Format.Pair(O$4,O98,T98,$H$2),_xll.MADRec.Format.Pair(P$4,P98,T98,$H$2)),$H$2))</f>
        <v>{"LEI":"F8jFE1Z0FRLpyvkRLKkd98a9tMbJV3JxS0fy4F63PeE=","hashed":true,"values":[{"name":"BIC","value":"ENMFtKJveq3I/UNoNQ54+buC4ukU7DAJCjb3Zcd/4D4="},{"name":"EMIR","value":"LoD1dXs5mF0JIh7CkU0NNJ5mC516OVbgn7Vc3E7oTTI="},{"name":"NACE","value":"Lz96kzTWBUu6rIJKQ3ZVsSLG3a0q6QP3zN0Co/wHlKI="},{"name":"IF","value":"QIRX7iH0ZlMq2MlQOLw6exO1IMIqTKz2g3OhjeRDFy0="},{"name":"GK","value":"cwITShxoSM8b/kUpPCwPi3j3IVGo548o/sJCAz1TbOU="},{"name":"PERMID","value":"soBo5qoWwqPIzfK6lB9ITdbAPXayZT9VJ2eR2VVSy10="}]}</v>
      </c>
    </row>
    <row r="99" spans="2:21" x14ac:dyDescent="0.25">
      <c r="B99" s="24" t="s">
        <v>218</v>
      </c>
      <c r="C99" s="24" t="s">
        <v>219</v>
      </c>
      <c r="D99" s="24" t="s">
        <v>23</v>
      </c>
      <c r="E99" s="24">
        <v>1.1100000000000001</v>
      </c>
      <c r="F99" s="24" t="b">
        <v>1</v>
      </c>
      <c r="G99" s="24">
        <v>94</v>
      </c>
      <c r="H99" s="24">
        <v>1000000094</v>
      </c>
      <c r="J99" t="str" cm="1">
        <f t="array" ref="J99">_xll.MADRec.Format.Verify(J$4,B99)</f>
        <v>ABCDEFGHIJK000009484</v>
      </c>
      <c r="K99" t="str" cm="1">
        <f t="array" ref="K99">_xll.MADRec.Format.Verify(K$4,C99)</f>
        <v>0000GB94XXX</v>
      </c>
      <c r="L99" t="str" cm="1">
        <f t="array" ref="L99">_xll.MADRec.Format.Verify(L$4,D99)</f>
        <v>NFC-</v>
      </c>
      <c r="M99" t="str" cm="1">
        <f t="array" ref="M99">_xll.MADRec.Format.Verify(M$4,""&amp;E99)</f>
        <v>1.11</v>
      </c>
      <c r="N99" s="22" t="b" cm="1">
        <f t="array" ref="N99">_xll.MADRec.Format.Verify(N$4,F99)</f>
        <v>1</v>
      </c>
      <c r="O99" t="str" cm="1">
        <f t="array" ref="O99">_xll.MADRec.Format.Verify(O$4,""&amp;G99)</f>
        <v>94</v>
      </c>
      <c r="P99" t="str" cm="1">
        <f t="array" ref="P99">_xll.MADRec.Format.Verify(P$4,""&amp;H99)</f>
        <v>1000000094</v>
      </c>
      <c r="R99" s="25" t="str">
        <f t="shared" si="1"/>
        <v>verified</v>
      </c>
      <c r="T99" t="str" cm="1">
        <f t="array" ref="T99">_xll.MADRec.Format.Hash("",J99)</f>
        <v>0E4tBEM85ShjTFQN88ZXALntfCCysqR/djoluKqhH9c=</v>
      </c>
      <c r="U99" s="22" t="str" cm="1">
        <f t="array" ref="U99">IF(R99&lt;&gt;"verified","",_xll.MADRec.Format.Contrib(IF($H$2,_xll.MADRec.Format.Hash(T99,J99),J99),_xll.MADRec.Format.Combine(_xll.MADRec.Format.Pair(K$4,K99,T99,$H$2),_xll.MADRec.Format.Pair(L$4,L99,T99,$H$2),_xll.MADRec.Format.Pair(M$4,M99,T99,$H$2),_xll.MADRec.Format.Pair(N$4,N99,T99,$H$2),_xll.MADRec.Format.Pair(O$4,O99,T99,$H$2),_xll.MADRec.Format.Pair(P$4,P99,T99,$H$2)),$H$2))</f>
        <v>{"LEI":"TRx7xmr5iFqxgwQnZHVqGQWswxFNJLT3QhWuRbFp2gw=","hashed":true,"values":[{"name":"BIC","value":"9v/bmNo0jNrArkC/imMtvp7513symv7diN6rocDXs7c="},{"name":"EMIR","value":"ruJkoqFeKXCCSVXEHcaXNN/OSsFlzxxc5LE0XGEldhw="},{"name":"NACE","value":"WslZGdCyi+/COUk5C4wcvb5HB9XNnYvtw+6YTcQopmE="},{"name":"IF","value":"otvemMn8S7BylqPTO15JN8d4ZtGBFWjDimS5oW0MCxY="},{"name":"GK","value":"3SGy+hpgdFw8y4bYhsA9Zle+YszMZMCZYJIAeNEx6Dk="},{"name":"PERMID","value":"4yrnRV9o+Km53dW9ILgOffERLsiJPgL2s8fORoNmt3g="}]}</v>
      </c>
    </row>
    <row r="100" spans="2:21" x14ac:dyDescent="0.25">
      <c r="B100" s="24" t="s">
        <v>220</v>
      </c>
      <c r="C100" s="24" t="s">
        <v>221</v>
      </c>
      <c r="D100" s="24" t="s">
        <v>24</v>
      </c>
      <c r="E100" s="24">
        <v>99</v>
      </c>
      <c r="F100" s="24" t="b">
        <v>0</v>
      </c>
      <c r="G100" s="24">
        <v>95</v>
      </c>
      <c r="H100" s="24">
        <v>1000000095</v>
      </c>
      <c r="J100" t="str" cm="1">
        <f t="array" ref="J100">_xll.MADRec.Format.Verify(J$4,B100)</f>
        <v>ABCDEFGHIJK000009581</v>
      </c>
      <c r="K100" t="str" cm="1">
        <f t="array" ref="K100">_xll.MADRec.Format.Verify(K$4,C100)</f>
        <v>0000GB95XXX</v>
      </c>
      <c r="L100" t="str" cm="1">
        <f t="array" ref="L100">_xll.MADRec.Format.Verify(L$4,D100)</f>
        <v>NFC+</v>
      </c>
      <c r="M100" t="str" cm="1">
        <f t="array" ref="M100">_xll.MADRec.Format.Verify(M$4,""&amp;E100)</f>
        <v>99</v>
      </c>
      <c r="N100" s="22" t="b" cm="1">
        <f t="array" ref="N100">_xll.MADRec.Format.Verify(N$4,F100)</f>
        <v>0</v>
      </c>
      <c r="O100" t="str" cm="1">
        <f t="array" ref="O100">_xll.MADRec.Format.Verify(O$4,""&amp;G100)</f>
        <v>95</v>
      </c>
      <c r="P100" t="str" cm="1">
        <f t="array" ref="P100">_xll.MADRec.Format.Verify(P$4,""&amp;H100)</f>
        <v>1000000095</v>
      </c>
      <c r="R100" s="25" t="str">
        <f t="shared" si="1"/>
        <v>verified</v>
      </c>
      <c r="T100" t="str" cm="1">
        <f t="array" ref="T100">_xll.MADRec.Format.Hash("",J100)</f>
        <v>RHrYwu/v/y/FjeKKdjtkJTCBAOd1VIdrL3c8LpMnhtQ=</v>
      </c>
      <c r="U100" s="22" t="str" cm="1">
        <f t="array" ref="U100">IF(R100&lt;&gt;"verified","",_xll.MADRec.Format.Contrib(IF($H$2,_xll.MADRec.Format.Hash(T100,J100),J100),_xll.MADRec.Format.Combine(_xll.MADRec.Format.Pair(K$4,K100,T100,$H$2),_xll.MADRec.Format.Pair(L$4,L100,T100,$H$2),_xll.MADRec.Format.Pair(M$4,M100,T100,$H$2),_xll.MADRec.Format.Pair(N$4,N100,T100,$H$2),_xll.MADRec.Format.Pair(O$4,O100,T100,$H$2),_xll.MADRec.Format.Pair(P$4,P100,T100,$H$2)),$H$2))</f>
        <v>{"LEI":"I4vq5/PjneXmaYH4i9s0xYciLNMXKxeqEM5UNpybmx0=","hashed":true,"values":[{"name":"BIC","value":"iY4EWMdPnPSrdeJgftkOmXz1PZszYJP+g7OXwfVlywU="},{"name":"EMIR","value":"PU/pKz7L5KqCE8gZEh8CWsU9CZb/yaUMcc1YvUOwvIk="},{"name":"NACE","value":"VGzjxRZY3atPH5S2VL3wSGdYoiDL7ayXFAfzjrUDHbI="},{"name":"IF","value":"0suhA2IlNKSjHLrRKKqUYxvixiQl1JHrNZsV8fXihN4="},{"name":"GK","value":"t1jzCLXOsGvDW5YBWcCGJkHOaWWwIvFHfnTSMyx7+cQ="},{"name":"PERMID","value":"FjC3YWMZWlYVcUI14aHq9pBdssXPTnpzz24yBvnrXVo="}]}</v>
      </c>
    </row>
    <row r="101" spans="2:21" x14ac:dyDescent="0.25">
      <c r="B101" s="24" t="s">
        <v>222</v>
      </c>
      <c r="C101" s="24" t="s">
        <v>223</v>
      </c>
      <c r="D101" s="24" t="s">
        <v>22</v>
      </c>
      <c r="E101" s="24">
        <v>1.1100000000000001</v>
      </c>
      <c r="F101" s="24" t="b">
        <v>1</v>
      </c>
      <c r="G101" s="24">
        <v>96</v>
      </c>
      <c r="H101" s="24">
        <v>1000000096</v>
      </c>
      <c r="J101" t="str" cm="1">
        <f t="array" ref="J101">_xll.MADRec.Format.Verify(J$4,B101)</f>
        <v>ABCDEFGHIJK000009678</v>
      </c>
      <c r="K101" t="str" cm="1">
        <f t="array" ref="K101">_xll.MADRec.Format.Verify(K$4,C101)</f>
        <v>0000GB96XXX</v>
      </c>
      <c r="L101" t="str" cm="1">
        <f t="array" ref="L101">_xll.MADRec.Format.Verify(L$4,D101)</f>
        <v>FC</v>
      </c>
      <c r="M101" t="str" cm="1">
        <f t="array" ref="M101">_xll.MADRec.Format.Verify(M$4,""&amp;E101)</f>
        <v>1.11</v>
      </c>
      <c r="N101" s="22" t="b" cm="1">
        <f t="array" ref="N101">_xll.MADRec.Format.Verify(N$4,F101)</f>
        <v>1</v>
      </c>
      <c r="O101" t="str" cm="1">
        <f t="array" ref="O101">_xll.MADRec.Format.Verify(O$4,""&amp;G101)</f>
        <v>96</v>
      </c>
      <c r="P101" t="str" cm="1">
        <f t="array" ref="P101">_xll.MADRec.Format.Verify(P$4,""&amp;H101)</f>
        <v>1000000096</v>
      </c>
      <c r="R101" s="25" t="str">
        <f t="shared" si="1"/>
        <v>verified</v>
      </c>
      <c r="T101" t="str" cm="1">
        <f t="array" ref="T101">_xll.MADRec.Format.Hash("",J101)</f>
        <v>j6G1YVXp5dkyrLBc5ZrN7e2HBUU5cBZCgy99xKx6rng=</v>
      </c>
      <c r="U101" s="22" t="str" cm="1">
        <f t="array" ref="U101">IF(R101&lt;&gt;"verified","",_xll.MADRec.Format.Contrib(IF($H$2,_xll.MADRec.Format.Hash(T101,J101),J101),_xll.MADRec.Format.Combine(_xll.MADRec.Format.Pair(K$4,K101,T101,$H$2),_xll.MADRec.Format.Pair(L$4,L101,T101,$H$2),_xll.MADRec.Format.Pair(M$4,M101,T101,$H$2),_xll.MADRec.Format.Pair(N$4,N101,T101,$H$2),_xll.MADRec.Format.Pair(O$4,O101,T101,$H$2),_xll.MADRec.Format.Pair(P$4,P101,T101,$H$2)),$H$2))</f>
        <v>{"LEI":"Reec/6uQ8J27v/HNVYZqic+EI1VfQ/5QEkfJisVmxiM=","hashed":true,"values":[{"name":"BIC","value":"f9OH2lUcMaCSihbe3u1F7TmaUm+QF2RkP5G6/f0UnT4="},{"name":"EMIR","value":"w/YevzCuNm9fHH0OlXorM8EVieYAFagBinvyiHdONR4="},{"name":"NACE","value":"t41RrWGlZKMLEeRHwHKjm2+EggzizqavIEKAqOGvgSo="},{"name":"IF","value":"RzxCe+z2Xc8aRfPwQcSyvcyWRlDN2JYm2mMEjb+f8yY="},{"name":"GK","value":"L1qKeVWjIRQ078tpSXTazHDku5ptusnOiEXaWTMlpx8="},{"name":"PERMID","value":"fsfYSbFGPt9QpP1RQf2Tn71LMziaK+0SkxyCQjbSSWQ="}]}</v>
      </c>
    </row>
    <row r="102" spans="2:21" x14ac:dyDescent="0.25">
      <c r="B102" s="24" t="s">
        <v>224</v>
      </c>
      <c r="C102" s="24" t="s">
        <v>225</v>
      </c>
      <c r="D102" s="24" t="s">
        <v>23</v>
      </c>
      <c r="E102" s="24">
        <v>99</v>
      </c>
      <c r="F102" s="24" t="b">
        <v>0</v>
      </c>
      <c r="G102" s="24">
        <v>97</v>
      </c>
      <c r="H102" s="24">
        <v>1000000097</v>
      </c>
      <c r="J102" t="str" cm="1">
        <f t="array" ref="J102">_xll.MADRec.Format.Verify(J$4,B102)</f>
        <v>ABCDEFGHIJK000009775</v>
      </c>
      <c r="K102" t="str" cm="1">
        <f t="array" ref="K102">_xll.MADRec.Format.Verify(K$4,C102)</f>
        <v>0000GB97XXX</v>
      </c>
      <c r="L102" t="str" cm="1">
        <f t="array" ref="L102">_xll.MADRec.Format.Verify(L$4,D102)</f>
        <v>NFC-</v>
      </c>
      <c r="M102" t="str" cm="1">
        <f t="array" ref="M102">_xll.MADRec.Format.Verify(M$4,""&amp;E102)</f>
        <v>99</v>
      </c>
      <c r="N102" s="22" t="b" cm="1">
        <f t="array" ref="N102">_xll.MADRec.Format.Verify(N$4,F102)</f>
        <v>0</v>
      </c>
      <c r="O102" t="str" cm="1">
        <f t="array" ref="O102">_xll.MADRec.Format.Verify(O$4,""&amp;G102)</f>
        <v>97</v>
      </c>
      <c r="P102" t="str" cm="1">
        <f t="array" ref="P102">_xll.MADRec.Format.Verify(P$4,""&amp;H102)</f>
        <v>1000000097</v>
      </c>
      <c r="R102" s="25" t="str">
        <f t="shared" si="1"/>
        <v>verified</v>
      </c>
      <c r="T102" t="str" cm="1">
        <f t="array" ref="T102">_xll.MADRec.Format.Hash("",J102)</f>
        <v>N2eg28W0gkt4FwnelRlWbUP5p5vlv37vIwWLllJw6yw=</v>
      </c>
      <c r="U102" s="22" t="str" cm="1">
        <f t="array" ref="U102">IF(R102&lt;&gt;"verified","",_xll.MADRec.Format.Contrib(IF($H$2,_xll.MADRec.Format.Hash(T102,J102),J102),_xll.MADRec.Format.Combine(_xll.MADRec.Format.Pair(K$4,K102,T102,$H$2),_xll.MADRec.Format.Pair(L$4,L102,T102,$H$2),_xll.MADRec.Format.Pair(M$4,M102,T102,$H$2),_xll.MADRec.Format.Pair(N$4,N102,T102,$H$2),_xll.MADRec.Format.Pair(O$4,O102,T102,$H$2),_xll.MADRec.Format.Pair(P$4,P102,T102,$H$2)),$H$2))</f>
        <v>{"LEI":"lLQkN291ShQGAJw5tyaHwSpCD7eKg33HzxicMiAExfE=","hashed":true,"values":[{"name":"BIC","value":"UA7K1SaoJf8Uzk4eulp6ZrlS2IpAB3fzneWYvG+0eZc="},{"name":"EMIR","value":"LoHcIrNRLxC3A/amgkR0/lGNZv2o5oqDpOAem2HZzQo="},{"name":"NACE","value":"PDdCzba8Jzhki1K26RGGkPKrRSN0cCLFJ4gPtNDYhdc="},{"name":"IF","value":"yRwUkfltS+92ujMBExdqrpCLczD97Ob/Jvxl626VIGA="},{"name":"GK","value":"KHptJuBckiHVQy6fj5g0Wb/RVKB6h0OI2Ut88YlnmVA="},{"name":"PERMID","value":"DPcy5vIIlTRFsvv8eG6z8yMABc0Ujxw8oPyMBFNU1SY="}]}</v>
      </c>
    </row>
    <row r="103" spans="2:21" x14ac:dyDescent="0.25">
      <c r="B103" s="24" t="s">
        <v>226</v>
      </c>
      <c r="C103" s="24" t="s">
        <v>227</v>
      </c>
      <c r="D103" s="24" t="s">
        <v>24</v>
      </c>
      <c r="E103" s="24">
        <v>1.1100000000000001</v>
      </c>
      <c r="F103" s="24" t="b">
        <v>1</v>
      </c>
      <c r="G103" s="24">
        <v>98</v>
      </c>
      <c r="H103" s="24">
        <v>1000000098</v>
      </c>
      <c r="J103" t="str" cm="1">
        <f t="array" ref="J103">_xll.MADRec.Format.Verify(J$4,B103)</f>
        <v>ABCDEFGHIJK000009872</v>
      </c>
      <c r="K103" t="str" cm="1">
        <f t="array" ref="K103">_xll.MADRec.Format.Verify(K$4,C103)</f>
        <v>0000GB98XXX</v>
      </c>
      <c r="L103" t="str" cm="1">
        <f t="array" ref="L103">_xll.MADRec.Format.Verify(L$4,D103)</f>
        <v>NFC+</v>
      </c>
      <c r="M103" t="str" cm="1">
        <f t="array" ref="M103">_xll.MADRec.Format.Verify(M$4,""&amp;E103)</f>
        <v>1.11</v>
      </c>
      <c r="N103" s="22" t="b" cm="1">
        <f t="array" ref="N103">_xll.MADRec.Format.Verify(N$4,F103)</f>
        <v>1</v>
      </c>
      <c r="O103" t="str" cm="1">
        <f t="array" ref="O103">_xll.MADRec.Format.Verify(O$4,""&amp;G103)</f>
        <v>98</v>
      </c>
      <c r="P103" t="str" cm="1">
        <f t="array" ref="P103">_xll.MADRec.Format.Verify(P$4,""&amp;H103)</f>
        <v>1000000098</v>
      </c>
      <c r="R103" s="25" t="str">
        <f t="shared" si="1"/>
        <v>verified</v>
      </c>
      <c r="T103" t="str" cm="1">
        <f t="array" ref="T103">_xll.MADRec.Format.Hash("",J103)</f>
        <v>R0+/3aV4jyb6YxqeRhsC2KvL1btf3Ggae76kcs3Gmcg=</v>
      </c>
      <c r="U103" s="22" t="str" cm="1">
        <f t="array" ref="U103">IF(R103&lt;&gt;"verified","",_xll.MADRec.Format.Contrib(IF($H$2,_xll.MADRec.Format.Hash(T103,J103),J103),_xll.MADRec.Format.Combine(_xll.MADRec.Format.Pair(K$4,K103,T103,$H$2),_xll.MADRec.Format.Pair(L$4,L103,T103,$H$2),_xll.MADRec.Format.Pair(M$4,M103,T103,$H$2),_xll.MADRec.Format.Pair(N$4,N103,T103,$H$2),_xll.MADRec.Format.Pair(O$4,O103,T103,$H$2),_xll.MADRec.Format.Pair(P$4,P103,T103,$H$2)),$H$2))</f>
        <v>{"LEI":"qkExYyYOAn46grhpN3GsC17i/vctmgxdA+FrtbEt008=","hashed":true,"values":[{"name":"BIC","value":"cxGwFjQ1TldbOC4gH7VtYcrDI3Y8QIfEh7pe8YRIMoo="},{"name":"EMIR","value":"QsIaVjUHqGiawZxwcJQNpWI/p7U9Ff05HJ8H2j4ycvY="},{"name":"NACE","value":"+4qHxmG/Ctvg0ABB4yVkaHpnrxGAPBx0n26WtpjhjxM="},{"name":"IF","value":"IX85w3Ysojd6uIO/RmHW+elxoJDW6hCbMuYvgXBMLTk="},{"name":"GK","value":"80Ax2mOutabO1I7t4KwN27Xg0oS5orqPHX4C+YJ50es="},{"name":"PERMID","value":"ILSyK4VkYA7C3Bcd0p+73USZWEQfPJEdYrauFkMBGTg="}]}</v>
      </c>
    </row>
    <row r="104" spans="2:21" x14ac:dyDescent="0.25">
      <c r="B104" s="24" t="s">
        <v>228</v>
      </c>
      <c r="C104" s="24" t="s">
        <v>229</v>
      </c>
      <c r="D104" s="24" t="s">
        <v>22</v>
      </c>
      <c r="E104" s="24">
        <v>99</v>
      </c>
      <c r="F104" s="24" t="b">
        <v>0</v>
      </c>
      <c r="G104" s="24">
        <v>99</v>
      </c>
      <c r="H104" s="24">
        <v>1000000099</v>
      </c>
      <c r="J104" t="str" cm="1">
        <f t="array" ref="J104">_xll.MADRec.Format.Verify(J$4,B104)</f>
        <v>ABCDEFGHIJK000009969</v>
      </c>
      <c r="K104" t="str" cm="1">
        <f t="array" ref="K104">_xll.MADRec.Format.Verify(K$4,C104)</f>
        <v>0000GB99XXX</v>
      </c>
      <c r="L104" t="str" cm="1">
        <f t="array" ref="L104">_xll.MADRec.Format.Verify(L$4,D104)</f>
        <v>FC</v>
      </c>
      <c r="M104" t="str" cm="1">
        <f t="array" ref="M104">_xll.MADRec.Format.Verify(M$4,""&amp;E104)</f>
        <v>99</v>
      </c>
      <c r="N104" s="22" t="b" cm="1">
        <f t="array" ref="N104">_xll.MADRec.Format.Verify(N$4,F104)</f>
        <v>0</v>
      </c>
      <c r="O104" t="str" cm="1">
        <f t="array" ref="O104">_xll.MADRec.Format.Verify(O$4,""&amp;G104)</f>
        <v>99</v>
      </c>
      <c r="P104" t="str" cm="1">
        <f t="array" ref="P104">_xll.MADRec.Format.Verify(P$4,""&amp;H104)</f>
        <v>1000000099</v>
      </c>
      <c r="R104" s="25" t="str">
        <f t="shared" si="1"/>
        <v>verified</v>
      </c>
      <c r="T104" t="str" cm="1">
        <f t="array" ref="T104">_xll.MADRec.Format.Hash("",J104)</f>
        <v>K3MQraUGO4y4KlVc6+WmXUEhv/WuF45air9KHYTHZro=</v>
      </c>
      <c r="U104" s="22" t="str" cm="1">
        <f t="array" ref="U104">IF(R104&lt;&gt;"verified","",_xll.MADRec.Format.Contrib(IF($H$2,_xll.MADRec.Format.Hash(T104,J104),J104),_xll.MADRec.Format.Combine(_xll.MADRec.Format.Pair(K$4,K104,T104,$H$2),_xll.MADRec.Format.Pair(L$4,L104,T104,$H$2),_xll.MADRec.Format.Pair(M$4,M104,T104,$H$2),_xll.MADRec.Format.Pair(N$4,N104,T104,$H$2),_xll.MADRec.Format.Pair(O$4,O104,T104,$H$2),_xll.MADRec.Format.Pair(P$4,P104,T104,$H$2)),$H$2))</f>
        <v>{"LEI":"LAP5AUCUK6XiWCk1gGbeMmxcYp+Z5jkkbsOj32UUl6o=","hashed":true,"values":[{"name":"BIC","value":"YG9Gg6X3lDuc1t/ZRSot44ZMwdW/PviGbWaJ3HbYSb0="},{"name":"EMIR","value":"QxkvISIIKfpjjDV5GB4/X/5oDAFVo0fLy4HVcWGDfh4="},{"name":"NACE","value":"+TIziQ35GPTJH2dqJG5oNRAhQWWYirWdkTFmWQYidL4="},{"name":"IF","value":"LkYISZUwC8o7ObFXfCD/ZVpDmjSfUffTMVi45n0bzGQ="},{"name":"GK","value":"+TIziQ35GPTJH2dqJG5oNRAhQWWYirWdkTFmWQYidL4="},{"name":"PERMID","value":"Uci6h5Ib9VEgck1gAG6WJ1Di/ibg3NO84fn4/9NIyB4="}]}</v>
      </c>
    </row>
  </sheetData>
  <mergeCells count="4">
    <mergeCell ref="B3:H3"/>
    <mergeCell ref="J3:P3"/>
    <mergeCell ref="P2:Q2"/>
    <mergeCell ref="F2:G2"/>
  </mergeCells>
  <conditionalFormatting sqref="R2:R104">
    <cfRule type="expression" dxfId="5" priority="1" stopIfTrue="1">
      <formula>R2="errors"</formula>
    </cfRule>
    <cfRule type="expression" dxfId="4" priority="2">
      <formula>R2="verified"</formula>
    </cfRule>
  </conditionalFormatting>
  <dataValidations count="1">
    <dataValidation type="list" allowBlank="1" showInputMessage="1" showErrorMessage="1" sqref="H2" xr:uid="{D7D3C30B-6F4C-4C9A-8916-7BD4AF927665}">
      <formula1>"true,false"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5447A-1F43-4073-84F0-F1B0A59B56B4}">
  <sheetPr codeName="Sheet2">
    <tabColor theme="9"/>
  </sheetPr>
  <dimension ref="B2:M104"/>
  <sheetViews>
    <sheetView showGridLines="0" workbookViewId="0">
      <selection activeCell="F6" sqref="F6"/>
    </sheetView>
  </sheetViews>
  <sheetFormatPr defaultRowHeight="15" x14ac:dyDescent="0.25"/>
  <cols>
    <col min="1" max="1" width="2.5703125" customWidth="1"/>
    <col min="2" max="2" width="21.28515625" bestFit="1" customWidth="1"/>
    <col min="3" max="3" width="2.5703125" customWidth="1"/>
    <col min="4" max="4" width="27.28515625" customWidth="1"/>
    <col min="5" max="5" width="2.5703125" customWidth="1"/>
    <col min="6" max="6" width="14" customWidth="1"/>
    <col min="7" max="7" width="2.5703125" customWidth="1"/>
    <col min="8" max="10" width="17.140625" customWidth="1"/>
    <col min="11" max="11" width="16.5703125" customWidth="1"/>
    <col min="12" max="13" width="17.140625" customWidth="1"/>
  </cols>
  <sheetData>
    <row r="2" spans="2:13" x14ac:dyDescent="0.25">
      <c r="B2" s="30" t="s">
        <v>29</v>
      </c>
      <c r="C2" s="36" t="str" cm="1">
        <f t="array" ref="C2">_xll.Secretarium.RtConnectionState()</f>
        <v>SecureConnectionEstablished</v>
      </c>
      <c r="D2" s="37"/>
      <c r="E2" s="38"/>
    </row>
    <row r="3" spans="2:13" x14ac:dyDescent="0.25">
      <c r="H3" s="32" t="s">
        <v>14</v>
      </c>
      <c r="I3" s="32"/>
      <c r="J3" s="32"/>
      <c r="K3" s="32"/>
      <c r="L3" s="32"/>
      <c r="M3" s="32"/>
    </row>
    <row r="4" spans="2:13" x14ac:dyDescent="0.25">
      <c r="B4" s="23" t="s">
        <v>0</v>
      </c>
      <c r="D4" s="19" t="s">
        <v>26</v>
      </c>
      <c r="F4" s="19" t="s">
        <v>13</v>
      </c>
      <c r="H4" s="18" t="s">
        <v>6</v>
      </c>
      <c r="I4" s="18" t="s">
        <v>17</v>
      </c>
      <c r="J4" s="18" t="s">
        <v>18</v>
      </c>
      <c r="K4" s="18" t="s">
        <v>19</v>
      </c>
      <c r="L4" s="18" t="s">
        <v>20</v>
      </c>
      <c r="M4" s="18" t="s">
        <v>21</v>
      </c>
    </row>
    <row r="5" spans="2:13" x14ac:dyDescent="0.25">
      <c r="B5" t="str">
        <f>'LEIs &amp; Verifications'!J5</f>
        <v>ABCDEFGHIJK000000075</v>
      </c>
      <c r="C5" t="s">
        <v>11</v>
      </c>
      <c r="D5" s="22" t="str" cm="1">
        <f t="array" ref="D5">_xll.MADRec.RtPut('LEIs &amp; Verifications'!U5)</f>
        <v>Executed @25/11/2018 21:38:41</v>
      </c>
      <c r="E5" s="22" t="s">
        <v>11</v>
      </c>
      <c r="F5" s="22" t="str" cm="1">
        <f t="array" ref="F5">_xll.MADRec.RtGet(B5,TRUE)</f>
        <v>{_x000D_
  "LEI": "UbJhfDpzANyPNHDe17Oy5LIHUibCpyiBRuYJ6k0y+FA=",_x000D_
  "values": [_x000D_
    {_x000D_
      "name": "BIC",_x000D_
      "split": [_x000D_
        1_x000D_
      ],_x000D_
      "total": 1,_x000D_
      "group": 1,_x000D_
      "contribution": "48YKtt2O00/LrhM9e3atjhux+Nh3N7Us6hd+boCmzKo="_x000D_
    },_x000D_
    {_x000D_
      "name": "EMIR",_x000D_
      "split": [_x000D_
        1_x000D_
      ],_x000D_
      "total": 1,_x000D_
      "group": 1,_x000D_
      "contribution": "uXrHDvjWJFNNzk9vgSYN1CFpruGmVbLaJ9m1CuNZewU="_x000D_
    },_x000D_
    {_x000D_
      "name": "GK",_x000D_
      "split": [_x000D_
        1_x000D_
      ],_x000D_
      "total": 1,_x000D_
      "group": 1,_x000D_
      "contribution": "NK99qkGd8Tih/Ac9CazRX58BIAud3f1+C3H7DsI/9OQ="_x000D_
    },_x000D_
    {_x000D_
      "name": "IF",_x000D_
      "split": [_x000D_
        1_x000D_
      ],_x000D_
      "total": 1,_x000D_
      "group": 1,_x000D_
      "contribution": "S0Mhxa6pRiwJJq56uo3RgGFDby5T9j5wB+gZlL4qVP0="_x000D_
    },_x000D_
    {_x000D_
      "name": "NACE",_x000D_
      "split": [_x000D_
        1_x000D_
      ],_x000D_
      "total": 1,_x000D_
      "group": 1,_x000D_
      "contribution": "PYbs7wAADgErM7wt5nfYk3rA2oKzMJwV65mv5Wi++zM="_x000D_
    },_x000D_
    {_x000D_
      "name": "PERMID",_x000D_
      "split": [_x000D_
        1_x000D_
      ],_x000D_
      "total": 1,_x000D_
      "group": 1,_x000D_
      "contribution": "gFx0SJnTcc4F5irbn22rheWNrCUhddEc9DiGrZ5UgOg="_x000D_
    }_x000D_
  ]_x000D_
}</v>
      </c>
      <c r="G5" t="s">
        <v>11</v>
      </c>
      <c r="H5" t="str">
        <f>IF(LEFT($F5,1)="{",_xlfn.SINGLE(INDEX(_xll.MADRec.Extract.ToPieChartData($F5,H$4),8,0)),"")</f>
        <v>no match</v>
      </c>
      <c r="I5" t="str">
        <f>IF(LEFT($F5,1)="{",_xlfn.SINGLE(INDEX(_xll.MADRec.Extract.ToPieChartData($F5,I$4),8,0)),"")</f>
        <v>no match</v>
      </c>
      <c r="J5" t="str">
        <f>IF(LEFT($F5,1)="{",_xlfn.SINGLE(INDEX(_xll.MADRec.Extract.ToPieChartData($F5,J$4),8,0)),"")</f>
        <v>no match</v>
      </c>
      <c r="K5" t="str">
        <f>IF(LEFT($F5,1)="{",_xlfn.SINGLE(INDEX(_xll.MADRec.Extract.ToPieChartData($F5,K$4),8,0)),"")</f>
        <v>no match</v>
      </c>
      <c r="L5" t="str">
        <f>IF(LEFT($F5,1)="{",_xlfn.SINGLE(INDEX(_xll.MADRec.Extract.ToPieChartData($F5,L$4),8,0)),"")</f>
        <v>no match</v>
      </c>
      <c r="M5" t="str">
        <f>IF(LEFT($F5,1)="{",_xlfn.SINGLE(INDEX(_xll.MADRec.Extract.ToPieChartData($F5,M$4),8,0)),"")</f>
        <v>no match</v>
      </c>
    </row>
    <row r="6" spans="2:13" x14ac:dyDescent="0.25">
      <c r="B6" t="str">
        <f>'LEIs &amp; Verifications'!J6</f>
        <v>ABCDEFGHIJK000000172</v>
      </c>
      <c r="C6" t="s">
        <v>11</v>
      </c>
      <c r="D6" s="22" t="str" cm="1">
        <f t="array" ref="D6">_xll.MADRec.RtPut('LEIs &amp; Verifications'!U6)</f>
        <v>Please connect first</v>
      </c>
      <c r="E6" s="22" t="s">
        <v>11</v>
      </c>
      <c r="F6" s="22" t="str" cm="1">
        <f t="array" ref="F6">_xll.MADRec.RtGet(B6,TRUE)</f>
        <v>Please connect first</v>
      </c>
      <c r="G6" t="s">
        <v>11</v>
      </c>
      <c r="H6" t="str">
        <f>IF(LEFT($F6,1)="{",_xlfn.SINGLE(INDEX(_xll.MADRec.Extract.ToPieChartData($F6,H$4),8,0)),"")</f>
        <v/>
      </c>
      <c r="I6" t="str">
        <f>IF(LEFT($F6,1)="{",_xlfn.SINGLE(INDEX(_xll.MADRec.Extract.ToPieChartData($F6,I$4),8,0)),"")</f>
        <v/>
      </c>
      <c r="J6" t="str">
        <f>IF(LEFT($F6,1)="{",_xlfn.SINGLE(INDEX(_xll.MADRec.Extract.ToPieChartData($F6,J$4),8,0)),"")</f>
        <v/>
      </c>
      <c r="K6" t="str">
        <f>IF(LEFT($F6,1)="{",_xlfn.SINGLE(INDEX(_xll.MADRec.Extract.ToPieChartData($F6,K$4),8,0)),"")</f>
        <v/>
      </c>
      <c r="L6" t="str">
        <f>IF(LEFT($F6,1)="{",_xlfn.SINGLE(INDEX(_xll.MADRec.Extract.ToPieChartData($F6,L$4),8,0)),"")</f>
        <v/>
      </c>
      <c r="M6" t="str">
        <f>IF(LEFT($F6,1)="{",_xlfn.SINGLE(INDEX(_xll.MADRec.Extract.ToPieChartData($F6,M$4),8,0)),"")</f>
        <v/>
      </c>
    </row>
    <row r="7" spans="2:13" x14ac:dyDescent="0.25">
      <c r="B7" t="str">
        <f>'LEIs &amp; Verifications'!J7</f>
        <v>ABCDEFGHIJK000000269</v>
      </c>
      <c r="C7" t="s">
        <v>11</v>
      </c>
      <c r="D7" s="22" t="str" cm="1">
        <f t="array" ref="D7">_xll.MADRec.RtPut('LEIs &amp; Verifications'!U7)</f>
        <v>Please connect first</v>
      </c>
      <c r="E7" s="22" t="s">
        <v>11</v>
      </c>
      <c r="F7" s="22" t="str" cm="1">
        <f t="array" ref="F7">_xll.MADRec.RtGet(B7,TRUE)</f>
        <v>Please connect first</v>
      </c>
      <c r="G7" t="s">
        <v>11</v>
      </c>
      <c r="H7" t="str">
        <f>IF(LEFT($F7,1)="{",_xlfn.SINGLE(INDEX(_xll.MADRec.Extract.ToPieChartData($F7,H$4),8,0)),"")</f>
        <v/>
      </c>
      <c r="I7" t="str">
        <f>IF(LEFT($F7,1)="{",_xlfn.SINGLE(INDEX(_xll.MADRec.Extract.ToPieChartData($F7,I$4),8,0)),"")</f>
        <v/>
      </c>
      <c r="J7" t="str">
        <f>IF(LEFT($F7,1)="{",_xlfn.SINGLE(INDEX(_xll.MADRec.Extract.ToPieChartData($F7,J$4),8,0)),"")</f>
        <v/>
      </c>
      <c r="K7" t="str">
        <f>IF(LEFT($F7,1)="{",_xlfn.SINGLE(INDEX(_xll.MADRec.Extract.ToPieChartData($F7,K$4),8,0)),"")</f>
        <v/>
      </c>
      <c r="L7" t="str">
        <f>IF(LEFT($F7,1)="{",_xlfn.SINGLE(INDEX(_xll.MADRec.Extract.ToPieChartData($F7,L$4),8,0)),"")</f>
        <v/>
      </c>
      <c r="M7" t="str">
        <f>IF(LEFT($F7,1)="{",_xlfn.SINGLE(INDEX(_xll.MADRec.Extract.ToPieChartData($F7,M$4),8,0)),"")</f>
        <v/>
      </c>
    </row>
    <row r="8" spans="2:13" x14ac:dyDescent="0.25">
      <c r="B8" t="str">
        <f>'LEIs &amp; Verifications'!J8</f>
        <v>ABCDEFGHIJK000000366</v>
      </c>
      <c r="C8" t="s">
        <v>11</v>
      </c>
      <c r="D8" s="22" t="str" cm="1">
        <f t="array" ref="D8">_xll.MADRec.RtPut('LEIs &amp; Verifications'!U8)</f>
        <v>Please connect first</v>
      </c>
      <c r="E8" s="22" t="s">
        <v>11</v>
      </c>
      <c r="F8" s="22" t="str" cm="1">
        <f t="array" ref="F8">_xll.MADRec.RtGet(B8,TRUE)</f>
        <v>Please connect first</v>
      </c>
      <c r="G8" t="s">
        <v>11</v>
      </c>
      <c r="H8" t="str">
        <f>IF(LEFT($F8,1)="{",_xlfn.SINGLE(INDEX(_xll.MADRec.Extract.ToPieChartData($F8,H$4),8,0)),"")</f>
        <v/>
      </c>
      <c r="I8" t="str">
        <f>IF(LEFT($F8,1)="{",_xlfn.SINGLE(INDEX(_xll.MADRec.Extract.ToPieChartData($F8,I$4),8,0)),"")</f>
        <v/>
      </c>
      <c r="J8" t="str">
        <f>IF(LEFT($F8,1)="{",_xlfn.SINGLE(INDEX(_xll.MADRec.Extract.ToPieChartData($F8,J$4),8,0)),"")</f>
        <v/>
      </c>
      <c r="K8" t="str">
        <f>IF(LEFT($F8,1)="{",_xlfn.SINGLE(INDEX(_xll.MADRec.Extract.ToPieChartData($F8,K$4),8,0)),"")</f>
        <v/>
      </c>
      <c r="L8" t="str">
        <f>IF(LEFT($F8,1)="{",_xlfn.SINGLE(INDEX(_xll.MADRec.Extract.ToPieChartData($F8,L$4),8,0)),"")</f>
        <v/>
      </c>
      <c r="M8" t="str">
        <f>IF(LEFT($F8,1)="{",_xlfn.SINGLE(INDEX(_xll.MADRec.Extract.ToPieChartData($F8,M$4),8,0)),"")</f>
        <v/>
      </c>
    </row>
    <row r="9" spans="2:13" x14ac:dyDescent="0.25">
      <c r="B9" t="str">
        <f>'LEIs &amp; Verifications'!J9</f>
        <v>ABCDEFGHIJK000000463</v>
      </c>
      <c r="C9" t="s">
        <v>11</v>
      </c>
      <c r="D9" s="22" t="str" cm="1">
        <f t="array" ref="D9">_xll.MADRec.RtPut('LEIs &amp; Verifications'!U9)</f>
        <v>Please connect first</v>
      </c>
      <c r="E9" s="22" t="s">
        <v>11</v>
      </c>
      <c r="F9" s="22" t="str" cm="1">
        <f t="array" ref="F9">_xll.MADRec.RtGet(B9,TRUE)</f>
        <v>Please connect first</v>
      </c>
      <c r="G9" t="s">
        <v>11</v>
      </c>
      <c r="H9" t="str">
        <f>IF(LEFT($F9,1)="{",_xlfn.SINGLE(INDEX(_xll.MADRec.Extract.ToPieChartData($F9,H$4),8,0)),"")</f>
        <v/>
      </c>
      <c r="I9" t="str">
        <f>IF(LEFT($F9,1)="{",_xlfn.SINGLE(INDEX(_xll.MADRec.Extract.ToPieChartData($F9,I$4),8,0)),"")</f>
        <v/>
      </c>
      <c r="J9" t="str">
        <f>IF(LEFT($F9,1)="{",_xlfn.SINGLE(INDEX(_xll.MADRec.Extract.ToPieChartData($F9,J$4),8,0)),"")</f>
        <v/>
      </c>
      <c r="K9" t="str">
        <f>IF(LEFT($F9,1)="{",_xlfn.SINGLE(INDEX(_xll.MADRec.Extract.ToPieChartData($F9,K$4),8,0)),"")</f>
        <v/>
      </c>
      <c r="L9" t="str">
        <f>IF(LEFT($F9,1)="{",_xlfn.SINGLE(INDEX(_xll.MADRec.Extract.ToPieChartData($F9,L$4),8,0)),"")</f>
        <v/>
      </c>
      <c r="M9" t="str">
        <f>IF(LEFT($F9,1)="{",_xlfn.SINGLE(INDEX(_xll.MADRec.Extract.ToPieChartData($F9,M$4),8,0)),"")</f>
        <v/>
      </c>
    </row>
    <row r="10" spans="2:13" x14ac:dyDescent="0.25">
      <c r="B10" t="str">
        <f>'LEIs &amp; Verifications'!J10</f>
        <v>ABCDEFGHIJK000000560</v>
      </c>
      <c r="C10" t="s">
        <v>11</v>
      </c>
      <c r="D10" s="22" t="str" cm="1">
        <f t="array" ref="D10">_xll.MADRec.RtPut('LEIs &amp; Verifications'!U10)</f>
        <v>Please connect first</v>
      </c>
      <c r="E10" s="22" t="s">
        <v>11</v>
      </c>
      <c r="F10" s="22" t="str" cm="1">
        <f t="array" ref="F10">_xll.MADRec.RtGet(B10,TRUE)</f>
        <v>Please connect first</v>
      </c>
      <c r="G10" t="s">
        <v>11</v>
      </c>
      <c r="H10" t="str">
        <f>IF(LEFT($F10,1)="{",_xlfn.SINGLE(INDEX(_xll.MADRec.Extract.ToPieChartData($F10,H$4),8,0)),"")</f>
        <v/>
      </c>
      <c r="I10" t="str">
        <f>IF(LEFT($F10,1)="{",_xlfn.SINGLE(INDEX(_xll.MADRec.Extract.ToPieChartData($F10,I$4),8,0)),"")</f>
        <v/>
      </c>
      <c r="J10" t="str">
        <f>IF(LEFT($F10,1)="{",_xlfn.SINGLE(INDEX(_xll.MADRec.Extract.ToPieChartData($F10,J$4),8,0)),"")</f>
        <v/>
      </c>
      <c r="K10" t="str">
        <f>IF(LEFT($F10,1)="{",_xlfn.SINGLE(INDEX(_xll.MADRec.Extract.ToPieChartData($F10,K$4),8,0)),"")</f>
        <v/>
      </c>
      <c r="L10" t="str">
        <f>IF(LEFT($F10,1)="{",_xlfn.SINGLE(INDEX(_xll.MADRec.Extract.ToPieChartData($F10,L$4),8,0)),"")</f>
        <v/>
      </c>
      <c r="M10" t="str">
        <f>IF(LEFT($F10,1)="{",_xlfn.SINGLE(INDEX(_xll.MADRec.Extract.ToPieChartData($F10,M$4),8,0)),"")</f>
        <v/>
      </c>
    </row>
    <row r="11" spans="2:13" x14ac:dyDescent="0.25">
      <c r="B11" t="str">
        <f>'LEIs &amp; Verifications'!J11</f>
        <v>ABCDEFGHIJK000000657</v>
      </c>
      <c r="C11" t="s">
        <v>11</v>
      </c>
      <c r="D11" s="22" t="str" cm="1">
        <f t="array" ref="D11">_xll.MADRec.RtPut('LEIs &amp; Verifications'!U11)</f>
        <v>Please connect first</v>
      </c>
      <c r="E11" s="22" t="s">
        <v>11</v>
      </c>
      <c r="F11" s="22" t="str" cm="1">
        <f t="array" ref="F11">_xll.MADRec.RtGet(B11,TRUE)</f>
        <v>Please connect first</v>
      </c>
      <c r="G11" t="s">
        <v>11</v>
      </c>
      <c r="H11" t="str">
        <f>IF(LEFT($F11,1)="{",_xlfn.SINGLE(INDEX(_xll.MADRec.Extract.ToPieChartData($F11,H$4),8,0)),"")</f>
        <v/>
      </c>
      <c r="I11" t="str">
        <f>IF(LEFT($F11,1)="{",_xlfn.SINGLE(INDEX(_xll.MADRec.Extract.ToPieChartData($F11,I$4),8,0)),"")</f>
        <v/>
      </c>
      <c r="J11" t="str">
        <f>IF(LEFT($F11,1)="{",_xlfn.SINGLE(INDEX(_xll.MADRec.Extract.ToPieChartData($F11,J$4),8,0)),"")</f>
        <v/>
      </c>
      <c r="K11" t="str">
        <f>IF(LEFT($F11,1)="{",_xlfn.SINGLE(INDEX(_xll.MADRec.Extract.ToPieChartData($F11,K$4),8,0)),"")</f>
        <v/>
      </c>
      <c r="L11" t="str">
        <f>IF(LEFT($F11,1)="{",_xlfn.SINGLE(INDEX(_xll.MADRec.Extract.ToPieChartData($F11,L$4),8,0)),"")</f>
        <v/>
      </c>
      <c r="M11" t="str">
        <f>IF(LEFT($F11,1)="{",_xlfn.SINGLE(INDEX(_xll.MADRec.Extract.ToPieChartData($F11,M$4),8,0)),"")</f>
        <v/>
      </c>
    </row>
    <row r="12" spans="2:13" x14ac:dyDescent="0.25">
      <c r="B12" t="str">
        <f>'LEIs &amp; Verifications'!J12</f>
        <v>ABCDEFGHIJK000000754</v>
      </c>
      <c r="C12" t="s">
        <v>11</v>
      </c>
      <c r="D12" s="22" t="str" cm="1">
        <f t="array" ref="D12">_xll.MADRec.RtPut('LEIs &amp; Verifications'!U12)</f>
        <v>Please connect first</v>
      </c>
      <c r="E12" s="22" t="s">
        <v>11</v>
      </c>
      <c r="F12" s="22" t="str" cm="1">
        <f t="array" ref="F12">_xll.MADRec.RtGet(B12,TRUE)</f>
        <v>Please connect first</v>
      </c>
      <c r="G12" t="s">
        <v>11</v>
      </c>
      <c r="H12" t="str">
        <f>IF(LEFT($F12,1)="{",_xlfn.SINGLE(INDEX(_xll.MADRec.Extract.ToPieChartData($F12,H$4),8,0)),"")</f>
        <v/>
      </c>
      <c r="I12" t="str">
        <f>IF(LEFT($F12,1)="{",_xlfn.SINGLE(INDEX(_xll.MADRec.Extract.ToPieChartData($F12,I$4),8,0)),"")</f>
        <v/>
      </c>
      <c r="J12" t="str">
        <f>IF(LEFT($F12,1)="{",_xlfn.SINGLE(INDEX(_xll.MADRec.Extract.ToPieChartData($F12,J$4),8,0)),"")</f>
        <v/>
      </c>
      <c r="K12" t="str">
        <f>IF(LEFT($F12,1)="{",_xlfn.SINGLE(INDEX(_xll.MADRec.Extract.ToPieChartData($F12,K$4),8,0)),"")</f>
        <v/>
      </c>
      <c r="L12" t="str">
        <f>IF(LEFT($F12,1)="{",_xlfn.SINGLE(INDEX(_xll.MADRec.Extract.ToPieChartData($F12,L$4),8,0)),"")</f>
        <v/>
      </c>
      <c r="M12" t="str">
        <f>IF(LEFT($F12,1)="{",_xlfn.SINGLE(INDEX(_xll.MADRec.Extract.ToPieChartData($F12,M$4),8,0)),"")</f>
        <v/>
      </c>
    </row>
    <row r="13" spans="2:13" x14ac:dyDescent="0.25">
      <c r="B13" t="str">
        <f>'LEIs &amp; Verifications'!J13</f>
        <v>ABCDEFGHIJK000000851</v>
      </c>
      <c r="C13" t="s">
        <v>11</v>
      </c>
      <c r="D13" s="22" t="str" cm="1">
        <f t="array" ref="D13">_xll.MADRec.RtPut('LEIs &amp; Verifications'!U13)</f>
        <v>Please connect first</v>
      </c>
      <c r="E13" s="22" t="s">
        <v>11</v>
      </c>
      <c r="F13" s="22" t="str" cm="1">
        <f t="array" ref="F13">_xll.MADRec.RtGet(B13,TRUE)</f>
        <v>Please connect first</v>
      </c>
      <c r="G13" t="s">
        <v>11</v>
      </c>
      <c r="H13" t="str">
        <f>IF(LEFT($F13,1)="{",_xlfn.SINGLE(INDEX(_xll.MADRec.Extract.ToPieChartData($F13,H$4),8,0)),"")</f>
        <v/>
      </c>
      <c r="I13" t="str">
        <f>IF(LEFT($F13,1)="{",_xlfn.SINGLE(INDEX(_xll.MADRec.Extract.ToPieChartData($F13,I$4),8,0)),"")</f>
        <v/>
      </c>
      <c r="J13" t="str">
        <f>IF(LEFT($F13,1)="{",_xlfn.SINGLE(INDEX(_xll.MADRec.Extract.ToPieChartData($F13,J$4),8,0)),"")</f>
        <v/>
      </c>
      <c r="K13" t="str">
        <f>IF(LEFT($F13,1)="{",_xlfn.SINGLE(INDEX(_xll.MADRec.Extract.ToPieChartData($F13,K$4),8,0)),"")</f>
        <v/>
      </c>
      <c r="L13" t="str">
        <f>IF(LEFT($F13,1)="{",_xlfn.SINGLE(INDEX(_xll.MADRec.Extract.ToPieChartData($F13,L$4),8,0)),"")</f>
        <v/>
      </c>
      <c r="M13" t="str">
        <f>IF(LEFT($F13,1)="{",_xlfn.SINGLE(INDEX(_xll.MADRec.Extract.ToPieChartData($F13,M$4),8,0)),"")</f>
        <v/>
      </c>
    </row>
    <row r="14" spans="2:13" x14ac:dyDescent="0.25">
      <c r="B14" t="str">
        <f>'LEIs &amp; Verifications'!J14</f>
        <v>ABCDEFGHIJK000000948</v>
      </c>
      <c r="C14" t="s">
        <v>11</v>
      </c>
      <c r="D14" s="22" t="str" cm="1">
        <f t="array" ref="D14">_xll.MADRec.RtPut('LEIs &amp; Verifications'!U14)</f>
        <v>Please connect first</v>
      </c>
      <c r="E14" s="22" t="s">
        <v>11</v>
      </c>
      <c r="F14" s="22" t="str" cm="1">
        <f t="array" ref="F14">_xll.MADRec.RtGet(B14,TRUE)</f>
        <v>Please connect first</v>
      </c>
      <c r="G14" t="s">
        <v>11</v>
      </c>
      <c r="H14" t="str">
        <f>IF(LEFT($F14,1)="{",_xlfn.SINGLE(INDEX(_xll.MADRec.Extract.ToPieChartData($F14,H$4),8,0)),"")</f>
        <v/>
      </c>
      <c r="I14" t="str">
        <f>IF(LEFT($F14,1)="{",_xlfn.SINGLE(INDEX(_xll.MADRec.Extract.ToPieChartData($F14,I$4),8,0)),"")</f>
        <v/>
      </c>
      <c r="J14" t="str">
        <f>IF(LEFT($F14,1)="{",_xlfn.SINGLE(INDEX(_xll.MADRec.Extract.ToPieChartData($F14,J$4),8,0)),"")</f>
        <v/>
      </c>
      <c r="K14" t="str">
        <f>IF(LEFT($F14,1)="{",_xlfn.SINGLE(INDEX(_xll.MADRec.Extract.ToPieChartData($F14,K$4),8,0)),"")</f>
        <v/>
      </c>
      <c r="L14" t="str">
        <f>IF(LEFT($F14,1)="{",_xlfn.SINGLE(INDEX(_xll.MADRec.Extract.ToPieChartData($F14,L$4),8,0)),"")</f>
        <v/>
      </c>
      <c r="M14" t="str">
        <f>IF(LEFT($F14,1)="{",_xlfn.SINGLE(INDEX(_xll.MADRec.Extract.ToPieChartData($F14,M$4),8,0)),"")</f>
        <v/>
      </c>
    </row>
    <row r="15" spans="2:13" x14ac:dyDescent="0.25">
      <c r="B15" t="str">
        <f>'LEIs &amp; Verifications'!J15</f>
        <v>ABCDEFGHIJK000001045</v>
      </c>
      <c r="C15" t="s">
        <v>11</v>
      </c>
      <c r="D15" s="22" t="str" cm="1">
        <f t="array" ref="D15">_xll.MADRec.RtPut('LEIs &amp; Verifications'!U15)</f>
        <v>Please connect first</v>
      </c>
      <c r="E15" s="22" t="s">
        <v>11</v>
      </c>
      <c r="F15" s="22" t="str" cm="1">
        <f t="array" ref="F15">_xll.MADRec.RtGet(B15,TRUE)</f>
        <v>Please connect first</v>
      </c>
      <c r="G15" t="s">
        <v>11</v>
      </c>
      <c r="H15" t="str">
        <f>IF(LEFT($F15,1)="{",_xlfn.SINGLE(INDEX(_xll.MADRec.Extract.ToPieChartData($F15,H$4),8,0)),"")</f>
        <v/>
      </c>
      <c r="I15" t="str">
        <f>IF(LEFT($F15,1)="{",_xlfn.SINGLE(INDEX(_xll.MADRec.Extract.ToPieChartData($F15,I$4),8,0)),"")</f>
        <v/>
      </c>
      <c r="J15" t="str">
        <f>IF(LEFT($F15,1)="{",_xlfn.SINGLE(INDEX(_xll.MADRec.Extract.ToPieChartData($F15,J$4),8,0)),"")</f>
        <v/>
      </c>
      <c r="K15" t="str">
        <f>IF(LEFT($F15,1)="{",_xlfn.SINGLE(INDEX(_xll.MADRec.Extract.ToPieChartData($F15,K$4),8,0)),"")</f>
        <v/>
      </c>
      <c r="L15" t="str">
        <f>IF(LEFT($F15,1)="{",_xlfn.SINGLE(INDEX(_xll.MADRec.Extract.ToPieChartData($F15,L$4),8,0)),"")</f>
        <v/>
      </c>
      <c r="M15" t="str">
        <f>IF(LEFT($F15,1)="{",_xlfn.SINGLE(INDEX(_xll.MADRec.Extract.ToPieChartData($F15,M$4),8,0)),"")</f>
        <v/>
      </c>
    </row>
    <row r="16" spans="2:13" x14ac:dyDescent="0.25">
      <c r="B16" t="str">
        <f>'LEIs &amp; Verifications'!J16</f>
        <v>ABCDEFGHIJK000001142</v>
      </c>
      <c r="C16" t="s">
        <v>11</v>
      </c>
      <c r="D16" s="22" t="str" cm="1">
        <f t="array" ref="D16">_xll.MADRec.RtPut('LEIs &amp; Verifications'!U16)</f>
        <v>Please connect first</v>
      </c>
      <c r="E16" s="22" t="s">
        <v>11</v>
      </c>
      <c r="F16" s="22" t="str" cm="1">
        <f t="array" ref="F16">_xll.MADRec.RtGet(B16,TRUE)</f>
        <v>Please connect first</v>
      </c>
      <c r="G16" t="s">
        <v>11</v>
      </c>
      <c r="H16" t="str">
        <f>IF(LEFT($F16,1)="{",_xlfn.SINGLE(INDEX(_xll.MADRec.Extract.ToPieChartData($F16,H$4),8,0)),"")</f>
        <v/>
      </c>
      <c r="I16" t="str">
        <f>IF(LEFT($F16,1)="{",_xlfn.SINGLE(INDEX(_xll.MADRec.Extract.ToPieChartData($F16,I$4),8,0)),"")</f>
        <v/>
      </c>
      <c r="J16" t="str">
        <f>IF(LEFT($F16,1)="{",_xlfn.SINGLE(INDEX(_xll.MADRec.Extract.ToPieChartData($F16,J$4),8,0)),"")</f>
        <v/>
      </c>
      <c r="K16" t="str">
        <f>IF(LEFT($F16,1)="{",_xlfn.SINGLE(INDEX(_xll.MADRec.Extract.ToPieChartData($F16,K$4),8,0)),"")</f>
        <v/>
      </c>
      <c r="L16" t="str">
        <f>IF(LEFT($F16,1)="{",_xlfn.SINGLE(INDEX(_xll.MADRec.Extract.ToPieChartData($F16,L$4),8,0)),"")</f>
        <v/>
      </c>
      <c r="M16" t="str">
        <f>IF(LEFT($F16,1)="{",_xlfn.SINGLE(INDEX(_xll.MADRec.Extract.ToPieChartData($F16,M$4),8,0)),"")</f>
        <v/>
      </c>
    </row>
    <row r="17" spans="2:13" x14ac:dyDescent="0.25">
      <c r="B17" t="str">
        <f>'LEIs &amp; Verifications'!J17</f>
        <v>ABCDEFGHIJK000001239</v>
      </c>
      <c r="C17" t="s">
        <v>11</v>
      </c>
      <c r="D17" s="22" t="str" cm="1">
        <f t="array" ref="D17">_xll.MADRec.RtPut('LEIs &amp; Verifications'!U17)</f>
        <v>Please connect first</v>
      </c>
      <c r="E17" s="22" t="s">
        <v>11</v>
      </c>
      <c r="F17" s="22" t="str" cm="1">
        <f t="array" ref="F17">_xll.MADRec.RtGet(B17,TRUE)</f>
        <v>Please connect first</v>
      </c>
      <c r="G17" t="s">
        <v>11</v>
      </c>
      <c r="H17" t="str">
        <f>IF(LEFT($F17,1)="{",_xlfn.SINGLE(INDEX(_xll.MADRec.Extract.ToPieChartData($F17,H$4),8,0)),"")</f>
        <v/>
      </c>
      <c r="I17" t="str">
        <f>IF(LEFT($F17,1)="{",_xlfn.SINGLE(INDEX(_xll.MADRec.Extract.ToPieChartData($F17,I$4),8,0)),"")</f>
        <v/>
      </c>
      <c r="J17" t="str">
        <f>IF(LEFT($F17,1)="{",_xlfn.SINGLE(INDEX(_xll.MADRec.Extract.ToPieChartData($F17,J$4),8,0)),"")</f>
        <v/>
      </c>
      <c r="K17" t="str">
        <f>IF(LEFT($F17,1)="{",_xlfn.SINGLE(INDEX(_xll.MADRec.Extract.ToPieChartData($F17,K$4),8,0)),"")</f>
        <v/>
      </c>
      <c r="L17" t="str">
        <f>IF(LEFT($F17,1)="{",_xlfn.SINGLE(INDEX(_xll.MADRec.Extract.ToPieChartData($F17,L$4),8,0)),"")</f>
        <v/>
      </c>
      <c r="M17" t="str">
        <f>IF(LEFT($F17,1)="{",_xlfn.SINGLE(INDEX(_xll.MADRec.Extract.ToPieChartData($F17,M$4),8,0)),"")</f>
        <v/>
      </c>
    </row>
    <row r="18" spans="2:13" x14ac:dyDescent="0.25">
      <c r="B18" t="str">
        <f>'LEIs &amp; Verifications'!J18</f>
        <v>ABCDEFGHIJK000001336</v>
      </c>
      <c r="C18" t="s">
        <v>11</v>
      </c>
      <c r="D18" s="22" t="str" cm="1">
        <f t="array" ref="D18">_xll.MADRec.RtPut('LEIs &amp; Verifications'!U18)</f>
        <v>Please connect first</v>
      </c>
      <c r="E18" s="22" t="s">
        <v>11</v>
      </c>
      <c r="F18" s="22" t="str" cm="1">
        <f t="array" ref="F18">_xll.MADRec.RtGet(B18,TRUE)</f>
        <v>Please connect first</v>
      </c>
      <c r="G18" t="s">
        <v>11</v>
      </c>
      <c r="H18" t="str">
        <f>IF(LEFT($F18,1)="{",_xlfn.SINGLE(INDEX(_xll.MADRec.Extract.ToPieChartData($F18,H$4),8,0)),"")</f>
        <v/>
      </c>
      <c r="I18" t="str">
        <f>IF(LEFT($F18,1)="{",_xlfn.SINGLE(INDEX(_xll.MADRec.Extract.ToPieChartData($F18,I$4),8,0)),"")</f>
        <v/>
      </c>
      <c r="J18" t="str">
        <f>IF(LEFT($F18,1)="{",_xlfn.SINGLE(INDEX(_xll.MADRec.Extract.ToPieChartData($F18,J$4),8,0)),"")</f>
        <v/>
      </c>
      <c r="K18" t="str">
        <f>IF(LEFT($F18,1)="{",_xlfn.SINGLE(INDEX(_xll.MADRec.Extract.ToPieChartData($F18,K$4),8,0)),"")</f>
        <v/>
      </c>
      <c r="L18" t="str">
        <f>IF(LEFT($F18,1)="{",_xlfn.SINGLE(INDEX(_xll.MADRec.Extract.ToPieChartData($F18,L$4),8,0)),"")</f>
        <v/>
      </c>
      <c r="M18" t="str">
        <f>IF(LEFT($F18,1)="{",_xlfn.SINGLE(INDEX(_xll.MADRec.Extract.ToPieChartData($F18,M$4),8,0)),"")</f>
        <v/>
      </c>
    </row>
    <row r="19" spans="2:13" x14ac:dyDescent="0.25">
      <c r="B19" t="str">
        <f>'LEIs &amp; Verifications'!J19</f>
        <v>ABCDEFGHIJK000001433</v>
      </c>
      <c r="C19" t="s">
        <v>11</v>
      </c>
      <c r="D19" s="22" t="str" cm="1">
        <f t="array" ref="D19">_xll.MADRec.RtPut('LEIs &amp; Verifications'!U19)</f>
        <v>Please connect first</v>
      </c>
      <c r="E19" s="22" t="s">
        <v>11</v>
      </c>
      <c r="F19" s="22" t="str" cm="1">
        <f t="array" ref="F19">_xll.MADRec.RtGet(B19,TRUE)</f>
        <v>Please connect first</v>
      </c>
      <c r="G19" t="s">
        <v>11</v>
      </c>
      <c r="H19" t="str">
        <f>IF(LEFT($F19,1)="{",_xlfn.SINGLE(INDEX(_xll.MADRec.Extract.ToPieChartData($F19,H$4),8,0)),"")</f>
        <v/>
      </c>
      <c r="I19" t="str">
        <f>IF(LEFT($F19,1)="{",_xlfn.SINGLE(INDEX(_xll.MADRec.Extract.ToPieChartData($F19,I$4),8,0)),"")</f>
        <v/>
      </c>
      <c r="J19" t="str">
        <f>IF(LEFT($F19,1)="{",_xlfn.SINGLE(INDEX(_xll.MADRec.Extract.ToPieChartData($F19,J$4),8,0)),"")</f>
        <v/>
      </c>
      <c r="K19" t="str">
        <f>IF(LEFT($F19,1)="{",_xlfn.SINGLE(INDEX(_xll.MADRec.Extract.ToPieChartData($F19,K$4),8,0)),"")</f>
        <v/>
      </c>
      <c r="L19" t="str">
        <f>IF(LEFT($F19,1)="{",_xlfn.SINGLE(INDEX(_xll.MADRec.Extract.ToPieChartData($F19,L$4),8,0)),"")</f>
        <v/>
      </c>
      <c r="M19" t="str">
        <f>IF(LEFT($F19,1)="{",_xlfn.SINGLE(INDEX(_xll.MADRec.Extract.ToPieChartData($F19,M$4),8,0)),"")</f>
        <v/>
      </c>
    </row>
    <row r="20" spans="2:13" x14ac:dyDescent="0.25">
      <c r="B20" t="str">
        <f>'LEIs &amp; Verifications'!J20</f>
        <v>ABCDEFGHIJK000001530</v>
      </c>
      <c r="C20" t="s">
        <v>11</v>
      </c>
      <c r="D20" s="22" t="str" cm="1">
        <f t="array" ref="D20">_xll.MADRec.RtPut('LEIs &amp; Verifications'!U20)</f>
        <v>Please connect first</v>
      </c>
      <c r="E20" s="22" t="s">
        <v>11</v>
      </c>
      <c r="F20" s="22" t="str" cm="1">
        <f t="array" ref="F20">_xll.MADRec.RtGet(B20,TRUE)</f>
        <v>Please connect first</v>
      </c>
      <c r="G20" t="s">
        <v>11</v>
      </c>
      <c r="H20" t="str">
        <f>IF(LEFT($F20,1)="{",_xlfn.SINGLE(INDEX(_xll.MADRec.Extract.ToPieChartData($F20,H$4),8,0)),"")</f>
        <v/>
      </c>
      <c r="I20" t="str">
        <f>IF(LEFT($F20,1)="{",_xlfn.SINGLE(INDEX(_xll.MADRec.Extract.ToPieChartData($F20,I$4),8,0)),"")</f>
        <v/>
      </c>
      <c r="J20" t="str">
        <f>IF(LEFT($F20,1)="{",_xlfn.SINGLE(INDEX(_xll.MADRec.Extract.ToPieChartData($F20,J$4),8,0)),"")</f>
        <v/>
      </c>
      <c r="K20" t="str">
        <f>IF(LEFT($F20,1)="{",_xlfn.SINGLE(INDEX(_xll.MADRec.Extract.ToPieChartData($F20,K$4),8,0)),"")</f>
        <v/>
      </c>
      <c r="L20" t="str">
        <f>IF(LEFT($F20,1)="{",_xlfn.SINGLE(INDEX(_xll.MADRec.Extract.ToPieChartData($F20,L$4),8,0)),"")</f>
        <v/>
      </c>
      <c r="M20" t="str">
        <f>IF(LEFT($F20,1)="{",_xlfn.SINGLE(INDEX(_xll.MADRec.Extract.ToPieChartData($F20,M$4),8,0)),"")</f>
        <v/>
      </c>
    </row>
    <row r="21" spans="2:13" x14ac:dyDescent="0.25">
      <c r="B21" t="str">
        <f>'LEIs &amp; Verifications'!J21</f>
        <v>ABCDEFGHIJK000001627</v>
      </c>
      <c r="C21" t="s">
        <v>11</v>
      </c>
      <c r="D21" s="22" t="str" cm="1">
        <f t="array" ref="D21">_xll.MADRec.RtPut('LEIs &amp; Verifications'!U21)</f>
        <v>Please connect first</v>
      </c>
      <c r="E21" s="22" t="s">
        <v>11</v>
      </c>
      <c r="F21" s="22" t="str" cm="1">
        <f t="array" ref="F21">_xll.MADRec.RtGet(B21,TRUE)</f>
        <v>Please connect first</v>
      </c>
      <c r="G21" t="s">
        <v>11</v>
      </c>
      <c r="H21" t="str">
        <f>IF(LEFT($F21,1)="{",_xlfn.SINGLE(INDEX(_xll.MADRec.Extract.ToPieChartData($F21,H$4),8,0)),"")</f>
        <v/>
      </c>
      <c r="I21" t="str">
        <f>IF(LEFT($F21,1)="{",_xlfn.SINGLE(INDEX(_xll.MADRec.Extract.ToPieChartData($F21,I$4),8,0)),"")</f>
        <v/>
      </c>
      <c r="J21" t="str">
        <f>IF(LEFT($F21,1)="{",_xlfn.SINGLE(INDEX(_xll.MADRec.Extract.ToPieChartData($F21,J$4),8,0)),"")</f>
        <v/>
      </c>
      <c r="K21" t="str">
        <f>IF(LEFT($F21,1)="{",_xlfn.SINGLE(INDEX(_xll.MADRec.Extract.ToPieChartData($F21,K$4),8,0)),"")</f>
        <v/>
      </c>
      <c r="L21" t="str">
        <f>IF(LEFT($F21,1)="{",_xlfn.SINGLE(INDEX(_xll.MADRec.Extract.ToPieChartData($F21,L$4),8,0)),"")</f>
        <v/>
      </c>
      <c r="M21" t="str">
        <f>IF(LEFT($F21,1)="{",_xlfn.SINGLE(INDEX(_xll.MADRec.Extract.ToPieChartData($F21,M$4),8,0)),"")</f>
        <v/>
      </c>
    </row>
    <row r="22" spans="2:13" x14ac:dyDescent="0.25">
      <c r="B22" t="str">
        <f>'LEIs &amp; Verifications'!J22</f>
        <v>ABCDEFGHIJK000001724</v>
      </c>
      <c r="C22" t="s">
        <v>11</v>
      </c>
      <c r="D22" s="22" t="str" cm="1">
        <f t="array" ref="D22">_xll.MADRec.RtPut('LEIs &amp; Verifications'!U22)</f>
        <v>Please connect first</v>
      </c>
      <c r="E22" s="22" t="s">
        <v>11</v>
      </c>
      <c r="F22" s="22" t="str" cm="1">
        <f t="array" ref="F22">_xll.MADRec.RtGet(B22,TRUE)</f>
        <v>Please connect first</v>
      </c>
      <c r="G22" t="s">
        <v>11</v>
      </c>
      <c r="H22" t="str">
        <f>IF(LEFT($F22,1)="{",_xlfn.SINGLE(INDEX(_xll.MADRec.Extract.ToPieChartData($F22,H$4),8,0)),"")</f>
        <v/>
      </c>
      <c r="I22" t="str">
        <f>IF(LEFT($F22,1)="{",_xlfn.SINGLE(INDEX(_xll.MADRec.Extract.ToPieChartData($F22,I$4),8,0)),"")</f>
        <v/>
      </c>
      <c r="J22" t="str">
        <f>IF(LEFT($F22,1)="{",_xlfn.SINGLE(INDEX(_xll.MADRec.Extract.ToPieChartData($F22,J$4),8,0)),"")</f>
        <v/>
      </c>
      <c r="K22" t="str">
        <f>IF(LEFT($F22,1)="{",_xlfn.SINGLE(INDEX(_xll.MADRec.Extract.ToPieChartData($F22,K$4),8,0)),"")</f>
        <v/>
      </c>
      <c r="L22" t="str">
        <f>IF(LEFT($F22,1)="{",_xlfn.SINGLE(INDEX(_xll.MADRec.Extract.ToPieChartData($F22,L$4),8,0)),"")</f>
        <v/>
      </c>
      <c r="M22" t="str">
        <f>IF(LEFT($F22,1)="{",_xlfn.SINGLE(INDEX(_xll.MADRec.Extract.ToPieChartData($F22,M$4),8,0)),"")</f>
        <v/>
      </c>
    </row>
    <row r="23" spans="2:13" x14ac:dyDescent="0.25">
      <c r="B23" t="str">
        <f>'LEIs &amp; Verifications'!J23</f>
        <v>ABCDEFGHIJK000001821</v>
      </c>
      <c r="C23" t="s">
        <v>11</v>
      </c>
      <c r="D23" s="22" t="str" cm="1">
        <f t="array" ref="D23">_xll.MADRec.RtPut('LEIs &amp; Verifications'!U23)</f>
        <v>Please connect first</v>
      </c>
      <c r="E23" s="22" t="s">
        <v>11</v>
      </c>
      <c r="F23" s="22" t="str" cm="1">
        <f t="array" ref="F23">_xll.MADRec.RtGet(B23,TRUE)</f>
        <v>Please connect first</v>
      </c>
      <c r="G23" t="s">
        <v>11</v>
      </c>
      <c r="H23" t="str">
        <f>IF(LEFT($F23,1)="{",_xlfn.SINGLE(INDEX(_xll.MADRec.Extract.ToPieChartData($F23,H$4),8,0)),"")</f>
        <v/>
      </c>
      <c r="I23" t="str">
        <f>IF(LEFT($F23,1)="{",_xlfn.SINGLE(INDEX(_xll.MADRec.Extract.ToPieChartData($F23,I$4),8,0)),"")</f>
        <v/>
      </c>
      <c r="J23" t="str">
        <f>IF(LEFT($F23,1)="{",_xlfn.SINGLE(INDEX(_xll.MADRec.Extract.ToPieChartData($F23,J$4),8,0)),"")</f>
        <v/>
      </c>
      <c r="K23" t="str">
        <f>IF(LEFT($F23,1)="{",_xlfn.SINGLE(INDEX(_xll.MADRec.Extract.ToPieChartData($F23,K$4),8,0)),"")</f>
        <v/>
      </c>
      <c r="L23" t="str">
        <f>IF(LEFT($F23,1)="{",_xlfn.SINGLE(INDEX(_xll.MADRec.Extract.ToPieChartData($F23,L$4),8,0)),"")</f>
        <v/>
      </c>
      <c r="M23" t="str">
        <f>IF(LEFT($F23,1)="{",_xlfn.SINGLE(INDEX(_xll.MADRec.Extract.ToPieChartData($F23,M$4),8,0)),"")</f>
        <v/>
      </c>
    </row>
    <row r="24" spans="2:13" x14ac:dyDescent="0.25">
      <c r="B24" t="str">
        <f>'LEIs &amp; Verifications'!J24</f>
        <v>ABCDEFGHIJK000001918</v>
      </c>
      <c r="C24" t="s">
        <v>11</v>
      </c>
      <c r="D24" s="22" t="str" cm="1">
        <f t="array" ref="D24">_xll.MADRec.RtPut('LEIs &amp; Verifications'!U24)</f>
        <v>Please connect first</v>
      </c>
      <c r="E24" s="22" t="s">
        <v>11</v>
      </c>
      <c r="F24" s="22" t="str" cm="1">
        <f t="array" ref="F24">_xll.MADRec.RtGet(B24,TRUE)</f>
        <v>Please connect first</v>
      </c>
      <c r="G24" t="s">
        <v>11</v>
      </c>
      <c r="H24" t="str">
        <f>IF(LEFT($F24,1)="{",_xlfn.SINGLE(INDEX(_xll.MADRec.Extract.ToPieChartData($F24,H$4),8,0)),"")</f>
        <v/>
      </c>
      <c r="I24" t="str">
        <f>IF(LEFT($F24,1)="{",_xlfn.SINGLE(INDEX(_xll.MADRec.Extract.ToPieChartData($F24,I$4),8,0)),"")</f>
        <v/>
      </c>
      <c r="J24" t="str">
        <f>IF(LEFT($F24,1)="{",_xlfn.SINGLE(INDEX(_xll.MADRec.Extract.ToPieChartData($F24,J$4),8,0)),"")</f>
        <v/>
      </c>
      <c r="K24" t="str">
        <f>IF(LEFT($F24,1)="{",_xlfn.SINGLE(INDEX(_xll.MADRec.Extract.ToPieChartData($F24,K$4),8,0)),"")</f>
        <v/>
      </c>
      <c r="L24" t="str">
        <f>IF(LEFT($F24,1)="{",_xlfn.SINGLE(INDEX(_xll.MADRec.Extract.ToPieChartData($F24,L$4),8,0)),"")</f>
        <v/>
      </c>
      <c r="M24" t="str">
        <f>IF(LEFT($F24,1)="{",_xlfn.SINGLE(INDEX(_xll.MADRec.Extract.ToPieChartData($F24,M$4),8,0)),"")</f>
        <v/>
      </c>
    </row>
    <row r="25" spans="2:13" x14ac:dyDescent="0.25">
      <c r="B25" t="str">
        <f>'LEIs &amp; Verifications'!J25</f>
        <v>ABCDEFGHIJK000002015</v>
      </c>
      <c r="C25" t="s">
        <v>11</v>
      </c>
      <c r="D25" s="22" t="str" cm="1">
        <f t="array" ref="D25">_xll.MADRec.RtPut('LEIs &amp; Verifications'!U25)</f>
        <v>Please connect first</v>
      </c>
      <c r="E25" s="22" t="s">
        <v>11</v>
      </c>
      <c r="F25" s="22" t="str" cm="1">
        <f t="array" ref="F25">_xll.MADRec.RtGet(B25,TRUE)</f>
        <v>Please connect first</v>
      </c>
      <c r="G25" t="s">
        <v>11</v>
      </c>
      <c r="H25" t="str">
        <f>IF(LEFT($F25,1)="{",_xlfn.SINGLE(INDEX(_xll.MADRec.Extract.ToPieChartData($F25,H$4),8,0)),"")</f>
        <v/>
      </c>
      <c r="I25" t="str">
        <f>IF(LEFT($F25,1)="{",_xlfn.SINGLE(INDEX(_xll.MADRec.Extract.ToPieChartData($F25,I$4),8,0)),"")</f>
        <v/>
      </c>
      <c r="J25" t="str">
        <f>IF(LEFT($F25,1)="{",_xlfn.SINGLE(INDEX(_xll.MADRec.Extract.ToPieChartData($F25,J$4),8,0)),"")</f>
        <v/>
      </c>
      <c r="K25" t="str">
        <f>IF(LEFT($F25,1)="{",_xlfn.SINGLE(INDEX(_xll.MADRec.Extract.ToPieChartData($F25,K$4),8,0)),"")</f>
        <v/>
      </c>
      <c r="L25" t="str">
        <f>IF(LEFT($F25,1)="{",_xlfn.SINGLE(INDEX(_xll.MADRec.Extract.ToPieChartData($F25,L$4),8,0)),"")</f>
        <v/>
      </c>
      <c r="M25" t="str">
        <f>IF(LEFT($F25,1)="{",_xlfn.SINGLE(INDEX(_xll.MADRec.Extract.ToPieChartData($F25,M$4),8,0)),"")</f>
        <v/>
      </c>
    </row>
    <row r="26" spans="2:13" x14ac:dyDescent="0.25">
      <c r="B26" t="str">
        <f>'LEIs &amp; Verifications'!J26</f>
        <v>ABCDEFGHIJK000002112</v>
      </c>
      <c r="C26" t="s">
        <v>11</v>
      </c>
      <c r="D26" s="22" t="str" cm="1">
        <f t="array" ref="D26">_xll.MADRec.RtPut('LEIs &amp; Verifications'!U26)</f>
        <v>Please connect first</v>
      </c>
      <c r="E26" s="22" t="s">
        <v>11</v>
      </c>
      <c r="F26" s="22" t="str" cm="1">
        <f t="array" ref="F26">_xll.MADRec.RtGet(B26,TRUE)</f>
        <v>Please connect first</v>
      </c>
      <c r="G26" t="s">
        <v>11</v>
      </c>
      <c r="H26" t="str">
        <f>IF(LEFT($F26,1)="{",_xlfn.SINGLE(INDEX(_xll.MADRec.Extract.ToPieChartData($F26,H$4),8,0)),"")</f>
        <v/>
      </c>
      <c r="I26" t="str">
        <f>IF(LEFT($F26,1)="{",_xlfn.SINGLE(INDEX(_xll.MADRec.Extract.ToPieChartData($F26,I$4),8,0)),"")</f>
        <v/>
      </c>
      <c r="J26" t="str">
        <f>IF(LEFT($F26,1)="{",_xlfn.SINGLE(INDEX(_xll.MADRec.Extract.ToPieChartData($F26,J$4),8,0)),"")</f>
        <v/>
      </c>
      <c r="K26" t="str">
        <f>IF(LEFT($F26,1)="{",_xlfn.SINGLE(INDEX(_xll.MADRec.Extract.ToPieChartData($F26,K$4),8,0)),"")</f>
        <v/>
      </c>
      <c r="L26" t="str">
        <f>IF(LEFT($F26,1)="{",_xlfn.SINGLE(INDEX(_xll.MADRec.Extract.ToPieChartData($F26,L$4),8,0)),"")</f>
        <v/>
      </c>
      <c r="M26" t="str">
        <f>IF(LEFT($F26,1)="{",_xlfn.SINGLE(INDEX(_xll.MADRec.Extract.ToPieChartData($F26,M$4),8,0)),"")</f>
        <v/>
      </c>
    </row>
    <row r="27" spans="2:13" x14ac:dyDescent="0.25">
      <c r="B27" t="str">
        <f>'LEIs &amp; Verifications'!J27</f>
        <v>ABCDEFGHIJK000002209</v>
      </c>
      <c r="C27" t="s">
        <v>11</v>
      </c>
      <c r="D27" s="22" t="str" cm="1">
        <f t="array" ref="D27">_xll.MADRec.RtPut('LEIs &amp; Verifications'!U27)</f>
        <v>Please connect first</v>
      </c>
      <c r="E27" s="22" t="s">
        <v>11</v>
      </c>
      <c r="F27" s="22" t="str" cm="1">
        <f t="array" ref="F27">_xll.MADRec.RtGet(B27,TRUE)</f>
        <v>Please connect first</v>
      </c>
      <c r="G27" t="s">
        <v>11</v>
      </c>
      <c r="H27" t="str">
        <f>IF(LEFT($F27,1)="{",_xlfn.SINGLE(INDEX(_xll.MADRec.Extract.ToPieChartData($F27,H$4),8,0)),"")</f>
        <v/>
      </c>
      <c r="I27" t="str">
        <f>IF(LEFT($F27,1)="{",_xlfn.SINGLE(INDEX(_xll.MADRec.Extract.ToPieChartData($F27,I$4),8,0)),"")</f>
        <v/>
      </c>
      <c r="J27" t="str">
        <f>IF(LEFT($F27,1)="{",_xlfn.SINGLE(INDEX(_xll.MADRec.Extract.ToPieChartData($F27,J$4),8,0)),"")</f>
        <v/>
      </c>
      <c r="K27" t="str">
        <f>IF(LEFT($F27,1)="{",_xlfn.SINGLE(INDEX(_xll.MADRec.Extract.ToPieChartData($F27,K$4),8,0)),"")</f>
        <v/>
      </c>
      <c r="L27" t="str">
        <f>IF(LEFT($F27,1)="{",_xlfn.SINGLE(INDEX(_xll.MADRec.Extract.ToPieChartData($F27,L$4),8,0)),"")</f>
        <v/>
      </c>
      <c r="M27" t="str">
        <f>IF(LEFT($F27,1)="{",_xlfn.SINGLE(INDEX(_xll.MADRec.Extract.ToPieChartData($F27,M$4),8,0)),"")</f>
        <v/>
      </c>
    </row>
    <row r="28" spans="2:13" x14ac:dyDescent="0.25">
      <c r="B28" t="str">
        <f>'LEIs &amp; Verifications'!J28</f>
        <v>ABCDEFGHIJK000002306</v>
      </c>
      <c r="C28" t="s">
        <v>11</v>
      </c>
      <c r="D28" s="22" t="str" cm="1">
        <f t="array" ref="D28">_xll.MADRec.RtPut('LEIs &amp; Verifications'!U28)</f>
        <v>Please connect first</v>
      </c>
      <c r="E28" s="22" t="s">
        <v>11</v>
      </c>
      <c r="F28" s="22" t="str" cm="1">
        <f t="array" ref="F28">_xll.MADRec.RtGet(B28,TRUE)</f>
        <v>Please connect first</v>
      </c>
      <c r="G28" t="s">
        <v>11</v>
      </c>
      <c r="H28" t="str">
        <f>IF(LEFT($F28,1)="{",_xlfn.SINGLE(INDEX(_xll.MADRec.Extract.ToPieChartData($F28,H$4),8,0)),"")</f>
        <v/>
      </c>
      <c r="I28" t="str">
        <f>IF(LEFT($F28,1)="{",_xlfn.SINGLE(INDEX(_xll.MADRec.Extract.ToPieChartData($F28,I$4),8,0)),"")</f>
        <v/>
      </c>
      <c r="J28" t="str">
        <f>IF(LEFT($F28,1)="{",_xlfn.SINGLE(INDEX(_xll.MADRec.Extract.ToPieChartData($F28,J$4),8,0)),"")</f>
        <v/>
      </c>
      <c r="K28" t="str">
        <f>IF(LEFT($F28,1)="{",_xlfn.SINGLE(INDEX(_xll.MADRec.Extract.ToPieChartData($F28,K$4),8,0)),"")</f>
        <v/>
      </c>
      <c r="L28" t="str">
        <f>IF(LEFT($F28,1)="{",_xlfn.SINGLE(INDEX(_xll.MADRec.Extract.ToPieChartData($F28,L$4),8,0)),"")</f>
        <v/>
      </c>
      <c r="M28" t="str">
        <f>IF(LEFT($F28,1)="{",_xlfn.SINGLE(INDEX(_xll.MADRec.Extract.ToPieChartData($F28,M$4),8,0)),"")</f>
        <v/>
      </c>
    </row>
    <row r="29" spans="2:13" x14ac:dyDescent="0.25">
      <c r="B29" t="str">
        <f>'LEIs &amp; Verifications'!J29</f>
        <v>ABCDEFGHIJK000002403</v>
      </c>
      <c r="C29" t="s">
        <v>11</v>
      </c>
      <c r="D29" s="22" t="str" cm="1">
        <f t="array" ref="D29">_xll.MADRec.RtPut('LEIs &amp; Verifications'!U29)</f>
        <v>Please connect first</v>
      </c>
      <c r="E29" s="22" t="s">
        <v>11</v>
      </c>
      <c r="F29" s="22" t="str" cm="1">
        <f t="array" ref="F29">_xll.MADRec.RtGet(B29,TRUE)</f>
        <v>Please connect first</v>
      </c>
      <c r="G29" t="s">
        <v>11</v>
      </c>
      <c r="H29" t="str">
        <f>IF(LEFT($F29,1)="{",_xlfn.SINGLE(INDEX(_xll.MADRec.Extract.ToPieChartData($F29,H$4),8,0)),"")</f>
        <v/>
      </c>
      <c r="I29" t="str">
        <f>IF(LEFT($F29,1)="{",_xlfn.SINGLE(INDEX(_xll.MADRec.Extract.ToPieChartData($F29,I$4),8,0)),"")</f>
        <v/>
      </c>
      <c r="J29" t="str">
        <f>IF(LEFT($F29,1)="{",_xlfn.SINGLE(INDEX(_xll.MADRec.Extract.ToPieChartData($F29,J$4),8,0)),"")</f>
        <v/>
      </c>
      <c r="K29" t="str">
        <f>IF(LEFT($F29,1)="{",_xlfn.SINGLE(INDEX(_xll.MADRec.Extract.ToPieChartData($F29,K$4),8,0)),"")</f>
        <v/>
      </c>
      <c r="L29" t="str">
        <f>IF(LEFT($F29,1)="{",_xlfn.SINGLE(INDEX(_xll.MADRec.Extract.ToPieChartData($F29,L$4),8,0)),"")</f>
        <v/>
      </c>
      <c r="M29" t="str">
        <f>IF(LEFT($F29,1)="{",_xlfn.SINGLE(INDEX(_xll.MADRec.Extract.ToPieChartData($F29,M$4),8,0)),"")</f>
        <v/>
      </c>
    </row>
    <row r="30" spans="2:13" x14ac:dyDescent="0.25">
      <c r="B30" t="str">
        <f>'LEIs &amp; Verifications'!J30</f>
        <v>ABCDEFGHIJK000002597</v>
      </c>
      <c r="C30" t="s">
        <v>11</v>
      </c>
      <c r="D30" s="22" t="str" cm="1">
        <f t="array" ref="D30">_xll.MADRec.RtPut('LEIs &amp; Verifications'!U30)</f>
        <v>Please connect first</v>
      </c>
      <c r="E30" s="22" t="s">
        <v>11</v>
      </c>
      <c r="F30" s="22" t="str" cm="1">
        <f t="array" ref="F30">_xll.MADRec.RtGet(B30,TRUE)</f>
        <v>Please connect first</v>
      </c>
      <c r="G30" t="s">
        <v>11</v>
      </c>
      <c r="H30" t="str">
        <f>IF(LEFT($F30,1)="{",_xlfn.SINGLE(INDEX(_xll.MADRec.Extract.ToPieChartData($F30,H$4),8,0)),"")</f>
        <v/>
      </c>
      <c r="I30" t="str">
        <f>IF(LEFT($F30,1)="{",_xlfn.SINGLE(INDEX(_xll.MADRec.Extract.ToPieChartData($F30,I$4),8,0)),"")</f>
        <v/>
      </c>
      <c r="J30" t="str">
        <f>IF(LEFT($F30,1)="{",_xlfn.SINGLE(INDEX(_xll.MADRec.Extract.ToPieChartData($F30,J$4),8,0)),"")</f>
        <v/>
      </c>
      <c r="K30" t="str">
        <f>IF(LEFT($F30,1)="{",_xlfn.SINGLE(INDEX(_xll.MADRec.Extract.ToPieChartData($F30,K$4),8,0)),"")</f>
        <v/>
      </c>
      <c r="L30" t="str">
        <f>IF(LEFT($F30,1)="{",_xlfn.SINGLE(INDEX(_xll.MADRec.Extract.ToPieChartData($F30,L$4),8,0)),"")</f>
        <v/>
      </c>
      <c r="M30" t="str">
        <f>IF(LEFT($F30,1)="{",_xlfn.SINGLE(INDEX(_xll.MADRec.Extract.ToPieChartData($F30,M$4),8,0)),"")</f>
        <v/>
      </c>
    </row>
    <row r="31" spans="2:13" x14ac:dyDescent="0.25">
      <c r="B31" t="str">
        <f>'LEIs &amp; Verifications'!J31</f>
        <v>ABCDEFGHIJK000002694</v>
      </c>
      <c r="C31" t="s">
        <v>11</v>
      </c>
      <c r="D31" s="22" t="str" cm="1">
        <f t="array" ref="D31">_xll.MADRec.RtPut('LEIs &amp; Verifications'!U31)</f>
        <v>Please connect first</v>
      </c>
      <c r="E31" s="22" t="s">
        <v>11</v>
      </c>
      <c r="F31" s="22" t="str" cm="1">
        <f t="array" ref="F31">_xll.MADRec.RtGet(B31,TRUE)</f>
        <v>Please connect first</v>
      </c>
      <c r="G31" t="s">
        <v>11</v>
      </c>
      <c r="H31" t="str">
        <f>IF(LEFT($F31,1)="{",_xlfn.SINGLE(INDEX(_xll.MADRec.Extract.ToPieChartData($F31,H$4),8,0)),"")</f>
        <v/>
      </c>
      <c r="I31" t="str">
        <f>IF(LEFT($F31,1)="{",_xlfn.SINGLE(INDEX(_xll.MADRec.Extract.ToPieChartData($F31,I$4),8,0)),"")</f>
        <v/>
      </c>
      <c r="J31" t="str">
        <f>IF(LEFT($F31,1)="{",_xlfn.SINGLE(INDEX(_xll.MADRec.Extract.ToPieChartData($F31,J$4),8,0)),"")</f>
        <v/>
      </c>
      <c r="K31" t="str">
        <f>IF(LEFT($F31,1)="{",_xlfn.SINGLE(INDEX(_xll.MADRec.Extract.ToPieChartData($F31,K$4),8,0)),"")</f>
        <v/>
      </c>
      <c r="L31" t="str">
        <f>IF(LEFT($F31,1)="{",_xlfn.SINGLE(INDEX(_xll.MADRec.Extract.ToPieChartData($F31,L$4),8,0)),"")</f>
        <v/>
      </c>
      <c r="M31" t="str">
        <f>IF(LEFT($F31,1)="{",_xlfn.SINGLE(INDEX(_xll.MADRec.Extract.ToPieChartData($F31,M$4),8,0)),"")</f>
        <v/>
      </c>
    </row>
    <row r="32" spans="2:13" x14ac:dyDescent="0.25">
      <c r="B32" t="str">
        <f>'LEIs &amp; Verifications'!J32</f>
        <v>ABCDEFGHIJK000002791</v>
      </c>
      <c r="C32" t="s">
        <v>11</v>
      </c>
      <c r="D32" s="22" t="str" cm="1">
        <f t="array" ref="D32">_xll.MADRec.RtPut('LEIs &amp; Verifications'!U32)</f>
        <v>Please connect first</v>
      </c>
      <c r="E32" s="22" t="s">
        <v>11</v>
      </c>
      <c r="F32" s="22" t="str" cm="1">
        <f t="array" ref="F32">_xll.MADRec.RtGet(B32,TRUE)</f>
        <v>Please connect first</v>
      </c>
      <c r="G32" t="s">
        <v>11</v>
      </c>
      <c r="H32" t="str">
        <f>IF(LEFT($F32,1)="{",_xlfn.SINGLE(INDEX(_xll.MADRec.Extract.ToPieChartData($F32,H$4),8,0)),"")</f>
        <v/>
      </c>
      <c r="I32" t="str">
        <f>IF(LEFT($F32,1)="{",_xlfn.SINGLE(INDEX(_xll.MADRec.Extract.ToPieChartData($F32,I$4),8,0)),"")</f>
        <v/>
      </c>
      <c r="J32" t="str">
        <f>IF(LEFT($F32,1)="{",_xlfn.SINGLE(INDEX(_xll.MADRec.Extract.ToPieChartData($F32,J$4),8,0)),"")</f>
        <v/>
      </c>
      <c r="K32" t="str">
        <f>IF(LEFT($F32,1)="{",_xlfn.SINGLE(INDEX(_xll.MADRec.Extract.ToPieChartData($F32,K$4),8,0)),"")</f>
        <v/>
      </c>
      <c r="L32" t="str">
        <f>IF(LEFT($F32,1)="{",_xlfn.SINGLE(INDEX(_xll.MADRec.Extract.ToPieChartData($F32,L$4),8,0)),"")</f>
        <v/>
      </c>
      <c r="M32" t="str">
        <f>IF(LEFT($F32,1)="{",_xlfn.SINGLE(INDEX(_xll.MADRec.Extract.ToPieChartData($F32,M$4),8,0)),"")</f>
        <v/>
      </c>
    </row>
    <row r="33" spans="2:13" x14ac:dyDescent="0.25">
      <c r="B33" t="str">
        <f>'LEIs &amp; Verifications'!J33</f>
        <v>ABCDEFGHIJK000002888</v>
      </c>
      <c r="C33" t="s">
        <v>11</v>
      </c>
      <c r="D33" s="22" t="str" cm="1">
        <f t="array" ref="D33">_xll.MADRec.RtPut('LEIs &amp; Verifications'!U33)</f>
        <v>Please connect first</v>
      </c>
      <c r="E33" s="22" t="s">
        <v>11</v>
      </c>
      <c r="F33" s="22" t="str" cm="1">
        <f t="array" ref="F33">_xll.MADRec.RtGet(B33,TRUE)</f>
        <v>Please connect first</v>
      </c>
      <c r="G33" t="s">
        <v>11</v>
      </c>
      <c r="H33" t="str">
        <f>IF(LEFT($F33,1)="{",_xlfn.SINGLE(INDEX(_xll.MADRec.Extract.ToPieChartData($F33,H$4),8,0)),"")</f>
        <v/>
      </c>
      <c r="I33" t="str">
        <f>IF(LEFT($F33,1)="{",_xlfn.SINGLE(INDEX(_xll.MADRec.Extract.ToPieChartData($F33,I$4),8,0)),"")</f>
        <v/>
      </c>
      <c r="J33" t="str">
        <f>IF(LEFT($F33,1)="{",_xlfn.SINGLE(INDEX(_xll.MADRec.Extract.ToPieChartData($F33,J$4),8,0)),"")</f>
        <v/>
      </c>
      <c r="K33" t="str">
        <f>IF(LEFT($F33,1)="{",_xlfn.SINGLE(INDEX(_xll.MADRec.Extract.ToPieChartData($F33,K$4),8,0)),"")</f>
        <v/>
      </c>
      <c r="L33" t="str">
        <f>IF(LEFT($F33,1)="{",_xlfn.SINGLE(INDEX(_xll.MADRec.Extract.ToPieChartData($F33,L$4),8,0)),"")</f>
        <v/>
      </c>
      <c r="M33" t="str">
        <f>IF(LEFT($F33,1)="{",_xlfn.SINGLE(INDEX(_xll.MADRec.Extract.ToPieChartData($F33,M$4),8,0)),"")</f>
        <v/>
      </c>
    </row>
    <row r="34" spans="2:13" x14ac:dyDescent="0.25">
      <c r="B34" t="str">
        <f>'LEIs &amp; Verifications'!J34</f>
        <v>ABCDEFGHIJK000002985</v>
      </c>
      <c r="C34" t="s">
        <v>11</v>
      </c>
      <c r="D34" s="22" t="str" cm="1">
        <f t="array" ref="D34">_xll.MADRec.RtPut('LEIs &amp; Verifications'!U34)</f>
        <v>Please connect first</v>
      </c>
      <c r="E34" s="22" t="s">
        <v>11</v>
      </c>
      <c r="F34" s="22" t="str" cm="1">
        <f t="array" ref="F34">_xll.MADRec.RtGet(B34,TRUE)</f>
        <v>Please connect first</v>
      </c>
      <c r="G34" t="s">
        <v>11</v>
      </c>
      <c r="H34" t="str">
        <f>IF(LEFT($F34,1)="{",_xlfn.SINGLE(INDEX(_xll.MADRec.Extract.ToPieChartData($F34,H$4),8,0)),"")</f>
        <v/>
      </c>
      <c r="I34" t="str">
        <f>IF(LEFT($F34,1)="{",_xlfn.SINGLE(INDEX(_xll.MADRec.Extract.ToPieChartData($F34,I$4),8,0)),"")</f>
        <v/>
      </c>
      <c r="J34" t="str">
        <f>IF(LEFT($F34,1)="{",_xlfn.SINGLE(INDEX(_xll.MADRec.Extract.ToPieChartData($F34,J$4),8,0)),"")</f>
        <v/>
      </c>
      <c r="K34" t="str">
        <f>IF(LEFT($F34,1)="{",_xlfn.SINGLE(INDEX(_xll.MADRec.Extract.ToPieChartData($F34,K$4),8,0)),"")</f>
        <v/>
      </c>
      <c r="L34" t="str">
        <f>IF(LEFT($F34,1)="{",_xlfn.SINGLE(INDEX(_xll.MADRec.Extract.ToPieChartData($F34,L$4),8,0)),"")</f>
        <v/>
      </c>
      <c r="M34" t="str">
        <f>IF(LEFT($F34,1)="{",_xlfn.SINGLE(INDEX(_xll.MADRec.Extract.ToPieChartData($F34,M$4),8,0)),"")</f>
        <v/>
      </c>
    </row>
    <row r="35" spans="2:13" x14ac:dyDescent="0.25">
      <c r="B35" t="str">
        <f>'LEIs &amp; Verifications'!J35</f>
        <v>ABCDEFGHIJK000003082</v>
      </c>
      <c r="C35" t="s">
        <v>11</v>
      </c>
      <c r="D35" s="22" t="str" cm="1">
        <f t="array" ref="D35">_xll.MADRec.RtPut('LEIs &amp; Verifications'!U35)</f>
        <v>Please connect first</v>
      </c>
      <c r="E35" s="22" t="s">
        <v>11</v>
      </c>
      <c r="F35" s="22" t="str" cm="1">
        <f t="array" ref="F35">_xll.MADRec.RtGet(B35,TRUE)</f>
        <v>Please connect first</v>
      </c>
      <c r="G35" t="s">
        <v>11</v>
      </c>
      <c r="H35" t="str">
        <f>IF(LEFT($F35,1)="{",_xlfn.SINGLE(INDEX(_xll.MADRec.Extract.ToPieChartData($F35,H$4),8,0)),"")</f>
        <v/>
      </c>
      <c r="I35" t="str">
        <f>IF(LEFT($F35,1)="{",_xlfn.SINGLE(INDEX(_xll.MADRec.Extract.ToPieChartData($F35,I$4),8,0)),"")</f>
        <v/>
      </c>
      <c r="J35" t="str">
        <f>IF(LEFT($F35,1)="{",_xlfn.SINGLE(INDEX(_xll.MADRec.Extract.ToPieChartData($F35,J$4),8,0)),"")</f>
        <v/>
      </c>
      <c r="K35" t="str">
        <f>IF(LEFT($F35,1)="{",_xlfn.SINGLE(INDEX(_xll.MADRec.Extract.ToPieChartData($F35,K$4),8,0)),"")</f>
        <v/>
      </c>
      <c r="L35" t="str">
        <f>IF(LEFT($F35,1)="{",_xlfn.SINGLE(INDEX(_xll.MADRec.Extract.ToPieChartData($F35,L$4),8,0)),"")</f>
        <v/>
      </c>
      <c r="M35" t="str">
        <f>IF(LEFT($F35,1)="{",_xlfn.SINGLE(INDEX(_xll.MADRec.Extract.ToPieChartData($F35,M$4),8,0)),"")</f>
        <v/>
      </c>
    </row>
    <row r="36" spans="2:13" x14ac:dyDescent="0.25">
      <c r="B36" t="str">
        <f>'LEIs &amp; Verifications'!J36</f>
        <v>ABCDEFGHIJK000003179</v>
      </c>
      <c r="C36" t="s">
        <v>11</v>
      </c>
      <c r="D36" s="22" t="str" cm="1">
        <f t="array" ref="D36">_xll.MADRec.RtPut('LEIs &amp; Verifications'!U36)</f>
        <v>Please connect first</v>
      </c>
      <c r="E36" s="22" t="s">
        <v>11</v>
      </c>
      <c r="F36" s="22" t="str" cm="1">
        <f t="array" ref="F36">_xll.MADRec.RtGet(B36,TRUE)</f>
        <v>Please connect first</v>
      </c>
      <c r="G36" t="s">
        <v>11</v>
      </c>
      <c r="H36" t="str">
        <f>IF(LEFT($F36,1)="{",_xlfn.SINGLE(INDEX(_xll.MADRec.Extract.ToPieChartData($F36,H$4),8,0)),"")</f>
        <v/>
      </c>
      <c r="I36" t="str">
        <f>IF(LEFT($F36,1)="{",_xlfn.SINGLE(INDEX(_xll.MADRec.Extract.ToPieChartData($F36,I$4),8,0)),"")</f>
        <v/>
      </c>
      <c r="J36" t="str">
        <f>IF(LEFT($F36,1)="{",_xlfn.SINGLE(INDEX(_xll.MADRec.Extract.ToPieChartData($F36,J$4),8,0)),"")</f>
        <v/>
      </c>
      <c r="K36" t="str">
        <f>IF(LEFT($F36,1)="{",_xlfn.SINGLE(INDEX(_xll.MADRec.Extract.ToPieChartData($F36,K$4),8,0)),"")</f>
        <v/>
      </c>
      <c r="L36" t="str">
        <f>IF(LEFT($F36,1)="{",_xlfn.SINGLE(INDEX(_xll.MADRec.Extract.ToPieChartData($F36,L$4),8,0)),"")</f>
        <v/>
      </c>
      <c r="M36" t="str">
        <f>IF(LEFT($F36,1)="{",_xlfn.SINGLE(INDEX(_xll.MADRec.Extract.ToPieChartData($F36,M$4),8,0)),"")</f>
        <v/>
      </c>
    </row>
    <row r="37" spans="2:13" x14ac:dyDescent="0.25">
      <c r="B37" t="str">
        <f>'LEIs &amp; Verifications'!J37</f>
        <v>ABCDEFGHIJK000003276</v>
      </c>
      <c r="C37" t="s">
        <v>11</v>
      </c>
      <c r="D37" s="22" t="str" cm="1">
        <f t="array" ref="D37">_xll.MADRec.RtPut('LEIs &amp; Verifications'!U37)</f>
        <v>Please connect first</v>
      </c>
      <c r="E37" s="22" t="s">
        <v>11</v>
      </c>
      <c r="F37" s="22" t="str" cm="1">
        <f t="array" ref="F37">_xll.MADRec.RtGet(B37,TRUE)</f>
        <v>Please connect first</v>
      </c>
      <c r="G37" t="s">
        <v>11</v>
      </c>
      <c r="H37" t="str">
        <f>IF(LEFT($F37,1)="{",_xlfn.SINGLE(INDEX(_xll.MADRec.Extract.ToPieChartData($F37,H$4),8,0)),"")</f>
        <v/>
      </c>
      <c r="I37" t="str">
        <f>IF(LEFT($F37,1)="{",_xlfn.SINGLE(INDEX(_xll.MADRec.Extract.ToPieChartData($F37,I$4),8,0)),"")</f>
        <v/>
      </c>
      <c r="J37" t="str">
        <f>IF(LEFT($F37,1)="{",_xlfn.SINGLE(INDEX(_xll.MADRec.Extract.ToPieChartData($F37,J$4),8,0)),"")</f>
        <v/>
      </c>
      <c r="K37" t="str">
        <f>IF(LEFT($F37,1)="{",_xlfn.SINGLE(INDEX(_xll.MADRec.Extract.ToPieChartData($F37,K$4),8,0)),"")</f>
        <v/>
      </c>
      <c r="L37" t="str">
        <f>IF(LEFT($F37,1)="{",_xlfn.SINGLE(INDEX(_xll.MADRec.Extract.ToPieChartData($F37,L$4),8,0)),"")</f>
        <v/>
      </c>
      <c r="M37" t="str">
        <f>IF(LEFT($F37,1)="{",_xlfn.SINGLE(INDEX(_xll.MADRec.Extract.ToPieChartData($F37,M$4),8,0)),"")</f>
        <v/>
      </c>
    </row>
    <row r="38" spans="2:13" x14ac:dyDescent="0.25">
      <c r="B38" t="str">
        <f>'LEIs &amp; Verifications'!J38</f>
        <v>ABCDEFGHIJK000003373</v>
      </c>
      <c r="C38" t="s">
        <v>11</v>
      </c>
      <c r="D38" s="22" t="str" cm="1">
        <f t="array" ref="D38">_xll.MADRec.RtPut('LEIs &amp; Verifications'!U38)</f>
        <v>Please connect first</v>
      </c>
      <c r="E38" s="22" t="s">
        <v>11</v>
      </c>
      <c r="F38" s="22" t="str" cm="1">
        <f t="array" ref="F38">_xll.MADRec.RtGet(B38,TRUE)</f>
        <v>Please connect first</v>
      </c>
      <c r="G38" t="s">
        <v>11</v>
      </c>
      <c r="H38" t="str">
        <f>IF(LEFT($F38,1)="{",_xlfn.SINGLE(INDEX(_xll.MADRec.Extract.ToPieChartData($F38,H$4),8,0)),"")</f>
        <v/>
      </c>
      <c r="I38" t="str">
        <f>IF(LEFT($F38,1)="{",_xlfn.SINGLE(INDEX(_xll.MADRec.Extract.ToPieChartData($F38,I$4),8,0)),"")</f>
        <v/>
      </c>
      <c r="J38" t="str">
        <f>IF(LEFT($F38,1)="{",_xlfn.SINGLE(INDEX(_xll.MADRec.Extract.ToPieChartData($F38,J$4),8,0)),"")</f>
        <v/>
      </c>
      <c r="K38" t="str">
        <f>IF(LEFT($F38,1)="{",_xlfn.SINGLE(INDEX(_xll.MADRec.Extract.ToPieChartData($F38,K$4),8,0)),"")</f>
        <v/>
      </c>
      <c r="L38" t="str">
        <f>IF(LEFT($F38,1)="{",_xlfn.SINGLE(INDEX(_xll.MADRec.Extract.ToPieChartData($F38,L$4),8,0)),"")</f>
        <v/>
      </c>
      <c r="M38" t="str">
        <f>IF(LEFT($F38,1)="{",_xlfn.SINGLE(INDEX(_xll.MADRec.Extract.ToPieChartData($F38,M$4),8,0)),"")</f>
        <v/>
      </c>
    </row>
    <row r="39" spans="2:13" x14ac:dyDescent="0.25">
      <c r="B39" t="str">
        <f>'LEIs &amp; Verifications'!J39</f>
        <v>ABCDEFGHIJK000003470</v>
      </c>
      <c r="C39" t="s">
        <v>11</v>
      </c>
      <c r="D39" s="22" t="str" cm="1">
        <f t="array" ref="D39">_xll.MADRec.RtPut('LEIs &amp; Verifications'!U39)</f>
        <v>Please connect first</v>
      </c>
      <c r="E39" s="22" t="s">
        <v>11</v>
      </c>
      <c r="F39" s="22" t="str" cm="1">
        <f t="array" ref="F39">_xll.MADRec.RtGet(B39,TRUE)</f>
        <v>Please connect first</v>
      </c>
      <c r="G39" t="s">
        <v>11</v>
      </c>
      <c r="H39" t="str">
        <f>IF(LEFT($F39,1)="{",_xlfn.SINGLE(INDEX(_xll.MADRec.Extract.ToPieChartData($F39,H$4),8,0)),"")</f>
        <v/>
      </c>
      <c r="I39" t="str">
        <f>IF(LEFT($F39,1)="{",_xlfn.SINGLE(INDEX(_xll.MADRec.Extract.ToPieChartData($F39,I$4),8,0)),"")</f>
        <v/>
      </c>
      <c r="J39" t="str">
        <f>IF(LEFT($F39,1)="{",_xlfn.SINGLE(INDEX(_xll.MADRec.Extract.ToPieChartData($F39,J$4),8,0)),"")</f>
        <v/>
      </c>
      <c r="K39" t="str">
        <f>IF(LEFT($F39,1)="{",_xlfn.SINGLE(INDEX(_xll.MADRec.Extract.ToPieChartData($F39,K$4),8,0)),"")</f>
        <v/>
      </c>
      <c r="L39" t="str">
        <f>IF(LEFT($F39,1)="{",_xlfn.SINGLE(INDEX(_xll.MADRec.Extract.ToPieChartData($F39,L$4),8,0)),"")</f>
        <v/>
      </c>
      <c r="M39" t="str">
        <f>IF(LEFT($F39,1)="{",_xlfn.SINGLE(INDEX(_xll.MADRec.Extract.ToPieChartData($F39,M$4),8,0)),"")</f>
        <v/>
      </c>
    </row>
    <row r="40" spans="2:13" x14ac:dyDescent="0.25">
      <c r="B40" t="str">
        <f>'LEIs &amp; Verifications'!J40</f>
        <v>ABCDEFGHIJK000003567</v>
      </c>
      <c r="C40" t="s">
        <v>11</v>
      </c>
      <c r="D40" s="22" t="str" cm="1">
        <f t="array" ref="D40">_xll.MADRec.RtPut('LEIs &amp; Verifications'!U40)</f>
        <v>Please connect first</v>
      </c>
      <c r="E40" s="22" t="s">
        <v>11</v>
      </c>
      <c r="F40" s="22" t="str" cm="1">
        <f t="array" ref="F40">_xll.MADRec.RtGet(B40,TRUE)</f>
        <v>Please connect first</v>
      </c>
      <c r="G40" t="s">
        <v>11</v>
      </c>
      <c r="H40" t="str">
        <f>IF(LEFT($F40,1)="{",_xlfn.SINGLE(INDEX(_xll.MADRec.Extract.ToPieChartData($F40,H$4),8,0)),"")</f>
        <v/>
      </c>
      <c r="I40" t="str">
        <f>IF(LEFT($F40,1)="{",_xlfn.SINGLE(INDEX(_xll.MADRec.Extract.ToPieChartData($F40,I$4),8,0)),"")</f>
        <v/>
      </c>
      <c r="J40" t="str">
        <f>IF(LEFT($F40,1)="{",_xlfn.SINGLE(INDEX(_xll.MADRec.Extract.ToPieChartData($F40,J$4),8,0)),"")</f>
        <v/>
      </c>
      <c r="K40" t="str">
        <f>IF(LEFT($F40,1)="{",_xlfn.SINGLE(INDEX(_xll.MADRec.Extract.ToPieChartData($F40,K$4),8,0)),"")</f>
        <v/>
      </c>
      <c r="L40" t="str">
        <f>IF(LEFT($F40,1)="{",_xlfn.SINGLE(INDEX(_xll.MADRec.Extract.ToPieChartData($F40,L$4),8,0)),"")</f>
        <v/>
      </c>
      <c r="M40" t="str">
        <f>IF(LEFT($F40,1)="{",_xlfn.SINGLE(INDEX(_xll.MADRec.Extract.ToPieChartData($F40,M$4),8,0)),"")</f>
        <v/>
      </c>
    </row>
    <row r="41" spans="2:13" x14ac:dyDescent="0.25">
      <c r="B41" t="str">
        <f>'LEIs &amp; Verifications'!J41</f>
        <v>ABCDEFGHIJK000003664</v>
      </c>
      <c r="C41" t="s">
        <v>11</v>
      </c>
      <c r="D41" s="22" t="str" cm="1">
        <f t="array" ref="D41">_xll.MADRec.RtPut('LEIs &amp; Verifications'!U41)</f>
        <v>Please connect first</v>
      </c>
      <c r="E41" s="22" t="s">
        <v>11</v>
      </c>
      <c r="F41" s="22" t="str" cm="1">
        <f t="array" ref="F41">_xll.MADRec.RtGet(B41,TRUE)</f>
        <v>Please connect first</v>
      </c>
      <c r="G41" t="s">
        <v>11</v>
      </c>
      <c r="H41" t="str">
        <f>IF(LEFT($F41,1)="{",_xlfn.SINGLE(INDEX(_xll.MADRec.Extract.ToPieChartData($F41,H$4),8,0)),"")</f>
        <v/>
      </c>
      <c r="I41" t="str">
        <f>IF(LEFT($F41,1)="{",_xlfn.SINGLE(INDEX(_xll.MADRec.Extract.ToPieChartData($F41,I$4),8,0)),"")</f>
        <v/>
      </c>
      <c r="J41" t="str">
        <f>IF(LEFT($F41,1)="{",_xlfn.SINGLE(INDEX(_xll.MADRec.Extract.ToPieChartData($F41,J$4),8,0)),"")</f>
        <v/>
      </c>
      <c r="K41" t="str">
        <f>IF(LEFT($F41,1)="{",_xlfn.SINGLE(INDEX(_xll.MADRec.Extract.ToPieChartData($F41,K$4),8,0)),"")</f>
        <v/>
      </c>
      <c r="L41" t="str">
        <f>IF(LEFT($F41,1)="{",_xlfn.SINGLE(INDEX(_xll.MADRec.Extract.ToPieChartData($F41,L$4),8,0)),"")</f>
        <v/>
      </c>
      <c r="M41" t="str">
        <f>IF(LEFT($F41,1)="{",_xlfn.SINGLE(INDEX(_xll.MADRec.Extract.ToPieChartData($F41,M$4),8,0)),"")</f>
        <v/>
      </c>
    </row>
    <row r="42" spans="2:13" x14ac:dyDescent="0.25">
      <c r="B42" t="str">
        <f>'LEIs &amp; Verifications'!J42</f>
        <v>ABCDEFGHIJK000003761</v>
      </c>
      <c r="C42" t="s">
        <v>11</v>
      </c>
      <c r="D42" s="22" t="str" cm="1">
        <f t="array" ref="D42">_xll.MADRec.RtPut('LEIs &amp; Verifications'!U42)</f>
        <v>Please connect first</v>
      </c>
      <c r="E42" s="22" t="s">
        <v>11</v>
      </c>
      <c r="F42" s="22" t="str" cm="1">
        <f t="array" ref="F42">_xll.MADRec.RtGet(B42,TRUE)</f>
        <v>Please connect first</v>
      </c>
      <c r="G42" t="s">
        <v>11</v>
      </c>
      <c r="H42" t="str">
        <f>IF(LEFT($F42,1)="{",_xlfn.SINGLE(INDEX(_xll.MADRec.Extract.ToPieChartData($F42,H$4),8,0)),"")</f>
        <v/>
      </c>
      <c r="I42" t="str">
        <f>IF(LEFT($F42,1)="{",_xlfn.SINGLE(INDEX(_xll.MADRec.Extract.ToPieChartData($F42,I$4),8,0)),"")</f>
        <v/>
      </c>
      <c r="J42" t="str">
        <f>IF(LEFT($F42,1)="{",_xlfn.SINGLE(INDEX(_xll.MADRec.Extract.ToPieChartData($F42,J$4),8,0)),"")</f>
        <v/>
      </c>
      <c r="K42" t="str">
        <f>IF(LEFT($F42,1)="{",_xlfn.SINGLE(INDEX(_xll.MADRec.Extract.ToPieChartData($F42,K$4),8,0)),"")</f>
        <v/>
      </c>
      <c r="L42" t="str">
        <f>IF(LEFT($F42,1)="{",_xlfn.SINGLE(INDEX(_xll.MADRec.Extract.ToPieChartData($F42,L$4),8,0)),"")</f>
        <v/>
      </c>
      <c r="M42" t="str">
        <f>IF(LEFT($F42,1)="{",_xlfn.SINGLE(INDEX(_xll.MADRec.Extract.ToPieChartData($F42,M$4),8,0)),"")</f>
        <v/>
      </c>
    </row>
    <row r="43" spans="2:13" x14ac:dyDescent="0.25">
      <c r="B43" t="str">
        <f>'LEIs &amp; Verifications'!J43</f>
        <v>ABCDEFGHIJK000003858</v>
      </c>
      <c r="C43" t="s">
        <v>11</v>
      </c>
      <c r="D43" s="22" t="str" cm="1">
        <f t="array" ref="D43">_xll.MADRec.RtPut('LEIs &amp; Verifications'!U43)</f>
        <v>Please connect first</v>
      </c>
      <c r="E43" s="22" t="s">
        <v>11</v>
      </c>
      <c r="F43" s="22" t="str" cm="1">
        <f t="array" ref="F43">_xll.MADRec.RtGet(B43,TRUE)</f>
        <v>Please connect first</v>
      </c>
      <c r="G43" t="s">
        <v>11</v>
      </c>
      <c r="H43" t="str">
        <f>IF(LEFT($F43,1)="{",_xlfn.SINGLE(INDEX(_xll.MADRec.Extract.ToPieChartData($F43,H$4),8,0)),"")</f>
        <v/>
      </c>
      <c r="I43" t="str">
        <f>IF(LEFT($F43,1)="{",_xlfn.SINGLE(INDEX(_xll.MADRec.Extract.ToPieChartData($F43,I$4),8,0)),"")</f>
        <v/>
      </c>
      <c r="J43" t="str">
        <f>IF(LEFT($F43,1)="{",_xlfn.SINGLE(INDEX(_xll.MADRec.Extract.ToPieChartData($F43,J$4),8,0)),"")</f>
        <v/>
      </c>
      <c r="K43" t="str">
        <f>IF(LEFT($F43,1)="{",_xlfn.SINGLE(INDEX(_xll.MADRec.Extract.ToPieChartData($F43,K$4),8,0)),"")</f>
        <v/>
      </c>
      <c r="L43" t="str">
        <f>IF(LEFT($F43,1)="{",_xlfn.SINGLE(INDEX(_xll.MADRec.Extract.ToPieChartData($F43,L$4),8,0)),"")</f>
        <v/>
      </c>
      <c r="M43" t="str">
        <f>IF(LEFT($F43,1)="{",_xlfn.SINGLE(INDEX(_xll.MADRec.Extract.ToPieChartData($F43,M$4),8,0)),"")</f>
        <v/>
      </c>
    </row>
    <row r="44" spans="2:13" x14ac:dyDescent="0.25">
      <c r="B44" t="str">
        <f>'LEIs &amp; Verifications'!J44</f>
        <v>ABCDEFGHIJK000003955</v>
      </c>
      <c r="C44" t="s">
        <v>11</v>
      </c>
      <c r="D44" s="22" t="str" cm="1">
        <f t="array" ref="D44">_xll.MADRec.RtPut('LEIs &amp; Verifications'!U44)</f>
        <v>Please connect first</v>
      </c>
      <c r="E44" s="22" t="s">
        <v>11</v>
      </c>
      <c r="F44" s="22" t="str" cm="1">
        <f t="array" ref="F44">_xll.MADRec.RtGet(B44,TRUE)</f>
        <v>Please connect first</v>
      </c>
      <c r="G44" t="s">
        <v>11</v>
      </c>
      <c r="H44" t="str">
        <f>IF(LEFT($F44,1)="{",_xlfn.SINGLE(INDEX(_xll.MADRec.Extract.ToPieChartData($F44,H$4),8,0)),"")</f>
        <v/>
      </c>
      <c r="I44" t="str">
        <f>IF(LEFT($F44,1)="{",_xlfn.SINGLE(INDEX(_xll.MADRec.Extract.ToPieChartData($F44,I$4),8,0)),"")</f>
        <v/>
      </c>
      <c r="J44" t="str">
        <f>IF(LEFT($F44,1)="{",_xlfn.SINGLE(INDEX(_xll.MADRec.Extract.ToPieChartData($F44,J$4),8,0)),"")</f>
        <v/>
      </c>
      <c r="K44" t="str">
        <f>IF(LEFT($F44,1)="{",_xlfn.SINGLE(INDEX(_xll.MADRec.Extract.ToPieChartData($F44,K$4),8,0)),"")</f>
        <v/>
      </c>
      <c r="L44" t="str">
        <f>IF(LEFT($F44,1)="{",_xlfn.SINGLE(INDEX(_xll.MADRec.Extract.ToPieChartData($F44,L$4),8,0)),"")</f>
        <v/>
      </c>
      <c r="M44" t="str">
        <f>IF(LEFT($F44,1)="{",_xlfn.SINGLE(INDEX(_xll.MADRec.Extract.ToPieChartData($F44,M$4),8,0)),"")</f>
        <v/>
      </c>
    </row>
    <row r="45" spans="2:13" x14ac:dyDescent="0.25">
      <c r="B45" t="str">
        <f>'LEIs &amp; Verifications'!J45</f>
        <v>ABCDEFGHIJK000004052</v>
      </c>
      <c r="C45" t="s">
        <v>11</v>
      </c>
      <c r="D45" s="22" t="str" cm="1">
        <f t="array" ref="D45">_xll.MADRec.RtPut('LEIs &amp; Verifications'!U45)</f>
        <v>Please connect first</v>
      </c>
      <c r="E45" s="22" t="s">
        <v>11</v>
      </c>
      <c r="F45" s="22" t="str" cm="1">
        <f t="array" ref="F45">_xll.MADRec.RtGet(B45,TRUE)</f>
        <v>Please connect first</v>
      </c>
      <c r="G45" t="s">
        <v>11</v>
      </c>
      <c r="H45" t="str">
        <f>IF(LEFT($F45,1)="{",_xlfn.SINGLE(INDEX(_xll.MADRec.Extract.ToPieChartData($F45,H$4),8,0)),"")</f>
        <v/>
      </c>
      <c r="I45" t="str">
        <f>IF(LEFT($F45,1)="{",_xlfn.SINGLE(INDEX(_xll.MADRec.Extract.ToPieChartData($F45,I$4),8,0)),"")</f>
        <v/>
      </c>
      <c r="J45" t="str">
        <f>IF(LEFT($F45,1)="{",_xlfn.SINGLE(INDEX(_xll.MADRec.Extract.ToPieChartData($F45,J$4),8,0)),"")</f>
        <v/>
      </c>
      <c r="K45" t="str">
        <f>IF(LEFT($F45,1)="{",_xlfn.SINGLE(INDEX(_xll.MADRec.Extract.ToPieChartData($F45,K$4),8,0)),"")</f>
        <v/>
      </c>
      <c r="L45" t="str">
        <f>IF(LEFT($F45,1)="{",_xlfn.SINGLE(INDEX(_xll.MADRec.Extract.ToPieChartData($F45,L$4),8,0)),"")</f>
        <v/>
      </c>
      <c r="M45" t="str">
        <f>IF(LEFT($F45,1)="{",_xlfn.SINGLE(INDEX(_xll.MADRec.Extract.ToPieChartData($F45,M$4),8,0)),"")</f>
        <v/>
      </c>
    </row>
    <row r="46" spans="2:13" x14ac:dyDescent="0.25">
      <c r="B46" t="str">
        <f>'LEIs &amp; Verifications'!J46</f>
        <v>ABCDEFGHIJK000004149</v>
      </c>
      <c r="C46" t="s">
        <v>11</v>
      </c>
      <c r="D46" s="22" t="str" cm="1">
        <f t="array" ref="D46">_xll.MADRec.RtPut('LEIs &amp; Verifications'!U46)</f>
        <v>Please connect first</v>
      </c>
      <c r="E46" s="22" t="s">
        <v>11</v>
      </c>
      <c r="F46" s="22" t="str" cm="1">
        <f t="array" ref="F46">_xll.MADRec.RtGet(B46,TRUE)</f>
        <v>Please connect first</v>
      </c>
      <c r="G46" t="s">
        <v>11</v>
      </c>
      <c r="H46" t="str">
        <f>IF(LEFT($F46,1)="{",_xlfn.SINGLE(INDEX(_xll.MADRec.Extract.ToPieChartData($F46,H$4),8,0)),"")</f>
        <v/>
      </c>
      <c r="I46" t="str">
        <f>IF(LEFT($F46,1)="{",_xlfn.SINGLE(INDEX(_xll.MADRec.Extract.ToPieChartData($F46,I$4),8,0)),"")</f>
        <v/>
      </c>
      <c r="J46" t="str">
        <f>IF(LEFT($F46,1)="{",_xlfn.SINGLE(INDEX(_xll.MADRec.Extract.ToPieChartData($F46,J$4),8,0)),"")</f>
        <v/>
      </c>
      <c r="K46" t="str">
        <f>IF(LEFT($F46,1)="{",_xlfn.SINGLE(INDEX(_xll.MADRec.Extract.ToPieChartData($F46,K$4),8,0)),"")</f>
        <v/>
      </c>
      <c r="L46" t="str">
        <f>IF(LEFT($F46,1)="{",_xlfn.SINGLE(INDEX(_xll.MADRec.Extract.ToPieChartData($F46,L$4),8,0)),"")</f>
        <v/>
      </c>
      <c r="M46" t="str">
        <f>IF(LEFT($F46,1)="{",_xlfn.SINGLE(INDEX(_xll.MADRec.Extract.ToPieChartData($F46,M$4),8,0)),"")</f>
        <v/>
      </c>
    </row>
    <row r="47" spans="2:13" x14ac:dyDescent="0.25">
      <c r="B47" t="str">
        <f>'LEIs &amp; Verifications'!J47</f>
        <v>ABCDEFGHIJK000004246</v>
      </c>
      <c r="C47" t="s">
        <v>11</v>
      </c>
      <c r="D47" s="22" t="str" cm="1">
        <f t="array" ref="D47">_xll.MADRec.RtPut('LEIs &amp; Verifications'!U47)</f>
        <v>Please connect first</v>
      </c>
      <c r="E47" s="22" t="s">
        <v>11</v>
      </c>
      <c r="F47" s="22" t="str" cm="1">
        <f t="array" ref="F47">_xll.MADRec.RtGet(B47,TRUE)</f>
        <v>Please connect first</v>
      </c>
      <c r="G47" t="s">
        <v>11</v>
      </c>
      <c r="H47" t="str">
        <f>IF(LEFT($F47,1)="{",_xlfn.SINGLE(INDEX(_xll.MADRec.Extract.ToPieChartData($F47,H$4),8,0)),"")</f>
        <v/>
      </c>
      <c r="I47" t="str">
        <f>IF(LEFT($F47,1)="{",_xlfn.SINGLE(INDEX(_xll.MADRec.Extract.ToPieChartData($F47,I$4),8,0)),"")</f>
        <v/>
      </c>
      <c r="J47" t="str">
        <f>IF(LEFT($F47,1)="{",_xlfn.SINGLE(INDEX(_xll.MADRec.Extract.ToPieChartData($F47,J$4),8,0)),"")</f>
        <v/>
      </c>
      <c r="K47" t="str">
        <f>IF(LEFT($F47,1)="{",_xlfn.SINGLE(INDEX(_xll.MADRec.Extract.ToPieChartData($F47,K$4),8,0)),"")</f>
        <v/>
      </c>
      <c r="L47" t="str">
        <f>IF(LEFT($F47,1)="{",_xlfn.SINGLE(INDEX(_xll.MADRec.Extract.ToPieChartData($F47,L$4),8,0)),"")</f>
        <v/>
      </c>
      <c r="M47" t="str">
        <f>IF(LEFT($F47,1)="{",_xlfn.SINGLE(INDEX(_xll.MADRec.Extract.ToPieChartData($F47,M$4),8,0)),"")</f>
        <v/>
      </c>
    </row>
    <row r="48" spans="2:13" x14ac:dyDescent="0.25">
      <c r="B48" t="str">
        <f>'LEIs &amp; Verifications'!J48</f>
        <v>ABCDEFGHIJK000004343</v>
      </c>
      <c r="C48" t="s">
        <v>11</v>
      </c>
      <c r="D48" s="22" t="str" cm="1">
        <f t="array" ref="D48">_xll.MADRec.RtPut('LEIs &amp; Verifications'!U48)</f>
        <v>Please connect first</v>
      </c>
      <c r="E48" s="22" t="s">
        <v>11</v>
      </c>
      <c r="F48" s="22" t="str" cm="1">
        <f t="array" ref="F48">_xll.MADRec.RtGet(B48,TRUE)</f>
        <v>Please connect first</v>
      </c>
      <c r="G48" t="s">
        <v>11</v>
      </c>
      <c r="H48" t="str">
        <f>IF(LEFT($F48,1)="{",_xlfn.SINGLE(INDEX(_xll.MADRec.Extract.ToPieChartData($F48,H$4),8,0)),"")</f>
        <v/>
      </c>
      <c r="I48" t="str">
        <f>IF(LEFT($F48,1)="{",_xlfn.SINGLE(INDEX(_xll.MADRec.Extract.ToPieChartData($F48,I$4),8,0)),"")</f>
        <v/>
      </c>
      <c r="J48" t="str">
        <f>IF(LEFT($F48,1)="{",_xlfn.SINGLE(INDEX(_xll.MADRec.Extract.ToPieChartData($F48,J$4),8,0)),"")</f>
        <v/>
      </c>
      <c r="K48" t="str">
        <f>IF(LEFT($F48,1)="{",_xlfn.SINGLE(INDEX(_xll.MADRec.Extract.ToPieChartData($F48,K$4),8,0)),"")</f>
        <v/>
      </c>
      <c r="L48" t="str">
        <f>IF(LEFT($F48,1)="{",_xlfn.SINGLE(INDEX(_xll.MADRec.Extract.ToPieChartData($F48,L$4),8,0)),"")</f>
        <v/>
      </c>
      <c r="M48" t="str">
        <f>IF(LEFT($F48,1)="{",_xlfn.SINGLE(INDEX(_xll.MADRec.Extract.ToPieChartData($F48,M$4),8,0)),"")</f>
        <v/>
      </c>
    </row>
    <row r="49" spans="2:13" x14ac:dyDescent="0.25">
      <c r="B49" t="str">
        <f>'LEIs &amp; Verifications'!J49</f>
        <v>ABCDEFGHIJK000004440</v>
      </c>
      <c r="C49" t="s">
        <v>11</v>
      </c>
      <c r="D49" s="22" t="str" cm="1">
        <f t="array" ref="D49">_xll.MADRec.RtPut('LEIs &amp; Verifications'!U49)</f>
        <v>Please connect first</v>
      </c>
      <c r="E49" s="22" t="s">
        <v>11</v>
      </c>
      <c r="F49" s="22" t="str" cm="1">
        <f t="array" ref="F49">_xll.MADRec.RtGet(B49,TRUE)</f>
        <v>Please connect first</v>
      </c>
      <c r="G49" t="s">
        <v>11</v>
      </c>
      <c r="H49" t="str">
        <f>IF(LEFT($F49,1)="{",_xlfn.SINGLE(INDEX(_xll.MADRec.Extract.ToPieChartData($F49,H$4),8,0)),"")</f>
        <v/>
      </c>
      <c r="I49" t="str">
        <f>IF(LEFT($F49,1)="{",_xlfn.SINGLE(INDEX(_xll.MADRec.Extract.ToPieChartData($F49,I$4),8,0)),"")</f>
        <v/>
      </c>
      <c r="J49" t="str">
        <f>IF(LEFT($F49,1)="{",_xlfn.SINGLE(INDEX(_xll.MADRec.Extract.ToPieChartData($F49,J$4),8,0)),"")</f>
        <v/>
      </c>
      <c r="K49" t="str">
        <f>IF(LEFT($F49,1)="{",_xlfn.SINGLE(INDEX(_xll.MADRec.Extract.ToPieChartData($F49,K$4),8,0)),"")</f>
        <v/>
      </c>
      <c r="L49" t="str">
        <f>IF(LEFT($F49,1)="{",_xlfn.SINGLE(INDEX(_xll.MADRec.Extract.ToPieChartData($F49,L$4),8,0)),"")</f>
        <v/>
      </c>
      <c r="M49" t="str">
        <f>IF(LEFT($F49,1)="{",_xlfn.SINGLE(INDEX(_xll.MADRec.Extract.ToPieChartData($F49,M$4),8,0)),"")</f>
        <v/>
      </c>
    </row>
    <row r="50" spans="2:13" x14ac:dyDescent="0.25">
      <c r="B50" t="str">
        <f>'LEIs &amp; Verifications'!J50</f>
        <v>ABCDEFGHIJK000004537</v>
      </c>
      <c r="C50" t="s">
        <v>11</v>
      </c>
      <c r="D50" s="22" t="str" cm="1">
        <f t="array" ref="D50">_xll.MADRec.RtPut('LEIs &amp; Verifications'!U50)</f>
        <v>Please connect first</v>
      </c>
      <c r="E50" s="22" t="s">
        <v>11</v>
      </c>
      <c r="F50" s="22" t="str" cm="1">
        <f t="array" ref="F50">_xll.MADRec.RtGet(B50,TRUE)</f>
        <v>Please connect first</v>
      </c>
      <c r="G50" t="s">
        <v>11</v>
      </c>
      <c r="H50" t="str">
        <f>IF(LEFT($F50,1)="{",_xlfn.SINGLE(INDEX(_xll.MADRec.Extract.ToPieChartData($F50,H$4),8,0)),"")</f>
        <v/>
      </c>
      <c r="I50" t="str">
        <f>IF(LEFT($F50,1)="{",_xlfn.SINGLE(INDEX(_xll.MADRec.Extract.ToPieChartData($F50,I$4),8,0)),"")</f>
        <v/>
      </c>
      <c r="J50" t="str">
        <f>IF(LEFT($F50,1)="{",_xlfn.SINGLE(INDEX(_xll.MADRec.Extract.ToPieChartData($F50,J$4),8,0)),"")</f>
        <v/>
      </c>
      <c r="K50" t="str">
        <f>IF(LEFT($F50,1)="{",_xlfn.SINGLE(INDEX(_xll.MADRec.Extract.ToPieChartData($F50,K$4),8,0)),"")</f>
        <v/>
      </c>
      <c r="L50" t="str">
        <f>IF(LEFT($F50,1)="{",_xlfn.SINGLE(INDEX(_xll.MADRec.Extract.ToPieChartData($F50,L$4),8,0)),"")</f>
        <v/>
      </c>
      <c r="M50" t="str">
        <f>IF(LEFT($F50,1)="{",_xlfn.SINGLE(INDEX(_xll.MADRec.Extract.ToPieChartData($F50,M$4),8,0)),"")</f>
        <v/>
      </c>
    </row>
    <row r="51" spans="2:13" x14ac:dyDescent="0.25">
      <c r="B51" t="str">
        <f>'LEIs &amp; Verifications'!J51</f>
        <v>ABCDEFGHIJK000004634</v>
      </c>
      <c r="C51" t="s">
        <v>11</v>
      </c>
      <c r="D51" s="22" t="str" cm="1">
        <f t="array" ref="D51">_xll.MADRec.RtPut('LEIs &amp; Verifications'!U51)</f>
        <v>Please connect first</v>
      </c>
      <c r="E51" s="22" t="s">
        <v>11</v>
      </c>
      <c r="F51" s="22" t="str" cm="1">
        <f t="array" ref="F51">_xll.MADRec.RtGet(B51,TRUE)</f>
        <v>Please connect first</v>
      </c>
      <c r="G51" t="s">
        <v>11</v>
      </c>
      <c r="H51" t="str">
        <f>IF(LEFT($F51,1)="{",_xlfn.SINGLE(INDEX(_xll.MADRec.Extract.ToPieChartData($F51,H$4),8,0)),"")</f>
        <v/>
      </c>
      <c r="I51" t="str">
        <f>IF(LEFT($F51,1)="{",_xlfn.SINGLE(INDEX(_xll.MADRec.Extract.ToPieChartData($F51,I$4),8,0)),"")</f>
        <v/>
      </c>
      <c r="J51" t="str">
        <f>IF(LEFT($F51,1)="{",_xlfn.SINGLE(INDEX(_xll.MADRec.Extract.ToPieChartData($F51,J$4),8,0)),"")</f>
        <v/>
      </c>
      <c r="K51" t="str">
        <f>IF(LEFT($F51,1)="{",_xlfn.SINGLE(INDEX(_xll.MADRec.Extract.ToPieChartData($F51,K$4),8,0)),"")</f>
        <v/>
      </c>
      <c r="L51" t="str">
        <f>IF(LEFT($F51,1)="{",_xlfn.SINGLE(INDEX(_xll.MADRec.Extract.ToPieChartData($F51,L$4),8,0)),"")</f>
        <v/>
      </c>
      <c r="M51" t="str">
        <f>IF(LEFT($F51,1)="{",_xlfn.SINGLE(INDEX(_xll.MADRec.Extract.ToPieChartData($F51,M$4),8,0)),"")</f>
        <v/>
      </c>
    </row>
    <row r="52" spans="2:13" x14ac:dyDescent="0.25">
      <c r="B52" t="str">
        <f>'LEIs &amp; Verifications'!J52</f>
        <v>ABCDEFGHIJK000004731</v>
      </c>
      <c r="C52" t="s">
        <v>11</v>
      </c>
      <c r="D52" s="22" t="str" cm="1">
        <f t="array" ref="D52">_xll.MADRec.RtPut('LEIs &amp; Verifications'!U52)</f>
        <v>Please connect first</v>
      </c>
      <c r="E52" s="22" t="s">
        <v>11</v>
      </c>
      <c r="F52" s="22" t="str" cm="1">
        <f t="array" ref="F52">_xll.MADRec.RtGet(B52,TRUE)</f>
        <v>Please connect first</v>
      </c>
      <c r="G52" t="s">
        <v>11</v>
      </c>
      <c r="H52" t="str">
        <f>IF(LEFT($F52,1)="{",_xlfn.SINGLE(INDEX(_xll.MADRec.Extract.ToPieChartData($F52,H$4),8,0)),"")</f>
        <v/>
      </c>
      <c r="I52" t="str">
        <f>IF(LEFT($F52,1)="{",_xlfn.SINGLE(INDEX(_xll.MADRec.Extract.ToPieChartData($F52,I$4),8,0)),"")</f>
        <v/>
      </c>
      <c r="J52" t="str">
        <f>IF(LEFT($F52,1)="{",_xlfn.SINGLE(INDEX(_xll.MADRec.Extract.ToPieChartData($F52,J$4),8,0)),"")</f>
        <v/>
      </c>
      <c r="K52" t="str">
        <f>IF(LEFT($F52,1)="{",_xlfn.SINGLE(INDEX(_xll.MADRec.Extract.ToPieChartData($F52,K$4),8,0)),"")</f>
        <v/>
      </c>
      <c r="L52" t="str">
        <f>IF(LEFT($F52,1)="{",_xlfn.SINGLE(INDEX(_xll.MADRec.Extract.ToPieChartData($F52,L$4),8,0)),"")</f>
        <v/>
      </c>
      <c r="M52" t="str">
        <f>IF(LEFT($F52,1)="{",_xlfn.SINGLE(INDEX(_xll.MADRec.Extract.ToPieChartData($F52,M$4),8,0)),"")</f>
        <v/>
      </c>
    </row>
    <row r="53" spans="2:13" x14ac:dyDescent="0.25">
      <c r="B53" t="str">
        <f>'LEIs &amp; Verifications'!J53</f>
        <v>ABCDEFGHIJK000004828</v>
      </c>
      <c r="C53" t="s">
        <v>11</v>
      </c>
      <c r="D53" s="22" t="str" cm="1">
        <f t="array" ref="D53">_xll.MADRec.RtPut('LEIs &amp; Verifications'!U53)</f>
        <v>Please connect first</v>
      </c>
      <c r="E53" s="22" t="s">
        <v>11</v>
      </c>
      <c r="F53" s="22" t="str" cm="1">
        <f t="array" ref="F53">_xll.MADRec.RtGet(B53,TRUE)</f>
        <v>Please connect first</v>
      </c>
      <c r="G53" t="s">
        <v>11</v>
      </c>
      <c r="H53" t="str">
        <f>IF(LEFT($F53,1)="{",_xlfn.SINGLE(INDEX(_xll.MADRec.Extract.ToPieChartData($F53,H$4),8,0)),"")</f>
        <v/>
      </c>
      <c r="I53" t="str">
        <f>IF(LEFT($F53,1)="{",_xlfn.SINGLE(INDEX(_xll.MADRec.Extract.ToPieChartData($F53,I$4),8,0)),"")</f>
        <v/>
      </c>
      <c r="J53" t="str">
        <f>IF(LEFT($F53,1)="{",_xlfn.SINGLE(INDEX(_xll.MADRec.Extract.ToPieChartData($F53,J$4),8,0)),"")</f>
        <v/>
      </c>
      <c r="K53" t="str">
        <f>IF(LEFT($F53,1)="{",_xlfn.SINGLE(INDEX(_xll.MADRec.Extract.ToPieChartData($F53,K$4),8,0)),"")</f>
        <v/>
      </c>
      <c r="L53" t="str">
        <f>IF(LEFT($F53,1)="{",_xlfn.SINGLE(INDEX(_xll.MADRec.Extract.ToPieChartData($F53,L$4),8,0)),"")</f>
        <v/>
      </c>
      <c r="M53" t="str">
        <f>IF(LEFT($F53,1)="{",_xlfn.SINGLE(INDEX(_xll.MADRec.Extract.ToPieChartData($F53,M$4),8,0)),"")</f>
        <v/>
      </c>
    </row>
    <row r="54" spans="2:13" x14ac:dyDescent="0.25">
      <c r="B54" t="str">
        <f>'LEIs &amp; Verifications'!J54</f>
        <v>ABCDEFGHIJK000004925</v>
      </c>
      <c r="C54" t="s">
        <v>11</v>
      </c>
      <c r="D54" s="22" t="str" cm="1">
        <f t="array" ref="D54">_xll.MADRec.RtPut('LEIs &amp; Verifications'!U54)</f>
        <v>Please connect first</v>
      </c>
      <c r="E54" s="22" t="s">
        <v>11</v>
      </c>
      <c r="F54" s="22" t="str" cm="1">
        <f t="array" ref="F54">_xll.MADRec.RtGet(B54,TRUE)</f>
        <v>Please connect first</v>
      </c>
      <c r="G54" t="s">
        <v>11</v>
      </c>
      <c r="H54" t="str">
        <f>IF(LEFT($F54,1)="{",_xlfn.SINGLE(INDEX(_xll.MADRec.Extract.ToPieChartData($F54,H$4),8,0)),"")</f>
        <v/>
      </c>
      <c r="I54" t="str">
        <f>IF(LEFT($F54,1)="{",_xlfn.SINGLE(INDEX(_xll.MADRec.Extract.ToPieChartData($F54,I$4),8,0)),"")</f>
        <v/>
      </c>
      <c r="J54" t="str">
        <f>IF(LEFT($F54,1)="{",_xlfn.SINGLE(INDEX(_xll.MADRec.Extract.ToPieChartData($F54,J$4),8,0)),"")</f>
        <v/>
      </c>
      <c r="K54" t="str">
        <f>IF(LEFT($F54,1)="{",_xlfn.SINGLE(INDEX(_xll.MADRec.Extract.ToPieChartData($F54,K$4),8,0)),"")</f>
        <v/>
      </c>
      <c r="L54" t="str">
        <f>IF(LEFT($F54,1)="{",_xlfn.SINGLE(INDEX(_xll.MADRec.Extract.ToPieChartData($F54,L$4),8,0)),"")</f>
        <v/>
      </c>
      <c r="M54" t="str">
        <f>IF(LEFT($F54,1)="{",_xlfn.SINGLE(INDEX(_xll.MADRec.Extract.ToPieChartData($F54,M$4),8,0)),"")</f>
        <v/>
      </c>
    </row>
    <row r="55" spans="2:13" x14ac:dyDescent="0.25">
      <c r="B55" t="str">
        <f>'LEIs &amp; Verifications'!J55</f>
        <v>ABCDEFGHIJK000005022</v>
      </c>
      <c r="C55" t="s">
        <v>11</v>
      </c>
      <c r="D55" s="22" t="str" cm="1">
        <f t="array" ref="D55">_xll.MADRec.RtPut('LEIs &amp; Verifications'!U55)</f>
        <v>Please connect first</v>
      </c>
      <c r="E55" s="22" t="s">
        <v>11</v>
      </c>
      <c r="F55" s="22" t="str" cm="1">
        <f t="array" ref="F55">_xll.MADRec.RtGet(B55,TRUE)</f>
        <v>Please connect first</v>
      </c>
      <c r="G55" t="s">
        <v>11</v>
      </c>
      <c r="H55" t="str">
        <f>IF(LEFT($F55,1)="{",_xlfn.SINGLE(INDEX(_xll.MADRec.Extract.ToPieChartData($F55,H$4),8,0)),"")</f>
        <v/>
      </c>
      <c r="I55" t="str">
        <f>IF(LEFT($F55,1)="{",_xlfn.SINGLE(INDEX(_xll.MADRec.Extract.ToPieChartData($F55,I$4),8,0)),"")</f>
        <v/>
      </c>
      <c r="J55" t="str">
        <f>IF(LEFT($F55,1)="{",_xlfn.SINGLE(INDEX(_xll.MADRec.Extract.ToPieChartData($F55,J$4),8,0)),"")</f>
        <v/>
      </c>
      <c r="K55" t="str">
        <f>IF(LEFT($F55,1)="{",_xlfn.SINGLE(INDEX(_xll.MADRec.Extract.ToPieChartData($F55,K$4),8,0)),"")</f>
        <v/>
      </c>
      <c r="L55" t="str">
        <f>IF(LEFT($F55,1)="{",_xlfn.SINGLE(INDEX(_xll.MADRec.Extract.ToPieChartData($F55,L$4),8,0)),"")</f>
        <v/>
      </c>
      <c r="M55" t="str">
        <f>IF(LEFT($F55,1)="{",_xlfn.SINGLE(INDEX(_xll.MADRec.Extract.ToPieChartData($F55,M$4),8,0)),"")</f>
        <v/>
      </c>
    </row>
    <row r="56" spans="2:13" x14ac:dyDescent="0.25">
      <c r="B56" t="str">
        <f>'LEIs &amp; Verifications'!J56</f>
        <v>ABCDEFGHIJK000005119</v>
      </c>
      <c r="C56" t="s">
        <v>11</v>
      </c>
      <c r="D56" s="22" t="str" cm="1">
        <f t="array" ref="D56">_xll.MADRec.RtPut('LEIs &amp; Verifications'!U56)</f>
        <v>Please connect first</v>
      </c>
      <c r="E56" s="22" t="s">
        <v>11</v>
      </c>
      <c r="F56" s="22" t="str" cm="1">
        <f t="array" ref="F56">_xll.MADRec.RtGet(B56,TRUE)</f>
        <v>Please connect first</v>
      </c>
      <c r="G56" t="s">
        <v>11</v>
      </c>
      <c r="H56" t="str">
        <f>IF(LEFT($F56,1)="{",_xlfn.SINGLE(INDEX(_xll.MADRec.Extract.ToPieChartData($F56,H$4),8,0)),"")</f>
        <v/>
      </c>
      <c r="I56" t="str">
        <f>IF(LEFT($F56,1)="{",_xlfn.SINGLE(INDEX(_xll.MADRec.Extract.ToPieChartData($F56,I$4),8,0)),"")</f>
        <v/>
      </c>
      <c r="J56" t="str">
        <f>IF(LEFT($F56,1)="{",_xlfn.SINGLE(INDEX(_xll.MADRec.Extract.ToPieChartData($F56,J$4),8,0)),"")</f>
        <v/>
      </c>
      <c r="K56" t="str">
        <f>IF(LEFT($F56,1)="{",_xlfn.SINGLE(INDEX(_xll.MADRec.Extract.ToPieChartData($F56,K$4),8,0)),"")</f>
        <v/>
      </c>
      <c r="L56" t="str">
        <f>IF(LEFT($F56,1)="{",_xlfn.SINGLE(INDEX(_xll.MADRec.Extract.ToPieChartData($F56,L$4),8,0)),"")</f>
        <v/>
      </c>
      <c r="M56" t="str">
        <f>IF(LEFT($F56,1)="{",_xlfn.SINGLE(INDEX(_xll.MADRec.Extract.ToPieChartData($F56,M$4),8,0)),"")</f>
        <v/>
      </c>
    </row>
    <row r="57" spans="2:13" x14ac:dyDescent="0.25">
      <c r="B57" t="str">
        <f>'LEIs &amp; Verifications'!J57</f>
        <v>ABCDEFGHIJK000005216</v>
      </c>
      <c r="C57" t="s">
        <v>11</v>
      </c>
      <c r="D57" s="22" t="str" cm="1">
        <f t="array" ref="D57">_xll.MADRec.RtPut('LEIs &amp; Verifications'!U57)</f>
        <v>Please connect first</v>
      </c>
      <c r="E57" s="22" t="s">
        <v>11</v>
      </c>
      <c r="F57" s="22" t="str" cm="1">
        <f t="array" ref="F57">_xll.MADRec.RtGet(B57,TRUE)</f>
        <v>Please connect first</v>
      </c>
      <c r="G57" t="s">
        <v>11</v>
      </c>
      <c r="H57" t="str">
        <f>IF(LEFT($F57,1)="{",_xlfn.SINGLE(INDEX(_xll.MADRec.Extract.ToPieChartData($F57,H$4),8,0)),"")</f>
        <v/>
      </c>
      <c r="I57" t="str">
        <f>IF(LEFT($F57,1)="{",_xlfn.SINGLE(INDEX(_xll.MADRec.Extract.ToPieChartData($F57,I$4),8,0)),"")</f>
        <v/>
      </c>
      <c r="J57" t="str">
        <f>IF(LEFT($F57,1)="{",_xlfn.SINGLE(INDEX(_xll.MADRec.Extract.ToPieChartData($F57,J$4),8,0)),"")</f>
        <v/>
      </c>
      <c r="K57" t="str">
        <f>IF(LEFT($F57,1)="{",_xlfn.SINGLE(INDEX(_xll.MADRec.Extract.ToPieChartData($F57,K$4),8,0)),"")</f>
        <v/>
      </c>
      <c r="L57" t="str">
        <f>IF(LEFT($F57,1)="{",_xlfn.SINGLE(INDEX(_xll.MADRec.Extract.ToPieChartData($F57,L$4),8,0)),"")</f>
        <v/>
      </c>
      <c r="M57" t="str">
        <f>IF(LEFT($F57,1)="{",_xlfn.SINGLE(INDEX(_xll.MADRec.Extract.ToPieChartData($F57,M$4),8,0)),"")</f>
        <v/>
      </c>
    </row>
    <row r="58" spans="2:13" x14ac:dyDescent="0.25">
      <c r="B58" t="str">
        <f>'LEIs &amp; Verifications'!J58</f>
        <v>ABCDEFGHIJK000005313</v>
      </c>
      <c r="C58" t="s">
        <v>11</v>
      </c>
      <c r="D58" s="22" t="str" cm="1">
        <f t="array" ref="D58">_xll.MADRec.RtPut('LEIs &amp; Verifications'!U58)</f>
        <v>Please connect first</v>
      </c>
      <c r="E58" s="22" t="s">
        <v>11</v>
      </c>
      <c r="F58" s="22" t="str" cm="1">
        <f t="array" ref="F58">_xll.MADRec.RtGet(B58,TRUE)</f>
        <v>Please connect first</v>
      </c>
      <c r="G58" t="s">
        <v>11</v>
      </c>
      <c r="H58" t="str">
        <f>IF(LEFT($F58,1)="{",_xlfn.SINGLE(INDEX(_xll.MADRec.Extract.ToPieChartData($F58,H$4),8,0)),"")</f>
        <v/>
      </c>
      <c r="I58" t="str">
        <f>IF(LEFT($F58,1)="{",_xlfn.SINGLE(INDEX(_xll.MADRec.Extract.ToPieChartData($F58,I$4),8,0)),"")</f>
        <v/>
      </c>
      <c r="J58" t="str">
        <f>IF(LEFT($F58,1)="{",_xlfn.SINGLE(INDEX(_xll.MADRec.Extract.ToPieChartData($F58,J$4),8,0)),"")</f>
        <v/>
      </c>
      <c r="K58" t="str">
        <f>IF(LEFT($F58,1)="{",_xlfn.SINGLE(INDEX(_xll.MADRec.Extract.ToPieChartData($F58,K$4),8,0)),"")</f>
        <v/>
      </c>
      <c r="L58" t="str">
        <f>IF(LEFT($F58,1)="{",_xlfn.SINGLE(INDEX(_xll.MADRec.Extract.ToPieChartData($F58,L$4),8,0)),"")</f>
        <v/>
      </c>
      <c r="M58" t="str">
        <f>IF(LEFT($F58,1)="{",_xlfn.SINGLE(INDEX(_xll.MADRec.Extract.ToPieChartData($F58,M$4),8,0)),"")</f>
        <v/>
      </c>
    </row>
    <row r="59" spans="2:13" x14ac:dyDescent="0.25">
      <c r="B59" t="str">
        <f>'LEIs &amp; Verifications'!J59</f>
        <v>ABCDEFGHIJK000005410</v>
      </c>
      <c r="C59" t="s">
        <v>11</v>
      </c>
      <c r="D59" s="22" t="str" cm="1">
        <f t="array" ref="D59">_xll.MADRec.RtPut('LEIs &amp; Verifications'!U59)</f>
        <v>Please connect first</v>
      </c>
      <c r="E59" s="22" t="s">
        <v>11</v>
      </c>
      <c r="F59" s="22" t="str" cm="1">
        <f t="array" ref="F59">_xll.MADRec.RtGet(B59,TRUE)</f>
        <v>Please connect first</v>
      </c>
      <c r="G59" t="s">
        <v>11</v>
      </c>
      <c r="H59" t="str">
        <f>IF(LEFT($F59,1)="{",_xlfn.SINGLE(INDEX(_xll.MADRec.Extract.ToPieChartData($F59,H$4),8,0)),"")</f>
        <v/>
      </c>
      <c r="I59" t="str">
        <f>IF(LEFT($F59,1)="{",_xlfn.SINGLE(INDEX(_xll.MADRec.Extract.ToPieChartData($F59,I$4),8,0)),"")</f>
        <v/>
      </c>
      <c r="J59" t="str">
        <f>IF(LEFT($F59,1)="{",_xlfn.SINGLE(INDEX(_xll.MADRec.Extract.ToPieChartData($F59,J$4),8,0)),"")</f>
        <v/>
      </c>
      <c r="K59" t="str">
        <f>IF(LEFT($F59,1)="{",_xlfn.SINGLE(INDEX(_xll.MADRec.Extract.ToPieChartData($F59,K$4),8,0)),"")</f>
        <v/>
      </c>
      <c r="L59" t="str">
        <f>IF(LEFT($F59,1)="{",_xlfn.SINGLE(INDEX(_xll.MADRec.Extract.ToPieChartData($F59,L$4),8,0)),"")</f>
        <v/>
      </c>
      <c r="M59" t="str">
        <f>IF(LEFT($F59,1)="{",_xlfn.SINGLE(INDEX(_xll.MADRec.Extract.ToPieChartData($F59,M$4),8,0)),"")</f>
        <v/>
      </c>
    </row>
    <row r="60" spans="2:13" x14ac:dyDescent="0.25">
      <c r="B60" t="str">
        <f>'LEIs &amp; Verifications'!J60</f>
        <v>ABCDEFGHIJK000005507</v>
      </c>
      <c r="C60" t="s">
        <v>11</v>
      </c>
      <c r="D60" s="22" t="str" cm="1">
        <f t="array" ref="D60">_xll.MADRec.RtPut('LEIs &amp; Verifications'!U60)</f>
        <v>Please connect first</v>
      </c>
      <c r="E60" s="22" t="s">
        <v>11</v>
      </c>
      <c r="F60" s="22" t="str" cm="1">
        <f t="array" ref="F60">_xll.MADRec.RtGet(B60,TRUE)</f>
        <v>Please connect first</v>
      </c>
      <c r="G60" t="s">
        <v>11</v>
      </c>
      <c r="H60" t="str">
        <f>IF(LEFT($F60,1)="{",_xlfn.SINGLE(INDEX(_xll.MADRec.Extract.ToPieChartData($F60,H$4),8,0)),"")</f>
        <v/>
      </c>
      <c r="I60" t="str">
        <f>IF(LEFT($F60,1)="{",_xlfn.SINGLE(INDEX(_xll.MADRec.Extract.ToPieChartData($F60,I$4),8,0)),"")</f>
        <v/>
      </c>
      <c r="J60" t="str">
        <f>IF(LEFT($F60,1)="{",_xlfn.SINGLE(INDEX(_xll.MADRec.Extract.ToPieChartData($F60,J$4),8,0)),"")</f>
        <v/>
      </c>
      <c r="K60" t="str">
        <f>IF(LEFT($F60,1)="{",_xlfn.SINGLE(INDEX(_xll.MADRec.Extract.ToPieChartData($F60,K$4),8,0)),"")</f>
        <v/>
      </c>
      <c r="L60" t="str">
        <f>IF(LEFT($F60,1)="{",_xlfn.SINGLE(INDEX(_xll.MADRec.Extract.ToPieChartData($F60,L$4),8,0)),"")</f>
        <v/>
      </c>
      <c r="M60" t="str">
        <f>IF(LEFT($F60,1)="{",_xlfn.SINGLE(INDEX(_xll.MADRec.Extract.ToPieChartData($F60,M$4),8,0)),"")</f>
        <v/>
      </c>
    </row>
    <row r="61" spans="2:13" x14ac:dyDescent="0.25">
      <c r="B61" t="str">
        <f>'LEIs &amp; Verifications'!J61</f>
        <v>ABCDEFGHIJK000005604</v>
      </c>
      <c r="C61" t="s">
        <v>11</v>
      </c>
      <c r="D61" s="22" t="str" cm="1">
        <f t="array" ref="D61">_xll.MADRec.RtPut('LEIs &amp; Verifications'!U61)</f>
        <v>Please connect first</v>
      </c>
      <c r="E61" s="22" t="s">
        <v>11</v>
      </c>
      <c r="F61" s="22" t="str" cm="1">
        <f t="array" ref="F61">_xll.MADRec.RtGet(B61,TRUE)</f>
        <v>Please connect first</v>
      </c>
      <c r="G61" t="s">
        <v>11</v>
      </c>
      <c r="H61" t="str">
        <f>IF(LEFT($F61,1)="{",_xlfn.SINGLE(INDEX(_xll.MADRec.Extract.ToPieChartData($F61,H$4),8,0)),"")</f>
        <v/>
      </c>
      <c r="I61" t="str">
        <f>IF(LEFT($F61,1)="{",_xlfn.SINGLE(INDEX(_xll.MADRec.Extract.ToPieChartData($F61,I$4),8,0)),"")</f>
        <v/>
      </c>
      <c r="J61" t="str">
        <f>IF(LEFT($F61,1)="{",_xlfn.SINGLE(INDEX(_xll.MADRec.Extract.ToPieChartData($F61,J$4),8,0)),"")</f>
        <v/>
      </c>
      <c r="K61" t="str">
        <f>IF(LEFT($F61,1)="{",_xlfn.SINGLE(INDEX(_xll.MADRec.Extract.ToPieChartData($F61,K$4),8,0)),"")</f>
        <v/>
      </c>
      <c r="L61" t="str">
        <f>IF(LEFT($F61,1)="{",_xlfn.SINGLE(INDEX(_xll.MADRec.Extract.ToPieChartData($F61,L$4),8,0)),"")</f>
        <v/>
      </c>
      <c r="M61" t="str">
        <f>IF(LEFT($F61,1)="{",_xlfn.SINGLE(INDEX(_xll.MADRec.Extract.ToPieChartData($F61,M$4),8,0)),"")</f>
        <v/>
      </c>
    </row>
    <row r="62" spans="2:13" x14ac:dyDescent="0.25">
      <c r="B62" t="str">
        <f>'LEIs &amp; Verifications'!J62</f>
        <v>ABCDEFGHIJK000005798</v>
      </c>
      <c r="C62" t="s">
        <v>11</v>
      </c>
      <c r="D62" s="22" t="str" cm="1">
        <f t="array" ref="D62">_xll.MADRec.RtPut('LEIs &amp; Verifications'!U62)</f>
        <v>Please connect first</v>
      </c>
      <c r="E62" s="22" t="s">
        <v>11</v>
      </c>
      <c r="F62" s="22" t="str" cm="1">
        <f t="array" ref="F62">_xll.MADRec.RtGet(B62,TRUE)</f>
        <v>Please connect first</v>
      </c>
      <c r="G62" t="s">
        <v>11</v>
      </c>
      <c r="H62" t="str">
        <f>IF(LEFT($F62,1)="{",_xlfn.SINGLE(INDEX(_xll.MADRec.Extract.ToPieChartData($F62,H$4),8,0)),"")</f>
        <v/>
      </c>
      <c r="I62" t="str">
        <f>IF(LEFT($F62,1)="{",_xlfn.SINGLE(INDEX(_xll.MADRec.Extract.ToPieChartData($F62,I$4),8,0)),"")</f>
        <v/>
      </c>
      <c r="J62" t="str">
        <f>IF(LEFT($F62,1)="{",_xlfn.SINGLE(INDEX(_xll.MADRec.Extract.ToPieChartData($F62,J$4),8,0)),"")</f>
        <v/>
      </c>
      <c r="K62" t="str">
        <f>IF(LEFT($F62,1)="{",_xlfn.SINGLE(INDEX(_xll.MADRec.Extract.ToPieChartData($F62,K$4),8,0)),"")</f>
        <v/>
      </c>
      <c r="L62" t="str">
        <f>IF(LEFT($F62,1)="{",_xlfn.SINGLE(INDEX(_xll.MADRec.Extract.ToPieChartData($F62,L$4),8,0)),"")</f>
        <v/>
      </c>
      <c r="M62" t="str">
        <f>IF(LEFT($F62,1)="{",_xlfn.SINGLE(INDEX(_xll.MADRec.Extract.ToPieChartData($F62,M$4),8,0)),"")</f>
        <v/>
      </c>
    </row>
    <row r="63" spans="2:13" x14ac:dyDescent="0.25">
      <c r="B63" t="str">
        <f>'LEIs &amp; Verifications'!J63</f>
        <v>ABCDEFGHIJK000005895</v>
      </c>
      <c r="C63" t="s">
        <v>11</v>
      </c>
      <c r="D63" s="22" t="str" cm="1">
        <f t="array" ref="D63">_xll.MADRec.RtPut('LEIs &amp; Verifications'!U63)</f>
        <v>Please connect first</v>
      </c>
      <c r="E63" s="22" t="s">
        <v>11</v>
      </c>
      <c r="F63" s="22" t="str" cm="1">
        <f t="array" ref="F63">_xll.MADRec.RtGet(B63,TRUE)</f>
        <v>Please connect first</v>
      </c>
      <c r="G63" t="s">
        <v>11</v>
      </c>
      <c r="H63" t="str">
        <f>IF(LEFT($F63,1)="{",_xlfn.SINGLE(INDEX(_xll.MADRec.Extract.ToPieChartData($F63,H$4),8,0)),"")</f>
        <v/>
      </c>
      <c r="I63" t="str">
        <f>IF(LEFT($F63,1)="{",_xlfn.SINGLE(INDEX(_xll.MADRec.Extract.ToPieChartData($F63,I$4),8,0)),"")</f>
        <v/>
      </c>
      <c r="J63" t="str">
        <f>IF(LEFT($F63,1)="{",_xlfn.SINGLE(INDEX(_xll.MADRec.Extract.ToPieChartData($F63,J$4),8,0)),"")</f>
        <v/>
      </c>
      <c r="K63" t="str">
        <f>IF(LEFT($F63,1)="{",_xlfn.SINGLE(INDEX(_xll.MADRec.Extract.ToPieChartData($F63,K$4),8,0)),"")</f>
        <v/>
      </c>
      <c r="L63" t="str">
        <f>IF(LEFT($F63,1)="{",_xlfn.SINGLE(INDEX(_xll.MADRec.Extract.ToPieChartData($F63,L$4),8,0)),"")</f>
        <v/>
      </c>
      <c r="M63" t="str">
        <f>IF(LEFT($F63,1)="{",_xlfn.SINGLE(INDEX(_xll.MADRec.Extract.ToPieChartData($F63,M$4),8,0)),"")</f>
        <v/>
      </c>
    </row>
    <row r="64" spans="2:13" x14ac:dyDescent="0.25">
      <c r="B64" t="str">
        <f>'LEIs &amp; Verifications'!J64</f>
        <v>ABCDEFGHIJK000005992</v>
      </c>
      <c r="C64" t="s">
        <v>11</v>
      </c>
      <c r="D64" s="22" t="str" cm="1">
        <f t="array" ref="D64">_xll.MADRec.RtPut('LEIs &amp; Verifications'!U64)</f>
        <v>Please connect first</v>
      </c>
      <c r="E64" s="22" t="s">
        <v>11</v>
      </c>
      <c r="F64" s="22" t="str" cm="1">
        <f t="array" ref="F64">_xll.MADRec.RtGet(B64,TRUE)</f>
        <v>Please connect first</v>
      </c>
      <c r="G64" t="s">
        <v>11</v>
      </c>
      <c r="H64" t="str">
        <f>IF(LEFT($F64,1)="{",_xlfn.SINGLE(INDEX(_xll.MADRec.Extract.ToPieChartData($F64,H$4),8,0)),"")</f>
        <v/>
      </c>
      <c r="I64" t="str">
        <f>IF(LEFT($F64,1)="{",_xlfn.SINGLE(INDEX(_xll.MADRec.Extract.ToPieChartData($F64,I$4),8,0)),"")</f>
        <v/>
      </c>
      <c r="J64" t="str">
        <f>IF(LEFT($F64,1)="{",_xlfn.SINGLE(INDEX(_xll.MADRec.Extract.ToPieChartData($F64,J$4),8,0)),"")</f>
        <v/>
      </c>
      <c r="K64" t="str">
        <f>IF(LEFT($F64,1)="{",_xlfn.SINGLE(INDEX(_xll.MADRec.Extract.ToPieChartData($F64,K$4),8,0)),"")</f>
        <v/>
      </c>
      <c r="L64" t="str">
        <f>IF(LEFT($F64,1)="{",_xlfn.SINGLE(INDEX(_xll.MADRec.Extract.ToPieChartData($F64,L$4),8,0)),"")</f>
        <v/>
      </c>
      <c r="M64" t="str">
        <f>IF(LEFT($F64,1)="{",_xlfn.SINGLE(INDEX(_xll.MADRec.Extract.ToPieChartData($F64,M$4),8,0)),"")</f>
        <v/>
      </c>
    </row>
    <row r="65" spans="2:13" x14ac:dyDescent="0.25">
      <c r="B65" t="str">
        <f>'LEIs &amp; Verifications'!J65</f>
        <v>ABCDEFGHIJK000006089</v>
      </c>
      <c r="C65" t="s">
        <v>11</v>
      </c>
      <c r="D65" s="22" t="str" cm="1">
        <f t="array" ref="D65">_xll.MADRec.RtPut('LEIs &amp; Verifications'!U65)</f>
        <v>Please connect first</v>
      </c>
      <c r="E65" s="22" t="s">
        <v>11</v>
      </c>
      <c r="F65" s="22" t="str" cm="1">
        <f t="array" ref="F65">_xll.MADRec.RtGet(B65,TRUE)</f>
        <v>Please connect first</v>
      </c>
      <c r="G65" t="s">
        <v>11</v>
      </c>
      <c r="H65" t="str">
        <f>IF(LEFT($F65,1)="{",_xlfn.SINGLE(INDEX(_xll.MADRec.Extract.ToPieChartData($F65,H$4),8,0)),"")</f>
        <v/>
      </c>
      <c r="I65" t="str">
        <f>IF(LEFT($F65,1)="{",_xlfn.SINGLE(INDEX(_xll.MADRec.Extract.ToPieChartData($F65,I$4),8,0)),"")</f>
        <v/>
      </c>
      <c r="J65" t="str">
        <f>IF(LEFT($F65,1)="{",_xlfn.SINGLE(INDEX(_xll.MADRec.Extract.ToPieChartData($F65,J$4),8,0)),"")</f>
        <v/>
      </c>
      <c r="K65" t="str">
        <f>IF(LEFT($F65,1)="{",_xlfn.SINGLE(INDEX(_xll.MADRec.Extract.ToPieChartData($F65,K$4),8,0)),"")</f>
        <v/>
      </c>
      <c r="L65" t="str">
        <f>IF(LEFT($F65,1)="{",_xlfn.SINGLE(INDEX(_xll.MADRec.Extract.ToPieChartData($F65,L$4),8,0)),"")</f>
        <v/>
      </c>
      <c r="M65" t="str">
        <f>IF(LEFT($F65,1)="{",_xlfn.SINGLE(INDEX(_xll.MADRec.Extract.ToPieChartData($F65,M$4),8,0)),"")</f>
        <v/>
      </c>
    </row>
    <row r="66" spans="2:13" x14ac:dyDescent="0.25">
      <c r="B66" t="str">
        <f>'LEIs &amp; Verifications'!J66</f>
        <v>ABCDEFGHIJK000006186</v>
      </c>
      <c r="C66" t="s">
        <v>11</v>
      </c>
      <c r="D66" s="22" t="str" cm="1">
        <f t="array" ref="D66">_xll.MADRec.RtPut('LEIs &amp; Verifications'!U66)</f>
        <v>Please connect first</v>
      </c>
      <c r="E66" s="22" t="s">
        <v>11</v>
      </c>
      <c r="F66" s="22" t="str" cm="1">
        <f t="array" ref="F66">_xll.MADRec.RtGet(B66,TRUE)</f>
        <v>Please connect first</v>
      </c>
      <c r="G66" t="s">
        <v>11</v>
      </c>
      <c r="H66" t="str">
        <f>IF(LEFT($F66,1)="{",_xlfn.SINGLE(INDEX(_xll.MADRec.Extract.ToPieChartData($F66,H$4),8,0)),"")</f>
        <v/>
      </c>
      <c r="I66" t="str">
        <f>IF(LEFT($F66,1)="{",_xlfn.SINGLE(INDEX(_xll.MADRec.Extract.ToPieChartData($F66,I$4),8,0)),"")</f>
        <v/>
      </c>
      <c r="J66" t="str">
        <f>IF(LEFT($F66,1)="{",_xlfn.SINGLE(INDEX(_xll.MADRec.Extract.ToPieChartData($F66,J$4),8,0)),"")</f>
        <v/>
      </c>
      <c r="K66" t="str">
        <f>IF(LEFT($F66,1)="{",_xlfn.SINGLE(INDEX(_xll.MADRec.Extract.ToPieChartData($F66,K$4),8,0)),"")</f>
        <v/>
      </c>
      <c r="L66" t="str">
        <f>IF(LEFT($F66,1)="{",_xlfn.SINGLE(INDEX(_xll.MADRec.Extract.ToPieChartData($F66,L$4),8,0)),"")</f>
        <v/>
      </c>
      <c r="M66" t="str">
        <f>IF(LEFT($F66,1)="{",_xlfn.SINGLE(INDEX(_xll.MADRec.Extract.ToPieChartData($F66,M$4),8,0)),"")</f>
        <v/>
      </c>
    </row>
    <row r="67" spans="2:13" x14ac:dyDescent="0.25">
      <c r="B67" t="str">
        <f>'LEIs &amp; Verifications'!J67</f>
        <v>ABCDEFGHIJK000006283</v>
      </c>
      <c r="C67" t="s">
        <v>11</v>
      </c>
      <c r="D67" s="22" t="str" cm="1">
        <f t="array" ref="D67">_xll.MADRec.RtPut('LEIs &amp; Verifications'!U67)</f>
        <v>Please connect first</v>
      </c>
      <c r="E67" s="22" t="s">
        <v>11</v>
      </c>
      <c r="F67" s="22" t="str" cm="1">
        <f t="array" ref="F67">_xll.MADRec.RtGet(B67,TRUE)</f>
        <v>Please connect first</v>
      </c>
      <c r="G67" t="s">
        <v>11</v>
      </c>
      <c r="H67" t="str">
        <f>IF(LEFT($F67,1)="{",_xlfn.SINGLE(INDEX(_xll.MADRec.Extract.ToPieChartData($F67,H$4),8,0)),"")</f>
        <v/>
      </c>
      <c r="I67" t="str">
        <f>IF(LEFT($F67,1)="{",_xlfn.SINGLE(INDEX(_xll.MADRec.Extract.ToPieChartData($F67,I$4),8,0)),"")</f>
        <v/>
      </c>
      <c r="J67" t="str">
        <f>IF(LEFT($F67,1)="{",_xlfn.SINGLE(INDEX(_xll.MADRec.Extract.ToPieChartData($F67,J$4),8,0)),"")</f>
        <v/>
      </c>
      <c r="K67" t="str">
        <f>IF(LEFT($F67,1)="{",_xlfn.SINGLE(INDEX(_xll.MADRec.Extract.ToPieChartData($F67,K$4),8,0)),"")</f>
        <v/>
      </c>
      <c r="L67" t="str">
        <f>IF(LEFT($F67,1)="{",_xlfn.SINGLE(INDEX(_xll.MADRec.Extract.ToPieChartData($F67,L$4),8,0)),"")</f>
        <v/>
      </c>
      <c r="M67" t="str">
        <f>IF(LEFT($F67,1)="{",_xlfn.SINGLE(INDEX(_xll.MADRec.Extract.ToPieChartData($F67,M$4),8,0)),"")</f>
        <v/>
      </c>
    </row>
    <row r="68" spans="2:13" x14ac:dyDescent="0.25">
      <c r="B68" t="str">
        <f>'LEIs &amp; Verifications'!J68</f>
        <v>ABCDEFGHIJK000006380</v>
      </c>
      <c r="C68" t="s">
        <v>11</v>
      </c>
      <c r="D68" s="22" t="str" cm="1">
        <f t="array" ref="D68">_xll.MADRec.RtPut('LEIs &amp; Verifications'!U68)</f>
        <v>Please connect first</v>
      </c>
      <c r="E68" s="22" t="s">
        <v>11</v>
      </c>
      <c r="F68" s="22" t="str" cm="1">
        <f t="array" ref="F68">_xll.MADRec.RtGet(B68,TRUE)</f>
        <v>Please connect first</v>
      </c>
      <c r="G68" t="s">
        <v>11</v>
      </c>
      <c r="H68" t="str">
        <f>IF(LEFT($F68,1)="{",_xlfn.SINGLE(INDEX(_xll.MADRec.Extract.ToPieChartData($F68,H$4),8,0)),"")</f>
        <v/>
      </c>
      <c r="I68" t="str">
        <f>IF(LEFT($F68,1)="{",_xlfn.SINGLE(INDEX(_xll.MADRec.Extract.ToPieChartData($F68,I$4),8,0)),"")</f>
        <v/>
      </c>
      <c r="J68" t="str">
        <f>IF(LEFT($F68,1)="{",_xlfn.SINGLE(INDEX(_xll.MADRec.Extract.ToPieChartData($F68,J$4),8,0)),"")</f>
        <v/>
      </c>
      <c r="K68" t="str">
        <f>IF(LEFT($F68,1)="{",_xlfn.SINGLE(INDEX(_xll.MADRec.Extract.ToPieChartData($F68,K$4),8,0)),"")</f>
        <v/>
      </c>
      <c r="L68" t="str">
        <f>IF(LEFT($F68,1)="{",_xlfn.SINGLE(INDEX(_xll.MADRec.Extract.ToPieChartData($F68,L$4),8,0)),"")</f>
        <v/>
      </c>
      <c r="M68" t="str">
        <f>IF(LEFT($F68,1)="{",_xlfn.SINGLE(INDEX(_xll.MADRec.Extract.ToPieChartData($F68,M$4),8,0)),"")</f>
        <v/>
      </c>
    </row>
    <row r="69" spans="2:13" x14ac:dyDescent="0.25">
      <c r="B69" t="str">
        <f>'LEIs &amp; Verifications'!J69</f>
        <v>ABCDEFGHIJK000006477</v>
      </c>
      <c r="C69" t="s">
        <v>11</v>
      </c>
      <c r="D69" s="22" t="str" cm="1">
        <f t="array" ref="D69">_xll.MADRec.RtPut('LEIs &amp; Verifications'!U69)</f>
        <v>Please connect first</v>
      </c>
      <c r="E69" s="22" t="s">
        <v>11</v>
      </c>
      <c r="F69" s="22" t="str" cm="1">
        <f t="array" ref="F69">_xll.MADRec.RtGet(B69,TRUE)</f>
        <v>Please connect first</v>
      </c>
      <c r="G69" t="s">
        <v>11</v>
      </c>
      <c r="H69" t="str">
        <f>IF(LEFT($F69,1)="{",_xlfn.SINGLE(INDEX(_xll.MADRec.Extract.ToPieChartData($F69,H$4),8,0)),"")</f>
        <v/>
      </c>
      <c r="I69" t="str">
        <f>IF(LEFT($F69,1)="{",_xlfn.SINGLE(INDEX(_xll.MADRec.Extract.ToPieChartData($F69,I$4),8,0)),"")</f>
        <v/>
      </c>
      <c r="J69" t="str">
        <f>IF(LEFT($F69,1)="{",_xlfn.SINGLE(INDEX(_xll.MADRec.Extract.ToPieChartData($F69,J$4),8,0)),"")</f>
        <v/>
      </c>
      <c r="K69" t="str">
        <f>IF(LEFT($F69,1)="{",_xlfn.SINGLE(INDEX(_xll.MADRec.Extract.ToPieChartData($F69,K$4),8,0)),"")</f>
        <v/>
      </c>
      <c r="L69" t="str">
        <f>IF(LEFT($F69,1)="{",_xlfn.SINGLE(INDEX(_xll.MADRec.Extract.ToPieChartData($F69,L$4),8,0)),"")</f>
        <v/>
      </c>
      <c r="M69" t="str">
        <f>IF(LEFT($F69,1)="{",_xlfn.SINGLE(INDEX(_xll.MADRec.Extract.ToPieChartData($F69,M$4),8,0)),"")</f>
        <v/>
      </c>
    </row>
    <row r="70" spans="2:13" x14ac:dyDescent="0.25">
      <c r="B70" t="str">
        <f>'LEIs &amp; Verifications'!J70</f>
        <v>ABCDEFGHIJK000006574</v>
      </c>
      <c r="C70" t="s">
        <v>11</v>
      </c>
      <c r="D70" s="22" t="str" cm="1">
        <f t="array" ref="D70">_xll.MADRec.RtPut('LEIs &amp; Verifications'!U70)</f>
        <v>Please connect first</v>
      </c>
      <c r="E70" s="22" t="s">
        <v>11</v>
      </c>
      <c r="F70" s="22" t="str" cm="1">
        <f t="array" ref="F70">_xll.MADRec.RtGet(B70,TRUE)</f>
        <v>Please connect first</v>
      </c>
      <c r="G70" t="s">
        <v>11</v>
      </c>
      <c r="H70" t="str">
        <f>IF(LEFT($F70,1)="{",_xlfn.SINGLE(INDEX(_xll.MADRec.Extract.ToPieChartData($F70,H$4),8,0)),"")</f>
        <v/>
      </c>
      <c r="I70" t="str">
        <f>IF(LEFT($F70,1)="{",_xlfn.SINGLE(INDEX(_xll.MADRec.Extract.ToPieChartData($F70,I$4),8,0)),"")</f>
        <v/>
      </c>
      <c r="J70" t="str">
        <f>IF(LEFT($F70,1)="{",_xlfn.SINGLE(INDEX(_xll.MADRec.Extract.ToPieChartData($F70,J$4),8,0)),"")</f>
        <v/>
      </c>
      <c r="K70" t="str">
        <f>IF(LEFT($F70,1)="{",_xlfn.SINGLE(INDEX(_xll.MADRec.Extract.ToPieChartData($F70,K$4),8,0)),"")</f>
        <v/>
      </c>
      <c r="L70" t="str">
        <f>IF(LEFT($F70,1)="{",_xlfn.SINGLE(INDEX(_xll.MADRec.Extract.ToPieChartData($F70,L$4),8,0)),"")</f>
        <v/>
      </c>
      <c r="M70" t="str">
        <f>IF(LEFT($F70,1)="{",_xlfn.SINGLE(INDEX(_xll.MADRec.Extract.ToPieChartData($F70,M$4),8,0)),"")</f>
        <v/>
      </c>
    </row>
    <row r="71" spans="2:13" x14ac:dyDescent="0.25">
      <c r="B71" t="str">
        <f>'LEIs &amp; Verifications'!J71</f>
        <v>ABCDEFGHIJK000006671</v>
      </c>
      <c r="C71" t="s">
        <v>11</v>
      </c>
      <c r="D71" s="22" t="str" cm="1">
        <f t="array" ref="D71">_xll.MADRec.RtPut('LEIs &amp; Verifications'!U71)</f>
        <v>Please connect first</v>
      </c>
      <c r="E71" s="22" t="s">
        <v>11</v>
      </c>
      <c r="F71" s="22" t="str" cm="1">
        <f t="array" ref="F71">_xll.MADRec.RtGet(B71,TRUE)</f>
        <v>Please connect first</v>
      </c>
      <c r="G71" t="s">
        <v>11</v>
      </c>
      <c r="H71" t="str">
        <f>IF(LEFT($F71,1)="{",_xlfn.SINGLE(INDEX(_xll.MADRec.Extract.ToPieChartData($F71,H$4),8,0)),"")</f>
        <v/>
      </c>
      <c r="I71" t="str">
        <f>IF(LEFT($F71,1)="{",_xlfn.SINGLE(INDEX(_xll.MADRec.Extract.ToPieChartData($F71,I$4),8,0)),"")</f>
        <v/>
      </c>
      <c r="J71" t="str">
        <f>IF(LEFT($F71,1)="{",_xlfn.SINGLE(INDEX(_xll.MADRec.Extract.ToPieChartData($F71,J$4),8,0)),"")</f>
        <v/>
      </c>
      <c r="K71" t="str">
        <f>IF(LEFT($F71,1)="{",_xlfn.SINGLE(INDEX(_xll.MADRec.Extract.ToPieChartData($F71,K$4),8,0)),"")</f>
        <v/>
      </c>
      <c r="L71" t="str">
        <f>IF(LEFT($F71,1)="{",_xlfn.SINGLE(INDEX(_xll.MADRec.Extract.ToPieChartData($F71,L$4),8,0)),"")</f>
        <v/>
      </c>
      <c r="M71" t="str">
        <f>IF(LEFT($F71,1)="{",_xlfn.SINGLE(INDEX(_xll.MADRec.Extract.ToPieChartData($F71,M$4),8,0)),"")</f>
        <v/>
      </c>
    </row>
    <row r="72" spans="2:13" x14ac:dyDescent="0.25">
      <c r="B72" t="str">
        <f>'LEIs &amp; Verifications'!J72</f>
        <v>ABCDEFGHIJK000006768</v>
      </c>
      <c r="C72" t="s">
        <v>11</v>
      </c>
      <c r="D72" s="22" t="str" cm="1">
        <f t="array" ref="D72">_xll.MADRec.RtPut('LEIs &amp; Verifications'!U72)</f>
        <v>Please connect first</v>
      </c>
      <c r="E72" s="22" t="s">
        <v>11</v>
      </c>
      <c r="F72" s="22" t="str" cm="1">
        <f t="array" ref="F72">_xll.MADRec.RtGet(B72,TRUE)</f>
        <v>Please connect first</v>
      </c>
      <c r="G72" t="s">
        <v>11</v>
      </c>
      <c r="H72" t="str">
        <f>IF(LEFT($F72,1)="{",_xlfn.SINGLE(INDEX(_xll.MADRec.Extract.ToPieChartData($F72,H$4),8,0)),"")</f>
        <v/>
      </c>
      <c r="I72" t="str">
        <f>IF(LEFT($F72,1)="{",_xlfn.SINGLE(INDEX(_xll.MADRec.Extract.ToPieChartData($F72,I$4),8,0)),"")</f>
        <v/>
      </c>
      <c r="J72" t="str">
        <f>IF(LEFT($F72,1)="{",_xlfn.SINGLE(INDEX(_xll.MADRec.Extract.ToPieChartData($F72,J$4),8,0)),"")</f>
        <v/>
      </c>
      <c r="K72" t="str">
        <f>IF(LEFT($F72,1)="{",_xlfn.SINGLE(INDEX(_xll.MADRec.Extract.ToPieChartData($F72,K$4),8,0)),"")</f>
        <v/>
      </c>
      <c r="L72" t="str">
        <f>IF(LEFT($F72,1)="{",_xlfn.SINGLE(INDEX(_xll.MADRec.Extract.ToPieChartData($F72,L$4),8,0)),"")</f>
        <v/>
      </c>
      <c r="M72" t="str">
        <f>IF(LEFT($F72,1)="{",_xlfn.SINGLE(INDEX(_xll.MADRec.Extract.ToPieChartData($F72,M$4),8,0)),"")</f>
        <v/>
      </c>
    </row>
    <row r="73" spans="2:13" x14ac:dyDescent="0.25">
      <c r="B73" t="str">
        <f>'LEIs &amp; Verifications'!J73</f>
        <v>ABCDEFGHIJK000006865</v>
      </c>
      <c r="C73" t="s">
        <v>11</v>
      </c>
      <c r="D73" s="22" t="str" cm="1">
        <f t="array" ref="D73">_xll.MADRec.RtPut('LEIs &amp; Verifications'!U73)</f>
        <v>Please connect first</v>
      </c>
      <c r="E73" s="22" t="s">
        <v>11</v>
      </c>
      <c r="F73" s="22" t="str" cm="1">
        <f t="array" ref="F73">_xll.MADRec.RtGet(B73,TRUE)</f>
        <v>Please connect first</v>
      </c>
      <c r="G73" t="s">
        <v>11</v>
      </c>
      <c r="H73" t="str">
        <f>IF(LEFT($F73,1)="{",_xlfn.SINGLE(INDEX(_xll.MADRec.Extract.ToPieChartData($F73,H$4),8,0)),"")</f>
        <v/>
      </c>
      <c r="I73" t="str">
        <f>IF(LEFT($F73,1)="{",_xlfn.SINGLE(INDEX(_xll.MADRec.Extract.ToPieChartData($F73,I$4),8,0)),"")</f>
        <v/>
      </c>
      <c r="J73" t="str">
        <f>IF(LEFT($F73,1)="{",_xlfn.SINGLE(INDEX(_xll.MADRec.Extract.ToPieChartData($F73,J$4),8,0)),"")</f>
        <v/>
      </c>
      <c r="K73" t="str">
        <f>IF(LEFT($F73,1)="{",_xlfn.SINGLE(INDEX(_xll.MADRec.Extract.ToPieChartData($F73,K$4),8,0)),"")</f>
        <v/>
      </c>
      <c r="L73" t="str">
        <f>IF(LEFT($F73,1)="{",_xlfn.SINGLE(INDEX(_xll.MADRec.Extract.ToPieChartData($F73,L$4),8,0)),"")</f>
        <v/>
      </c>
      <c r="M73" t="str">
        <f>IF(LEFT($F73,1)="{",_xlfn.SINGLE(INDEX(_xll.MADRec.Extract.ToPieChartData($F73,M$4),8,0)),"")</f>
        <v/>
      </c>
    </row>
    <row r="74" spans="2:13" x14ac:dyDescent="0.25">
      <c r="B74" t="str">
        <f>'LEIs &amp; Verifications'!J74</f>
        <v>ABCDEFGHIJK000006962</v>
      </c>
      <c r="C74" t="s">
        <v>11</v>
      </c>
      <c r="D74" s="22" t="str" cm="1">
        <f t="array" ref="D74">_xll.MADRec.RtPut('LEIs &amp; Verifications'!U74)</f>
        <v>Please connect first</v>
      </c>
      <c r="E74" s="22" t="s">
        <v>11</v>
      </c>
      <c r="F74" s="22" t="str" cm="1">
        <f t="array" ref="F74">_xll.MADRec.RtGet(B74,TRUE)</f>
        <v>Please connect first</v>
      </c>
      <c r="G74" t="s">
        <v>11</v>
      </c>
      <c r="H74" t="str">
        <f>IF(LEFT($F74,1)="{",_xlfn.SINGLE(INDEX(_xll.MADRec.Extract.ToPieChartData($F74,H$4),8,0)),"")</f>
        <v/>
      </c>
      <c r="I74" t="str">
        <f>IF(LEFT($F74,1)="{",_xlfn.SINGLE(INDEX(_xll.MADRec.Extract.ToPieChartData($F74,I$4),8,0)),"")</f>
        <v/>
      </c>
      <c r="J74" t="str">
        <f>IF(LEFT($F74,1)="{",_xlfn.SINGLE(INDEX(_xll.MADRec.Extract.ToPieChartData($F74,J$4),8,0)),"")</f>
        <v/>
      </c>
      <c r="K74" t="str">
        <f>IF(LEFT($F74,1)="{",_xlfn.SINGLE(INDEX(_xll.MADRec.Extract.ToPieChartData($F74,K$4),8,0)),"")</f>
        <v/>
      </c>
      <c r="L74" t="str">
        <f>IF(LEFT($F74,1)="{",_xlfn.SINGLE(INDEX(_xll.MADRec.Extract.ToPieChartData($F74,L$4),8,0)),"")</f>
        <v/>
      </c>
      <c r="M74" t="str">
        <f>IF(LEFT($F74,1)="{",_xlfn.SINGLE(INDEX(_xll.MADRec.Extract.ToPieChartData($F74,M$4),8,0)),"")</f>
        <v/>
      </c>
    </row>
    <row r="75" spans="2:13" x14ac:dyDescent="0.25">
      <c r="B75" t="str">
        <f>'LEIs &amp; Verifications'!J75</f>
        <v>ABCDEFGHIJK000007059</v>
      </c>
      <c r="C75" t="s">
        <v>11</v>
      </c>
      <c r="D75" s="22" t="str" cm="1">
        <f t="array" ref="D75">_xll.MADRec.RtPut('LEIs &amp; Verifications'!U75)</f>
        <v>Please connect first</v>
      </c>
      <c r="E75" s="22" t="s">
        <v>11</v>
      </c>
      <c r="F75" s="22" t="str" cm="1">
        <f t="array" ref="F75">_xll.MADRec.RtGet(B75,TRUE)</f>
        <v>Please connect first</v>
      </c>
      <c r="G75" t="s">
        <v>11</v>
      </c>
      <c r="H75" t="str">
        <f>IF(LEFT($F75,1)="{",_xlfn.SINGLE(INDEX(_xll.MADRec.Extract.ToPieChartData($F75,H$4),8,0)),"")</f>
        <v/>
      </c>
      <c r="I75" t="str">
        <f>IF(LEFT($F75,1)="{",_xlfn.SINGLE(INDEX(_xll.MADRec.Extract.ToPieChartData($F75,I$4),8,0)),"")</f>
        <v/>
      </c>
      <c r="J75" t="str">
        <f>IF(LEFT($F75,1)="{",_xlfn.SINGLE(INDEX(_xll.MADRec.Extract.ToPieChartData($F75,J$4),8,0)),"")</f>
        <v/>
      </c>
      <c r="K75" t="str">
        <f>IF(LEFT($F75,1)="{",_xlfn.SINGLE(INDEX(_xll.MADRec.Extract.ToPieChartData($F75,K$4),8,0)),"")</f>
        <v/>
      </c>
      <c r="L75" t="str">
        <f>IF(LEFT($F75,1)="{",_xlfn.SINGLE(INDEX(_xll.MADRec.Extract.ToPieChartData($F75,L$4),8,0)),"")</f>
        <v/>
      </c>
      <c r="M75" t="str">
        <f>IF(LEFT($F75,1)="{",_xlfn.SINGLE(INDEX(_xll.MADRec.Extract.ToPieChartData($F75,M$4),8,0)),"")</f>
        <v/>
      </c>
    </row>
    <row r="76" spans="2:13" x14ac:dyDescent="0.25">
      <c r="B76" t="str">
        <f>'LEIs &amp; Verifications'!J76</f>
        <v>ABCDEFGHIJK000007156</v>
      </c>
      <c r="C76" t="s">
        <v>11</v>
      </c>
      <c r="D76" s="22" t="str" cm="1">
        <f t="array" ref="D76">_xll.MADRec.RtPut('LEIs &amp; Verifications'!U76)</f>
        <v>Please connect first</v>
      </c>
      <c r="E76" s="22" t="s">
        <v>11</v>
      </c>
      <c r="F76" s="22" t="str" cm="1">
        <f t="array" ref="F76">_xll.MADRec.RtGet(B76,TRUE)</f>
        <v>Please connect first</v>
      </c>
      <c r="G76" t="s">
        <v>11</v>
      </c>
      <c r="H76" t="str">
        <f>IF(LEFT($F76,1)="{",_xlfn.SINGLE(INDEX(_xll.MADRec.Extract.ToPieChartData($F76,H$4),8,0)),"")</f>
        <v/>
      </c>
      <c r="I76" t="str">
        <f>IF(LEFT($F76,1)="{",_xlfn.SINGLE(INDEX(_xll.MADRec.Extract.ToPieChartData($F76,I$4),8,0)),"")</f>
        <v/>
      </c>
      <c r="J76" t="str">
        <f>IF(LEFT($F76,1)="{",_xlfn.SINGLE(INDEX(_xll.MADRec.Extract.ToPieChartData($F76,J$4),8,0)),"")</f>
        <v/>
      </c>
      <c r="K76" t="str">
        <f>IF(LEFT($F76,1)="{",_xlfn.SINGLE(INDEX(_xll.MADRec.Extract.ToPieChartData($F76,K$4),8,0)),"")</f>
        <v/>
      </c>
      <c r="L76" t="str">
        <f>IF(LEFT($F76,1)="{",_xlfn.SINGLE(INDEX(_xll.MADRec.Extract.ToPieChartData($F76,L$4),8,0)),"")</f>
        <v/>
      </c>
      <c r="M76" t="str">
        <f>IF(LEFT($F76,1)="{",_xlfn.SINGLE(INDEX(_xll.MADRec.Extract.ToPieChartData($F76,M$4),8,0)),"")</f>
        <v/>
      </c>
    </row>
    <row r="77" spans="2:13" x14ac:dyDescent="0.25">
      <c r="B77" t="str">
        <f>'LEIs &amp; Verifications'!J77</f>
        <v>ABCDEFGHIJK000007253</v>
      </c>
      <c r="C77" t="s">
        <v>11</v>
      </c>
      <c r="D77" s="22" t="str" cm="1">
        <f t="array" ref="D77">_xll.MADRec.RtPut('LEIs &amp; Verifications'!U77)</f>
        <v>Please connect first</v>
      </c>
      <c r="E77" s="22" t="s">
        <v>11</v>
      </c>
      <c r="F77" s="22" t="str" cm="1">
        <f t="array" ref="F77">_xll.MADRec.RtGet(B77,TRUE)</f>
        <v>Please connect first</v>
      </c>
      <c r="G77" t="s">
        <v>11</v>
      </c>
      <c r="H77" t="str">
        <f>IF(LEFT($F77,1)="{",_xlfn.SINGLE(INDEX(_xll.MADRec.Extract.ToPieChartData($F77,H$4),8,0)),"")</f>
        <v/>
      </c>
      <c r="I77" t="str">
        <f>IF(LEFT($F77,1)="{",_xlfn.SINGLE(INDEX(_xll.MADRec.Extract.ToPieChartData($F77,I$4),8,0)),"")</f>
        <v/>
      </c>
      <c r="J77" t="str">
        <f>IF(LEFT($F77,1)="{",_xlfn.SINGLE(INDEX(_xll.MADRec.Extract.ToPieChartData($F77,J$4),8,0)),"")</f>
        <v/>
      </c>
      <c r="K77" t="str">
        <f>IF(LEFT($F77,1)="{",_xlfn.SINGLE(INDEX(_xll.MADRec.Extract.ToPieChartData($F77,K$4),8,0)),"")</f>
        <v/>
      </c>
      <c r="L77" t="str">
        <f>IF(LEFT($F77,1)="{",_xlfn.SINGLE(INDEX(_xll.MADRec.Extract.ToPieChartData($F77,L$4),8,0)),"")</f>
        <v/>
      </c>
      <c r="M77" t="str">
        <f>IF(LEFT($F77,1)="{",_xlfn.SINGLE(INDEX(_xll.MADRec.Extract.ToPieChartData($F77,M$4),8,0)),"")</f>
        <v/>
      </c>
    </row>
    <row r="78" spans="2:13" x14ac:dyDescent="0.25">
      <c r="B78" t="str">
        <f>'LEIs &amp; Verifications'!J78</f>
        <v>ABCDEFGHIJK000007350</v>
      </c>
      <c r="C78" t="s">
        <v>11</v>
      </c>
      <c r="D78" s="22" t="str" cm="1">
        <f t="array" ref="D78">_xll.MADRec.RtPut('LEIs &amp; Verifications'!U78)</f>
        <v>Please connect first</v>
      </c>
      <c r="E78" s="22" t="s">
        <v>11</v>
      </c>
      <c r="F78" s="22" t="str" cm="1">
        <f t="array" ref="F78">_xll.MADRec.RtGet(B78,TRUE)</f>
        <v>Please connect first</v>
      </c>
      <c r="G78" t="s">
        <v>11</v>
      </c>
      <c r="H78" t="str">
        <f>IF(LEFT($F78,1)="{",_xlfn.SINGLE(INDEX(_xll.MADRec.Extract.ToPieChartData($F78,H$4),8,0)),"")</f>
        <v/>
      </c>
      <c r="I78" t="str">
        <f>IF(LEFT($F78,1)="{",_xlfn.SINGLE(INDEX(_xll.MADRec.Extract.ToPieChartData($F78,I$4),8,0)),"")</f>
        <v/>
      </c>
      <c r="J78" t="str">
        <f>IF(LEFT($F78,1)="{",_xlfn.SINGLE(INDEX(_xll.MADRec.Extract.ToPieChartData($F78,J$4),8,0)),"")</f>
        <v/>
      </c>
      <c r="K78" t="str">
        <f>IF(LEFT($F78,1)="{",_xlfn.SINGLE(INDEX(_xll.MADRec.Extract.ToPieChartData($F78,K$4),8,0)),"")</f>
        <v/>
      </c>
      <c r="L78" t="str">
        <f>IF(LEFT($F78,1)="{",_xlfn.SINGLE(INDEX(_xll.MADRec.Extract.ToPieChartData($F78,L$4),8,0)),"")</f>
        <v/>
      </c>
      <c r="M78" t="str">
        <f>IF(LEFT($F78,1)="{",_xlfn.SINGLE(INDEX(_xll.MADRec.Extract.ToPieChartData($F78,M$4),8,0)),"")</f>
        <v/>
      </c>
    </row>
    <row r="79" spans="2:13" x14ac:dyDescent="0.25">
      <c r="B79" t="str">
        <f>'LEIs &amp; Verifications'!J79</f>
        <v>ABCDEFGHIJK000007447</v>
      </c>
      <c r="C79" t="s">
        <v>11</v>
      </c>
      <c r="D79" s="22" t="str" cm="1">
        <f t="array" ref="D79">_xll.MADRec.RtPut('LEIs &amp; Verifications'!U79)</f>
        <v>Please connect first</v>
      </c>
      <c r="E79" s="22" t="s">
        <v>11</v>
      </c>
      <c r="F79" s="22" t="str" cm="1">
        <f t="array" ref="F79">_xll.MADRec.RtGet(B79,TRUE)</f>
        <v>Please connect first</v>
      </c>
      <c r="G79" t="s">
        <v>11</v>
      </c>
      <c r="H79" t="str">
        <f>IF(LEFT($F79,1)="{",_xlfn.SINGLE(INDEX(_xll.MADRec.Extract.ToPieChartData($F79,H$4),8,0)),"")</f>
        <v/>
      </c>
      <c r="I79" t="str">
        <f>IF(LEFT($F79,1)="{",_xlfn.SINGLE(INDEX(_xll.MADRec.Extract.ToPieChartData($F79,I$4),8,0)),"")</f>
        <v/>
      </c>
      <c r="J79" t="str">
        <f>IF(LEFT($F79,1)="{",_xlfn.SINGLE(INDEX(_xll.MADRec.Extract.ToPieChartData($F79,J$4),8,0)),"")</f>
        <v/>
      </c>
      <c r="K79" t="str">
        <f>IF(LEFT($F79,1)="{",_xlfn.SINGLE(INDEX(_xll.MADRec.Extract.ToPieChartData($F79,K$4),8,0)),"")</f>
        <v/>
      </c>
      <c r="L79" t="str">
        <f>IF(LEFT($F79,1)="{",_xlfn.SINGLE(INDEX(_xll.MADRec.Extract.ToPieChartData($F79,L$4),8,0)),"")</f>
        <v/>
      </c>
      <c r="M79" t="str">
        <f>IF(LEFT($F79,1)="{",_xlfn.SINGLE(INDEX(_xll.MADRec.Extract.ToPieChartData($F79,M$4),8,0)),"")</f>
        <v/>
      </c>
    </row>
    <row r="80" spans="2:13" x14ac:dyDescent="0.25">
      <c r="B80" t="str">
        <f>'LEIs &amp; Verifications'!J80</f>
        <v>ABCDEFGHIJK000007544</v>
      </c>
      <c r="C80" t="s">
        <v>11</v>
      </c>
      <c r="D80" s="22" t="str" cm="1">
        <f t="array" ref="D80">_xll.MADRec.RtPut('LEIs &amp; Verifications'!U80)</f>
        <v>Please connect first</v>
      </c>
      <c r="E80" s="22" t="s">
        <v>11</v>
      </c>
      <c r="F80" s="22" t="str" cm="1">
        <f t="array" ref="F80">_xll.MADRec.RtGet(B80,TRUE)</f>
        <v>Please connect first</v>
      </c>
      <c r="G80" t="s">
        <v>11</v>
      </c>
      <c r="H80" t="str">
        <f>IF(LEFT($F80,1)="{",_xlfn.SINGLE(INDEX(_xll.MADRec.Extract.ToPieChartData($F80,H$4),8,0)),"")</f>
        <v/>
      </c>
      <c r="I80" t="str">
        <f>IF(LEFT($F80,1)="{",_xlfn.SINGLE(INDEX(_xll.MADRec.Extract.ToPieChartData($F80,I$4),8,0)),"")</f>
        <v/>
      </c>
      <c r="J80" t="str">
        <f>IF(LEFT($F80,1)="{",_xlfn.SINGLE(INDEX(_xll.MADRec.Extract.ToPieChartData($F80,J$4),8,0)),"")</f>
        <v/>
      </c>
      <c r="K80" t="str">
        <f>IF(LEFT($F80,1)="{",_xlfn.SINGLE(INDEX(_xll.MADRec.Extract.ToPieChartData($F80,K$4),8,0)),"")</f>
        <v/>
      </c>
      <c r="L80" t="str">
        <f>IF(LEFT($F80,1)="{",_xlfn.SINGLE(INDEX(_xll.MADRec.Extract.ToPieChartData($F80,L$4),8,0)),"")</f>
        <v/>
      </c>
      <c r="M80" t="str">
        <f>IF(LEFT($F80,1)="{",_xlfn.SINGLE(INDEX(_xll.MADRec.Extract.ToPieChartData($F80,M$4),8,0)),"")</f>
        <v/>
      </c>
    </row>
    <row r="81" spans="2:13" x14ac:dyDescent="0.25">
      <c r="B81" t="str">
        <f>'LEIs &amp; Verifications'!J81</f>
        <v>ABCDEFGHIJK000007641</v>
      </c>
      <c r="C81" t="s">
        <v>11</v>
      </c>
      <c r="D81" s="22" t="str" cm="1">
        <f t="array" ref="D81">_xll.MADRec.RtPut('LEIs &amp; Verifications'!U81)</f>
        <v>Please connect first</v>
      </c>
      <c r="E81" s="22" t="s">
        <v>11</v>
      </c>
      <c r="F81" s="22" t="str" cm="1">
        <f t="array" ref="F81">_xll.MADRec.RtGet(B81,TRUE)</f>
        <v>Please connect first</v>
      </c>
      <c r="G81" t="s">
        <v>11</v>
      </c>
      <c r="H81" t="str">
        <f>IF(LEFT($F81,1)="{",_xlfn.SINGLE(INDEX(_xll.MADRec.Extract.ToPieChartData($F81,H$4),8,0)),"")</f>
        <v/>
      </c>
      <c r="I81" t="str">
        <f>IF(LEFT($F81,1)="{",_xlfn.SINGLE(INDEX(_xll.MADRec.Extract.ToPieChartData($F81,I$4),8,0)),"")</f>
        <v/>
      </c>
      <c r="J81" t="str">
        <f>IF(LEFT($F81,1)="{",_xlfn.SINGLE(INDEX(_xll.MADRec.Extract.ToPieChartData($F81,J$4),8,0)),"")</f>
        <v/>
      </c>
      <c r="K81" t="str">
        <f>IF(LEFT($F81,1)="{",_xlfn.SINGLE(INDEX(_xll.MADRec.Extract.ToPieChartData($F81,K$4),8,0)),"")</f>
        <v/>
      </c>
      <c r="L81" t="str">
        <f>IF(LEFT($F81,1)="{",_xlfn.SINGLE(INDEX(_xll.MADRec.Extract.ToPieChartData($F81,L$4),8,0)),"")</f>
        <v/>
      </c>
      <c r="M81" t="str">
        <f>IF(LEFT($F81,1)="{",_xlfn.SINGLE(INDEX(_xll.MADRec.Extract.ToPieChartData($F81,M$4),8,0)),"")</f>
        <v/>
      </c>
    </row>
    <row r="82" spans="2:13" x14ac:dyDescent="0.25">
      <c r="B82" t="str">
        <f>'LEIs &amp; Verifications'!J82</f>
        <v>ABCDEFGHIJK000007738</v>
      </c>
      <c r="C82" t="s">
        <v>11</v>
      </c>
      <c r="D82" s="22" t="str" cm="1">
        <f t="array" ref="D82">_xll.MADRec.RtPut('LEIs &amp; Verifications'!U82)</f>
        <v>Please connect first</v>
      </c>
      <c r="E82" s="22" t="s">
        <v>11</v>
      </c>
      <c r="F82" s="22" t="str" cm="1">
        <f t="array" ref="F82">_xll.MADRec.RtGet(B82,TRUE)</f>
        <v>Please connect first</v>
      </c>
      <c r="G82" t="s">
        <v>11</v>
      </c>
      <c r="H82" t="str">
        <f>IF(LEFT($F82,1)="{",_xlfn.SINGLE(INDEX(_xll.MADRec.Extract.ToPieChartData($F82,H$4),8,0)),"")</f>
        <v/>
      </c>
      <c r="I82" t="str">
        <f>IF(LEFT($F82,1)="{",_xlfn.SINGLE(INDEX(_xll.MADRec.Extract.ToPieChartData($F82,I$4),8,0)),"")</f>
        <v/>
      </c>
      <c r="J82" t="str">
        <f>IF(LEFT($F82,1)="{",_xlfn.SINGLE(INDEX(_xll.MADRec.Extract.ToPieChartData($F82,J$4),8,0)),"")</f>
        <v/>
      </c>
      <c r="K82" t="str">
        <f>IF(LEFT($F82,1)="{",_xlfn.SINGLE(INDEX(_xll.MADRec.Extract.ToPieChartData($F82,K$4),8,0)),"")</f>
        <v/>
      </c>
      <c r="L82" t="str">
        <f>IF(LEFT($F82,1)="{",_xlfn.SINGLE(INDEX(_xll.MADRec.Extract.ToPieChartData($F82,L$4),8,0)),"")</f>
        <v/>
      </c>
      <c r="M82" t="str">
        <f>IF(LEFT($F82,1)="{",_xlfn.SINGLE(INDEX(_xll.MADRec.Extract.ToPieChartData($F82,M$4),8,0)),"")</f>
        <v/>
      </c>
    </row>
    <row r="83" spans="2:13" x14ac:dyDescent="0.25">
      <c r="B83" t="str">
        <f>'LEIs &amp; Verifications'!J83</f>
        <v>ABCDEFGHIJK000007835</v>
      </c>
      <c r="C83" t="s">
        <v>11</v>
      </c>
      <c r="D83" s="22" t="str" cm="1">
        <f t="array" ref="D83">_xll.MADRec.RtPut('LEIs &amp; Verifications'!U83)</f>
        <v>Please connect first</v>
      </c>
      <c r="E83" s="22" t="s">
        <v>11</v>
      </c>
      <c r="F83" s="22" t="str" cm="1">
        <f t="array" ref="F83">_xll.MADRec.RtGet(B83,TRUE)</f>
        <v>Please connect first</v>
      </c>
      <c r="G83" t="s">
        <v>11</v>
      </c>
      <c r="H83" t="str">
        <f>IF(LEFT($F83,1)="{",_xlfn.SINGLE(INDEX(_xll.MADRec.Extract.ToPieChartData($F83,H$4),8,0)),"")</f>
        <v/>
      </c>
      <c r="I83" t="str">
        <f>IF(LEFT($F83,1)="{",_xlfn.SINGLE(INDEX(_xll.MADRec.Extract.ToPieChartData($F83,I$4),8,0)),"")</f>
        <v/>
      </c>
      <c r="J83" t="str">
        <f>IF(LEFT($F83,1)="{",_xlfn.SINGLE(INDEX(_xll.MADRec.Extract.ToPieChartData($F83,J$4),8,0)),"")</f>
        <v/>
      </c>
      <c r="K83" t="str">
        <f>IF(LEFT($F83,1)="{",_xlfn.SINGLE(INDEX(_xll.MADRec.Extract.ToPieChartData($F83,K$4),8,0)),"")</f>
        <v/>
      </c>
      <c r="L83" t="str">
        <f>IF(LEFT($F83,1)="{",_xlfn.SINGLE(INDEX(_xll.MADRec.Extract.ToPieChartData($F83,L$4),8,0)),"")</f>
        <v/>
      </c>
      <c r="M83" t="str">
        <f>IF(LEFT($F83,1)="{",_xlfn.SINGLE(INDEX(_xll.MADRec.Extract.ToPieChartData($F83,M$4),8,0)),"")</f>
        <v/>
      </c>
    </row>
    <row r="84" spans="2:13" x14ac:dyDescent="0.25">
      <c r="B84" t="str">
        <f>'LEIs &amp; Verifications'!J84</f>
        <v>ABCDEFGHIJK000007932</v>
      </c>
      <c r="C84" t="s">
        <v>11</v>
      </c>
      <c r="D84" s="22" t="str" cm="1">
        <f t="array" ref="D84">_xll.MADRec.RtPut('LEIs &amp; Verifications'!U84)</f>
        <v>Please connect first</v>
      </c>
      <c r="E84" s="22" t="s">
        <v>11</v>
      </c>
      <c r="F84" s="22" t="str" cm="1">
        <f t="array" ref="F84">_xll.MADRec.RtGet(B84,TRUE)</f>
        <v>Please connect first</v>
      </c>
      <c r="G84" t="s">
        <v>11</v>
      </c>
      <c r="H84" t="str">
        <f>IF(LEFT($F84,1)="{",_xlfn.SINGLE(INDEX(_xll.MADRec.Extract.ToPieChartData($F84,H$4),8,0)),"")</f>
        <v/>
      </c>
      <c r="I84" t="str">
        <f>IF(LEFT($F84,1)="{",_xlfn.SINGLE(INDEX(_xll.MADRec.Extract.ToPieChartData($F84,I$4),8,0)),"")</f>
        <v/>
      </c>
      <c r="J84" t="str">
        <f>IF(LEFT($F84,1)="{",_xlfn.SINGLE(INDEX(_xll.MADRec.Extract.ToPieChartData($F84,J$4),8,0)),"")</f>
        <v/>
      </c>
      <c r="K84" t="str">
        <f>IF(LEFT($F84,1)="{",_xlfn.SINGLE(INDEX(_xll.MADRec.Extract.ToPieChartData($F84,K$4),8,0)),"")</f>
        <v/>
      </c>
      <c r="L84" t="str">
        <f>IF(LEFT($F84,1)="{",_xlfn.SINGLE(INDEX(_xll.MADRec.Extract.ToPieChartData($F84,L$4),8,0)),"")</f>
        <v/>
      </c>
      <c r="M84" t="str">
        <f>IF(LEFT($F84,1)="{",_xlfn.SINGLE(INDEX(_xll.MADRec.Extract.ToPieChartData($F84,M$4),8,0)),"")</f>
        <v/>
      </c>
    </row>
    <row r="85" spans="2:13" x14ac:dyDescent="0.25">
      <c r="B85" t="str">
        <f>'LEIs &amp; Verifications'!J85</f>
        <v>ABCDEFGHIJK000008029</v>
      </c>
      <c r="C85" t="s">
        <v>11</v>
      </c>
      <c r="D85" s="22" t="str" cm="1">
        <f t="array" ref="D85">_xll.MADRec.RtPut('LEIs &amp; Verifications'!U85)</f>
        <v>Please connect first</v>
      </c>
      <c r="E85" s="22" t="s">
        <v>11</v>
      </c>
      <c r="F85" s="22" t="str" cm="1">
        <f t="array" ref="F85">_xll.MADRec.RtGet(B85,TRUE)</f>
        <v>Please connect first</v>
      </c>
      <c r="G85" t="s">
        <v>11</v>
      </c>
      <c r="H85" t="str">
        <f>IF(LEFT($F85,1)="{",_xlfn.SINGLE(INDEX(_xll.MADRec.Extract.ToPieChartData($F85,H$4),8,0)),"")</f>
        <v/>
      </c>
      <c r="I85" t="str">
        <f>IF(LEFT($F85,1)="{",_xlfn.SINGLE(INDEX(_xll.MADRec.Extract.ToPieChartData($F85,I$4),8,0)),"")</f>
        <v/>
      </c>
      <c r="J85" t="str">
        <f>IF(LEFT($F85,1)="{",_xlfn.SINGLE(INDEX(_xll.MADRec.Extract.ToPieChartData($F85,J$4),8,0)),"")</f>
        <v/>
      </c>
      <c r="K85" t="str">
        <f>IF(LEFT($F85,1)="{",_xlfn.SINGLE(INDEX(_xll.MADRec.Extract.ToPieChartData($F85,K$4),8,0)),"")</f>
        <v/>
      </c>
      <c r="L85" t="str">
        <f>IF(LEFT($F85,1)="{",_xlfn.SINGLE(INDEX(_xll.MADRec.Extract.ToPieChartData($F85,L$4),8,0)),"")</f>
        <v/>
      </c>
      <c r="M85" t="str">
        <f>IF(LEFT($F85,1)="{",_xlfn.SINGLE(INDEX(_xll.MADRec.Extract.ToPieChartData($F85,M$4),8,0)),"")</f>
        <v/>
      </c>
    </row>
    <row r="86" spans="2:13" x14ac:dyDescent="0.25">
      <c r="B86" t="str">
        <f>'LEIs &amp; Verifications'!J86</f>
        <v>ABCDEFGHIJK000008126</v>
      </c>
      <c r="C86" t="s">
        <v>11</v>
      </c>
      <c r="D86" s="22" t="str" cm="1">
        <f t="array" ref="D86">_xll.MADRec.RtPut('LEIs &amp; Verifications'!U86)</f>
        <v>Please connect first</v>
      </c>
      <c r="E86" s="22" t="s">
        <v>11</v>
      </c>
      <c r="F86" s="22" t="str" cm="1">
        <f t="array" ref="F86">_xll.MADRec.RtGet(B86,TRUE)</f>
        <v>Please connect first</v>
      </c>
      <c r="G86" t="s">
        <v>11</v>
      </c>
      <c r="H86" t="str">
        <f>IF(LEFT($F86,1)="{",_xlfn.SINGLE(INDEX(_xll.MADRec.Extract.ToPieChartData($F86,H$4),8,0)),"")</f>
        <v/>
      </c>
      <c r="I86" t="str">
        <f>IF(LEFT($F86,1)="{",_xlfn.SINGLE(INDEX(_xll.MADRec.Extract.ToPieChartData($F86,I$4),8,0)),"")</f>
        <v/>
      </c>
      <c r="J86" t="str">
        <f>IF(LEFT($F86,1)="{",_xlfn.SINGLE(INDEX(_xll.MADRec.Extract.ToPieChartData($F86,J$4),8,0)),"")</f>
        <v/>
      </c>
      <c r="K86" t="str">
        <f>IF(LEFT($F86,1)="{",_xlfn.SINGLE(INDEX(_xll.MADRec.Extract.ToPieChartData($F86,K$4),8,0)),"")</f>
        <v/>
      </c>
      <c r="L86" t="str">
        <f>IF(LEFT($F86,1)="{",_xlfn.SINGLE(INDEX(_xll.MADRec.Extract.ToPieChartData($F86,L$4),8,0)),"")</f>
        <v/>
      </c>
      <c r="M86" t="str">
        <f>IF(LEFT($F86,1)="{",_xlfn.SINGLE(INDEX(_xll.MADRec.Extract.ToPieChartData($F86,M$4),8,0)),"")</f>
        <v/>
      </c>
    </row>
    <row r="87" spans="2:13" x14ac:dyDescent="0.25">
      <c r="B87" t="str">
        <f>'LEIs &amp; Verifications'!J87</f>
        <v>ABCDEFGHIJK000008223</v>
      </c>
      <c r="C87" t="s">
        <v>11</v>
      </c>
      <c r="D87" s="22" t="str" cm="1">
        <f t="array" ref="D87">_xll.MADRec.RtPut('LEIs &amp; Verifications'!U87)</f>
        <v>Please connect first</v>
      </c>
      <c r="E87" s="22" t="s">
        <v>11</v>
      </c>
      <c r="F87" s="22" t="str" cm="1">
        <f t="array" ref="F87">_xll.MADRec.RtGet(B87,TRUE)</f>
        <v>Please connect first</v>
      </c>
      <c r="G87" t="s">
        <v>11</v>
      </c>
      <c r="H87" t="str">
        <f>IF(LEFT($F87,1)="{",_xlfn.SINGLE(INDEX(_xll.MADRec.Extract.ToPieChartData($F87,H$4),8,0)),"")</f>
        <v/>
      </c>
      <c r="I87" t="str">
        <f>IF(LEFT($F87,1)="{",_xlfn.SINGLE(INDEX(_xll.MADRec.Extract.ToPieChartData($F87,I$4),8,0)),"")</f>
        <v/>
      </c>
      <c r="J87" t="str">
        <f>IF(LEFT($F87,1)="{",_xlfn.SINGLE(INDEX(_xll.MADRec.Extract.ToPieChartData($F87,J$4),8,0)),"")</f>
        <v/>
      </c>
      <c r="K87" t="str">
        <f>IF(LEFT($F87,1)="{",_xlfn.SINGLE(INDEX(_xll.MADRec.Extract.ToPieChartData($F87,K$4),8,0)),"")</f>
        <v/>
      </c>
      <c r="L87" t="str">
        <f>IF(LEFT($F87,1)="{",_xlfn.SINGLE(INDEX(_xll.MADRec.Extract.ToPieChartData($F87,L$4),8,0)),"")</f>
        <v/>
      </c>
      <c r="M87" t="str">
        <f>IF(LEFT($F87,1)="{",_xlfn.SINGLE(INDEX(_xll.MADRec.Extract.ToPieChartData($F87,M$4),8,0)),"")</f>
        <v/>
      </c>
    </row>
    <row r="88" spans="2:13" x14ac:dyDescent="0.25">
      <c r="B88" t="str">
        <f>'LEIs &amp; Verifications'!J88</f>
        <v>ABCDEFGHIJK000008320</v>
      </c>
      <c r="C88" t="s">
        <v>11</v>
      </c>
      <c r="D88" s="22" t="str" cm="1">
        <f t="array" ref="D88">_xll.MADRec.RtPut('LEIs &amp; Verifications'!U88)</f>
        <v>Please connect first</v>
      </c>
      <c r="E88" s="22" t="s">
        <v>11</v>
      </c>
      <c r="F88" s="22" t="str" cm="1">
        <f t="array" ref="F88">_xll.MADRec.RtGet(B88,TRUE)</f>
        <v>Please connect first</v>
      </c>
      <c r="G88" t="s">
        <v>11</v>
      </c>
      <c r="H88" t="str">
        <f>IF(LEFT($F88,1)="{",_xlfn.SINGLE(INDEX(_xll.MADRec.Extract.ToPieChartData($F88,H$4),8,0)),"")</f>
        <v/>
      </c>
      <c r="I88" t="str">
        <f>IF(LEFT($F88,1)="{",_xlfn.SINGLE(INDEX(_xll.MADRec.Extract.ToPieChartData($F88,I$4),8,0)),"")</f>
        <v/>
      </c>
      <c r="J88" t="str">
        <f>IF(LEFT($F88,1)="{",_xlfn.SINGLE(INDEX(_xll.MADRec.Extract.ToPieChartData($F88,J$4),8,0)),"")</f>
        <v/>
      </c>
      <c r="K88" t="str">
        <f>IF(LEFT($F88,1)="{",_xlfn.SINGLE(INDEX(_xll.MADRec.Extract.ToPieChartData($F88,K$4),8,0)),"")</f>
        <v/>
      </c>
      <c r="L88" t="str">
        <f>IF(LEFT($F88,1)="{",_xlfn.SINGLE(INDEX(_xll.MADRec.Extract.ToPieChartData($F88,L$4),8,0)),"")</f>
        <v/>
      </c>
      <c r="M88" t="str">
        <f>IF(LEFT($F88,1)="{",_xlfn.SINGLE(INDEX(_xll.MADRec.Extract.ToPieChartData($F88,M$4),8,0)),"")</f>
        <v/>
      </c>
    </row>
    <row r="89" spans="2:13" x14ac:dyDescent="0.25">
      <c r="B89" t="str">
        <f>'LEIs &amp; Verifications'!J89</f>
        <v>ABCDEFGHIJK000008417</v>
      </c>
      <c r="C89" t="s">
        <v>11</v>
      </c>
      <c r="D89" s="22" t="str" cm="1">
        <f t="array" ref="D89">_xll.MADRec.RtPut('LEIs &amp; Verifications'!U89)</f>
        <v>Please connect first</v>
      </c>
      <c r="E89" s="22" t="s">
        <v>11</v>
      </c>
      <c r="F89" s="22" t="str" cm="1">
        <f t="array" ref="F89">_xll.MADRec.RtGet(B89,TRUE)</f>
        <v>Please connect first</v>
      </c>
      <c r="G89" t="s">
        <v>11</v>
      </c>
      <c r="H89" t="str">
        <f>IF(LEFT($F89,1)="{",_xlfn.SINGLE(INDEX(_xll.MADRec.Extract.ToPieChartData($F89,H$4),8,0)),"")</f>
        <v/>
      </c>
      <c r="I89" t="str">
        <f>IF(LEFT($F89,1)="{",_xlfn.SINGLE(INDEX(_xll.MADRec.Extract.ToPieChartData($F89,I$4),8,0)),"")</f>
        <v/>
      </c>
      <c r="J89" t="str">
        <f>IF(LEFT($F89,1)="{",_xlfn.SINGLE(INDEX(_xll.MADRec.Extract.ToPieChartData($F89,J$4),8,0)),"")</f>
        <v/>
      </c>
      <c r="K89" t="str">
        <f>IF(LEFT($F89,1)="{",_xlfn.SINGLE(INDEX(_xll.MADRec.Extract.ToPieChartData($F89,K$4),8,0)),"")</f>
        <v/>
      </c>
      <c r="L89" t="str">
        <f>IF(LEFT($F89,1)="{",_xlfn.SINGLE(INDEX(_xll.MADRec.Extract.ToPieChartData($F89,L$4),8,0)),"")</f>
        <v/>
      </c>
      <c r="M89" t="str">
        <f>IF(LEFT($F89,1)="{",_xlfn.SINGLE(INDEX(_xll.MADRec.Extract.ToPieChartData($F89,M$4),8,0)),"")</f>
        <v/>
      </c>
    </row>
    <row r="90" spans="2:13" x14ac:dyDescent="0.25">
      <c r="B90" t="str">
        <f>'LEIs &amp; Verifications'!J90</f>
        <v>ABCDEFGHIJK000008514</v>
      </c>
      <c r="C90" t="s">
        <v>11</v>
      </c>
      <c r="D90" s="22" t="str" cm="1">
        <f t="array" ref="D90">_xll.MADRec.RtPut('LEIs &amp; Verifications'!U90)</f>
        <v>Please connect first</v>
      </c>
      <c r="E90" s="22" t="s">
        <v>11</v>
      </c>
      <c r="F90" s="22" t="str" cm="1">
        <f t="array" ref="F90">_xll.MADRec.RtGet(B90,TRUE)</f>
        <v>Please connect first</v>
      </c>
      <c r="G90" t="s">
        <v>11</v>
      </c>
      <c r="H90" t="str">
        <f>IF(LEFT($F90,1)="{",_xlfn.SINGLE(INDEX(_xll.MADRec.Extract.ToPieChartData($F90,H$4),8,0)),"")</f>
        <v/>
      </c>
      <c r="I90" t="str">
        <f>IF(LEFT($F90,1)="{",_xlfn.SINGLE(INDEX(_xll.MADRec.Extract.ToPieChartData($F90,I$4),8,0)),"")</f>
        <v/>
      </c>
      <c r="J90" t="str">
        <f>IF(LEFT($F90,1)="{",_xlfn.SINGLE(INDEX(_xll.MADRec.Extract.ToPieChartData($F90,J$4),8,0)),"")</f>
        <v/>
      </c>
      <c r="K90" t="str">
        <f>IF(LEFT($F90,1)="{",_xlfn.SINGLE(INDEX(_xll.MADRec.Extract.ToPieChartData($F90,K$4),8,0)),"")</f>
        <v/>
      </c>
      <c r="L90" t="str">
        <f>IF(LEFT($F90,1)="{",_xlfn.SINGLE(INDEX(_xll.MADRec.Extract.ToPieChartData($F90,L$4),8,0)),"")</f>
        <v/>
      </c>
      <c r="M90" t="str">
        <f>IF(LEFT($F90,1)="{",_xlfn.SINGLE(INDEX(_xll.MADRec.Extract.ToPieChartData($F90,M$4),8,0)),"")</f>
        <v/>
      </c>
    </row>
    <row r="91" spans="2:13" x14ac:dyDescent="0.25">
      <c r="B91" t="str">
        <f>'LEIs &amp; Verifications'!J91</f>
        <v>ABCDEFGHIJK000008611</v>
      </c>
      <c r="C91" t="s">
        <v>11</v>
      </c>
      <c r="D91" s="22" t="str" cm="1">
        <f t="array" ref="D91">_xll.MADRec.RtPut('LEIs &amp; Verifications'!U91)</f>
        <v>Please connect first</v>
      </c>
      <c r="E91" s="22" t="s">
        <v>11</v>
      </c>
      <c r="F91" s="22" t="str" cm="1">
        <f t="array" ref="F91">_xll.MADRec.RtGet(B91,TRUE)</f>
        <v>Please connect first</v>
      </c>
      <c r="G91" t="s">
        <v>11</v>
      </c>
      <c r="H91" t="str">
        <f>IF(LEFT($F91,1)="{",_xlfn.SINGLE(INDEX(_xll.MADRec.Extract.ToPieChartData($F91,H$4),8,0)),"")</f>
        <v/>
      </c>
      <c r="I91" t="str">
        <f>IF(LEFT($F91,1)="{",_xlfn.SINGLE(INDEX(_xll.MADRec.Extract.ToPieChartData($F91,I$4),8,0)),"")</f>
        <v/>
      </c>
      <c r="J91" t="str">
        <f>IF(LEFT($F91,1)="{",_xlfn.SINGLE(INDEX(_xll.MADRec.Extract.ToPieChartData($F91,J$4),8,0)),"")</f>
        <v/>
      </c>
      <c r="K91" t="str">
        <f>IF(LEFT($F91,1)="{",_xlfn.SINGLE(INDEX(_xll.MADRec.Extract.ToPieChartData($F91,K$4),8,0)),"")</f>
        <v/>
      </c>
      <c r="L91" t="str">
        <f>IF(LEFT($F91,1)="{",_xlfn.SINGLE(INDEX(_xll.MADRec.Extract.ToPieChartData($F91,L$4),8,0)),"")</f>
        <v/>
      </c>
      <c r="M91" t="str">
        <f>IF(LEFT($F91,1)="{",_xlfn.SINGLE(INDEX(_xll.MADRec.Extract.ToPieChartData($F91,M$4),8,0)),"")</f>
        <v/>
      </c>
    </row>
    <row r="92" spans="2:13" x14ac:dyDescent="0.25">
      <c r="B92" t="str">
        <f>'LEIs &amp; Verifications'!J92</f>
        <v>ABCDEFGHIJK000008708</v>
      </c>
      <c r="C92" t="s">
        <v>11</v>
      </c>
      <c r="D92" s="22" t="str" cm="1">
        <f t="array" ref="D92">_xll.MADRec.RtPut('LEIs &amp; Verifications'!U92)</f>
        <v>Please connect first</v>
      </c>
      <c r="E92" s="22" t="s">
        <v>11</v>
      </c>
      <c r="F92" s="22" t="str" cm="1">
        <f t="array" ref="F92">_xll.MADRec.RtGet(B92,TRUE)</f>
        <v>Please connect first</v>
      </c>
      <c r="G92" t="s">
        <v>11</v>
      </c>
      <c r="H92" t="str">
        <f>IF(LEFT($F92,1)="{",_xlfn.SINGLE(INDEX(_xll.MADRec.Extract.ToPieChartData($F92,H$4),8,0)),"")</f>
        <v/>
      </c>
      <c r="I92" t="str">
        <f>IF(LEFT($F92,1)="{",_xlfn.SINGLE(INDEX(_xll.MADRec.Extract.ToPieChartData($F92,I$4),8,0)),"")</f>
        <v/>
      </c>
      <c r="J92" t="str">
        <f>IF(LEFT($F92,1)="{",_xlfn.SINGLE(INDEX(_xll.MADRec.Extract.ToPieChartData($F92,J$4),8,0)),"")</f>
        <v/>
      </c>
      <c r="K92" t="str">
        <f>IF(LEFT($F92,1)="{",_xlfn.SINGLE(INDEX(_xll.MADRec.Extract.ToPieChartData($F92,K$4),8,0)),"")</f>
        <v/>
      </c>
      <c r="L92" t="str">
        <f>IF(LEFT($F92,1)="{",_xlfn.SINGLE(INDEX(_xll.MADRec.Extract.ToPieChartData($F92,L$4),8,0)),"")</f>
        <v/>
      </c>
      <c r="M92" t="str">
        <f>IF(LEFT($F92,1)="{",_xlfn.SINGLE(INDEX(_xll.MADRec.Extract.ToPieChartData($F92,M$4),8,0)),"")</f>
        <v/>
      </c>
    </row>
    <row r="93" spans="2:13" x14ac:dyDescent="0.25">
      <c r="B93" t="str">
        <f>'LEIs &amp; Verifications'!J93</f>
        <v>ABCDEFGHIJK000008805</v>
      </c>
      <c r="C93" t="s">
        <v>11</v>
      </c>
      <c r="D93" s="22" t="str" cm="1">
        <f t="array" ref="D93">_xll.MADRec.RtPut('LEIs &amp; Verifications'!U93)</f>
        <v>Please connect first</v>
      </c>
      <c r="E93" s="22" t="s">
        <v>11</v>
      </c>
      <c r="F93" s="22" t="str" cm="1">
        <f t="array" ref="F93">_xll.MADRec.RtGet(B93,TRUE)</f>
        <v>Please connect first</v>
      </c>
      <c r="G93" t="s">
        <v>11</v>
      </c>
      <c r="H93" t="str">
        <f>IF(LEFT($F93,1)="{",_xlfn.SINGLE(INDEX(_xll.MADRec.Extract.ToPieChartData($F93,H$4),8,0)),"")</f>
        <v/>
      </c>
      <c r="I93" t="str">
        <f>IF(LEFT($F93,1)="{",_xlfn.SINGLE(INDEX(_xll.MADRec.Extract.ToPieChartData($F93,I$4),8,0)),"")</f>
        <v/>
      </c>
      <c r="J93" t="str">
        <f>IF(LEFT($F93,1)="{",_xlfn.SINGLE(INDEX(_xll.MADRec.Extract.ToPieChartData($F93,J$4),8,0)),"")</f>
        <v/>
      </c>
      <c r="K93" t="str">
        <f>IF(LEFT($F93,1)="{",_xlfn.SINGLE(INDEX(_xll.MADRec.Extract.ToPieChartData($F93,K$4),8,0)),"")</f>
        <v/>
      </c>
      <c r="L93" t="str">
        <f>IF(LEFT($F93,1)="{",_xlfn.SINGLE(INDEX(_xll.MADRec.Extract.ToPieChartData($F93,L$4),8,0)),"")</f>
        <v/>
      </c>
      <c r="M93" t="str">
        <f>IF(LEFT($F93,1)="{",_xlfn.SINGLE(INDEX(_xll.MADRec.Extract.ToPieChartData($F93,M$4),8,0)),"")</f>
        <v/>
      </c>
    </row>
    <row r="94" spans="2:13" x14ac:dyDescent="0.25">
      <c r="B94" t="str">
        <f>'LEIs &amp; Verifications'!J94</f>
        <v>ABCDEFGHIJK000008902</v>
      </c>
      <c r="C94" t="s">
        <v>11</v>
      </c>
      <c r="D94" s="22" t="str" cm="1">
        <f t="array" ref="D94">_xll.MADRec.RtPut('LEIs &amp; Verifications'!U94)</f>
        <v>Please connect first</v>
      </c>
      <c r="E94" s="22" t="s">
        <v>11</v>
      </c>
      <c r="F94" s="22" t="str" cm="1">
        <f t="array" ref="F94">_xll.MADRec.RtGet(B94,TRUE)</f>
        <v>Please connect first</v>
      </c>
      <c r="G94" t="s">
        <v>11</v>
      </c>
      <c r="H94" t="str">
        <f>IF(LEFT($F94,1)="{",_xlfn.SINGLE(INDEX(_xll.MADRec.Extract.ToPieChartData($F94,H$4),8,0)),"")</f>
        <v/>
      </c>
      <c r="I94" t="str">
        <f>IF(LEFT($F94,1)="{",_xlfn.SINGLE(INDEX(_xll.MADRec.Extract.ToPieChartData($F94,I$4),8,0)),"")</f>
        <v/>
      </c>
      <c r="J94" t="str">
        <f>IF(LEFT($F94,1)="{",_xlfn.SINGLE(INDEX(_xll.MADRec.Extract.ToPieChartData($F94,J$4),8,0)),"")</f>
        <v/>
      </c>
      <c r="K94" t="str">
        <f>IF(LEFT($F94,1)="{",_xlfn.SINGLE(INDEX(_xll.MADRec.Extract.ToPieChartData($F94,K$4),8,0)),"")</f>
        <v/>
      </c>
      <c r="L94" t="str">
        <f>IF(LEFT($F94,1)="{",_xlfn.SINGLE(INDEX(_xll.MADRec.Extract.ToPieChartData($F94,L$4),8,0)),"")</f>
        <v/>
      </c>
      <c r="M94" t="str">
        <f>IF(LEFT($F94,1)="{",_xlfn.SINGLE(INDEX(_xll.MADRec.Extract.ToPieChartData($F94,M$4),8,0)),"")</f>
        <v/>
      </c>
    </row>
    <row r="95" spans="2:13" x14ac:dyDescent="0.25">
      <c r="B95" t="str">
        <f>'LEIs &amp; Verifications'!J95</f>
        <v>ABCDEFGHIJK000009096</v>
      </c>
      <c r="C95" t="s">
        <v>11</v>
      </c>
      <c r="D95" s="22" t="str" cm="1">
        <f t="array" ref="D95">_xll.MADRec.RtPut('LEIs &amp; Verifications'!U95)</f>
        <v>Please connect first</v>
      </c>
      <c r="E95" s="22" t="s">
        <v>11</v>
      </c>
      <c r="F95" s="22" t="str" cm="1">
        <f t="array" ref="F95">_xll.MADRec.RtGet(B95,TRUE)</f>
        <v>Please connect first</v>
      </c>
      <c r="G95" t="s">
        <v>11</v>
      </c>
      <c r="H95" t="str">
        <f>IF(LEFT($F95,1)="{",_xlfn.SINGLE(INDEX(_xll.MADRec.Extract.ToPieChartData($F95,H$4),8,0)),"")</f>
        <v/>
      </c>
      <c r="I95" t="str">
        <f>IF(LEFT($F95,1)="{",_xlfn.SINGLE(INDEX(_xll.MADRec.Extract.ToPieChartData($F95,I$4),8,0)),"")</f>
        <v/>
      </c>
      <c r="J95" t="str">
        <f>IF(LEFT($F95,1)="{",_xlfn.SINGLE(INDEX(_xll.MADRec.Extract.ToPieChartData($F95,J$4),8,0)),"")</f>
        <v/>
      </c>
      <c r="K95" t="str">
        <f>IF(LEFT($F95,1)="{",_xlfn.SINGLE(INDEX(_xll.MADRec.Extract.ToPieChartData($F95,K$4),8,0)),"")</f>
        <v/>
      </c>
      <c r="L95" t="str">
        <f>IF(LEFT($F95,1)="{",_xlfn.SINGLE(INDEX(_xll.MADRec.Extract.ToPieChartData($F95,L$4),8,0)),"")</f>
        <v/>
      </c>
      <c r="M95" t="str">
        <f>IF(LEFT($F95,1)="{",_xlfn.SINGLE(INDEX(_xll.MADRec.Extract.ToPieChartData($F95,M$4),8,0)),"")</f>
        <v/>
      </c>
    </row>
    <row r="96" spans="2:13" x14ac:dyDescent="0.25">
      <c r="B96" t="str">
        <f>'LEIs &amp; Verifications'!J96</f>
        <v>ABCDEFGHIJK000009193</v>
      </c>
      <c r="C96" t="s">
        <v>11</v>
      </c>
      <c r="D96" s="22" t="str" cm="1">
        <f t="array" ref="D96">_xll.MADRec.RtPut('LEIs &amp; Verifications'!U96)</f>
        <v>Please connect first</v>
      </c>
      <c r="E96" s="22" t="s">
        <v>11</v>
      </c>
      <c r="F96" s="22" t="str" cm="1">
        <f t="array" ref="F96">_xll.MADRec.RtGet(B96,TRUE)</f>
        <v>Please connect first</v>
      </c>
      <c r="G96" t="s">
        <v>11</v>
      </c>
      <c r="H96" t="str">
        <f>IF(LEFT($F96,1)="{",_xlfn.SINGLE(INDEX(_xll.MADRec.Extract.ToPieChartData($F96,H$4),8,0)),"")</f>
        <v/>
      </c>
      <c r="I96" t="str">
        <f>IF(LEFT($F96,1)="{",_xlfn.SINGLE(INDEX(_xll.MADRec.Extract.ToPieChartData($F96,I$4),8,0)),"")</f>
        <v/>
      </c>
      <c r="J96" t="str">
        <f>IF(LEFT($F96,1)="{",_xlfn.SINGLE(INDEX(_xll.MADRec.Extract.ToPieChartData($F96,J$4),8,0)),"")</f>
        <v/>
      </c>
      <c r="K96" t="str">
        <f>IF(LEFT($F96,1)="{",_xlfn.SINGLE(INDEX(_xll.MADRec.Extract.ToPieChartData($F96,K$4),8,0)),"")</f>
        <v/>
      </c>
      <c r="L96" t="str">
        <f>IF(LEFT($F96,1)="{",_xlfn.SINGLE(INDEX(_xll.MADRec.Extract.ToPieChartData($F96,L$4),8,0)),"")</f>
        <v/>
      </c>
      <c r="M96" t="str">
        <f>IF(LEFT($F96,1)="{",_xlfn.SINGLE(INDEX(_xll.MADRec.Extract.ToPieChartData($F96,M$4),8,0)),"")</f>
        <v/>
      </c>
    </row>
    <row r="97" spans="2:13" x14ac:dyDescent="0.25">
      <c r="B97" t="str">
        <f>'LEIs &amp; Verifications'!J97</f>
        <v>ABCDEFGHIJK000009290</v>
      </c>
      <c r="C97" t="s">
        <v>11</v>
      </c>
      <c r="D97" s="22" t="str" cm="1">
        <f t="array" ref="D97">_xll.MADRec.RtPut('LEIs &amp; Verifications'!U97)</f>
        <v>Please connect first</v>
      </c>
      <c r="E97" s="22" t="s">
        <v>11</v>
      </c>
      <c r="F97" s="22" t="str" cm="1">
        <f t="array" ref="F97">_xll.MADRec.RtGet(B97,TRUE)</f>
        <v>Please connect first</v>
      </c>
      <c r="G97" t="s">
        <v>11</v>
      </c>
      <c r="H97" t="str">
        <f>IF(LEFT($F97,1)="{",_xlfn.SINGLE(INDEX(_xll.MADRec.Extract.ToPieChartData($F97,H$4),8,0)),"")</f>
        <v/>
      </c>
      <c r="I97" t="str">
        <f>IF(LEFT($F97,1)="{",_xlfn.SINGLE(INDEX(_xll.MADRec.Extract.ToPieChartData($F97,I$4),8,0)),"")</f>
        <v/>
      </c>
      <c r="J97" t="str">
        <f>IF(LEFT($F97,1)="{",_xlfn.SINGLE(INDEX(_xll.MADRec.Extract.ToPieChartData($F97,J$4),8,0)),"")</f>
        <v/>
      </c>
      <c r="K97" t="str">
        <f>IF(LEFT($F97,1)="{",_xlfn.SINGLE(INDEX(_xll.MADRec.Extract.ToPieChartData($F97,K$4),8,0)),"")</f>
        <v/>
      </c>
      <c r="L97" t="str">
        <f>IF(LEFT($F97,1)="{",_xlfn.SINGLE(INDEX(_xll.MADRec.Extract.ToPieChartData($F97,L$4),8,0)),"")</f>
        <v/>
      </c>
      <c r="M97" t="str">
        <f>IF(LEFT($F97,1)="{",_xlfn.SINGLE(INDEX(_xll.MADRec.Extract.ToPieChartData($F97,M$4),8,0)),"")</f>
        <v/>
      </c>
    </row>
    <row r="98" spans="2:13" x14ac:dyDescent="0.25">
      <c r="B98" t="str">
        <f>'LEIs &amp; Verifications'!J98</f>
        <v>ABCDEFGHIJK000009387</v>
      </c>
      <c r="C98" t="s">
        <v>11</v>
      </c>
      <c r="D98" s="22" t="str" cm="1">
        <f t="array" ref="D98">_xll.MADRec.RtPut('LEIs &amp; Verifications'!U98)</f>
        <v>Please connect first</v>
      </c>
      <c r="E98" s="22" t="s">
        <v>11</v>
      </c>
      <c r="F98" s="22" t="str" cm="1">
        <f t="array" ref="F98">_xll.MADRec.RtGet(B98,TRUE)</f>
        <v>Please connect first</v>
      </c>
      <c r="G98" t="s">
        <v>11</v>
      </c>
      <c r="H98" t="str">
        <f>IF(LEFT($F98,1)="{",_xlfn.SINGLE(INDEX(_xll.MADRec.Extract.ToPieChartData($F98,H$4),8,0)),"")</f>
        <v/>
      </c>
      <c r="I98" t="str">
        <f>IF(LEFT($F98,1)="{",_xlfn.SINGLE(INDEX(_xll.MADRec.Extract.ToPieChartData($F98,I$4),8,0)),"")</f>
        <v/>
      </c>
      <c r="J98" t="str">
        <f>IF(LEFT($F98,1)="{",_xlfn.SINGLE(INDEX(_xll.MADRec.Extract.ToPieChartData($F98,J$4),8,0)),"")</f>
        <v/>
      </c>
      <c r="K98" t="str">
        <f>IF(LEFT($F98,1)="{",_xlfn.SINGLE(INDEX(_xll.MADRec.Extract.ToPieChartData($F98,K$4),8,0)),"")</f>
        <v/>
      </c>
      <c r="L98" t="str">
        <f>IF(LEFT($F98,1)="{",_xlfn.SINGLE(INDEX(_xll.MADRec.Extract.ToPieChartData($F98,L$4),8,0)),"")</f>
        <v/>
      </c>
      <c r="M98" t="str">
        <f>IF(LEFT($F98,1)="{",_xlfn.SINGLE(INDEX(_xll.MADRec.Extract.ToPieChartData($F98,M$4),8,0)),"")</f>
        <v/>
      </c>
    </row>
    <row r="99" spans="2:13" x14ac:dyDescent="0.25">
      <c r="B99" t="str">
        <f>'LEIs &amp; Verifications'!J99</f>
        <v>ABCDEFGHIJK000009484</v>
      </c>
      <c r="C99" t="s">
        <v>11</v>
      </c>
      <c r="D99" s="22" t="str" cm="1">
        <f t="array" ref="D99">_xll.MADRec.RtPut('LEIs &amp; Verifications'!U99)</f>
        <v>Please connect first</v>
      </c>
      <c r="E99" s="22" t="s">
        <v>11</v>
      </c>
      <c r="F99" s="22" t="str" cm="1">
        <f t="array" ref="F99">_xll.MADRec.RtGet(B99,TRUE)</f>
        <v>Please connect first</v>
      </c>
      <c r="G99" t="s">
        <v>11</v>
      </c>
      <c r="H99" t="str">
        <f>IF(LEFT($F99,1)="{",_xlfn.SINGLE(INDEX(_xll.MADRec.Extract.ToPieChartData($F99,H$4),8,0)),"")</f>
        <v/>
      </c>
      <c r="I99" t="str">
        <f>IF(LEFT($F99,1)="{",_xlfn.SINGLE(INDEX(_xll.MADRec.Extract.ToPieChartData($F99,I$4),8,0)),"")</f>
        <v/>
      </c>
      <c r="J99" t="str">
        <f>IF(LEFT($F99,1)="{",_xlfn.SINGLE(INDEX(_xll.MADRec.Extract.ToPieChartData($F99,J$4),8,0)),"")</f>
        <v/>
      </c>
      <c r="K99" t="str">
        <f>IF(LEFT($F99,1)="{",_xlfn.SINGLE(INDEX(_xll.MADRec.Extract.ToPieChartData($F99,K$4),8,0)),"")</f>
        <v/>
      </c>
      <c r="L99" t="str">
        <f>IF(LEFT($F99,1)="{",_xlfn.SINGLE(INDEX(_xll.MADRec.Extract.ToPieChartData($F99,L$4),8,0)),"")</f>
        <v/>
      </c>
      <c r="M99" t="str">
        <f>IF(LEFT($F99,1)="{",_xlfn.SINGLE(INDEX(_xll.MADRec.Extract.ToPieChartData($F99,M$4),8,0)),"")</f>
        <v/>
      </c>
    </row>
    <row r="100" spans="2:13" x14ac:dyDescent="0.25">
      <c r="B100" t="str">
        <f>'LEIs &amp; Verifications'!J100</f>
        <v>ABCDEFGHIJK000009581</v>
      </c>
      <c r="C100" t="s">
        <v>11</v>
      </c>
      <c r="D100" s="22" t="str" cm="1">
        <f t="array" ref="D100">_xll.MADRec.RtPut('LEIs &amp; Verifications'!U100)</f>
        <v>Please connect first</v>
      </c>
      <c r="E100" s="22" t="s">
        <v>11</v>
      </c>
      <c r="F100" s="22" t="str" cm="1">
        <f t="array" ref="F100">_xll.MADRec.RtGet(B100,TRUE)</f>
        <v>Please connect first</v>
      </c>
      <c r="G100" t="s">
        <v>11</v>
      </c>
      <c r="H100" t="str">
        <f>IF(LEFT($F100,1)="{",_xlfn.SINGLE(INDEX(_xll.MADRec.Extract.ToPieChartData($F100,H$4),8,0)),"")</f>
        <v/>
      </c>
      <c r="I100" t="str">
        <f>IF(LEFT($F100,1)="{",_xlfn.SINGLE(INDEX(_xll.MADRec.Extract.ToPieChartData($F100,I$4),8,0)),"")</f>
        <v/>
      </c>
      <c r="J100" t="str">
        <f>IF(LEFT($F100,1)="{",_xlfn.SINGLE(INDEX(_xll.MADRec.Extract.ToPieChartData($F100,J$4),8,0)),"")</f>
        <v/>
      </c>
      <c r="K100" t="str">
        <f>IF(LEFT($F100,1)="{",_xlfn.SINGLE(INDEX(_xll.MADRec.Extract.ToPieChartData($F100,K$4),8,0)),"")</f>
        <v/>
      </c>
      <c r="L100" t="str">
        <f>IF(LEFT($F100,1)="{",_xlfn.SINGLE(INDEX(_xll.MADRec.Extract.ToPieChartData($F100,L$4),8,0)),"")</f>
        <v/>
      </c>
      <c r="M100" t="str">
        <f>IF(LEFT($F100,1)="{",_xlfn.SINGLE(INDEX(_xll.MADRec.Extract.ToPieChartData($F100,M$4),8,0)),"")</f>
        <v/>
      </c>
    </row>
    <row r="101" spans="2:13" x14ac:dyDescent="0.25">
      <c r="B101" t="str">
        <f>'LEIs &amp; Verifications'!J101</f>
        <v>ABCDEFGHIJK000009678</v>
      </c>
      <c r="C101" t="s">
        <v>11</v>
      </c>
      <c r="D101" s="22" t="str" cm="1">
        <f t="array" ref="D101">_xll.MADRec.RtPut('LEIs &amp; Verifications'!U101)</f>
        <v>Please connect first</v>
      </c>
      <c r="E101" s="22" t="s">
        <v>11</v>
      </c>
      <c r="F101" s="22" t="str" cm="1">
        <f t="array" ref="F101">_xll.MADRec.RtGet(B101,TRUE)</f>
        <v>Please connect first</v>
      </c>
      <c r="G101" t="s">
        <v>11</v>
      </c>
      <c r="H101" t="str">
        <f>IF(LEFT($F101,1)="{",_xlfn.SINGLE(INDEX(_xll.MADRec.Extract.ToPieChartData($F101,H$4),8,0)),"")</f>
        <v/>
      </c>
      <c r="I101" t="str">
        <f>IF(LEFT($F101,1)="{",_xlfn.SINGLE(INDEX(_xll.MADRec.Extract.ToPieChartData($F101,I$4),8,0)),"")</f>
        <v/>
      </c>
      <c r="J101" t="str">
        <f>IF(LEFT($F101,1)="{",_xlfn.SINGLE(INDEX(_xll.MADRec.Extract.ToPieChartData($F101,J$4),8,0)),"")</f>
        <v/>
      </c>
      <c r="K101" t="str">
        <f>IF(LEFT($F101,1)="{",_xlfn.SINGLE(INDEX(_xll.MADRec.Extract.ToPieChartData($F101,K$4),8,0)),"")</f>
        <v/>
      </c>
      <c r="L101" t="str">
        <f>IF(LEFT($F101,1)="{",_xlfn.SINGLE(INDEX(_xll.MADRec.Extract.ToPieChartData($F101,L$4),8,0)),"")</f>
        <v/>
      </c>
      <c r="M101" t="str">
        <f>IF(LEFT($F101,1)="{",_xlfn.SINGLE(INDEX(_xll.MADRec.Extract.ToPieChartData($F101,M$4),8,0)),"")</f>
        <v/>
      </c>
    </row>
    <row r="102" spans="2:13" x14ac:dyDescent="0.25">
      <c r="B102" t="str">
        <f>'LEIs &amp; Verifications'!J102</f>
        <v>ABCDEFGHIJK000009775</v>
      </c>
      <c r="C102" t="s">
        <v>11</v>
      </c>
      <c r="D102" s="22" t="str" cm="1">
        <f t="array" ref="D102">_xll.MADRec.RtPut('LEIs &amp; Verifications'!U102)</f>
        <v>Please connect first</v>
      </c>
      <c r="E102" s="22" t="s">
        <v>11</v>
      </c>
      <c r="F102" s="22" t="str" cm="1">
        <f t="array" ref="F102">_xll.MADRec.RtGet(B102,TRUE)</f>
        <v>Please connect first</v>
      </c>
      <c r="G102" t="s">
        <v>11</v>
      </c>
      <c r="H102" t="str">
        <f>IF(LEFT($F102,1)="{",_xlfn.SINGLE(INDEX(_xll.MADRec.Extract.ToPieChartData($F102,H$4),8,0)),"")</f>
        <v/>
      </c>
      <c r="I102" t="str">
        <f>IF(LEFT($F102,1)="{",_xlfn.SINGLE(INDEX(_xll.MADRec.Extract.ToPieChartData($F102,I$4),8,0)),"")</f>
        <v/>
      </c>
      <c r="J102" t="str">
        <f>IF(LEFT($F102,1)="{",_xlfn.SINGLE(INDEX(_xll.MADRec.Extract.ToPieChartData($F102,J$4),8,0)),"")</f>
        <v/>
      </c>
      <c r="K102" t="str">
        <f>IF(LEFT($F102,1)="{",_xlfn.SINGLE(INDEX(_xll.MADRec.Extract.ToPieChartData($F102,K$4),8,0)),"")</f>
        <v/>
      </c>
      <c r="L102" t="str">
        <f>IF(LEFT($F102,1)="{",_xlfn.SINGLE(INDEX(_xll.MADRec.Extract.ToPieChartData($F102,L$4),8,0)),"")</f>
        <v/>
      </c>
      <c r="M102" t="str">
        <f>IF(LEFT($F102,1)="{",_xlfn.SINGLE(INDEX(_xll.MADRec.Extract.ToPieChartData($F102,M$4),8,0)),"")</f>
        <v/>
      </c>
    </row>
    <row r="103" spans="2:13" x14ac:dyDescent="0.25">
      <c r="B103" t="str">
        <f>'LEIs &amp; Verifications'!J103</f>
        <v>ABCDEFGHIJK000009872</v>
      </c>
      <c r="C103" t="s">
        <v>11</v>
      </c>
      <c r="D103" s="22" t="str" cm="1">
        <f t="array" ref="D103">_xll.MADRec.RtPut('LEIs &amp; Verifications'!U103)</f>
        <v>Please connect first</v>
      </c>
      <c r="E103" s="22" t="s">
        <v>11</v>
      </c>
      <c r="F103" s="22" t="str" cm="1">
        <f t="array" ref="F103">_xll.MADRec.RtGet(B103,TRUE)</f>
        <v>Please connect first</v>
      </c>
      <c r="G103" t="s">
        <v>11</v>
      </c>
      <c r="H103" t="str">
        <f>IF(LEFT($F103,1)="{",_xlfn.SINGLE(INDEX(_xll.MADRec.Extract.ToPieChartData($F103,H$4),8,0)),"")</f>
        <v/>
      </c>
      <c r="I103" t="str">
        <f>IF(LEFT($F103,1)="{",_xlfn.SINGLE(INDEX(_xll.MADRec.Extract.ToPieChartData($F103,I$4),8,0)),"")</f>
        <v/>
      </c>
      <c r="J103" t="str">
        <f>IF(LEFT($F103,1)="{",_xlfn.SINGLE(INDEX(_xll.MADRec.Extract.ToPieChartData($F103,J$4),8,0)),"")</f>
        <v/>
      </c>
      <c r="K103" t="str">
        <f>IF(LEFT($F103,1)="{",_xlfn.SINGLE(INDEX(_xll.MADRec.Extract.ToPieChartData($F103,K$4),8,0)),"")</f>
        <v/>
      </c>
      <c r="L103" t="str">
        <f>IF(LEFT($F103,1)="{",_xlfn.SINGLE(INDEX(_xll.MADRec.Extract.ToPieChartData($F103,L$4),8,0)),"")</f>
        <v/>
      </c>
      <c r="M103" t="str">
        <f>IF(LEFT($F103,1)="{",_xlfn.SINGLE(INDEX(_xll.MADRec.Extract.ToPieChartData($F103,M$4),8,0)),"")</f>
        <v/>
      </c>
    </row>
    <row r="104" spans="2:13" x14ac:dyDescent="0.25">
      <c r="B104" t="str">
        <f>'LEIs &amp; Verifications'!J104</f>
        <v>ABCDEFGHIJK000009969</v>
      </c>
      <c r="C104" t="s">
        <v>11</v>
      </c>
      <c r="D104" s="22" t="str" cm="1">
        <f t="array" ref="D104">_xll.MADRec.RtPut('LEIs &amp; Verifications'!U104)</f>
        <v>Please connect first</v>
      </c>
      <c r="E104" s="22" t="s">
        <v>11</v>
      </c>
      <c r="F104" s="22" t="str" cm="1">
        <f t="array" ref="F104">_xll.MADRec.RtGet(B104,TRUE)</f>
        <v>Please connect first</v>
      </c>
      <c r="G104" t="s">
        <v>11</v>
      </c>
      <c r="H104" t="str">
        <f>IF(LEFT($F104,1)="{",_xlfn.SINGLE(INDEX(_xll.MADRec.Extract.ToPieChartData($F104,H$4),8,0)),"")</f>
        <v/>
      </c>
      <c r="I104" t="str">
        <f>IF(LEFT($F104,1)="{",_xlfn.SINGLE(INDEX(_xll.MADRec.Extract.ToPieChartData($F104,I$4),8,0)),"")</f>
        <v/>
      </c>
      <c r="J104" t="str">
        <f>IF(LEFT($F104,1)="{",_xlfn.SINGLE(INDEX(_xll.MADRec.Extract.ToPieChartData($F104,J$4),8,0)),"")</f>
        <v/>
      </c>
      <c r="K104" t="str">
        <f>IF(LEFT($F104,1)="{",_xlfn.SINGLE(INDEX(_xll.MADRec.Extract.ToPieChartData($F104,K$4),8,0)),"")</f>
        <v/>
      </c>
      <c r="L104" t="str">
        <f>IF(LEFT($F104,1)="{",_xlfn.SINGLE(INDEX(_xll.MADRec.Extract.ToPieChartData($F104,L$4),8,0)),"")</f>
        <v/>
      </c>
      <c r="M104" t="str">
        <f>IF(LEFT($F104,1)="{",_xlfn.SINGLE(INDEX(_xll.MADRec.Extract.ToPieChartData($F104,M$4),8,0)),"")</f>
        <v/>
      </c>
    </row>
  </sheetData>
  <mergeCells count="2">
    <mergeCell ref="H3:M3"/>
    <mergeCell ref="C2:E2"/>
  </mergeCells>
  <conditionalFormatting sqref="H5:M105">
    <cfRule type="expression" dxfId="3" priority="1" stopIfTrue="1">
      <formula>H5="full consensus"</formula>
    </cfRule>
    <cfRule type="expression" dxfId="2" priority="2" stopIfTrue="1">
      <formula>H5="split consensus with majority"</formula>
    </cfRule>
    <cfRule type="expression" dxfId="1" priority="3" stopIfTrue="1">
      <formula>H5="no consensus"</formula>
    </cfRule>
    <cfRule type="expression" dxfId="0" priority="4">
      <formula>H5="split consensus with minority"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7F0CD-3B8C-46B1-848F-60B9B48172B3}">
  <sheetPr>
    <tabColor theme="9"/>
  </sheetPr>
  <dimension ref="A1:F35"/>
  <sheetViews>
    <sheetView workbookViewId="0"/>
  </sheetViews>
  <sheetFormatPr defaultRowHeight="15" x14ac:dyDescent="0.25"/>
  <sheetData>
    <row r="1" spans="1:6" x14ac:dyDescent="0.25">
      <c r="A1" t="str">
        <f t="array" ref="A1:A35">_xll.MADRec.Extract.ToPieChartData('LEI view'!$J$5:$L$48, "BIC")</f>
        <v>UbJhfDpzANyPNHDe17Oy5LIHUibCpyiBRuYJ6k0y+FA= - BIC</v>
      </c>
      <c r="B1" t="str">
        <f t="array" ref="B1:B35">_xll.MADRec.Extract.ToPieChartData('LEI view'!$J$5:$L$48, "EMIR")</f>
        <v>UbJhfDpzANyPNHDe17Oy5LIHUibCpyiBRuYJ6k0y+FA= - EMIR</v>
      </c>
      <c r="C1" t="str">
        <f t="array" ref="C1:C35">_xll.MADRec.Extract.ToPieChartData('LEI view'!$J$5:$L$48, "GK")</f>
        <v>UbJhfDpzANyPNHDe17Oy5LIHUibCpyiBRuYJ6k0y+FA= - GK</v>
      </c>
      <c r="D1" t="str">
        <f t="array" ref="D1:D35">_xll.MADRec.Extract.ToPieChartData('LEI view'!$J$5:$L$48, "IF")</f>
        <v>UbJhfDpzANyPNHDe17Oy5LIHUibCpyiBRuYJ6k0y+FA= - IF</v>
      </c>
      <c r="E1" t="str">
        <f t="array" ref="E1:E35">_xll.MADRec.Extract.ToPieChartData('LEI view'!$J$5:$L$48, "NACE")</f>
        <v>UbJhfDpzANyPNHDe17Oy5LIHUibCpyiBRuYJ6k0y+FA= - NACE</v>
      </c>
      <c r="F1" t="str">
        <f t="array" ref="F1:F35">_xll.MADRec.Extract.ToPieChartData('LEI view'!$J$5:$L$48, "PERMID")</f>
        <v>UbJhfDpzANyPNHDe17Oy5LIHUibCpyiBRuYJ6k0y+FA= - PERMID</v>
      </c>
    </row>
    <row r="2" spans="1:6" x14ac:dyDescent="0.25">
      <c r="A2" t="str">
        <v>BIC</v>
      </c>
      <c r="B2" t="str">
        <v>EMIR</v>
      </c>
      <c r="C2" t="str">
        <v>GK</v>
      </c>
      <c r="D2" t="str">
        <v>IF</v>
      </c>
      <c r="E2" t="str">
        <v>NACE</v>
      </c>
      <c r="F2" t="str">
        <v>PERMID</v>
      </c>
    </row>
    <row r="3" spans="1:6" x14ac:dyDescent="0.25">
      <c r="A3" t="str">
        <v>48YKtt2O00/LrhM9e3atjhux+Nh3N7Us6hd+boCmzKo=</v>
      </c>
      <c r="B3" t="str">
        <v>uXrHDvjWJFNNzk9vgSYN1CFpruGmVbLaJ9m1CuNZewU=</v>
      </c>
      <c r="C3" t="str">
        <v>NK99qkGd8Tih/Ac9CazRX58BIAud3f1+C3H7DsI/9OQ=</v>
      </c>
      <c r="D3" t="str">
        <v>S0Mhxa6pRiwJJq56uo3RgGFDby5T9j5wB+gZlL4qVP0=</v>
      </c>
      <c r="E3" t="str">
        <v>PYbs7wAADgErM7wt5nfYk3rA2oKzMJwV65mv5Wi++zM=</v>
      </c>
      <c r="F3" t="str">
        <v>gFx0SJnTcc4F5irbn22rheWNrCUhddEc9DiGrZ5UgOg=</v>
      </c>
    </row>
    <row r="4" spans="1:6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25">
      <c r="A6" t="str">
        <v>[1]</v>
      </c>
      <c r="B6" t="str">
        <v>[1]</v>
      </c>
      <c r="C6" t="str">
        <v>[1]</v>
      </c>
      <c r="D6" t="str">
        <v>[1]</v>
      </c>
      <c r="E6" t="str">
        <v>[1]</v>
      </c>
      <c r="F6" t="str">
        <v>[1]</v>
      </c>
    </row>
    <row r="7" spans="1:6" x14ac:dyDescent="0.25">
      <c r="A7" t="str">
        <v>Contrib: 48YKtt2O00/LrhM9e3atjhux+Nh3N7Us6hd+boCmzKo=
Total: 1
Group: 1
Split: [1]</v>
      </c>
      <c r="B7" t="str">
        <v>Contrib: uXrHDvjWJFNNzk9vgSYN1CFpruGmVbLaJ9m1CuNZewU=
Total: 1
Group: 1
Split: [1]</v>
      </c>
      <c r="C7" t="str">
        <v>Contrib: NK99qkGd8Tih/Ac9CazRX58BIAud3f1+C3H7DsI/9OQ=
Total: 1
Group: 1
Split: [1]</v>
      </c>
      <c r="D7" t="str">
        <v>Contrib: S0Mhxa6pRiwJJq56uo3RgGFDby5T9j5wB+gZlL4qVP0=
Total: 1
Group: 1
Split: [1]</v>
      </c>
      <c r="E7" t="str">
        <v>Contrib: PYbs7wAADgErM7wt5nfYk3rA2oKzMJwV65mv5Wi++zM=
Total: 1
Group: 1
Split: [1]</v>
      </c>
      <c r="F7" t="str">
        <v>Contrib: gFx0SJnTcc4F5irbn22rheWNrCUhddEc9DiGrZ5UgOg=
Total: 1
Group: 1
Split: [1]</v>
      </c>
    </row>
    <row r="8" spans="1:6" x14ac:dyDescent="0.25">
      <c r="A8" t="str">
        <v>no match</v>
      </c>
      <c r="B8" t="str">
        <v>no match</v>
      </c>
      <c r="C8" t="str">
        <v>no match</v>
      </c>
      <c r="D8" t="str">
        <v>no match</v>
      </c>
      <c r="E8" t="str">
        <v>no match</v>
      </c>
      <c r="F8" t="str">
        <v>no match</v>
      </c>
    </row>
    <row r="9" spans="1:6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25">
      <c r="A10" t="e">
        <v>#N/A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</row>
    <row r="11" spans="1:6" x14ac:dyDescent="0.25">
      <c r="A11" t="e">
        <v>#N/A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</row>
    <row r="12" spans="1:6" x14ac:dyDescent="0.25">
      <c r="A12" t="e">
        <v>#N/A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</row>
    <row r="13" spans="1:6" x14ac:dyDescent="0.25">
      <c r="A13" t="e">
        <v>#N/A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</row>
    <row r="14" spans="1:6" x14ac:dyDescent="0.25">
      <c r="A14" t="e">
        <v>#N/A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</row>
    <row r="15" spans="1:6" x14ac:dyDescent="0.25">
      <c r="A15" t="e">
        <v>#N/A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</row>
    <row r="16" spans="1:6" x14ac:dyDescent="0.25">
      <c r="A16" t="e">
        <v>#N/A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</row>
    <row r="17" spans="1:6" x14ac:dyDescent="0.25">
      <c r="A17" t="e">
        <v>#N/A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</row>
    <row r="18" spans="1:6" x14ac:dyDescent="0.25">
      <c r="A18" t="e">
        <v>#N/A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</row>
    <row r="19" spans="1:6" x14ac:dyDescent="0.25">
      <c r="A19" t="e">
        <v>#N/A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</row>
    <row r="20" spans="1:6" x14ac:dyDescent="0.25">
      <c r="A20" t="e">
        <v>#N/A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</row>
    <row r="21" spans="1:6" x14ac:dyDescent="0.25">
      <c r="A21" t="e">
        <v>#N/A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</row>
    <row r="22" spans="1:6" x14ac:dyDescent="0.25">
      <c r="A22" t="e">
        <v>#N/A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</row>
    <row r="23" spans="1:6" x14ac:dyDescent="0.25">
      <c r="A23" t="e">
        <v>#N/A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</row>
    <row r="24" spans="1:6" x14ac:dyDescent="0.25">
      <c r="A24" t="e">
        <v>#N/A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</row>
    <row r="25" spans="1:6" x14ac:dyDescent="0.25">
      <c r="A25" t="e">
        <v>#N/A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</row>
    <row r="26" spans="1:6" x14ac:dyDescent="0.25">
      <c r="A26" t="e">
        <v>#N/A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</row>
    <row r="27" spans="1:6" x14ac:dyDescent="0.25">
      <c r="A27" t="e">
        <v>#N/A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</row>
    <row r="28" spans="1:6" x14ac:dyDescent="0.25">
      <c r="A28" t="e">
        <v>#N/A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</row>
    <row r="29" spans="1:6" x14ac:dyDescent="0.25">
      <c r="A29" t="e">
        <v>#N/A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</row>
    <row r="30" spans="1:6" x14ac:dyDescent="0.25">
      <c r="A30" t="e">
        <v>#N/A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</row>
    <row r="31" spans="1:6" x14ac:dyDescent="0.25">
      <c r="A31" t="e">
        <v>#N/A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</row>
    <row r="32" spans="1:6" x14ac:dyDescent="0.25">
      <c r="A32" t="e">
        <v>#N/A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</row>
    <row r="33" spans="1:6" x14ac:dyDescent="0.25">
      <c r="A33" t="e">
        <v>#N/A</v>
      </c>
      <c r="B33" t="e">
        <v>#N/A</v>
      </c>
      <c r="C33" t="e">
        <v>#N/A</v>
      </c>
      <c r="D33" t="e">
        <v>#N/A</v>
      </c>
      <c r="E33" t="e">
        <v>#N/A</v>
      </c>
      <c r="F33" t="e">
        <v>#N/A</v>
      </c>
    </row>
    <row r="34" spans="1:6" x14ac:dyDescent="0.25">
      <c r="A34" t="e">
        <v>#N/A</v>
      </c>
      <c r="B34" t="e">
        <v>#N/A</v>
      </c>
      <c r="C34" t="e">
        <v>#N/A</v>
      </c>
      <c r="D34" t="e">
        <v>#N/A</v>
      </c>
      <c r="E34" t="e">
        <v>#N/A</v>
      </c>
      <c r="F34" t="e">
        <v>#N/A</v>
      </c>
    </row>
    <row r="35" spans="1:6" x14ac:dyDescent="0.25">
      <c r="A35" t="e">
        <v>#N/A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02868-C753-42AE-A67F-1AD801680272}">
  <sheetPr codeName="Sheet3">
    <tabColor theme="9"/>
  </sheetPr>
  <dimension ref="B2:U48"/>
  <sheetViews>
    <sheetView showGridLines="0" workbookViewId="0">
      <selection activeCell="V14" sqref="V14"/>
    </sheetView>
  </sheetViews>
  <sheetFormatPr defaultRowHeight="15" x14ac:dyDescent="0.25"/>
  <cols>
    <col min="1" max="1" width="2.5703125" customWidth="1"/>
    <col min="2" max="4" width="8.5703125" customWidth="1"/>
    <col min="5" max="5" width="2.5703125" customWidth="1"/>
    <col min="6" max="8" width="8.5703125" customWidth="1"/>
    <col min="9" max="9" width="2.5703125" customWidth="1"/>
    <col min="13" max="13" width="4.5703125" customWidth="1"/>
    <col min="18" max="18" width="11.5703125" bestFit="1" customWidth="1"/>
  </cols>
  <sheetData>
    <row r="2" spans="2:16" x14ac:dyDescent="0.25">
      <c r="B2" s="15" t="s">
        <v>0</v>
      </c>
      <c r="C2" s="64" t="s">
        <v>32</v>
      </c>
      <c r="D2" s="65"/>
      <c r="E2" s="65"/>
      <c r="F2" s="66"/>
      <c r="H2" s="43" t="s">
        <v>9</v>
      </c>
      <c r="I2" s="44"/>
      <c r="J2" s="45"/>
      <c r="K2" s="40" t="str">
        <f>VLOOKUP(C2,Upload!B:D,3,0)</f>
        <v>Executed @25/11/2018 21:38:41</v>
      </c>
      <c r="L2" s="41"/>
      <c r="M2" s="41"/>
      <c r="N2" s="41"/>
      <c r="O2" s="42"/>
    </row>
    <row r="4" spans="2:16" x14ac:dyDescent="0.25">
      <c r="B4" s="14" t="s">
        <v>7</v>
      </c>
      <c r="C4" s="14"/>
      <c r="F4" s="3" t="s">
        <v>8</v>
      </c>
      <c r="G4" s="3"/>
      <c r="J4" s="14" t="s">
        <v>10</v>
      </c>
      <c r="K4" s="14"/>
      <c r="N4" s="39" t="s">
        <v>12</v>
      </c>
      <c r="O4" s="39"/>
      <c r="P4" s="39"/>
    </row>
    <row r="5" spans="2:16" ht="14.25" customHeight="1" x14ac:dyDescent="0.25">
      <c r="B5" s="55" t="str" cm="1">
        <f t="array" ref="B5">_xll.Secretarium.FormatJson(VLOOKUP(C2,'LEIs &amp; Verifications'!J:U,12,0))</f>
        <v>{_x000D_
  "LEI": "UbJhfDpzANyPNHDe17Oy5LIHUibCpyiBRuYJ6k0y+FA=",_x000D_
  "hashed": true,_x000D_
  "values": [_x000D_
    {_x000D_
      "name": "BIC",_x000D_
      "value": "48YKtt2O00/LrhM9e3atjhux+Nh3N7Us6hd+boCmzKo="_x000D_
    },_x000D_
    {_x000D_
      "name": "EMIR",_x000D_
      "value": "uXrHDvjWJFNNzk9vgSYN1CFpruGmVbLaJ9m1CuNZewU="_x000D_
    },_x000D_
    {_x000D_
      "name": "NACE",_x000D_
      "value": "PYbs7wAADgErM7wt5nfYk3rA2oKzMJwV65mv5Wi++zM="_x000D_
    },_x000D_
    {_x000D_
      "name": "IF",_x000D_
      "value": "S0Mhxa6pRiwJJq56uo3RgGFDby5T9j5wB+gZlL4qVP0="_x000D_
    },_x000D_
    {_x000D_
      "name": "GK",_x000D_
      "value": "NK99qkGd8Tih/Ac9CazRX58BIAud3f1+C3H7DsI/9OQ="_x000D_
    },_x000D_
    {_x000D_
      "name": "PERMID",_x000D_
      "value": "gFx0SJnTcc4F5irbn22rheWNrCUhddEc9DiGrZ5UgOg="_x000D_
    }_x000D_
  ]_x000D_
}</v>
      </c>
      <c r="C5" s="56"/>
      <c r="D5" s="57"/>
      <c r="F5" s="46" t="str" cm="1">
        <f t="array" ref="F5">_xll.Secretarium.Encrypt(B5)</f>
        <v>mNvOnDPUQc_WqMwCaEfmhazxCnG6yrrDZTEacbgX_yzwKo-gdQ60fofVc-u3Ns-nLWHnVAE3HPkL9HjDAjawMAjV_eIZDpLNBxk8SZUw9FGi7gGrdB7xspP5rPsfwjhoyiWl5idyU_Y7n0bAw8TSG08jOiHgkdJoOB57Ul5IIOGrKhq1an1pOWwU27TLAFF0VUAdP9-Vz2DfUzDQ-vMdY2UBAR8n91irTRSrU8rL8ifvf0tY26ltW2v8gpqnknRpFWputXL4FTiZ_Qn6F06h5K3RrgEZIPBOe05WhJUbZku2SIHVrS7lnfmbq059Nq52U13JMh5qevX_8PgXotoMN0bTFa0cWsWmUWxOT_y3lQZPFYzHRk96tvtKJ04NLzCCm9pbx3FFJdId9JapQzXIc08IgyY7Zm9ROKf45lnynaLUI2ESlbZFclGQP1Vwh1YzCkbxY7jUYfdTJEZModkc8r5knHgu4mWjmywHc-YOczFZKwf7OpE-X0GIshQbRmzRS4-A_0GrjGZdvJKSkOH9pM7lWPswtFYR1NiamtX3oO79WJHlMDf9GGmU5i9g0C-2TmAFViFkwQdTqPYe4lmyQMHN4skGD6lwCfgtYLlfPEkPDizVkZdyKe9AvgTOJQpHuQeiMNJIqV2ihSlQ-UxxXYNAzIbTHq2YlW2Rtmxt-Gv2qmwGzSckHpot0eGWqoCQ5lFZxefhdceHkxIC33gzpWyA6raCGTEudzmVAwyMVkchzLugaq1SiiqwGOi4vLBIYNKEyLP-lMBYbVGmf59F8uD2yC9UICjnj4C68JtRhr2KNp3Oakhx7FomtMekcO97Kk41MRYu97u25ugfNcgUA5lAnuUXjQc5e3_A4aj2yOXG3kQMWUWCtGBEngWjtxEmjzq0MyL6Go81v4mg2HRhd0SmhmYTlbl0nL5dZO2NIQ==</v>
      </c>
      <c r="G5" s="47"/>
      <c r="H5" s="48"/>
      <c r="J5" s="46" t="str">
        <f>VLOOKUP(C2,Upload!B:F,5,0)</f>
        <v>{_x000D_
  "LEI": "UbJhfDpzANyPNHDe17Oy5LIHUibCpyiBRuYJ6k0y+FA=",_x000D_
  "values": [_x000D_
    {_x000D_
      "name": "BIC",_x000D_
      "split": [_x000D_
        1_x000D_
      ],_x000D_
      "total": 1,_x000D_
      "group": 1,_x000D_
      "contribution": "48YKtt2O00/LrhM9e3atjhux+Nh3N7Us6hd+boCmzKo="_x000D_
    },_x000D_
    {_x000D_
      "name": "EMIR",_x000D_
      "split": [_x000D_
        1_x000D_
      ],_x000D_
      "total": 1,_x000D_
      "group": 1,_x000D_
      "contribution": "uXrHDvjWJFNNzk9vgSYN1CFpruGmVbLaJ9m1CuNZewU="_x000D_
    },_x000D_
    {_x000D_
      "name": "GK",_x000D_
      "split": [_x000D_
        1_x000D_
      ],_x000D_
      "total": 1,_x000D_
      "group": 1,_x000D_
      "contribution": "NK99qkGd8Tih/Ac9CazRX58BIAud3f1+C3H7DsI/9OQ="_x000D_
    },_x000D_
    {_x000D_
      "name": "IF",_x000D_
      "split": [_x000D_
        1_x000D_
      ],_x000D_
      "total": 1,_x000D_
      "group": 1,_x000D_
      "contribution": "S0Mhxa6pRiwJJq56uo3RgGFDby5T9j5wB+gZlL4qVP0="_x000D_
    },_x000D_
    {_x000D_
      "name": "NACE",_x000D_
      "split": [_x000D_
        1_x000D_
      ],_x000D_
      "total": 1,_x000D_
      "group": 1,_x000D_
      "contribution": "PYbs7wAADgErM7wt5nfYk3rA2oKzMJwV65mv5Wi++zM="_x000D_
    },_x000D_
    {_x000D_
      "name": "PERMID",_x000D_
      "split": [_x000D_
        1_x000D_
      ],_x000D_
      "total": 1,_x000D_
      "group": 1,_x000D_
      "contribution": "gFx0SJnTcc4F5irbn22rheWNrCUhddEc9DiGrZ5UgOg="_x000D_
    }_x000D_
  ]_x000D_
}</v>
      </c>
      <c r="K5" s="47"/>
      <c r="L5" s="48"/>
    </row>
    <row r="6" spans="2:16" x14ac:dyDescent="0.25">
      <c r="B6" s="58"/>
      <c r="C6" s="59"/>
      <c r="D6" s="60"/>
      <c r="F6" s="49"/>
      <c r="G6" s="50"/>
      <c r="H6" s="51"/>
      <c r="J6" s="49"/>
      <c r="K6" s="50"/>
      <c r="L6" s="51"/>
    </row>
    <row r="7" spans="2:16" x14ac:dyDescent="0.25">
      <c r="B7" s="58"/>
      <c r="C7" s="59"/>
      <c r="D7" s="60"/>
      <c r="F7" s="49"/>
      <c r="G7" s="50"/>
      <c r="H7" s="51"/>
      <c r="J7" s="49"/>
      <c r="K7" s="50"/>
      <c r="L7" s="51"/>
    </row>
    <row r="8" spans="2:16" x14ac:dyDescent="0.25">
      <c r="B8" s="58"/>
      <c r="C8" s="59"/>
      <c r="D8" s="60"/>
      <c r="F8" s="49"/>
      <c r="G8" s="50"/>
      <c r="H8" s="51"/>
      <c r="J8" s="49"/>
      <c r="K8" s="50"/>
      <c r="L8" s="51"/>
    </row>
    <row r="9" spans="2:16" x14ac:dyDescent="0.25">
      <c r="B9" s="58"/>
      <c r="C9" s="59"/>
      <c r="D9" s="60"/>
      <c r="F9" s="49"/>
      <c r="G9" s="50"/>
      <c r="H9" s="51"/>
      <c r="J9" s="49"/>
      <c r="K9" s="50"/>
      <c r="L9" s="51"/>
    </row>
    <row r="10" spans="2:16" x14ac:dyDescent="0.25">
      <c r="B10" s="58"/>
      <c r="C10" s="59"/>
      <c r="D10" s="60"/>
      <c r="F10" s="49"/>
      <c r="G10" s="50"/>
      <c r="H10" s="51"/>
      <c r="J10" s="49"/>
      <c r="K10" s="50"/>
      <c r="L10" s="51"/>
    </row>
    <row r="11" spans="2:16" x14ac:dyDescent="0.25">
      <c r="B11" s="58"/>
      <c r="C11" s="59"/>
      <c r="D11" s="60"/>
      <c r="F11" s="49"/>
      <c r="G11" s="50"/>
      <c r="H11" s="51"/>
      <c r="J11" s="49"/>
      <c r="K11" s="50"/>
      <c r="L11" s="51"/>
    </row>
    <row r="12" spans="2:16" x14ac:dyDescent="0.25">
      <c r="B12" s="58"/>
      <c r="C12" s="59"/>
      <c r="D12" s="60"/>
      <c r="F12" s="49"/>
      <c r="G12" s="50"/>
      <c r="H12" s="51"/>
      <c r="J12" s="49"/>
      <c r="K12" s="50"/>
      <c r="L12" s="51"/>
    </row>
    <row r="13" spans="2:16" x14ac:dyDescent="0.25">
      <c r="B13" s="58"/>
      <c r="C13" s="59"/>
      <c r="D13" s="60"/>
      <c r="F13" s="49"/>
      <c r="G13" s="50"/>
      <c r="H13" s="51"/>
      <c r="J13" s="49"/>
      <c r="K13" s="50"/>
      <c r="L13" s="51"/>
    </row>
    <row r="14" spans="2:16" x14ac:dyDescent="0.25">
      <c r="B14" s="58"/>
      <c r="C14" s="59"/>
      <c r="D14" s="60"/>
      <c r="F14" s="49"/>
      <c r="G14" s="50"/>
      <c r="H14" s="51"/>
      <c r="J14" s="49"/>
      <c r="K14" s="50"/>
      <c r="L14" s="51"/>
    </row>
    <row r="15" spans="2:16" x14ac:dyDescent="0.25">
      <c r="B15" s="58"/>
      <c r="C15" s="59"/>
      <c r="D15" s="60"/>
      <c r="F15" s="49"/>
      <c r="G15" s="50"/>
      <c r="H15" s="51"/>
      <c r="J15" s="49"/>
      <c r="K15" s="50"/>
      <c r="L15" s="51"/>
    </row>
    <row r="16" spans="2:16" x14ac:dyDescent="0.25">
      <c r="B16" s="58"/>
      <c r="C16" s="59"/>
      <c r="D16" s="60"/>
      <c r="F16" s="49"/>
      <c r="G16" s="50"/>
      <c r="H16" s="51"/>
      <c r="J16" s="49"/>
      <c r="K16" s="50"/>
      <c r="L16" s="51"/>
    </row>
    <row r="17" spans="2:21" x14ac:dyDescent="0.25">
      <c r="B17" s="58"/>
      <c r="C17" s="59"/>
      <c r="D17" s="60"/>
      <c r="F17" s="49"/>
      <c r="G17" s="50"/>
      <c r="H17" s="51"/>
      <c r="J17" s="49"/>
      <c r="K17" s="50"/>
      <c r="L17" s="51"/>
    </row>
    <row r="18" spans="2:21" x14ac:dyDescent="0.25">
      <c r="B18" s="58"/>
      <c r="C18" s="59"/>
      <c r="D18" s="60"/>
      <c r="F18" s="49"/>
      <c r="G18" s="50"/>
      <c r="H18" s="51"/>
      <c r="J18" s="49"/>
      <c r="K18" s="50"/>
      <c r="L18" s="51"/>
    </row>
    <row r="19" spans="2:21" x14ac:dyDescent="0.25">
      <c r="B19" s="58"/>
      <c r="C19" s="59"/>
      <c r="D19" s="60"/>
      <c r="F19" s="49"/>
      <c r="G19" s="50"/>
      <c r="H19" s="51"/>
      <c r="J19" s="49"/>
      <c r="K19" s="50"/>
      <c r="L19" s="51"/>
      <c r="R19" s="16"/>
    </row>
    <row r="20" spans="2:21" x14ac:dyDescent="0.25">
      <c r="B20" s="58"/>
      <c r="C20" s="59"/>
      <c r="D20" s="60"/>
      <c r="F20" s="49"/>
      <c r="G20" s="50"/>
      <c r="H20" s="51"/>
      <c r="J20" s="49"/>
      <c r="K20" s="50"/>
      <c r="L20" s="51"/>
      <c r="R20" s="16"/>
    </row>
    <row r="21" spans="2:21" x14ac:dyDescent="0.25">
      <c r="B21" s="58"/>
      <c r="C21" s="59"/>
      <c r="D21" s="60"/>
      <c r="F21" s="49"/>
      <c r="G21" s="50"/>
      <c r="H21" s="51"/>
      <c r="J21" s="49"/>
      <c r="K21" s="50"/>
      <c r="L21" s="51"/>
    </row>
    <row r="22" spans="2:21" x14ac:dyDescent="0.25">
      <c r="B22" s="58"/>
      <c r="C22" s="59"/>
      <c r="D22" s="60"/>
      <c r="F22" s="49"/>
      <c r="G22" s="50"/>
      <c r="H22" s="51"/>
      <c r="J22" s="49"/>
      <c r="K22" s="50"/>
      <c r="L22" s="51"/>
    </row>
    <row r="23" spans="2:21" x14ac:dyDescent="0.25">
      <c r="B23" s="58"/>
      <c r="C23" s="59"/>
      <c r="D23" s="60"/>
      <c r="F23" s="49"/>
      <c r="G23" s="50"/>
      <c r="H23" s="51"/>
      <c r="J23" s="49"/>
      <c r="K23" s="50"/>
      <c r="L23" s="51"/>
    </row>
    <row r="24" spans="2:21" x14ac:dyDescent="0.25">
      <c r="B24" s="58"/>
      <c r="C24" s="59"/>
      <c r="D24" s="60"/>
      <c r="F24" s="49"/>
      <c r="G24" s="50"/>
      <c r="H24" s="51"/>
      <c r="J24" s="49"/>
      <c r="K24" s="50"/>
      <c r="L24" s="51"/>
    </row>
    <row r="25" spans="2:21" x14ac:dyDescent="0.25">
      <c r="B25" s="58"/>
      <c r="C25" s="59"/>
      <c r="D25" s="60"/>
      <c r="F25" s="49"/>
      <c r="G25" s="50"/>
      <c r="H25" s="51"/>
      <c r="J25" s="49"/>
      <c r="K25" s="50"/>
      <c r="L25" s="51"/>
    </row>
    <row r="26" spans="2:21" x14ac:dyDescent="0.25">
      <c r="B26" s="58"/>
      <c r="C26" s="59"/>
      <c r="D26" s="60"/>
      <c r="F26" s="49"/>
      <c r="G26" s="50"/>
      <c r="H26" s="51"/>
      <c r="J26" s="49"/>
      <c r="K26" s="50"/>
      <c r="L26" s="51"/>
    </row>
    <row r="27" spans="2:21" x14ac:dyDescent="0.25">
      <c r="B27" s="58"/>
      <c r="C27" s="59"/>
      <c r="D27" s="60"/>
      <c r="F27" s="49"/>
      <c r="G27" s="50"/>
      <c r="H27" s="51"/>
      <c r="J27" s="49"/>
      <c r="K27" s="50"/>
      <c r="L27" s="51"/>
    </row>
    <row r="28" spans="2:21" x14ac:dyDescent="0.25">
      <c r="B28" s="58"/>
      <c r="C28" s="59"/>
      <c r="D28" s="60"/>
      <c r="F28" s="49"/>
      <c r="G28" s="50"/>
      <c r="H28" s="51"/>
      <c r="J28" s="49"/>
      <c r="K28" s="50"/>
      <c r="L28" s="51"/>
    </row>
    <row r="29" spans="2:21" x14ac:dyDescent="0.25">
      <c r="B29" s="58"/>
      <c r="C29" s="59"/>
      <c r="D29" s="60"/>
      <c r="F29" s="49"/>
      <c r="G29" s="50"/>
      <c r="H29" s="51"/>
      <c r="J29" s="49"/>
      <c r="K29" s="50"/>
      <c r="L29" s="51"/>
    </row>
    <row r="30" spans="2:21" x14ac:dyDescent="0.25">
      <c r="B30" s="58"/>
      <c r="C30" s="59"/>
      <c r="D30" s="60"/>
      <c r="F30" s="49"/>
      <c r="G30" s="50"/>
      <c r="H30" s="51"/>
      <c r="J30" s="49"/>
      <c r="K30" s="50"/>
      <c r="L30" s="51"/>
      <c r="Q30" s="17"/>
      <c r="R30" s="17"/>
      <c r="S30" s="17"/>
      <c r="T30" s="17"/>
      <c r="U30" s="17"/>
    </row>
    <row r="31" spans="2:21" x14ac:dyDescent="0.25">
      <c r="B31" s="58"/>
      <c r="C31" s="59"/>
      <c r="D31" s="60"/>
      <c r="F31" s="49"/>
      <c r="G31" s="50"/>
      <c r="H31" s="51"/>
      <c r="J31" s="49"/>
      <c r="K31" s="50"/>
      <c r="L31" s="51"/>
      <c r="Q31" s="17"/>
      <c r="R31" s="17"/>
      <c r="S31" s="17"/>
      <c r="T31" s="17"/>
      <c r="U31" s="17"/>
    </row>
    <row r="32" spans="2:21" x14ac:dyDescent="0.25">
      <c r="B32" s="58"/>
      <c r="C32" s="59"/>
      <c r="D32" s="60"/>
      <c r="F32" s="49"/>
      <c r="G32" s="50"/>
      <c r="H32" s="51"/>
      <c r="J32" s="49"/>
      <c r="K32" s="50"/>
      <c r="L32" s="51"/>
      <c r="Q32" s="17"/>
      <c r="R32" s="17"/>
      <c r="S32" s="17"/>
      <c r="T32" s="17"/>
      <c r="U32" s="17"/>
    </row>
    <row r="33" spans="2:12" ht="14.25" customHeight="1" x14ac:dyDescent="0.25">
      <c r="B33" s="58"/>
      <c r="C33" s="59"/>
      <c r="D33" s="60"/>
      <c r="F33" s="49"/>
      <c r="G33" s="50"/>
      <c r="H33" s="51"/>
      <c r="J33" s="49"/>
      <c r="K33" s="50"/>
      <c r="L33" s="51"/>
    </row>
    <row r="34" spans="2:12" x14ac:dyDescent="0.25">
      <c r="B34" s="58"/>
      <c r="C34" s="59"/>
      <c r="D34" s="60"/>
      <c r="F34" s="49"/>
      <c r="G34" s="50"/>
      <c r="H34" s="51"/>
      <c r="J34" s="49"/>
      <c r="K34" s="50"/>
      <c r="L34" s="51"/>
    </row>
    <row r="35" spans="2:12" x14ac:dyDescent="0.25">
      <c r="B35" s="58"/>
      <c r="C35" s="59"/>
      <c r="D35" s="60"/>
      <c r="F35" s="49"/>
      <c r="G35" s="50"/>
      <c r="H35" s="51"/>
      <c r="J35" s="49"/>
      <c r="K35" s="50"/>
      <c r="L35" s="51"/>
    </row>
    <row r="36" spans="2:12" x14ac:dyDescent="0.25">
      <c r="B36" s="58"/>
      <c r="C36" s="59"/>
      <c r="D36" s="60"/>
      <c r="F36" s="49"/>
      <c r="G36" s="50"/>
      <c r="H36" s="51"/>
      <c r="J36" s="49"/>
      <c r="K36" s="50"/>
      <c r="L36" s="51"/>
    </row>
    <row r="37" spans="2:12" x14ac:dyDescent="0.25">
      <c r="B37" s="58"/>
      <c r="C37" s="59"/>
      <c r="D37" s="60"/>
      <c r="F37" s="49"/>
      <c r="G37" s="50"/>
      <c r="H37" s="51"/>
      <c r="J37" s="49"/>
      <c r="K37" s="50"/>
      <c r="L37" s="51"/>
    </row>
    <row r="38" spans="2:12" x14ac:dyDescent="0.25">
      <c r="B38" s="58"/>
      <c r="C38" s="59"/>
      <c r="D38" s="60"/>
      <c r="F38" s="49"/>
      <c r="G38" s="50"/>
      <c r="H38" s="51"/>
      <c r="J38" s="49"/>
      <c r="K38" s="50"/>
      <c r="L38" s="51"/>
    </row>
    <row r="39" spans="2:12" x14ac:dyDescent="0.25">
      <c r="B39" s="58"/>
      <c r="C39" s="59"/>
      <c r="D39" s="60"/>
      <c r="F39" s="49"/>
      <c r="G39" s="50"/>
      <c r="H39" s="51"/>
      <c r="J39" s="49"/>
      <c r="K39" s="50"/>
      <c r="L39" s="51"/>
    </row>
    <row r="40" spans="2:12" x14ac:dyDescent="0.25">
      <c r="B40" s="58"/>
      <c r="C40" s="59"/>
      <c r="D40" s="60"/>
      <c r="F40" s="49"/>
      <c r="G40" s="50"/>
      <c r="H40" s="51"/>
      <c r="J40" s="49"/>
      <c r="K40" s="50"/>
      <c r="L40" s="51"/>
    </row>
    <row r="41" spans="2:12" x14ac:dyDescent="0.25">
      <c r="B41" s="58"/>
      <c r="C41" s="59"/>
      <c r="D41" s="60"/>
      <c r="F41" s="49"/>
      <c r="G41" s="50"/>
      <c r="H41" s="51"/>
      <c r="J41" s="49"/>
      <c r="K41" s="50"/>
      <c r="L41" s="51"/>
    </row>
    <row r="42" spans="2:12" x14ac:dyDescent="0.25">
      <c r="B42" s="58"/>
      <c r="C42" s="59"/>
      <c r="D42" s="60"/>
      <c r="F42" s="49"/>
      <c r="G42" s="50"/>
      <c r="H42" s="51"/>
      <c r="J42" s="49"/>
      <c r="K42" s="50"/>
      <c r="L42" s="51"/>
    </row>
    <row r="43" spans="2:12" x14ac:dyDescent="0.25">
      <c r="B43" s="58"/>
      <c r="C43" s="59"/>
      <c r="D43" s="60"/>
      <c r="F43" s="49"/>
      <c r="G43" s="50"/>
      <c r="H43" s="51"/>
      <c r="J43" s="49"/>
      <c r="K43" s="50"/>
      <c r="L43" s="51"/>
    </row>
    <row r="44" spans="2:12" x14ac:dyDescent="0.25">
      <c r="B44" s="58"/>
      <c r="C44" s="59"/>
      <c r="D44" s="60"/>
      <c r="F44" s="49"/>
      <c r="G44" s="50"/>
      <c r="H44" s="51"/>
      <c r="J44" s="49"/>
      <c r="K44" s="50"/>
      <c r="L44" s="51"/>
    </row>
    <row r="45" spans="2:12" x14ac:dyDescent="0.25">
      <c r="B45" s="58"/>
      <c r="C45" s="59"/>
      <c r="D45" s="60"/>
      <c r="F45" s="49"/>
      <c r="G45" s="50"/>
      <c r="H45" s="51"/>
      <c r="J45" s="49"/>
      <c r="K45" s="50"/>
      <c r="L45" s="51"/>
    </row>
    <row r="46" spans="2:12" x14ac:dyDescent="0.25">
      <c r="B46" s="58"/>
      <c r="C46" s="59"/>
      <c r="D46" s="60"/>
      <c r="F46" s="49"/>
      <c r="G46" s="50"/>
      <c r="H46" s="51"/>
      <c r="J46" s="49"/>
      <c r="K46" s="50"/>
      <c r="L46" s="51"/>
    </row>
    <row r="47" spans="2:12" x14ac:dyDescent="0.25">
      <c r="B47" s="58"/>
      <c r="C47" s="59"/>
      <c r="D47" s="60"/>
      <c r="F47" s="49"/>
      <c r="G47" s="50"/>
      <c r="H47" s="51"/>
      <c r="J47" s="49"/>
      <c r="K47" s="50"/>
      <c r="L47" s="51"/>
    </row>
    <row r="48" spans="2:12" x14ac:dyDescent="0.25">
      <c r="B48" s="61"/>
      <c r="C48" s="62"/>
      <c r="D48" s="63"/>
      <c r="F48" s="52"/>
      <c r="G48" s="53"/>
      <c r="H48" s="54"/>
      <c r="J48" s="52"/>
      <c r="K48" s="53"/>
      <c r="L48" s="54"/>
    </row>
  </sheetData>
  <mergeCells count="7">
    <mergeCell ref="N4:P4"/>
    <mergeCell ref="K2:O2"/>
    <mergeCell ref="H2:J2"/>
    <mergeCell ref="J5:L48"/>
    <mergeCell ref="B5:D48"/>
    <mergeCell ref="F5:H48"/>
    <mergeCell ref="C2:F2"/>
  </mergeCells>
  <pageMargins left="0.7" right="0.7" top="0.75" bottom="0.75" header="0.3" footer="0.3"/>
  <pageSetup paperSize="9" orientation="portrait" horizontalDpi="4294967293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8C13EE20-C79B-4071-9F00-D1AC354D5FDB}">
          <x14:formula1>
            <xm:f>Upload!$B$4:$B$104</xm:f>
          </x14:formula1>
          <xm:sqref>C2:F2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Home</vt:lpstr>
      <vt:lpstr>Connection</vt:lpstr>
      <vt:lpstr>LEIs &amp; Verifications</vt:lpstr>
      <vt:lpstr>Upload</vt:lpstr>
      <vt:lpstr>MADRecChartsArgs</vt:lpstr>
      <vt:lpstr>LEI 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Bertrand</dc:creator>
  <cp:lastModifiedBy>Bertrand</cp:lastModifiedBy>
  <dcterms:created xsi:type="dcterms:W3CDTF">2018-06-19T19:49:29Z</dcterms:created>
  <dcterms:modified xsi:type="dcterms:W3CDTF">2018-11-25T21:39:18Z</dcterms:modified>
</cp:coreProperties>
</file>