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ecretarium\Connectors\Secretarium.Connector.Excel.MADRec\"/>
    </mc:Choice>
  </mc:AlternateContent>
  <xr:revisionPtr revIDLastSave="0" documentId="13_ncr:1_{33B1BCE5-DB9E-4834-AE0E-3CF440BCC81A}" xr6:coauthVersionLast="40" xr6:coauthVersionMax="40" xr10:uidLastSave="{00000000-0000-0000-0000-000000000000}"/>
  <bookViews>
    <workbookView xWindow="21285" yWindow="0" windowWidth="6645" windowHeight="4725" xr2:uid="{51E6F182-107D-40F6-8556-78E4C8716109}"/>
  </bookViews>
  <sheets>
    <sheet name="Home" sheetId="7" r:id="rId1"/>
    <sheet name="Connection" sheetId="1" state="hidden" r:id="rId2"/>
    <sheet name="LEIs &amp; Verifications" sheetId="20" r:id="rId3"/>
    <sheet name="Upload" sheetId="14" r:id="rId4"/>
    <sheet name="MADRecChartsArgs" sheetId="19" state="hidden" r:id="rId5"/>
    <sheet name="LEI view" sheetId="11" r:id="rId6"/>
  </sheets>
  <definedNames>
    <definedName name="_xlnm._FilterDatabase" localSheetId="2" hidden="1">'LEIs &amp; Verifications'!$B$4:$R$4</definedName>
    <definedName name="MADREC_CHART_SERIE_0">OFFSET(MADRecChartsArgs!$A$9,0,0,MATCH(1000,MADRecChartsArgs!$A$9:$A$35,1),1)</definedName>
    <definedName name="MADREC_CHART_SERIE_1">OFFSET(MADRecChartsArgs!$B$9,0,0,MATCH(1000,MADRecChartsArgs!$B$9:$B$35,1),1)</definedName>
    <definedName name="MADREC_CHART_SERIE_2">OFFSET(MADRecChartsArgs!$C$9,0,0,MATCH(1000,MADRecChartsArgs!$C$9:$C$35,1),1)</definedName>
    <definedName name="MADREC_CHART_SERIE_3">OFFSET(MADRecChartsArgs!$D$9,0,0,MATCH(1000,MADRecChartsArgs!$D$9:$D$35,1),1)</definedName>
    <definedName name="MADREC_CHART_SERIE_4">OFFSET(MADRecChartsArgs!$E$9,0,0,MATCH(1000,MADRecChartsArgs!$E$9:$E$35,1),1)</definedName>
    <definedName name="MADREC_CHART_SERIE_5">OFFSET(MADRecChartsArgs!$F$9,0,0,MATCH(1000,MADRecChartsArgs!$F$9:$F$35,1),1)</definedName>
    <definedName name="MADREC_CHART_SERIE_6">OFFSET(MADRecChartsArgs!$G$9,0,0,MATCH(1000,MADRecChartsArgs!$G$9:$G$35,1),1)</definedName>
    <definedName name="MADREC_CHART_SERIE_7">OFFSET(MADRecChartsArgs!$H$9,0,0,MATCH(1000,MADRecChartsArgs!$H$9:$H$35,1),1)</definedName>
  </definedName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20" l="1" a="1"/>
  <c r="N6" i="20" a="1"/>
  <c r="N104" i="20" a="1"/>
  <c r="N103" i="20" a="1"/>
  <c r="N102" i="20" a="1"/>
  <c r="N101" i="20" a="1"/>
  <c r="N100" i="20" a="1"/>
  <c r="N99" i="20" a="1"/>
  <c r="N98" i="20" a="1"/>
  <c r="N97" i="20" a="1"/>
  <c r="N96" i="20" a="1"/>
  <c r="N95" i="20" a="1"/>
  <c r="N94" i="20" a="1"/>
  <c r="N93" i="20" a="1"/>
  <c r="N92" i="20" a="1"/>
  <c r="N91" i="20" a="1"/>
  <c r="N90" i="20" a="1"/>
  <c r="N89" i="20" a="1"/>
  <c r="N88" i="20" a="1"/>
  <c r="N87" i="20" a="1"/>
  <c r="N86" i="20" a="1"/>
  <c r="N85" i="20" a="1"/>
  <c r="N84" i="20" a="1"/>
  <c r="N83" i="20" a="1"/>
  <c r="N82" i="20" a="1"/>
  <c r="N81" i="20" a="1"/>
  <c r="N80" i="20" a="1"/>
  <c r="N79" i="20" a="1"/>
  <c r="N78" i="20" a="1"/>
  <c r="N77" i="20" a="1"/>
  <c r="N76" i="20" a="1"/>
  <c r="N75" i="20" a="1"/>
  <c r="N74" i="20" a="1"/>
  <c r="N73" i="20" a="1"/>
  <c r="N72" i="20" a="1"/>
  <c r="N71" i="20" a="1"/>
  <c r="N70" i="20" a="1"/>
  <c r="N69" i="20" a="1"/>
  <c r="N68" i="20" a="1"/>
  <c r="N67" i="20" a="1"/>
  <c r="N66" i="20" a="1"/>
  <c r="N65" i="20" a="1"/>
  <c r="N64" i="20" a="1"/>
  <c r="N63" i="20" a="1"/>
  <c r="N62" i="20" a="1"/>
  <c r="N61" i="20" a="1"/>
  <c r="N60" i="20" a="1"/>
  <c r="N59" i="20" a="1"/>
  <c r="N58" i="20" a="1"/>
  <c r="N57" i="20" a="1"/>
  <c r="N56" i="20" a="1"/>
  <c r="N55" i="20" a="1"/>
  <c r="N54" i="20" a="1"/>
  <c r="N53" i="20" a="1"/>
  <c r="N52" i="20" a="1"/>
  <c r="N51" i="20" a="1"/>
  <c r="N50" i="20" a="1"/>
  <c r="N49" i="20" a="1"/>
  <c r="N48" i="20" a="1"/>
  <c r="N47" i="20" a="1"/>
  <c r="N46" i="20" a="1"/>
  <c r="N45" i="20" a="1"/>
  <c r="N44" i="20" a="1"/>
  <c r="N43" i="20" a="1"/>
  <c r="N42" i="20" a="1"/>
  <c r="N41" i="20" a="1"/>
  <c r="N40" i="20" a="1"/>
  <c r="N39" i="20" a="1"/>
  <c r="N38" i="20" a="1"/>
  <c r="N37" i="20" a="1"/>
  <c r="N36" i="20" a="1"/>
  <c r="N35" i="20" a="1"/>
  <c r="N34" i="20" a="1"/>
  <c r="N33" i="20" a="1"/>
  <c r="N32" i="20" a="1"/>
  <c r="N31" i="20" a="1"/>
  <c r="N30" i="20" a="1"/>
  <c r="N29" i="20" a="1"/>
  <c r="N28" i="20" a="1"/>
  <c r="N27" i="20" a="1"/>
  <c r="N26" i="20" a="1"/>
  <c r="N25" i="20" a="1"/>
  <c r="N24" i="20" a="1"/>
  <c r="N23" i="20" a="1"/>
  <c r="N22" i="20" a="1"/>
  <c r="N21" i="20" a="1"/>
  <c r="N20" i="20" a="1"/>
  <c r="N19" i="20" a="1"/>
  <c r="N18" i="20" a="1"/>
  <c r="N17" i="20" a="1"/>
  <c r="N16" i="20" a="1"/>
  <c r="N15" i="20" a="1"/>
  <c r="N14" i="20" a="1"/>
  <c r="N13" i="20" a="1"/>
  <c r="N12" i="20" a="1"/>
  <c r="N11" i="20" a="1"/>
  <c r="N10" i="20" a="1"/>
  <c r="N9" i="20" a="1"/>
  <c r="N8" i="20" a="1"/>
  <c r="N7" i="20" a="1"/>
  <c r="N5" i="20" a="1"/>
  <c r="F49" i="14" a="1"/>
  <c r="F45" i="14" a="1"/>
  <c r="F43" i="14" a="1"/>
  <c r="F47" i="14" a="1"/>
  <c r="F83" i="14" a="1"/>
  <c r="F79" i="14" a="1"/>
  <c r="F67" i="14" a="1"/>
  <c r="F59" i="14" a="1"/>
  <c r="F51" i="14" a="1"/>
  <c r="F89" i="14" a="1"/>
  <c r="F85" i="14" a="1"/>
  <c r="F81" i="14" a="1"/>
  <c r="F77" i="14" a="1"/>
  <c r="F73" i="14" a="1"/>
  <c r="F69" i="14" a="1"/>
  <c r="F65" i="14" a="1"/>
  <c r="F61" i="14" a="1"/>
  <c r="F57" i="14" a="1"/>
  <c r="F53" i="14" a="1"/>
  <c r="F87" i="14" a="1"/>
  <c r="F75" i="14" a="1"/>
  <c r="F63" i="14" a="1"/>
  <c r="F55" i="14" a="1"/>
  <c r="F71" i="14" a="1"/>
  <c r="F101" i="14" a="1"/>
  <c r="F97" i="14" a="1"/>
  <c r="F93" i="14" a="1"/>
  <c r="F103" i="14" a="1"/>
  <c r="F99" i="14" a="1"/>
  <c r="F95" i="14" a="1"/>
  <c r="F91" i="14" a="1"/>
  <c r="F104" i="14" a="1"/>
  <c r="F102" i="14" a="1"/>
  <c r="F100" i="14" a="1"/>
  <c r="F98" i="14" a="1"/>
  <c r="F96" i="14" a="1"/>
  <c r="F94" i="14" a="1"/>
  <c r="F92" i="14" a="1"/>
  <c r="F90" i="14" a="1"/>
  <c r="F88" i="14" a="1"/>
  <c r="F86" i="14" a="1"/>
  <c r="F84" i="14" a="1"/>
  <c r="F82" i="14" a="1"/>
  <c r="F80" i="14" a="1"/>
  <c r="F78" i="14" a="1"/>
  <c r="F76" i="14" a="1"/>
  <c r="F74" i="14" a="1"/>
  <c r="F72" i="14" a="1"/>
  <c r="F70" i="14" a="1"/>
  <c r="F68" i="14" a="1"/>
  <c r="F66" i="14" a="1"/>
  <c r="F64" i="14" a="1"/>
  <c r="F62" i="14" a="1"/>
  <c r="F60" i="14" a="1"/>
  <c r="F58" i="14" a="1"/>
  <c r="F56" i="14" a="1"/>
  <c r="F54" i="14" a="1"/>
  <c r="F52" i="14" a="1"/>
  <c r="F50" i="14" a="1"/>
  <c r="F48" i="14" a="1"/>
  <c r="F46" i="14" a="1"/>
  <c r="F44" i="14" a="1"/>
  <c r="F42" i="14" a="1"/>
  <c r="F24" i="14" a="1"/>
  <c r="F33" i="14" a="1"/>
  <c r="F32" i="14" a="1"/>
  <c r="F31" i="14" a="1"/>
  <c r="F30" i="14" a="1"/>
  <c r="F29" i="14" a="1"/>
  <c r="F28" i="14" a="1"/>
  <c r="F27" i="14" a="1"/>
  <c r="F26" i="14" a="1"/>
  <c r="F25" i="14" a="1"/>
  <c r="F41" i="14" a="1"/>
  <c r="F40" i="14" a="1"/>
  <c r="F39" i="14" a="1"/>
  <c r="F38" i="14" a="1"/>
  <c r="F37" i="14" a="1"/>
  <c r="F36" i="14" a="1"/>
  <c r="F35" i="14" a="1"/>
  <c r="F34" i="14" a="1"/>
  <c r="F23" i="14" a="1"/>
  <c r="F22" i="14" a="1"/>
  <c r="F21" i="14" a="1"/>
  <c r="F20" i="14" a="1"/>
  <c r="F19" i="14" a="1"/>
  <c r="F18" i="14" a="1"/>
  <c r="F17" i="14" a="1"/>
  <c r="F16" i="14" a="1"/>
  <c r="F15" i="14" a="1"/>
  <c r="F14" i="14" a="1"/>
  <c r="F13" i="14" a="1"/>
  <c r="F12" i="14" a="1"/>
  <c r="F11" i="14" a="1"/>
  <c r="F10" i="14" a="1"/>
  <c r="F9" i="14" a="1"/>
  <c r="F8" i="14" a="1"/>
  <c r="F7" i="14" a="1"/>
  <c r="F6" i="14" a="1"/>
  <c r="C10" i="1" a="1"/>
  <c r="C5" i="1" a="1"/>
  <c r="F5" i="14" a="1"/>
  <c r="K5" i="20" a="1"/>
  <c r="D48" i="14" a="1"/>
  <c r="D54" i="14" a="1"/>
  <c r="D88" i="14" a="1"/>
  <c r="D98" i="14" a="1"/>
  <c r="D26" i="14" a="1"/>
  <c r="D35" i="14" a="1"/>
  <c r="D22" i="14" a="1"/>
  <c r="D53" i="14" a="1"/>
  <c r="D24" i="14" a="1"/>
  <c r="D86" i="14" a="1"/>
  <c r="D82" i="14" a="1"/>
  <c r="D69" i="14" a="1"/>
  <c r="D79" i="14" a="1"/>
  <c r="D104" i="14" a="1"/>
  <c r="D81" i="14" a="1"/>
  <c r="D96" i="14" a="1"/>
  <c r="D42" i="14" a="1"/>
  <c r="D27" i="14" a="1"/>
  <c r="D34" i="14" a="1"/>
  <c r="D77" i="14" a="1"/>
  <c r="D68" i="14" a="1"/>
  <c r="D19" i="14" a="1"/>
  <c r="D17" i="14" a="1"/>
  <c r="D15" i="14" a="1"/>
  <c r="D13" i="14" a="1"/>
  <c r="D11" i="14" a="1"/>
  <c r="D9" i="14" a="1"/>
  <c r="D7" i="14" a="1"/>
  <c r="D92" i="14" a="1"/>
  <c r="D62" i="14" a="1"/>
  <c r="D72" i="14" a="1"/>
  <c r="D85" i="14" a="1"/>
  <c r="D103" i="14" a="1"/>
  <c r="D33" i="14" a="1"/>
  <c r="D25" i="14" a="1"/>
  <c r="D46" i="14" a="1"/>
  <c r="D94" i="14" a="1"/>
  <c r="D83" i="14" a="1"/>
  <c r="D47" i="14" a="1"/>
  <c r="D100" i="14" a="1"/>
  <c r="D63" i="14" a="1"/>
  <c r="D38" i="14" a="1"/>
  <c r="D97" i="14" a="1"/>
  <c r="D67" i="14" a="1"/>
  <c r="D44" i="14" a="1"/>
  <c r="D58" i="14" a="1"/>
  <c r="D32" i="14" a="1"/>
  <c r="D41" i="14" a="1"/>
  <c r="D23" i="14" a="1"/>
  <c r="D90" i="14" a="1"/>
  <c r="D89" i="14" a="1"/>
  <c r="D87" i="14" a="1"/>
  <c r="D95" i="14" a="1"/>
  <c r="D78" i="14" a="1"/>
  <c r="D65" i="14" a="1"/>
  <c r="D50" i="14" a="1"/>
  <c r="D80" i="14" a="1"/>
  <c r="D91" i="14" a="1"/>
  <c r="D99" i="14" a="1"/>
  <c r="D30" i="14" a="1"/>
  <c r="D39" i="14" a="1"/>
  <c r="D21" i="14" a="1"/>
  <c r="D64" i="14" a="1"/>
  <c r="D70" i="14" a="1"/>
  <c r="D73" i="14" a="1"/>
  <c r="D59" i="14" a="1"/>
  <c r="D71" i="14" a="1"/>
  <c r="D45" i="14" a="1"/>
  <c r="D61" i="14" a="1"/>
  <c r="D93" i="14" a="1"/>
  <c r="D52" i="14" a="1"/>
  <c r="D66" i="14" a="1"/>
  <c r="D31" i="14" a="1"/>
  <c r="D40" i="14" a="1"/>
  <c r="D75" i="14" a="1"/>
  <c r="D55" i="14" a="1"/>
  <c r="D20" i="14" a="1"/>
  <c r="D18" i="14" a="1"/>
  <c r="D16" i="14" a="1"/>
  <c r="D14" i="14" a="1"/>
  <c r="D12" i="14" a="1"/>
  <c r="D10" i="14" a="1"/>
  <c r="D8" i="14" a="1"/>
  <c r="D6" i="14" a="1"/>
  <c r="D76" i="14" a="1"/>
  <c r="D84" i="14" a="1"/>
  <c r="D49" i="14" a="1"/>
  <c r="D56" i="14" a="1"/>
  <c r="D28" i="14" a="1"/>
  <c r="D37" i="14" a="1"/>
  <c r="D36" i="14" a="1"/>
  <c r="D60" i="14" a="1"/>
  <c r="D102" i="14" a="1"/>
  <c r="D43" i="14" a="1"/>
  <c r="D57" i="14" a="1"/>
  <c r="D74" i="14" a="1"/>
  <c r="D101" i="14" a="1"/>
  <c r="D29" i="14" a="1"/>
  <c r="D51" i="14" a="1"/>
  <c r="C12" i="1" a="1"/>
  <c r="F5" i="14" l="1"/>
  <c r="K5" i="20"/>
  <c r="J5" i="11"/>
  <c r="C10" i="1"/>
  <c r="C5" i="1"/>
  <c r="T7" i="20"/>
  <c r="N6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5" i="20"/>
  <c r="P5" i="20" a="1"/>
  <c r="O5" i="20" a="1"/>
  <c r="F100" i="14"/>
  <c r="F92" i="14"/>
  <c r="F84" i="14"/>
  <c r="F76" i="14"/>
  <c r="F68" i="14"/>
  <c r="F60" i="14"/>
  <c r="F52" i="14"/>
  <c r="F44" i="14"/>
  <c r="F99" i="14"/>
  <c r="F91" i="14"/>
  <c r="F83" i="14"/>
  <c r="F75" i="14"/>
  <c r="F67" i="14"/>
  <c r="F59" i="14"/>
  <c r="F51" i="14"/>
  <c r="F43" i="14"/>
  <c r="F101" i="14"/>
  <c r="F93" i="14"/>
  <c r="F85" i="14"/>
  <c r="F61" i="14"/>
  <c r="F47" i="14"/>
  <c r="F98" i="14"/>
  <c r="F90" i="14"/>
  <c r="F82" i="14"/>
  <c r="F74" i="14"/>
  <c r="F66" i="14"/>
  <c r="F58" i="14"/>
  <c r="F50" i="14"/>
  <c r="F42" i="14"/>
  <c r="F97" i="14"/>
  <c r="F89" i="14"/>
  <c r="F81" i="14"/>
  <c r="F73" i="14"/>
  <c r="F65" i="14"/>
  <c r="F57" i="14"/>
  <c r="F77" i="14"/>
  <c r="F53" i="14"/>
  <c r="F104" i="14"/>
  <c r="F96" i="14"/>
  <c r="F88" i="14"/>
  <c r="F80" i="14"/>
  <c r="F72" i="14"/>
  <c r="F64" i="14"/>
  <c r="F56" i="14"/>
  <c r="F48" i="14"/>
  <c r="F103" i="14"/>
  <c r="F95" i="14"/>
  <c r="F87" i="14"/>
  <c r="F79" i="14"/>
  <c r="F71" i="14"/>
  <c r="F63" i="14"/>
  <c r="F55" i="14"/>
  <c r="F49" i="14"/>
  <c r="F69" i="14"/>
  <c r="F45" i="14"/>
  <c r="F102" i="14"/>
  <c r="F94" i="14"/>
  <c r="F86" i="14"/>
  <c r="F78" i="14"/>
  <c r="F70" i="14"/>
  <c r="F62" i="14"/>
  <c r="F54" i="14"/>
  <c r="F46" i="14"/>
  <c r="F33" i="14"/>
  <c r="F31" i="14"/>
  <c r="F29" i="14"/>
  <c r="F27" i="14"/>
  <c r="F25" i="14"/>
  <c r="F40" i="14"/>
  <c r="F38" i="14"/>
  <c r="F36" i="14"/>
  <c r="F34" i="14"/>
  <c r="F23" i="14"/>
  <c r="F21" i="14"/>
  <c r="F32" i="14"/>
  <c r="F30" i="14"/>
  <c r="F28" i="14"/>
  <c r="F26" i="14"/>
  <c r="F41" i="14"/>
  <c r="F39" i="14"/>
  <c r="F37" i="14"/>
  <c r="F35" i="14"/>
  <c r="F22" i="14"/>
  <c r="F24" i="14"/>
  <c r="D20" i="14"/>
  <c r="D18" i="14"/>
  <c r="D84" i="14"/>
  <c r="D66" i="14"/>
  <c r="D92" i="14"/>
  <c r="D43" i="14"/>
  <c r="D33" i="14"/>
  <c r="D25" i="14"/>
  <c r="D34" i="14"/>
  <c r="D89" i="14"/>
  <c r="D80" i="14"/>
  <c r="D57" i="14"/>
  <c r="D82" i="14"/>
  <c r="D55" i="14"/>
  <c r="D48" i="14"/>
  <c r="D94" i="14"/>
  <c r="D78" i="14"/>
  <c r="D32" i="14"/>
  <c r="D41" i="14"/>
  <c r="D22" i="14"/>
  <c r="D85" i="14"/>
  <c r="D68" i="14"/>
  <c r="D97" i="14"/>
  <c r="D98" i="14"/>
  <c r="D37" i="14"/>
  <c r="D49" i="14"/>
  <c r="D46" i="14"/>
  <c r="D50" i="14"/>
  <c r="D45" i="14"/>
  <c r="D91" i="14"/>
  <c r="D27" i="14"/>
  <c r="D36" i="14"/>
  <c r="D90" i="14"/>
  <c r="D74" i="14"/>
  <c r="D65" i="14"/>
  <c r="D79" i="14"/>
  <c r="D47" i="14"/>
  <c r="D42" i="14"/>
  <c r="F19" i="14"/>
  <c r="D67" i="14"/>
  <c r="D58" i="14"/>
  <c r="D88" i="14"/>
  <c r="D31" i="14"/>
  <c r="D40" i="14"/>
  <c r="D23" i="14"/>
  <c r="D71" i="14"/>
  <c r="D59" i="14"/>
  <c r="D93" i="14"/>
  <c r="D24" i="14"/>
  <c r="D61" i="14"/>
  <c r="D102" i="14"/>
  <c r="D75" i="14"/>
  <c r="D44" i="14"/>
  <c r="D30" i="14"/>
  <c r="D39" i="14"/>
  <c r="D101" i="14"/>
  <c r="D76" i="14"/>
  <c r="D72" i="14"/>
  <c r="D69" i="14"/>
  <c r="D83" i="14"/>
  <c r="D63" i="14"/>
  <c r="D73" i="14"/>
  <c r="D51" i="14"/>
  <c r="D56" i="14"/>
  <c r="D29" i="14"/>
  <c r="D38" i="14"/>
  <c r="D21" i="14"/>
  <c r="D52" i="14"/>
  <c r="D81" i="14"/>
  <c r="D60" i="14"/>
  <c r="D95" i="14"/>
  <c r="D100" i="14"/>
  <c r="D99" i="14"/>
  <c r="D87" i="14"/>
  <c r="D28" i="14"/>
  <c r="D86" i="14"/>
  <c r="D62" i="14"/>
  <c r="F20" i="14"/>
  <c r="F18" i="14"/>
  <c r="D54" i="14"/>
  <c r="D103" i="14"/>
  <c r="D96" i="14"/>
  <c r="D77" i="14"/>
  <c r="D64" i="14"/>
  <c r="D104" i="14"/>
  <c r="D26" i="14"/>
  <c r="D35" i="14"/>
  <c r="D70" i="14"/>
  <c r="D53" i="14"/>
  <c r="D19" i="14"/>
  <c r="F17" i="14"/>
  <c r="D16" i="14"/>
  <c r="D14" i="14"/>
  <c r="D12" i="14"/>
  <c r="D10" i="14"/>
  <c r="D8" i="14"/>
  <c r="D6" i="14"/>
  <c r="D17" i="14"/>
  <c r="F15" i="14"/>
  <c r="F13" i="14"/>
  <c r="F11" i="14"/>
  <c r="F9" i="14"/>
  <c r="F7" i="14"/>
  <c r="C12" i="1"/>
  <c r="D15" i="14"/>
  <c r="D13" i="14"/>
  <c r="D11" i="14"/>
  <c r="D9" i="14"/>
  <c r="D7" i="14"/>
  <c r="F16" i="14"/>
  <c r="F14" i="14"/>
  <c r="F12" i="14"/>
  <c r="F10" i="14"/>
  <c r="F8" i="14"/>
  <c r="F6" i="14"/>
  <c r="O5" i="20" l="1"/>
  <c r="P5" i="20"/>
  <c r="O104" i="20" a="1"/>
  <c r="K100" i="20" a="1"/>
  <c r="O96" i="20" a="1"/>
  <c r="K92" i="20" a="1"/>
  <c r="O101" i="20" a="1"/>
  <c r="K97" i="20" a="1"/>
  <c r="O93" i="20" a="1"/>
  <c r="L104" i="20" a="1"/>
  <c r="O99" i="20" a="1"/>
  <c r="P93" i="20" a="1"/>
  <c r="K87" i="20" a="1"/>
  <c r="O83" i="20" a="1"/>
  <c r="M102" i="20" a="1"/>
  <c r="K98" i="20" a="1"/>
  <c r="L92" i="20" a="1"/>
  <c r="L90" i="20" a="1"/>
  <c r="P86" i="20" a="1"/>
  <c r="M84" i="20" a="1"/>
  <c r="L82" i="20" a="1"/>
  <c r="P97" i="20" a="1"/>
  <c r="P87" i="20" a="1"/>
  <c r="M85" i="20" a="1"/>
  <c r="K91" i="20" a="1"/>
  <c r="O82" i="20" a="1"/>
  <c r="P78" i="20" a="1"/>
  <c r="M76" i="20" a="1"/>
  <c r="O102" i="20" a="1"/>
  <c r="P88" i="20" a="1"/>
  <c r="O81" i="20" a="1"/>
  <c r="K77" i="20" a="1"/>
  <c r="O73" i="20" a="1"/>
  <c r="L96" i="20" a="1"/>
  <c r="K82" i="20" a="1"/>
  <c r="O78" i="20" a="1"/>
  <c r="K74" i="20" a="1"/>
  <c r="M82" i="20" a="1"/>
  <c r="P73" i="20" a="1"/>
  <c r="K72" i="20" a="1"/>
  <c r="O68" i="20" a="1"/>
  <c r="K64" i="20" a="1"/>
  <c r="O60" i="20" a="1"/>
  <c r="K56" i="20" a="1"/>
  <c r="O52" i="20" a="1"/>
  <c r="K48" i="20" a="1"/>
  <c r="O69" i="20" a="1"/>
  <c r="K65" i="20" a="1"/>
  <c r="O61" i="20" a="1"/>
  <c r="K57" i="20" a="1"/>
  <c r="O53" i="20" a="1"/>
  <c r="K49" i="20" a="1"/>
  <c r="O75" i="20" a="1"/>
  <c r="O70" i="20" a="1"/>
  <c r="K66" i="20" a="1"/>
  <c r="O62" i="20" a="1"/>
  <c r="K58" i="20" a="1"/>
  <c r="O54" i="20" a="1"/>
  <c r="K50" i="20" a="1"/>
  <c r="L81" i="20" a="1"/>
  <c r="M63" i="20" a="1"/>
  <c r="L53" i="20" a="1"/>
  <c r="K47" i="20" a="1"/>
  <c r="O43" i="20" a="1"/>
  <c r="K39" i="20" a="1"/>
  <c r="O35" i="20" a="1"/>
  <c r="K31" i="20" a="1"/>
  <c r="O27" i="20" a="1"/>
  <c r="O71" i="20" a="1"/>
  <c r="P49" i="20" a="1"/>
  <c r="O44" i="20" a="1"/>
  <c r="K40" i="20" a="1"/>
  <c r="O36" i="20" a="1"/>
  <c r="K32" i="20" a="1"/>
  <c r="O28" i="20" a="1"/>
  <c r="M75" i="20" a="1"/>
  <c r="P53" i="20" a="1"/>
  <c r="P47" i="20" a="1"/>
  <c r="M45" i="20" a="1"/>
  <c r="L43" i="20" a="1"/>
  <c r="P39" i="20" a="1"/>
  <c r="M37" i="20" a="1"/>
  <c r="L35" i="20" a="1"/>
  <c r="P31" i="20" a="1"/>
  <c r="M29" i="20" a="1"/>
  <c r="M59" i="20" a="1"/>
  <c r="O38" i="20" a="1"/>
  <c r="P24" i="20" a="1"/>
  <c r="M22" i="20" a="1"/>
  <c r="L20" i="20" a="1"/>
  <c r="O63" i="20" a="1"/>
  <c r="M38" i="20" a="1"/>
  <c r="L28" i="20" a="1"/>
  <c r="L25" i="20" a="1"/>
  <c r="P21" i="20" a="1"/>
  <c r="M19" i="20" a="1"/>
  <c r="O79" i="20" a="1"/>
  <c r="M42" i="20" a="1"/>
  <c r="L32" i="20" a="1"/>
  <c r="O24" i="20" a="1"/>
  <c r="K20" i="20" a="1"/>
  <c r="K55" i="20" a="1"/>
  <c r="M104" i="20" a="1"/>
  <c r="L102" i="20" a="1"/>
  <c r="P98" i="20" a="1"/>
  <c r="M96" i="20" a="1"/>
  <c r="L94" i="20" a="1"/>
  <c r="P103" i="20" a="1"/>
  <c r="M101" i="20" a="1"/>
  <c r="L99" i="20" a="1"/>
  <c r="P95" i="20" a="1"/>
  <c r="M93" i="20" a="1"/>
  <c r="L91" i="20" a="1"/>
  <c r="O103" i="20" a="1"/>
  <c r="K99" i="20" a="1"/>
  <c r="L93" i="20" a="1"/>
  <c r="L89" i="20" a="1"/>
  <c r="P85" i="20" a="1"/>
  <c r="M83" i="20" a="1"/>
  <c r="P100" i="20" a="1"/>
  <c r="O91" i="20" a="1"/>
  <c r="O88" i="20" a="1"/>
  <c r="K84" i="20" a="1"/>
  <c r="K103" i="20" a="1"/>
  <c r="L97" i="20" a="1"/>
  <c r="O89" i="20" a="1"/>
  <c r="K85" i="20" a="1"/>
  <c r="O90" i="20" a="1"/>
  <c r="O80" i="20" a="1"/>
  <c r="K76" i="20" a="1"/>
  <c r="P96" i="20" a="1"/>
  <c r="K86" i="20" a="1"/>
  <c r="M81" i="20" a="1"/>
  <c r="L79" i="20" a="1"/>
  <c r="P75" i="20" a="1"/>
  <c r="M73" i="20" a="1"/>
  <c r="K90" i="20" a="1"/>
  <c r="P80" i="20" a="1"/>
  <c r="M78" i="20" a="1"/>
  <c r="L76" i="20" a="1"/>
  <c r="P72" i="20" a="1"/>
  <c r="M79" i="20" a="1"/>
  <c r="L73" i="20" a="1"/>
  <c r="P70" i="20" a="1"/>
  <c r="M68" i="20" a="1"/>
  <c r="L66" i="20" a="1"/>
  <c r="P62" i="20" a="1"/>
  <c r="M60" i="20" a="1"/>
  <c r="L58" i="20" a="1"/>
  <c r="P54" i="20" a="1"/>
  <c r="M52" i="20" a="1"/>
  <c r="L50" i="20" a="1"/>
  <c r="O86" i="20" a="1"/>
  <c r="P71" i="20" a="1"/>
  <c r="M69" i="20" a="1"/>
  <c r="L67" i="20" a="1"/>
  <c r="P63" i="20" a="1"/>
  <c r="M61" i="20" a="1"/>
  <c r="L59" i="20" a="1"/>
  <c r="P55" i="20" a="1"/>
  <c r="M53" i="20" a="1"/>
  <c r="L51" i="20" a="1"/>
  <c r="L88" i="20" a="1"/>
  <c r="M70" i="20" a="1"/>
  <c r="L68" i="20" a="1"/>
  <c r="P64" i="20" a="1"/>
  <c r="M62" i="20" a="1"/>
  <c r="L60" i="20" a="1"/>
  <c r="P56" i="20" a="1"/>
  <c r="M54" i="20" a="1"/>
  <c r="L52" i="20" a="1"/>
  <c r="P48" i="20" a="1"/>
  <c r="L74" i="20" a="1"/>
  <c r="P61" i="20" a="1"/>
  <c r="O51" i="20" a="1"/>
  <c r="P45" i="20" a="1"/>
  <c r="M43" i="20" a="1"/>
  <c r="L41" i="20" a="1"/>
  <c r="P37" i="20" a="1"/>
  <c r="M35" i="20" a="1"/>
  <c r="L33" i="20" a="1"/>
  <c r="P29" i="20" a="1"/>
  <c r="M27" i="20" a="1"/>
  <c r="M67" i="20" a="1"/>
  <c r="L57" i="20" a="1"/>
  <c r="P46" i="20" a="1"/>
  <c r="M44" i="20" a="1"/>
  <c r="L42" i="20" a="1"/>
  <c r="P38" i="20" a="1"/>
  <c r="M36" i="20" a="1"/>
  <c r="L34" i="20" a="1"/>
  <c r="P30" i="20" a="1"/>
  <c r="M28" i="20" a="1"/>
  <c r="M71" i="20" a="1"/>
  <c r="L61" i="20" a="1"/>
  <c r="K51" i="20" a="1"/>
  <c r="K45" i="20" a="1"/>
  <c r="O41" i="20" a="1"/>
  <c r="K37" i="20" a="1"/>
  <c r="O33" i="20" a="1"/>
  <c r="K29" i="20" a="1"/>
  <c r="K46" i="20" a="1"/>
  <c r="M34" i="20" a="1"/>
  <c r="O26" i="20" a="1"/>
  <c r="K22" i="20" a="1"/>
  <c r="O18" i="20" a="1"/>
  <c r="L49" i="20" a="1"/>
  <c r="P36" i="20" a="1"/>
  <c r="L27" i="20" a="1"/>
  <c r="O23" i="20" a="1"/>
  <c r="K19" i="20" a="1"/>
  <c r="L65" i="20" a="1"/>
  <c r="P40" i="20" a="1"/>
  <c r="O30" i="20" a="1"/>
  <c r="M24" i="20" a="1"/>
  <c r="L22" i="20" a="1"/>
  <c r="P18" i="20" a="1"/>
  <c r="M46" i="20" a="1"/>
  <c r="L36" i="20" a="1"/>
  <c r="K104" i="20" a="1"/>
  <c r="O92" i="20" a="1"/>
  <c r="K101" i="20" a="1"/>
  <c r="P104" i="20" a="1"/>
  <c r="O87" i="20" a="1"/>
  <c r="K83" i="20" a="1"/>
  <c r="M94" i="20" a="1"/>
  <c r="M88" i="20" a="1"/>
  <c r="P82" i="20" a="1"/>
  <c r="O95" i="20" a="1"/>
  <c r="L87" i="20" a="1"/>
  <c r="M86" i="20" a="1"/>
  <c r="L78" i="20" a="1"/>
  <c r="K94" i="20" a="1"/>
  <c r="K81" i="20" a="1"/>
  <c r="K78" i="20" a="1"/>
  <c r="O72" i="20" a="1"/>
  <c r="K68" i="20" a="1"/>
  <c r="O56" i="20" a="1"/>
  <c r="K52" i="20" a="1"/>
  <c r="P81" i="20" a="1"/>
  <c r="K69" i="20" a="1"/>
  <c r="O57" i="20" a="1"/>
  <c r="K53" i="20" a="1"/>
  <c r="K70" i="20" a="1"/>
  <c r="O58" i="20" a="1"/>
  <c r="K54" i="20" a="1"/>
  <c r="K59" i="20" a="1"/>
  <c r="O39" i="20" a="1"/>
  <c r="K35" i="20" a="1"/>
  <c r="P65" i="20" a="1"/>
  <c r="O40" i="20" a="1"/>
  <c r="K36" i="20" a="1"/>
  <c r="P69" i="20" a="1"/>
  <c r="P43" i="20" a="1"/>
  <c r="L39" i="20" a="1"/>
  <c r="M33" i="20" a="1"/>
  <c r="P27" i="20" a="1"/>
  <c r="P32" i="20" a="1"/>
  <c r="L24" i="20" a="1"/>
  <c r="M18" i="20" a="1"/>
  <c r="K34" i="20" a="1"/>
  <c r="M23" i="20" a="1"/>
  <c r="P17" i="20" a="1"/>
  <c r="K38" i="20" a="1"/>
  <c r="K24" i="20" a="1"/>
  <c r="O34" i="20" a="1"/>
  <c r="O25" i="20" a="1"/>
  <c r="K21" i="20" a="1"/>
  <c r="K17" i="20" a="1"/>
  <c r="O13" i="20" a="1"/>
  <c r="K9" i="20" a="1"/>
  <c r="L19" i="20" a="1"/>
  <c r="K14" i="20" a="1"/>
  <c r="O10" i="20" a="1"/>
  <c r="K6" i="20" a="1"/>
  <c r="K15" i="20" a="1"/>
  <c r="O11" i="20" a="1"/>
  <c r="K7" i="20" a="1"/>
  <c r="O16" i="20" a="1"/>
  <c r="K12" i="20" a="1"/>
  <c r="O8" i="20" a="1"/>
  <c r="K96" i="20" a="1"/>
  <c r="K93" i="20" a="1"/>
  <c r="P101" i="20" a="1"/>
  <c r="P90" i="20" a="1"/>
  <c r="M89" i="20" a="1"/>
  <c r="P74" i="20" a="1"/>
  <c r="O77" i="20" a="1"/>
  <c r="O74" i="20" a="1"/>
  <c r="K60" i="20" a="1"/>
  <c r="K61" i="20" a="1"/>
  <c r="O66" i="20" a="1"/>
  <c r="O50" i="20" a="1"/>
  <c r="O47" i="20" a="1"/>
  <c r="O31" i="20" a="1"/>
  <c r="O55" i="20" a="1"/>
  <c r="O32" i="20" a="1"/>
  <c r="O59" i="20" a="1"/>
  <c r="P35" i="20" a="1"/>
  <c r="L31" i="20" a="1"/>
  <c r="P20" i="20" a="1"/>
  <c r="P25" i="20" a="1"/>
  <c r="P44" i="20" a="1"/>
  <c r="K25" i="20" a="1"/>
  <c r="O21" i="20" a="1"/>
  <c r="O17" i="20" a="1"/>
  <c r="K10" i="20" a="1"/>
  <c r="O15" i="20" a="1"/>
  <c r="K11" i="20" a="1"/>
  <c r="L5" i="20" a="1"/>
  <c r="P102" i="20" a="1"/>
  <c r="L98" i="20" a="1"/>
  <c r="M92" i="20" a="1"/>
  <c r="P99" i="20" a="1"/>
  <c r="L95" i="20" a="1"/>
  <c r="M95" i="20" a="1"/>
  <c r="M87" i="20" a="1"/>
  <c r="M103" i="20" a="1"/>
  <c r="P92" i="20" a="1"/>
  <c r="K88" i="20" a="1"/>
  <c r="K95" i="20" a="1"/>
  <c r="O85" i="20" a="1"/>
  <c r="P84" i="20" a="1"/>
  <c r="O76" i="20" a="1"/>
  <c r="M90" i="20" a="1"/>
  <c r="P79" i="20" a="1"/>
  <c r="L75" i="20" a="1"/>
  <c r="L84" i="20" a="1"/>
  <c r="P76" i="20" a="1"/>
  <c r="L83" i="20" a="1"/>
  <c r="M72" i="20" a="1"/>
  <c r="P66" i="20" a="1"/>
  <c r="L62" i="20" a="1"/>
  <c r="M56" i="20" a="1"/>
  <c r="P50" i="20" a="1"/>
  <c r="K79" i="20" a="1"/>
  <c r="P67" i="20" a="1"/>
  <c r="L63" i="20" a="1"/>
  <c r="M57" i="20" a="1"/>
  <c r="P51" i="20" a="1"/>
  <c r="L77" i="20" a="1"/>
  <c r="P68" i="20" a="1"/>
  <c r="L64" i="20" a="1"/>
  <c r="M58" i="20" a="1"/>
  <c r="P52" i="20" a="1"/>
  <c r="M98" i="20" a="1"/>
  <c r="L45" i="20" a="1"/>
  <c r="M39" i="20" a="1"/>
  <c r="P33" i="20" a="1"/>
  <c r="L29" i="20" a="1"/>
  <c r="K63" i="20" a="1"/>
  <c r="L46" i="20" a="1"/>
  <c r="M40" i="20" a="1"/>
  <c r="P34" i="20" a="1"/>
  <c r="L30" i="20" a="1"/>
  <c r="K67" i="20" a="1"/>
  <c r="L48" i="20" a="1"/>
  <c r="O37" i="20" a="1"/>
  <c r="K33" i="20" a="1"/>
  <c r="K71" i="20" a="1"/>
  <c r="K30" i="20" a="1"/>
  <c r="O22" i="20" a="1"/>
  <c r="K18" i="20" a="1"/>
  <c r="K23" i="20" a="1"/>
  <c r="P22" i="20" a="1"/>
  <c r="P57" i="20" a="1"/>
  <c r="M30" i="20" a="1"/>
  <c r="M25" i="20" a="1"/>
  <c r="L23" i="20" a="1"/>
  <c r="P19" i="20" a="1"/>
  <c r="P15" i="20" a="1"/>
  <c r="M13" i="20" a="1"/>
  <c r="L11" i="20" a="1"/>
  <c r="P7" i="20" a="1"/>
  <c r="L18" i="20" a="1"/>
  <c r="L16" i="20" a="1"/>
  <c r="P12" i="20" a="1"/>
  <c r="M10" i="20" a="1"/>
  <c r="L8" i="20" a="1"/>
  <c r="L17" i="20" a="1"/>
  <c r="P13" i="20" a="1"/>
  <c r="M11" i="20" a="1"/>
  <c r="L9" i="20" a="1"/>
  <c r="M16" i="20" a="1"/>
  <c r="L14" i="20" a="1"/>
  <c r="P10" i="20" a="1"/>
  <c r="M8" i="20" a="1"/>
  <c r="L6" i="20" a="1"/>
  <c r="O100" i="20" a="1"/>
  <c r="O97" i="20" a="1"/>
  <c r="M91" i="20" a="1"/>
  <c r="L100" i="20" a="1"/>
  <c r="L86" i="20" a="1"/>
  <c r="M80" i="20" a="1"/>
  <c r="K73" i="20" a="1"/>
  <c r="P77" i="20" a="1"/>
  <c r="O64" i="20" a="1"/>
  <c r="O48" i="20" a="1"/>
  <c r="O65" i="20" a="1"/>
  <c r="O49" i="20" a="1"/>
  <c r="K62" i="20" a="1"/>
  <c r="L69" i="20" a="1"/>
  <c r="K43" i="20" a="1"/>
  <c r="K27" i="20" a="1"/>
  <c r="K44" i="20" a="1"/>
  <c r="K28" i="20" a="1"/>
  <c r="L47" i="20" a="1"/>
  <c r="M41" i="20" a="1"/>
  <c r="M26" i="20" a="1"/>
  <c r="L44" i="20" a="1"/>
  <c r="L21" i="20" a="1"/>
  <c r="O20" i="20" a="1"/>
  <c r="P28" i="20" a="1"/>
  <c r="K13" i="20" a="1"/>
  <c r="O9" i="20" a="1"/>
  <c r="O14" i="20" a="1"/>
  <c r="O6" i="20" a="1"/>
  <c r="O7" i="20" a="1"/>
  <c r="M100" i="20" a="1"/>
  <c r="P91" i="20" a="1"/>
  <c r="O98" i="20" a="1"/>
  <c r="K89" i="20" a="1"/>
  <c r="M74" i="20" a="1"/>
  <c r="P58" i="20" a="1"/>
  <c r="M65" i="20" a="1"/>
  <c r="L72" i="20" a="1"/>
  <c r="M50" i="20" a="1"/>
  <c r="L37" i="20" a="1"/>
  <c r="P42" i="20" a="1"/>
  <c r="M55" i="20" a="1"/>
  <c r="O29" i="20" a="1"/>
  <c r="O42" i="20" a="1"/>
  <c r="L26" i="20" a="1"/>
  <c r="P23" i="20" a="1"/>
  <c r="P11" i="20" a="1"/>
  <c r="M14" i="20" a="1"/>
  <c r="M15" i="20" a="1"/>
  <c r="M12" i="20" a="1"/>
  <c r="P6" i="20" a="1"/>
  <c r="P89" i="20" a="1"/>
  <c r="K80" i="20" a="1"/>
  <c r="L70" i="20" a="1"/>
  <c r="L55" i="20" a="1"/>
  <c r="M47" i="20" a="1"/>
  <c r="M32" i="20" a="1"/>
  <c r="K26" i="20" a="1"/>
  <c r="K42" i="20" a="1"/>
  <c r="M17" i="20" a="1"/>
  <c r="P9" i="20" a="1"/>
  <c r="L10" i="20" a="1"/>
  <c r="M97" i="20" a="1"/>
  <c r="M99" i="20" a="1"/>
  <c r="M64" i="20" a="1"/>
  <c r="L56" i="20" a="1"/>
  <c r="P41" i="20" a="1"/>
  <c r="P26" i="20" a="1"/>
  <c r="M6" i="20" a="1"/>
  <c r="M7" i="20" a="1"/>
  <c r="P94" i="20" a="1"/>
  <c r="L101" i="20" a="1"/>
  <c r="O94" i="20" a="1"/>
  <c r="M77" i="20" a="1"/>
  <c r="K75" i="20" a="1"/>
  <c r="L54" i="20" a="1"/>
  <c r="P59" i="20" a="1"/>
  <c r="M66" i="20" a="1"/>
  <c r="O67" i="20" a="1"/>
  <c r="M31" i="20" a="1"/>
  <c r="L38" i="20" a="1"/>
  <c r="O45" i="20" a="1"/>
  <c r="L40" i="20" a="1"/>
  <c r="M20" i="20" a="1"/>
  <c r="M21" i="20" a="1"/>
  <c r="M9" i="20" a="1"/>
  <c r="L12" i="20" a="1"/>
  <c r="L13" i="20" a="1"/>
  <c r="K16" i="20" a="1"/>
  <c r="M5" i="20" a="1"/>
  <c r="L103" i="20" a="1"/>
  <c r="O84" i="20" a="1"/>
  <c r="K102" i="20" a="1"/>
  <c r="M48" i="20" a="1"/>
  <c r="P60" i="20" a="1"/>
  <c r="P83" i="20" a="1"/>
  <c r="K41" i="20" a="1"/>
  <c r="O19" i="20" a="1"/>
  <c r="L7" i="20" a="1"/>
  <c r="P8" i="20" a="1"/>
  <c r="P14" i="20" a="1"/>
  <c r="L85" i="20" a="1"/>
  <c r="L80" i="20" a="1"/>
  <c r="L71" i="20" a="1"/>
  <c r="M49" i="20" a="1"/>
  <c r="M51" i="20" a="1"/>
  <c r="O46" i="20" a="1"/>
  <c r="L15" i="20" a="1"/>
  <c r="P16" i="20" a="1"/>
  <c r="O12" i="20" a="1"/>
  <c r="K8" i="20" a="1"/>
  <c r="J94" i="20" a="1"/>
  <c r="J91" i="20" a="1"/>
  <c r="J104" i="20" a="1"/>
  <c r="J86" i="20" a="1"/>
  <c r="J93" i="20" a="1"/>
  <c r="J88" i="20" a="1"/>
  <c r="J78" i="20" a="1"/>
  <c r="J66" i="20" a="1"/>
  <c r="J50" i="20" a="1"/>
  <c r="J74" i="20" a="1"/>
  <c r="J71" i="20" a="1"/>
  <c r="J55" i="20" a="1"/>
  <c r="J73" i="20" a="1"/>
  <c r="J60" i="20" a="1"/>
  <c r="J49" i="20" a="1"/>
  <c r="J45" i="20" a="1"/>
  <c r="J29" i="20" a="1"/>
  <c r="J34" i="20" a="1"/>
  <c r="J47" i="20" a="1"/>
  <c r="J31" i="20" a="1"/>
  <c r="J25" i="20" a="1"/>
  <c r="J28" i="20" a="1"/>
  <c r="J23" i="20" a="1"/>
  <c r="J16" i="20" a="1"/>
  <c r="J17" i="20" a="1"/>
  <c r="J14" i="20" a="1"/>
  <c r="J5" i="20" a="1"/>
  <c r="J99" i="20" a="1"/>
  <c r="J80" i="20" a="1"/>
  <c r="J68" i="20" a="1"/>
  <c r="J37" i="20" a="1"/>
  <c r="J39" i="20" a="1"/>
  <c r="J61" i="20" a="1"/>
  <c r="J22" i="20" a="1"/>
  <c r="J8" i="20" a="1"/>
  <c r="J9" i="20" a="1"/>
  <c r="J98" i="20" a="1"/>
  <c r="J95" i="20" a="1"/>
  <c r="J96" i="20" a="1"/>
  <c r="J90" i="20" a="1"/>
  <c r="J101" i="20" a="1"/>
  <c r="J92" i="20" a="1"/>
  <c r="J82" i="20" a="1"/>
  <c r="J75" i="20" a="1"/>
  <c r="J76" i="20" a="1"/>
  <c r="J81" i="20" a="1"/>
  <c r="J70" i="20" a="1"/>
  <c r="J54" i="20" a="1"/>
  <c r="J59" i="20" a="1"/>
  <c r="J64" i="20" a="1"/>
  <c r="J65" i="20" a="1"/>
  <c r="J48" i="20" a="1"/>
  <c r="J33" i="20" a="1"/>
  <c r="J53" i="20" a="1"/>
  <c r="J38" i="20" a="1"/>
  <c r="J35" i="20" a="1"/>
  <c r="J20" i="20" a="1"/>
  <c r="J44" i="20" a="1"/>
  <c r="J32" i="20" a="1"/>
  <c r="J27" i="20" a="1"/>
  <c r="J7" i="20" a="1"/>
  <c r="J18" i="20" a="1"/>
  <c r="J102" i="20" a="1"/>
  <c r="J85" i="20" a="1"/>
  <c r="J79" i="20" a="1"/>
  <c r="J58" i="20" a="1"/>
  <c r="J63" i="20" a="1"/>
  <c r="J52" i="20" a="1"/>
  <c r="J69" i="20" a="1"/>
  <c r="J42" i="20" a="1"/>
  <c r="J24" i="20" a="1"/>
  <c r="J40" i="20" a="1"/>
  <c r="J11" i="20" a="1"/>
  <c r="J19" i="20" a="1"/>
  <c r="J6" i="20" a="1"/>
  <c r="J103" i="20" a="1"/>
  <c r="J97" i="20" a="1"/>
  <c r="J89" i="20" a="1"/>
  <c r="J84" i="20" a="1"/>
  <c r="J12" i="20" a="1"/>
  <c r="J100" i="20" a="1"/>
  <c r="J83" i="20" a="1"/>
  <c r="J67" i="20" a="1"/>
  <c r="J30" i="20" a="1"/>
  <c r="J36" i="20" a="1"/>
  <c r="J77" i="20" a="1"/>
  <c r="J51" i="20" a="1"/>
  <c r="J56" i="20" a="1"/>
  <c r="J15" i="20" a="1"/>
  <c r="J46" i="20" a="1"/>
  <c r="J43" i="20" a="1"/>
  <c r="J21" i="20" a="1"/>
  <c r="J13" i="20" a="1"/>
  <c r="J87" i="20" a="1"/>
  <c r="J72" i="20" a="1"/>
  <c r="J41" i="20" a="1"/>
  <c r="J57" i="20" a="1"/>
  <c r="J10" i="20" a="1"/>
  <c r="J62" i="20" a="1"/>
  <c r="J26" i="20" a="1"/>
  <c r="M5" i="20" l="1"/>
  <c r="J6" i="20"/>
  <c r="L6" i="20"/>
  <c r="P6" i="20"/>
  <c r="K8" i="20"/>
  <c r="M8" i="20"/>
  <c r="O8" i="20"/>
  <c r="J10" i="20"/>
  <c r="L10" i="20"/>
  <c r="P10" i="20"/>
  <c r="K12" i="20"/>
  <c r="M12" i="20"/>
  <c r="O12" i="20"/>
  <c r="J14" i="20"/>
  <c r="L14" i="20"/>
  <c r="P14" i="20"/>
  <c r="K16" i="20"/>
  <c r="M16" i="20"/>
  <c r="O16" i="20"/>
  <c r="J18" i="20"/>
  <c r="L5" i="20"/>
  <c r="K7" i="20"/>
  <c r="M7" i="20"/>
  <c r="O7" i="20"/>
  <c r="J9" i="20"/>
  <c r="L9" i="20"/>
  <c r="P9" i="20"/>
  <c r="K11" i="20"/>
  <c r="M11" i="20"/>
  <c r="O11" i="20"/>
  <c r="J13" i="20"/>
  <c r="L13" i="20"/>
  <c r="P13" i="20"/>
  <c r="K15" i="20"/>
  <c r="M15" i="20"/>
  <c r="O15" i="20"/>
  <c r="J17" i="20"/>
  <c r="L17" i="20"/>
  <c r="J19" i="20"/>
  <c r="J5" i="20"/>
  <c r="K6" i="20"/>
  <c r="M6" i="20"/>
  <c r="O6" i="20"/>
  <c r="J8" i="20"/>
  <c r="L8" i="20"/>
  <c r="P8" i="20"/>
  <c r="K10" i="20"/>
  <c r="M10" i="20"/>
  <c r="O10" i="20"/>
  <c r="J12" i="20"/>
  <c r="L12" i="20"/>
  <c r="P12" i="20"/>
  <c r="K14" i="20"/>
  <c r="M14" i="20"/>
  <c r="O14" i="20"/>
  <c r="J16" i="20"/>
  <c r="L16" i="20"/>
  <c r="P16" i="20"/>
  <c r="O17" i="20"/>
  <c r="L18" i="20"/>
  <c r="L19" i="20"/>
  <c r="J7" i="20"/>
  <c r="L7" i="20"/>
  <c r="P7" i="20"/>
  <c r="K9" i="20"/>
  <c r="M9" i="20"/>
  <c r="O9" i="20"/>
  <c r="J11" i="20"/>
  <c r="L11" i="20"/>
  <c r="P11" i="20"/>
  <c r="K13" i="20"/>
  <c r="M13" i="20"/>
  <c r="O13" i="20"/>
  <c r="J15" i="20"/>
  <c r="L15" i="20"/>
  <c r="P15" i="20"/>
  <c r="K17" i="20"/>
  <c r="M17" i="20"/>
  <c r="P19" i="20"/>
  <c r="K21" i="20"/>
  <c r="M21" i="20"/>
  <c r="O21" i="20"/>
  <c r="J23" i="20"/>
  <c r="L23" i="20"/>
  <c r="P23" i="20"/>
  <c r="K25" i="20"/>
  <c r="M25" i="20"/>
  <c r="O25" i="20"/>
  <c r="J27" i="20"/>
  <c r="P28" i="20"/>
  <c r="M30" i="20"/>
  <c r="J32" i="20"/>
  <c r="O34" i="20"/>
  <c r="L36" i="20"/>
  <c r="K42" i="20"/>
  <c r="P44" i="20"/>
  <c r="M46" i="20"/>
  <c r="K55" i="20"/>
  <c r="P57" i="20"/>
  <c r="J77" i="20"/>
  <c r="P18" i="20"/>
  <c r="K20" i="20"/>
  <c r="M20" i="20"/>
  <c r="O20" i="20"/>
  <c r="J22" i="20"/>
  <c r="L22" i="20"/>
  <c r="P22" i="20"/>
  <c r="K24" i="20"/>
  <c r="M24" i="20"/>
  <c r="O24" i="20"/>
  <c r="J26" i="20"/>
  <c r="L26" i="20"/>
  <c r="J28" i="20"/>
  <c r="O30" i="20"/>
  <c r="L32" i="20"/>
  <c r="K38" i="20"/>
  <c r="P40" i="20"/>
  <c r="M42" i="20"/>
  <c r="J44" i="20"/>
  <c r="O46" i="20"/>
  <c r="L65" i="20"/>
  <c r="O79" i="20"/>
  <c r="P17" i="20"/>
  <c r="K19" i="20"/>
  <c r="M19" i="20"/>
  <c r="O19" i="20"/>
  <c r="J21" i="20"/>
  <c r="L21" i="20"/>
  <c r="P21" i="20"/>
  <c r="K23" i="20"/>
  <c r="M23" i="20"/>
  <c r="O23" i="20"/>
  <c r="J25" i="20"/>
  <c r="L25" i="20"/>
  <c r="P25" i="20"/>
  <c r="L27" i="20"/>
  <c r="L28" i="20"/>
  <c r="K34" i="20"/>
  <c r="P36" i="20"/>
  <c r="M38" i="20"/>
  <c r="J40" i="20"/>
  <c r="O42" i="20"/>
  <c r="L44" i="20"/>
  <c r="L49" i="20"/>
  <c r="J61" i="20"/>
  <c r="O63" i="20"/>
  <c r="K18" i="20"/>
  <c r="M18" i="20"/>
  <c r="O18" i="20"/>
  <c r="J20" i="20"/>
  <c r="L20" i="20"/>
  <c r="P20" i="20"/>
  <c r="K22" i="20"/>
  <c r="M22" i="20"/>
  <c r="O22" i="20"/>
  <c r="J24" i="20"/>
  <c r="L24" i="20"/>
  <c r="P24" i="20"/>
  <c r="K26" i="20"/>
  <c r="M26" i="20"/>
  <c r="O26" i="20"/>
  <c r="K30" i="20"/>
  <c r="P32" i="20"/>
  <c r="M34" i="20"/>
  <c r="J36" i="20"/>
  <c r="O38" i="20"/>
  <c r="L40" i="20"/>
  <c r="K46" i="20"/>
  <c r="M59" i="20"/>
  <c r="K71" i="20"/>
  <c r="P27" i="20"/>
  <c r="K29" i="20"/>
  <c r="M29" i="20"/>
  <c r="O29" i="20"/>
  <c r="J31" i="20"/>
  <c r="L31" i="20"/>
  <c r="P31" i="20"/>
  <c r="K33" i="20"/>
  <c r="M33" i="20"/>
  <c r="O33" i="20"/>
  <c r="J35" i="20"/>
  <c r="L35" i="20"/>
  <c r="P35" i="20"/>
  <c r="K37" i="20"/>
  <c r="M37" i="20"/>
  <c r="O37" i="20"/>
  <c r="J39" i="20"/>
  <c r="L39" i="20"/>
  <c r="P39" i="20"/>
  <c r="K41" i="20"/>
  <c r="M41" i="20"/>
  <c r="O41" i="20"/>
  <c r="J43" i="20"/>
  <c r="L43" i="20"/>
  <c r="P43" i="20"/>
  <c r="K45" i="20"/>
  <c r="M45" i="20"/>
  <c r="O45" i="20"/>
  <c r="J47" i="20"/>
  <c r="L47" i="20"/>
  <c r="P47" i="20"/>
  <c r="L48" i="20"/>
  <c r="K51" i="20"/>
  <c r="P53" i="20"/>
  <c r="M55" i="20"/>
  <c r="J57" i="20"/>
  <c r="O59" i="20"/>
  <c r="L61" i="20"/>
  <c r="K67" i="20"/>
  <c r="P69" i="20"/>
  <c r="M71" i="20"/>
  <c r="M75" i="20"/>
  <c r="P26" i="20"/>
  <c r="K28" i="20"/>
  <c r="M28" i="20"/>
  <c r="O28" i="20"/>
  <c r="J30" i="20"/>
  <c r="L30" i="20"/>
  <c r="P30" i="20"/>
  <c r="K32" i="20"/>
  <c r="M32" i="20"/>
  <c r="O32" i="20"/>
  <c r="J34" i="20"/>
  <c r="L34" i="20"/>
  <c r="P34" i="20"/>
  <c r="K36" i="20"/>
  <c r="M36" i="20"/>
  <c r="O36" i="20"/>
  <c r="J38" i="20"/>
  <c r="L38" i="20"/>
  <c r="P38" i="20"/>
  <c r="K40" i="20"/>
  <c r="M40" i="20"/>
  <c r="O40" i="20"/>
  <c r="J42" i="20"/>
  <c r="L42" i="20"/>
  <c r="P42" i="20"/>
  <c r="K44" i="20"/>
  <c r="M44" i="20"/>
  <c r="O44" i="20"/>
  <c r="J46" i="20"/>
  <c r="L46" i="20"/>
  <c r="P46" i="20"/>
  <c r="P49" i="20"/>
  <c r="M51" i="20"/>
  <c r="J53" i="20"/>
  <c r="O55" i="20"/>
  <c r="L57" i="20"/>
  <c r="K63" i="20"/>
  <c r="P65" i="20"/>
  <c r="M67" i="20"/>
  <c r="J69" i="20"/>
  <c r="O71" i="20"/>
  <c r="P83" i="20"/>
  <c r="K27" i="20"/>
  <c r="M27" i="20"/>
  <c r="O27" i="20"/>
  <c r="J29" i="20"/>
  <c r="L29" i="20"/>
  <c r="P29" i="20"/>
  <c r="K31" i="20"/>
  <c r="M31" i="20"/>
  <c r="O31" i="20"/>
  <c r="J33" i="20"/>
  <c r="L33" i="20"/>
  <c r="P33" i="20"/>
  <c r="K35" i="20"/>
  <c r="M35" i="20"/>
  <c r="O35" i="20"/>
  <c r="J37" i="20"/>
  <c r="L37" i="20"/>
  <c r="P37" i="20"/>
  <c r="K39" i="20"/>
  <c r="M39" i="20"/>
  <c r="O39" i="20"/>
  <c r="J41" i="20"/>
  <c r="L41" i="20"/>
  <c r="P41" i="20"/>
  <c r="K43" i="20"/>
  <c r="M43" i="20"/>
  <c r="O43" i="20"/>
  <c r="J45" i="20"/>
  <c r="L45" i="20"/>
  <c r="P45" i="20"/>
  <c r="K47" i="20"/>
  <c r="M47" i="20"/>
  <c r="O47" i="20"/>
  <c r="J48" i="20"/>
  <c r="J49" i="20"/>
  <c r="O51" i="20"/>
  <c r="L53" i="20"/>
  <c r="K59" i="20"/>
  <c r="P61" i="20"/>
  <c r="M63" i="20"/>
  <c r="J65" i="20"/>
  <c r="O67" i="20"/>
  <c r="L69" i="20"/>
  <c r="L74" i="20"/>
  <c r="L81" i="20"/>
  <c r="M98" i="20"/>
  <c r="P48" i="20"/>
  <c r="K50" i="20"/>
  <c r="M50" i="20"/>
  <c r="O50" i="20"/>
  <c r="J52" i="20"/>
  <c r="L52" i="20"/>
  <c r="P52" i="20"/>
  <c r="K54" i="20"/>
  <c r="M54" i="20"/>
  <c r="O54" i="20"/>
  <c r="J56" i="20"/>
  <c r="L56" i="20"/>
  <c r="P56" i="20"/>
  <c r="K58" i="20"/>
  <c r="M58" i="20"/>
  <c r="O58" i="20"/>
  <c r="J60" i="20"/>
  <c r="L60" i="20"/>
  <c r="P60" i="20"/>
  <c r="K62" i="20"/>
  <c r="M62" i="20"/>
  <c r="O62" i="20"/>
  <c r="J64" i="20"/>
  <c r="L64" i="20"/>
  <c r="P64" i="20"/>
  <c r="K66" i="20"/>
  <c r="M66" i="20"/>
  <c r="O66" i="20"/>
  <c r="J68" i="20"/>
  <c r="L68" i="20"/>
  <c r="P68" i="20"/>
  <c r="K70" i="20"/>
  <c r="M70" i="20"/>
  <c r="O70" i="20"/>
  <c r="J72" i="20"/>
  <c r="L72" i="20"/>
  <c r="J73" i="20"/>
  <c r="O75" i="20"/>
  <c r="L77" i="20"/>
  <c r="L88" i="20"/>
  <c r="K49" i="20"/>
  <c r="M49" i="20"/>
  <c r="O49" i="20"/>
  <c r="J51" i="20"/>
  <c r="L51" i="20"/>
  <c r="P51" i="20"/>
  <c r="K53" i="20"/>
  <c r="M53" i="20"/>
  <c r="O53" i="20"/>
  <c r="J55" i="20"/>
  <c r="L55" i="20"/>
  <c r="P55" i="20"/>
  <c r="K57" i="20"/>
  <c r="M57" i="20"/>
  <c r="O57" i="20"/>
  <c r="J59" i="20"/>
  <c r="L59" i="20"/>
  <c r="P59" i="20"/>
  <c r="K61" i="20"/>
  <c r="M61" i="20"/>
  <c r="O61" i="20"/>
  <c r="J63" i="20"/>
  <c r="L63" i="20"/>
  <c r="P63" i="20"/>
  <c r="K65" i="20"/>
  <c r="M65" i="20"/>
  <c r="O65" i="20"/>
  <c r="J67" i="20"/>
  <c r="L67" i="20"/>
  <c r="P67" i="20"/>
  <c r="K69" i="20"/>
  <c r="M69" i="20"/>
  <c r="O69" i="20"/>
  <c r="J71" i="20"/>
  <c r="L71" i="20"/>
  <c r="P71" i="20"/>
  <c r="J74" i="20"/>
  <c r="K79" i="20"/>
  <c r="P81" i="20"/>
  <c r="O86" i="20"/>
  <c r="K48" i="20"/>
  <c r="M48" i="20"/>
  <c r="O48" i="20"/>
  <c r="J50" i="20"/>
  <c r="L50" i="20"/>
  <c r="P50" i="20"/>
  <c r="K52" i="20"/>
  <c r="M52" i="20"/>
  <c r="O52" i="20"/>
  <c r="J54" i="20"/>
  <c r="L54" i="20"/>
  <c r="P54" i="20"/>
  <c r="K56" i="20"/>
  <c r="M56" i="20"/>
  <c r="O56" i="20"/>
  <c r="J58" i="20"/>
  <c r="L58" i="20"/>
  <c r="P58" i="20"/>
  <c r="K60" i="20"/>
  <c r="M60" i="20"/>
  <c r="O60" i="20"/>
  <c r="J62" i="20"/>
  <c r="L62" i="20"/>
  <c r="P62" i="20"/>
  <c r="K64" i="20"/>
  <c r="M64" i="20"/>
  <c r="O64" i="20"/>
  <c r="J66" i="20"/>
  <c r="L66" i="20"/>
  <c r="P66" i="20"/>
  <c r="K68" i="20"/>
  <c r="M68" i="20"/>
  <c r="O68" i="20"/>
  <c r="J70" i="20"/>
  <c r="L70" i="20"/>
  <c r="P70" i="20"/>
  <c r="K72" i="20"/>
  <c r="M72" i="20"/>
  <c r="O72" i="20"/>
  <c r="L73" i="20"/>
  <c r="P73" i="20"/>
  <c r="K75" i="20"/>
  <c r="P77" i="20"/>
  <c r="M79" i="20"/>
  <c r="J81" i="20"/>
  <c r="M82" i="20"/>
  <c r="L83" i="20"/>
  <c r="P72" i="20"/>
  <c r="K74" i="20"/>
  <c r="M74" i="20"/>
  <c r="O74" i="20"/>
  <c r="J76" i="20"/>
  <c r="L76" i="20"/>
  <c r="P76" i="20"/>
  <c r="K78" i="20"/>
  <c r="M78" i="20"/>
  <c r="O78" i="20"/>
  <c r="J80" i="20"/>
  <c r="L80" i="20"/>
  <c r="P80" i="20"/>
  <c r="K82" i="20"/>
  <c r="L84" i="20"/>
  <c r="K90" i="20"/>
  <c r="L96" i="20"/>
  <c r="K102" i="20"/>
  <c r="K73" i="20"/>
  <c r="M73" i="20"/>
  <c r="O73" i="20"/>
  <c r="J75" i="20"/>
  <c r="L75" i="20"/>
  <c r="P75" i="20"/>
  <c r="K77" i="20"/>
  <c r="M77" i="20"/>
  <c r="O77" i="20"/>
  <c r="J79" i="20"/>
  <c r="L79" i="20"/>
  <c r="P79" i="20"/>
  <c r="K81" i="20"/>
  <c r="M81" i="20"/>
  <c r="O81" i="20"/>
  <c r="J83" i="20"/>
  <c r="K86" i="20"/>
  <c r="P88" i="20"/>
  <c r="M90" i="20"/>
  <c r="K94" i="20"/>
  <c r="P96" i="20"/>
  <c r="J100" i="20"/>
  <c r="O102" i="20"/>
  <c r="P74" i="20"/>
  <c r="K76" i="20"/>
  <c r="M76" i="20"/>
  <c r="O76" i="20"/>
  <c r="J78" i="20"/>
  <c r="L78" i="20"/>
  <c r="P78" i="20"/>
  <c r="K80" i="20"/>
  <c r="M80" i="20"/>
  <c r="O80" i="20"/>
  <c r="J82" i="20"/>
  <c r="O82" i="20"/>
  <c r="J84" i="20"/>
  <c r="P84" i="20"/>
  <c r="M86" i="20"/>
  <c r="J88" i="20"/>
  <c r="O90" i="20"/>
  <c r="K91" i="20"/>
  <c r="J92" i="20"/>
  <c r="O94" i="20"/>
  <c r="K85" i="20"/>
  <c r="M85" i="20"/>
  <c r="O85" i="20"/>
  <c r="J87" i="20"/>
  <c r="L87" i="20"/>
  <c r="P87" i="20"/>
  <c r="K89" i="20"/>
  <c r="M89" i="20"/>
  <c r="O89" i="20"/>
  <c r="J93" i="20"/>
  <c r="K95" i="20"/>
  <c r="O95" i="20"/>
  <c r="L97" i="20"/>
  <c r="P97" i="20"/>
  <c r="M99" i="20"/>
  <c r="J101" i="20"/>
  <c r="K103" i="20"/>
  <c r="L82" i="20"/>
  <c r="P82" i="20"/>
  <c r="K84" i="20"/>
  <c r="M84" i="20"/>
  <c r="O84" i="20"/>
  <c r="J86" i="20"/>
  <c r="L86" i="20"/>
  <c r="P86" i="20"/>
  <c r="K88" i="20"/>
  <c r="M88" i="20"/>
  <c r="O88" i="20"/>
  <c r="J90" i="20"/>
  <c r="L90" i="20"/>
  <c r="P90" i="20"/>
  <c r="O91" i="20"/>
  <c r="L92" i="20"/>
  <c r="P92" i="20"/>
  <c r="M94" i="20"/>
  <c r="J96" i="20"/>
  <c r="K98" i="20"/>
  <c r="O98" i="20"/>
  <c r="L100" i="20"/>
  <c r="P100" i="20"/>
  <c r="M102" i="20"/>
  <c r="M103" i="20"/>
  <c r="K83" i="20"/>
  <c r="M83" i="20"/>
  <c r="O83" i="20"/>
  <c r="J85" i="20"/>
  <c r="L85" i="20"/>
  <c r="P85" i="20"/>
  <c r="K87" i="20"/>
  <c r="M87" i="20"/>
  <c r="O87" i="20"/>
  <c r="J89" i="20"/>
  <c r="L89" i="20"/>
  <c r="P89" i="20"/>
  <c r="M91" i="20"/>
  <c r="L93" i="20"/>
  <c r="P93" i="20"/>
  <c r="M95" i="20"/>
  <c r="J97" i="20"/>
  <c r="K99" i="20"/>
  <c r="O99" i="20"/>
  <c r="L101" i="20"/>
  <c r="P101" i="20"/>
  <c r="O103" i="20"/>
  <c r="J104" i="20"/>
  <c r="L104" i="20"/>
  <c r="P104" i="20"/>
  <c r="J91" i="20"/>
  <c r="L91" i="20"/>
  <c r="P91" i="20"/>
  <c r="K93" i="20"/>
  <c r="M93" i="20"/>
  <c r="O93" i="20"/>
  <c r="J95" i="20"/>
  <c r="L95" i="20"/>
  <c r="P95" i="20"/>
  <c r="K97" i="20"/>
  <c r="M97" i="20"/>
  <c r="O97" i="20"/>
  <c r="J99" i="20"/>
  <c r="L99" i="20"/>
  <c r="P99" i="20"/>
  <c r="K101" i="20"/>
  <c r="M101" i="20"/>
  <c r="O101" i="20"/>
  <c r="J103" i="20"/>
  <c r="L103" i="20"/>
  <c r="P103" i="20"/>
  <c r="K92" i="20"/>
  <c r="M92" i="20"/>
  <c r="O92" i="20"/>
  <c r="J94" i="20"/>
  <c r="L94" i="20"/>
  <c r="P94" i="20"/>
  <c r="K96" i="20"/>
  <c r="M96" i="20"/>
  <c r="O96" i="20"/>
  <c r="J98" i="20"/>
  <c r="L98" i="20"/>
  <c r="P98" i="20"/>
  <c r="K100" i="20"/>
  <c r="M100" i="20"/>
  <c r="O100" i="20"/>
  <c r="J102" i="20"/>
  <c r="L102" i="20"/>
  <c r="P102" i="20"/>
  <c r="K104" i="20"/>
  <c r="M104" i="20"/>
  <c r="O104" i="20"/>
  <c r="C2" i="14" a="1"/>
  <c r="B94" i="14" l="1"/>
  <c r="R94" i="20"/>
  <c r="B91" i="14"/>
  <c r="R91" i="20"/>
  <c r="R104" i="20"/>
  <c r="B104" i="14"/>
  <c r="B86" i="14"/>
  <c r="R86" i="20"/>
  <c r="R93" i="20"/>
  <c r="B93" i="14"/>
  <c r="R88" i="20"/>
  <c r="B88" i="14"/>
  <c r="B78" i="14"/>
  <c r="R78" i="20"/>
  <c r="B66" i="14"/>
  <c r="R66" i="20"/>
  <c r="B50" i="14"/>
  <c r="R50" i="20"/>
  <c r="B74" i="14"/>
  <c r="R74" i="20"/>
  <c r="R71" i="20"/>
  <c r="B71" i="14"/>
  <c r="R55" i="20"/>
  <c r="B55" i="14"/>
  <c r="R73" i="20"/>
  <c r="B73" i="14"/>
  <c r="R60" i="20"/>
  <c r="B60" i="14"/>
  <c r="R49" i="20"/>
  <c r="B49" i="14"/>
  <c r="R45" i="20"/>
  <c r="B45" i="14"/>
  <c r="R29" i="20"/>
  <c r="B29" i="14"/>
  <c r="B34" i="14"/>
  <c r="R34" i="20"/>
  <c r="R47" i="20"/>
  <c r="B47" i="14"/>
  <c r="R31" i="20"/>
  <c r="B31" i="14"/>
  <c r="R25" i="20"/>
  <c r="B25" i="14"/>
  <c r="R28" i="20"/>
  <c r="B28" i="14"/>
  <c r="R23" i="20"/>
  <c r="B23" i="14"/>
  <c r="R12" i="20"/>
  <c r="B12" i="14"/>
  <c r="B19" i="14"/>
  <c r="R19" i="20"/>
  <c r="R9" i="20"/>
  <c r="B9" i="14"/>
  <c r="B6" i="14"/>
  <c r="R6" i="20"/>
  <c r="B98" i="14"/>
  <c r="R98" i="20"/>
  <c r="R95" i="20"/>
  <c r="B95" i="14"/>
  <c r="R96" i="20"/>
  <c r="B96" i="14"/>
  <c r="B90" i="14"/>
  <c r="R90" i="20"/>
  <c r="R101" i="20"/>
  <c r="B101" i="14"/>
  <c r="R92" i="20"/>
  <c r="B92" i="14"/>
  <c r="B82" i="14"/>
  <c r="R82" i="20"/>
  <c r="B75" i="14"/>
  <c r="R75" i="20"/>
  <c r="R76" i="20"/>
  <c r="B76" i="14"/>
  <c r="R81" i="20"/>
  <c r="B81" i="14"/>
  <c r="B70" i="14"/>
  <c r="R70" i="20"/>
  <c r="B54" i="14"/>
  <c r="R54" i="20"/>
  <c r="B59" i="14"/>
  <c r="R59" i="20"/>
  <c r="R64" i="20"/>
  <c r="B64" i="14"/>
  <c r="R65" i="20"/>
  <c r="B65" i="14"/>
  <c r="R48" i="20"/>
  <c r="B48" i="14"/>
  <c r="R33" i="20"/>
  <c r="B33" i="14"/>
  <c r="R53" i="20"/>
  <c r="B53" i="14"/>
  <c r="B38" i="14"/>
  <c r="R38" i="20"/>
  <c r="B35" i="14"/>
  <c r="R35" i="20"/>
  <c r="R20" i="20"/>
  <c r="B20" i="14"/>
  <c r="R44" i="20"/>
  <c r="B44" i="14"/>
  <c r="R32" i="20"/>
  <c r="B32" i="14"/>
  <c r="R27" i="20"/>
  <c r="B27" i="14"/>
  <c r="R7" i="20"/>
  <c r="B7" i="14"/>
  <c r="R16" i="20"/>
  <c r="B16" i="14"/>
  <c r="R13" i="20"/>
  <c r="B13" i="14"/>
  <c r="B10" i="14"/>
  <c r="R10" i="20"/>
  <c r="B102" i="14"/>
  <c r="R102" i="20"/>
  <c r="R99" i="20"/>
  <c r="B99" i="14"/>
  <c r="R85" i="20"/>
  <c r="B85" i="14"/>
  <c r="R79" i="20"/>
  <c r="B79" i="14"/>
  <c r="R80" i="20"/>
  <c r="B80" i="14"/>
  <c r="B58" i="14"/>
  <c r="R58" i="20"/>
  <c r="R63" i="20"/>
  <c r="B63" i="14"/>
  <c r="R68" i="20"/>
  <c r="B68" i="14"/>
  <c r="R52" i="20"/>
  <c r="B52" i="14"/>
  <c r="R37" i="20"/>
  <c r="B37" i="14"/>
  <c r="R69" i="20"/>
  <c r="B69" i="14"/>
  <c r="B42" i="14"/>
  <c r="R42" i="20"/>
  <c r="R39" i="20"/>
  <c r="B39" i="14"/>
  <c r="R24" i="20"/>
  <c r="B24" i="14"/>
  <c r="R61" i="20"/>
  <c r="B61" i="14"/>
  <c r="R40" i="20"/>
  <c r="B40" i="14"/>
  <c r="B22" i="14"/>
  <c r="R22" i="20"/>
  <c r="R11" i="20"/>
  <c r="B11" i="14"/>
  <c r="R17" i="20"/>
  <c r="B17" i="14"/>
  <c r="B14" i="14"/>
  <c r="R14" i="20"/>
  <c r="R103" i="20"/>
  <c r="B103" i="14"/>
  <c r="R97" i="20"/>
  <c r="B97" i="14"/>
  <c r="R89" i="20"/>
  <c r="B89" i="14"/>
  <c r="R87" i="20"/>
  <c r="B87" i="14"/>
  <c r="R84" i="20"/>
  <c r="B84" i="14"/>
  <c r="R100" i="20"/>
  <c r="B100" i="14"/>
  <c r="R83" i="20"/>
  <c r="B83" i="14"/>
  <c r="B62" i="14"/>
  <c r="R62" i="20"/>
  <c r="R67" i="20"/>
  <c r="B67" i="14"/>
  <c r="B51" i="14"/>
  <c r="R51" i="20"/>
  <c r="R72" i="20"/>
  <c r="B72" i="14"/>
  <c r="R56" i="20"/>
  <c r="B56" i="14"/>
  <c r="R41" i="20"/>
  <c r="B41" i="14"/>
  <c r="B46" i="14"/>
  <c r="R46" i="20"/>
  <c r="B30" i="14"/>
  <c r="R30" i="20"/>
  <c r="R57" i="20"/>
  <c r="B57" i="14"/>
  <c r="R43" i="20"/>
  <c r="B43" i="14"/>
  <c r="R36" i="20"/>
  <c r="B36" i="14"/>
  <c r="R21" i="20"/>
  <c r="B21" i="14"/>
  <c r="B26" i="14"/>
  <c r="R26" i="20"/>
  <c r="R77" i="20"/>
  <c r="B77" i="14"/>
  <c r="R15" i="20"/>
  <c r="B15" i="14"/>
  <c r="R8" i="20"/>
  <c r="B8" i="14"/>
  <c r="B18" i="14"/>
  <c r="R18" i="20"/>
  <c r="B5" i="14"/>
  <c r="R5" i="20"/>
  <c r="T104" i="20" a="1"/>
  <c r="T49" i="20" a="1"/>
  <c r="T23" i="20" a="1"/>
  <c r="T64" i="20" a="1"/>
  <c r="T27" i="20" a="1"/>
  <c r="T68" i="20" a="1"/>
  <c r="T11" i="20" a="1"/>
  <c r="T56" i="20" a="1"/>
  <c r="T35" i="20" a="1"/>
  <c r="T14" i="20" a="1"/>
  <c r="T26" i="20" a="1"/>
  <c r="T78" i="20" a="1"/>
  <c r="T90" i="20" a="1"/>
  <c r="T55" i="20" a="1"/>
  <c r="T28" i="20" a="1"/>
  <c r="T101" i="20" a="1"/>
  <c r="T20" i="20" a="1"/>
  <c r="T85" i="20" a="1"/>
  <c r="T69" i="20" a="1"/>
  <c r="T103" i="20" a="1"/>
  <c r="T67" i="20" a="1"/>
  <c r="T21" i="20" a="1"/>
  <c r="T86" i="20" a="1"/>
  <c r="T98" i="20" a="1"/>
  <c r="T38" i="20" a="1"/>
  <c r="T81" i="20" a="1"/>
  <c r="T40" i="20" a="1"/>
  <c r="T42" i="20" a="1"/>
  <c r="T6" i="20" a="1"/>
  <c r="T96" i="20" a="1"/>
  <c r="T52" i="20" a="1"/>
  <c r="T91" i="20" a="1"/>
  <c r="T93" i="20" a="1"/>
  <c r="T29" i="20" a="1"/>
  <c r="T95" i="20" a="1"/>
  <c r="T48" i="20" a="1"/>
  <c r="T16" i="20" a="1"/>
  <c r="T37" i="20" a="1"/>
  <c r="T97" i="20" a="1"/>
  <c r="T57" i="20" a="1"/>
  <c r="T10" i="20" a="1"/>
  <c r="T62" i="20" a="1"/>
  <c r="T18" i="20" a="1"/>
  <c r="T50" i="20" a="1"/>
  <c r="T75" i="20" a="1"/>
  <c r="T60" i="20" a="1"/>
  <c r="T12" i="20" a="1"/>
  <c r="T76" i="20" a="1"/>
  <c r="T32" i="20" a="1"/>
  <c r="T80" i="20" a="1"/>
  <c r="T39" i="20" a="1"/>
  <c r="T89" i="20" a="1"/>
  <c r="T72" i="20" a="1"/>
  <c r="T77" i="20" a="1"/>
  <c r="T66" i="20" a="1"/>
  <c r="T82" i="20" a="1"/>
  <c r="T102" i="20" a="1"/>
  <c r="T73" i="20" a="1"/>
  <c r="T44" i="20" a="1"/>
  <c r="T15" i="20" a="1"/>
  <c r="T94" i="20" a="1"/>
  <c r="T31" i="20" a="1"/>
  <c r="T13" i="20" a="1"/>
  <c r="T83" i="20" a="1"/>
  <c r="T34" i="20" a="1"/>
  <c r="T71" i="20" a="1"/>
  <c r="T47" i="20" a="1"/>
  <c r="T92" i="20" a="1"/>
  <c r="T53" i="20" a="1"/>
  <c r="T99" i="20" a="1"/>
  <c r="T24" i="20" a="1"/>
  <c r="T87" i="20" a="1"/>
  <c r="T36" i="20" a="1"/>
  <c r="T58" i="20" a="1"/>
  <c r="T51" i="20" a="1"/>
  <c r="T30" i="20" a="1"/>
  <c r="T19" i="20" a="1"/>
  <c r="T54" i="20" a="1"/>
  <c r="T45" i="20" a="1"/>
  <c r="T9" i="20" a="1"/>
  <c r="T65" i="20" a="1"/>
  <c r="T63" i="20" a="1"/>
  <c r="T61" i="20" a="1"/>
  <c r="T84" i="20" a="1"/>
  <c r="T41" i="20" a="1"/>
  <c r="T8" i="20" a="1"/>
  <c r="T74" i="20" a="1"/>
  <c r="T70" i="20" a="1"/>
  <c r="T22" i="20" a="1"/>
  <c r="T25" i="20" a="1"/>
  <c r="T79" i="20" a="1"/>
  <c r="T100" i="20" a="1"/>
  <c r="T46" i="20" a="1"/>
  <c r="T88" i="20" a="1"/>
  <c r="T33" i="20" a="1"/>
  <c r="T17" i="20" a="1"/>
  <c r="T43" i="20" a="1"/>
  <c r="T59" i="20" a="1"/>
  <c r="T5" i="20" a="1"/>
  <c r="C2" i="14"/>
  <c r="T5" i="20" l="1"/>
  <c r="T22" i="20"/>
  <c r="T102" i="20"/>
  <c r="T38" i="20"/>
  <c r="T59" i="20"/>
  <c r="T70" i="20"/>
  <c r="T82" i="20"/>
  <c r="T98" i="20"/>
  <c r="T34" i="20"/>
  <c r="T74" i="20"/>
  <c r="T66" i="20"/>
  <c r="T86" i="20"/>
  <c r="T91" i="20"/>
  <c r="T8" i="20"/>
  <c r="T77" i="20"/>
  <c r="T21" i="20"/>
  <c r="T43" i="20"/>
  <c r="T41" i="20"/>
  <c r="T72" i="20"/>
  <c r="T67" i="20"/>
  <c r="T83" i="20"/>
  <c r="T84" i="20"/>
  <c r="T89" i="20"/>
  <c r="T103" i="20"/>
  <c r="T17" i="20"/>
  <c r="T61" i="20"/>
  <c r="T39" i="20"/>
  <c r="T69" i="20"/>
  <c r="T52" i="20"/>
  <c r="T63" i="20"/>
  <c r="T80" i="20"/>
  <c r="T85" i="20"/>
  <c r="T13" i="20"/>
  <c r="T32" i="20"/>
  <c r="T20" i="20"/>
  <c r="T33" i="20"/>
  <c r="T65" i="20"/>
  <c r="T76" i="20"/>
  <c r="T101" i="20"/>
  <c r="T96" i="20"/>
  <c r="T9" i="20"/>
  <c r="T12" i="20"/>
  <c r="T28" i="20"/>
  <c r="T31" i="20"/>
  <c r="T45" i="20"/>
  <c r="T60" i="20"/>
  <c r="T55" i="20"/>
  <c r="T88" i="20"/>
  <c r="T54" i="20"/>
  <c r="T75" i="20"/>
  <c r="T90" i="20"/>
  <c r="T6" i="20"/>
  <c r="T19" i="20"/>
  <c r="T50" i="20"/>
  <c r="T78" i="20"/>
  <c r="T94" i="20"/>
  <c r="T30" i="20"/>
  <c r="T18" i="20"/>
  <c r="T26" i="20"/>
  <c r="T46" i="20"/>
  <c r="T51" i="20"/>
  <c r="T62" i="20"/>
  <c r="T14" i="20"/>
  <c r="T42" i="20"/>
  <c r="T58" i="20"/>
  <c r="T10" i="20"/>
  <c r="T35" i="20"/>
  <c r="T15" i="20"/>
  <c r="T36" i="20"/>
  <c r="T57" i="20"/>
  <c r="T56" i="20"/>
  <c r="T100" i="20"/>
  <c r="T87" i="20"/>
  <c r="T97" i="20"/>
  <c r="T11" i="20"/>
  <c r="T40" i="20"/>
  <c r="T24" i="20"/>
  <c r="T37" i="20"/>
  <c r="T68" i="20"/>
  <c r="T79" i="20"/>
  <c r="T99" i="20"/>
  <c r="T16" i="20"/>
  <c r="T27" i="20"/>
  <c r="T44" i="20"/>
  <c r="T53" i="20"/>
  <c r="T48" i="20"/>
  <c r="T64" i="20"/>
  <c r="T81" i="20"/>
  <c r="T92" i="20"/>
  <c r="T95" i="20"/>
  <c r="T23" i="20"/>
  <c r="T25" i="20"/>
  <c r="T47" i="20"/>
  <c r="T29" i="20"/>
  <c r="T49" i="20"/>
  <c r="T73" i="20"/>
  <c r="T71" i="20"/>
  <c r="T93" i="20"/>
  <c r="T104" i="20"/>
  <c r="R2" i="20"/>
  <c r="L49" i="14"/>
  <c r="I33" i="14"/>
  <c r="I27" i="14"/>
  <c r="M25" i="14"/>
  <c r="M27" i="14"/>
  <c r="H49" i="14"/>
  <c r="I45" i="14"/>
  <c r="J29" i="14"/>
  <c r="L29" i="14"/>
  <c r="K45" i="14"/>
  <c r="H27" i="14"/>
  <c r="L45" i="14"/>
  <c r="H25" i="14"/>
  <c r="K49" i="14"/>
  <c r="L27" i="14"/>
  <c r="K25" i="14"/>
  <c r="I25" i="14"/>
  <c r="J49" i="14"/>
  <c r="J33" i="14"/>
  <c r="I29" i="14"/>
  <c r="M49" i="14"/>
  <c r="K33" i="14"/>
  <c r="M33" i="14"/>
  <c r="M45" i="14"/>
  <c r="H33" i="14"/>
  <c r="J45" i="14"/>
  <c r="J25" i="14"/>
  <c r="M29" i="14"/>
  <c r="L33" i="14"/>
  <c r="H45" i="14"/>
  <c r="J27" i="14"/>
  <c r="K27" i="14"/>
  <c r="H29" i="14"/>
  <c r="I49" i="14"/>
  <c r="K29" i="14"/>
  <c r="L25" i="14"/>
  <c r="M31" i="14"/>
  <c r="L31" i="14"/>
  <c r="K31" i="14"/>
  <c r="L43" i="14"/>
  <c r="H43" i="14"/>
  <c r="K43" i="14"/>
  <c r="I31" i="14"/>
  <c r="I43" i="14"/>
  <c r="J43" i="14"/>
  <c r="M43" i="14"/>
  <c r="J31" i="14"/>
  <c r="H31" i="14"/>
  <c r="H51" i="14"/>
  <c r="J51" i="14"/>
  <c r="L51" i="14"/>
  <c r="L47" i="14"/>
  <c r="K51" i="14"/>
  <c r="I47" i="14"/>
  <c r="H47" i="14"/>
  <c r="I51" i="14"/>
  <c r="M51" i="14"/>
  <c r="J47" i="14"/>
  <c r="K47" i="14"/>
  <c r="M47" i="14"/>
  <c r="J28" i="14"/>
  <c r="J26" i="14"/>
  <c r="K26" i="14"/>
  <c r="I24" i="14"/>
  <c r="M24" i="14"/>
  <c r="K24" i="14"/>
  <c r="H24" i="14"/>
  <c r="M28" i="14"/>
  <c r="L28" i="14"/>
  <c r="H28" i="14"/>
  <c r="M26" i="14"/>
  <c r="L24" i="14"/>
  <c r="L26" i="14"/>
  <c r="I28" i="14"/>
  <c r="H26" i="14"/>
  <c r="J24" i="14"/>
  <c r="I26" i="14"/>
  <c r="K28" i="14"/>
  <c r="I32" i="14"/>
  <c r="J30" i="14"/>
  <c r="H30" i="14"/>
  <c r="I30" i="14"/>
  <c r="M30" i="14"/>
  <c r="L30" i="14"/>
  <c r="M32" i="14"/>
  <c r="L32" i="14"/>
  <c r="K32" i="14"/>
  <c r="J32" i="14"/>
  <c r="K30" i="14"/>
  <c r="H32" i="14"/>
  <c r="I48" i="14"/>
  <c r="M44" i="14"/>
  <c r="H46" i="14"/>
  <c r="H44" i="14"/>
  <c r="M48" i="14"/>
  <c r="H50" i="14"/>
  <c r="K48" i="14"/>
  <c r="L44" i="14"/>
  <c r="L48" i="14"/>
  <c r="K50" i="14"/>
  <c r="M42" i="14"/>
  <c r="J48" i="14"/>
  <c r="M46" i="14"/>
  <c r="H48" i="14"/>
  <c r="J44" i="14"/>
  <c r="I46" i="14"/>
  <c r="J42" i="14"/>
  <c r="L50" i="14"/>
  <c r="I44" i="14"/>
  <c r="K44" i="14"/>
  <c r="I42" i="14"/>
  <c r="K46" i="14"/>
  <c r="J50" i="14"/>
  <c r="K42" i="14"/>
  <c r="H42" i="14"/>
  <c r="L46" i="14"/>
  <c r="M50" i="14"/>
  <c r="J46" i="14"/>
  <c r="I50" i="14"/>
  <c r="L42" i="14"/>
  <c r="K41" i="14"/>
  <c r="J41" i="14"/>
  <c r="M41" i="14"/>
  <c r="L41" i="14"/>
  <c r="I41" i="14"/>
  <c r="H41" i="14"/>
  <c r="K37" i="14"/>
  <c r="M37" i="14"/>
  <c r="I37" i="14"/>
  <c r="L37" i="14"/>
  <c r="J37" i="14"/>
  <c r="L39" i="14"/>
  <c r="K38" i="14"/>
  <c r="H40" i="14"/>
  <c r="J40" i="14"/>
  <c r="H37" i="14"/>
  <c r="I39" i="14"/>
  <c r="L38" i="14"/>
  <c r="I38" i="14"/>
  <c r="M38" i="14"/>
  <c r="M40" i="14"/>
  <c r="L40" i="14"/>
  <c r="K40" i="14"/>
  <c r="M39" i="14"/>
  <c r="J36" i="14"/>
  <c r="H36" i="14"/>
  <c r="I40" i="14"/>
  <c r="J39" i="14"/>
  <c r="K39" i="14"/>
  <c r="H39" i="14"/>
  <c r="M36" i="14"/>
  <c r="J38" i="14"/>
  <c r="I36" i="14"/>
  <c r="L36" i="14"/>
  <c r="K36" i="14"/>
  <c r="H38" i="14"/>
  <c r="L35" i="14"/>
  <c r="L34" i="14"/>
  <c r="H34" i="14"/>
  <c r="M35" i="14"/>
  <c r="I34" i="14"/>
  <c r="H35" i="14"/>
  <c r="M34" i="14"/>
  <c r="J34" i="14"/>
  <c r="J35" i="14"/>
  <c r="I35" i="14"/>
  <c r="K35" i="14"/>
  <c r="K34" i="14"/>
  <c r="J23" i="14"/>
  <c r="J22" i="14"/>
  <c r="H22" i="14"/>
  <c r="L22" i="14"/>
  <c r="M23" i="14"/>
  <c r="K23" i="14"/>
  <c r="M22" i="14"/>
  <c r="H23" i="14"/>
  <c r="I23" i="14"/>
  <c r="L23" i="14"/>
  <c r="I22" i="14"/>
  <c r="K22" i="14"/>
  <c r="J21" i="14"/>
  <c r="L19" i="14"/>
  <c r="H19" i="14"/>
  <c r="M18" i="14"/>
  <c r="H20" i="14"/>
  <c r="I21" i="14"/>
  <c r="M21" i="14"/>
  <c r="J19" i="14"/>
  <c r="M20" i="14"/>
  <c r="H18" i="14"/>
  <c r="L21" i="14"/>
  <c r="K21" i="14"/>
  <c r="K19" i="14"/>
  <c r="K20" i="14"/>
  <c r="I18" i="14"/>
  <c r="L18" i="14"/>
  <c r="K18" i="14"/>
  <c r="H21" i="14"/>
  <c r="I19" i="14"/>
  <c r="M19" i="14"/>
  <c r="L20" i="14"/>
  <c r="J18" i="14"/>
  <c r="I20" i="14"/>
  <c r="J20" i="14"/>
  <c r="H17" i="14"/>
  <c r="M17" i="14"/>
  <c r="J17" i="14"/>
  <c r="K17" i="14"/>
  <c r="L17" i="14"/>
  <c r="I17" i="14"/>
  <c r="L16" i="14"/>
  <c r="M15" i="14"/>
  <c r="K14" i="14"/>
  <c r="M14" i="14"/>
  <c r="K13" i="14"/>
  <c r="I12" i="14"/>
  <c r="H12" i="14"/>
  <c r="M10" i="14"/>
  <c r="M11" i="14"/>
  <c r="J10" i="14"/>
  <c r="M8" i="14"/>
  <c r="I8" i="14"/>
  <c r="L9" i="14"/>
  <c r="L7" i="14"/>
  <c r="K7" i="14"/>
  <c r="M7" i="14"/>
  <c r="I6" i="14"/>
  <c r="J16" i="14"/>
  <c r="M16" i="14"/>
  <c r="I15" i="14"/>
  <c r="K15" i="14"/>
  <c r="L14" i="14"/>
  <c r="I13" i="14"/>
  <c r="K12" i="14"/>
  <c r="M13" i="14"/>
  <c r="J11" i="14"/>
  <c r="K11" i="14"/>
  <c r="H11" i="14"/>
  <c r="H8" i="14"/>
  <c r="K8" i="14"/>
  <c r="K9" i="14"/>
  <c r="H6" i="14"/>
  <c r="J6" i="14"/>
  <c r="L6" i="14"/>
  <c r="H16" i="14"/>
  <c r="J14" i="14"/>
  <c r="J12" i="14"/>
  <c r="H13" i="14"/>
  <c r="K10" i="14"/>
  <c r="H9" i="14"/>
  <c r="L8" i="14"/>
  <c r="M6" i="14"/>
  <c r="I16" i="14"/>
  <c r="J15" i="14"/>
  <c r="H15" i="14"/>
  <c r="I14" i="14"/>
  <c r="L12" i="14"/>
  <c r="M12" i="14"/>
  <c r="J13" i="14"/>
  <c r="L11" i="14"/>
  <c r="H10" i="14"/>
  <c r="I11" i="14"/>
  <c r="I9" i="14"/>
  <c r="J9" i="14"/>
  <c r="J8" i="14"/>
  <c r="J7" i="14"/>
  <c r="I7" i="14"/>
  <c r="K6" i="14"/>
  <c r="K16" i="14"/>
  <c r="L15" i="14"/>
  <c r="H14" i="14"/>
  <c r="L13" i="14"/>
  <c r="I10" i="14"/>
  <c r="L10" i="14"/>
  <c r="M9" i="14"/>
  <c r="H7" i="14"/>
  <c r="D5" i="14" a="1"/>
  <c r="L5" i="14"/>
  <c r="K5" i="14"/>
  <c r="I5" i="14"/>
  <c r="M5" i="14"/>
  <c r="H5" i="14"/>
  <c r="J5" i="14"/>
  <c r="B1" i="19" a="1"/>
  <c r="C1" i="19" a="1"/>
  <c r="D1" i="19" a="1"/>
  <c r="F1" i="19" a="1"/>
  <c r="E1" i="19" a="1"/>
  <c r="A1" i="19" a="1"/>
  <c r="D5" i="14" l="1"/>
  <c r="F1" i="19"/>
  <c r="F17" i="19"/>
  <c r="F33" i="19"/>
  <c r="F18" i="19"/>
  <c r="F34" i="19"/>
  <c r="F15" i="19"/>
  <c r="F35" i="19"/>
  <c r="F24" i="19"/>
  <c r="F12" i="19"/>
  <c r="F29" i="19"/>
  <c r="F30" i="19"/>
  <c r="F16" i="19"/>
  <c r="F5" i="19"/>
  <c r="F21" i="19"/>
  <c r="F6" i="19"/>
  <c r="F22" i="19"/>
  <c r="F3" i="19"/>
  <c r="F19" i="19"/>
  <c r="F4" i="19"/>
  <c r="F32" i="19"/>
  <c r="F20" i="19"/>
  <c r="F14" i="19"/>
  <c r="F9" i="19"/>
  <c r="F25" i="19"/>
  <c r="F10" i="19"/>
  <c r="F26" i="19"/>
  <c r="F7" i="19"/>
  <c r="F23" i="19"/>
  <c r="F8" i="19"/>
  <c r="F2" i="19"/>
  <c r="F28" i="19"/>
  <c r="F13" i="19"/>
  <c r="F11" i="19"/>
  <c r="F27" i="19"/>
  <c r="F31" i="19"/>
  <c r="E5" i="19"/>
  <c r="E21" i="19"/>
  <c r="E30" i="19"/>
  <c r="E35" i="19"/>
  <c r="E28" i="19"/>
  <c r="E14" i="19"/>
  <c r="E34" i="19"/>
  <c r="E23" i="19"/>
  <c r="E24" i="19"/>
  <c r="E1" i="19"/>
  <c r="E27" i="19"/>
  <c r="E10" i="19"/>
  <c r="E15" i="19"/>
  <c r="E9" i="19"/>
  <c r="E25" i="19"/>
  <c r="E3" i="19"/>
  <c r="E8" i="19"/>
  <c r="E2" i="19"/>
  <c r="E18" i="19"/>
  <c r="E7" i="19"/>
  <c r="E31" i="19"/>
  <c r="E32" i="19"/>
  <c r="E17" i="19"/>
  <c r="E20" i="19"/>
  <c r="E12" i="19"/>
  <c r="E13" i="19"/>
  <c r="E29" i="19"/>
  <c r="E19" i="19"/>
  <c r="E16" i="19"/>
  <c r="E6" i="19"/>
  <c r="E22" i="19"/>
  <c r="E11" i="19"/>
  <c r="E4" i="19"/>
  <c r="E33" i="19"/>
  <c r="E26" i="19"/>
  <c r="D9" i="19"/>
  <c r="D25" i="19"/>
  <c r="D11" i="19"/>
  <c r="D8" i="19"/>
  <c r="D2" i="19"/>
  <c r="D18" i="19"/>
  <c r="D34" i="19"/>
  <c r="D31" i="19"/>
  <c r="D32" i="19"/>
  <c r="D21" i="19"/>
  <c r="D35" i="19"/>
  <c r="D30" i="19"/>
  <c r="D24" i="19"/>
  <c r="D13" i="19"/>
  <c r="D29" i="19"/>
  <c r="D19" i="19"/>
  <c r="D16" i="19"/>
  <c r="D6" i="19"/>
  <c r="D22" i="19"/>
  <c r="D7" i="19"/>
  <c r="D4" i="19"/>
  <c r="D28" i="19"/>
  <c r="D23" i="19"/>
  <c r="D1" i="19"/>
  <c r="D17" i="19"/>
  <c r="D33" i="19"/>
  <c r="D27" i="19"/>
  <c r="D20" i="19"/>
  <c r="D10" i="19"/>
  <c r="D26" i="19"/>
  <c r="D15" i="19"/>
  <c r="D12" i="19"/>
  <c r="D5" i="19"/>
  <c r="D3" i="19"/>
  <c r="D14" i="19"/>
  <c r="C13" i="19"/>
  <c r="C29" i="19"/>
  <c r="C18" i="19"/>
  <c r="C34" i="19"/>
  <c r="C27" i="19"/>
  <c r="C2" i="19"/>
  <c r="C31" i="19"/>
  <c r="C28" i="19"/>
  <c r="C10" i="19"/>
  <c r="C20" i="19"/>
  <c r="C32" i="19"/>
  <c r="C1" i="19"/>
  <c r="C17" i="19"/>
  <c r="C33" i="19"/>
  <c r="C22" i="19"/>
  <c r="C3" i="19"/>
  <c r="C35" i="19"/>
  <c r="C14" i="19"/>
  <c r="C4" i="19"/>
  <c r="C7" i="19"/>
  <c r="C25" i="19"/>
  <c r="C19" i="19"/>
  <c r="C24" i="19"/>
  <c r="C5" i="19"/>
  <c r="C21" i="19"/>
  <c r="C6" i="19"/>
  <c r="C26" i="19"/>
  <c r="C15" i="19"/>
  <c r="C8" i="19"/>
  <c r="C11" i="19"/>
  <c r="C12" i="19"/>
  <c r="C16" i="19"/>
  <c r="C9" i="19"/>
  <c r="C30" i="19"/>
  <c r="C23" i="19"/>
  <c r="B1" i="19"/>
  <c r="B17" i="19"/>
  <c r="B33" i="19"/>
  <c r="B27" i="19"/>
  <c r="B20" i="19"/>
  <c r="B10" i="19"/>
  <c r="B26" i="19"/>
  <c r="B15" i="19"/>
  <c r="B16" i="19"/>
  <c r="B19" i="19"/>
  <c r="B22" i="19"/>
  <c r="B5" i="19"/>
  <c r="B21" i="19"/>
  <c r="B7" i="19"/>
  <c r="B35" i="19"/>
  <c r="B28" i="19"/>
  <c r="B14" i="19"/>
  <c r="B30" i="19"/>
  <c r="B23" i="19"/>
  <c r="B24" i="19"/>
  <c r="B29" i="19"/>
  <c r="B6" i="19"/>
  <c r="B4" i="19"/>
  <c r="B9" i="19"/>
  <c r="B25" i="19"/>
  <c r="B11" i="19"/>
  <c r="B8" i="19"/>
  <c r="B2" i="19"/>
  <c r="B18" i="19"/>
  <c r="B34" i="19"/>
  <c r="B31" i="19"/>
  <c r="B32" i="19"/>
  <c r="B13" i="19"/>
  <c r="B12" i="19"/>
  <c r="B3" i="19"/>
  <c r="A5" i="19"/>
  <c r="A21" i="19"/>
  <c r="A2" i="19"/>
  <c r="A18" i="19"/>
  <c r="A34" i="19"/>
  <c r="A15" i="19"/>
  <c r="A31" i="19"/>
  <c r="A12" i="19"/>
  <c r="A28" i="19"/>
  <c r="A17" i="19"/>
  <c r="A30" i="19"/>
  <c r="A8" i="19"/>
  <c r="A9" i="19"/>
  <c r="A25" i="19"/>
  <c r="A6" i="19"/>
  <c r="A22" i="19"/>
  <c r="A3" i="19"/>
  <c r="A19" i="19"/>
  <c r="A35" i="19"/>
  <c r="A16" i="19"/>
  <c r="A32" i="19"/>
  <c r="A33" i="19"/>
  <c r="A11" i="19"/>
  <c r="A24" i="19"/>
  <c r="A13" i="19"/>
  <c r="A29" i="19"/>
  <c r="A10" i="19"/>
  <c r="A26" i="19"/>
  <c r="A7" i="19"/>
  <c r="A23" i="19"/>
  <c r="A4" i="19"/>
  <c r="A20" i="19"/>
  <c r="A1" i="19"/>
  <c r="A14" i="19"/>
  <c r="A27" i="19"/>
  <c r="M89" i="14"/>
  <c r="M65" i="14"/>
  <c r="H65" i="14"/>
  <c r="I89" i="14"/>
  <c r="H89" i="14"/>
  <c r="L89" i="14"/>
  <c r="L65" i="14"/>
  <c r="K65" i="14"/>
  <c r="J89" i="14"/>
  <c r="J65" i="14"/>
  <c r="I65" i="14"/>
  <c r="K89" i="14"/>
  <c r="I97" i="14"/>
  <c r="L81" i="14"/>
  <c r="M73" i="14"/>
  <c r="L73" i="14"/>
  <c r="K57" i="14"/>
  <c r="L57" i="14"/>
  <c r="K97" i="14"/>
  <c r="H81" i="14"/>
  <c r="M97" i="14"/>
  <c r="J81" i="14"/>
  <c r="H73" i="14"/>
  <c r="K73" i="14"/>
  <c r="J57" i="14"/>
  <c r="M57" i="14"/>
  <c r="J97" i="14"/>
  <c r="I81" i="14"/>
  <c r="I57" i="14"/>
  <c r="H97" i="14"/>
  <c r="L97" i="14"/>
  <c r="K81" i="14"/>
  <c r="M81" i="14"/>
  <c r="J73" i="14"/>
  <c r="H57" i="14"/>
  <c r="I73" i="14"/>
  <c r="K75" i="14"/>
  <c r="L75" i="14"/>
  <c r="I67" i="14"/>
  <c r="M59" i="14"/>
  <c r="J75" i="14"/>
  <c r="L67" i="14"/>
  <c r="K67" i="14"/>
  <c r="J59" i="14"/>
  <c r="H59" i="14"/>
  <c r="I75" i="14"/>
  <c r="J67" i="14"/>
  <c r="H67" i="14"/>
  <c r="M67" i="14"/>
  <c r="K59" i="14"/>
  <c r="M75" i="14"/>
  <c r="H75" i="14"/>
  <c r="L59" i="14"/>
  <c r="I59" i="14"/>
  <c r="J99" i="14"/>
  <c r="H83" i="14"/>
  <c r="I83" i="14"/>
  <c r="H53" i="14"/>
  <c r="H91" i="14"/>
  <c r="K83" i="14"/>
  <c r="M53" i="14"/>
  <c r="K91" i="14"/>
  <c r="L99" i="14"/>
  <c r="I91" i="14"/>
  <c r="L83" i="14"/>
  <c r="J83" i="14"/>
  <c r="K53" i="14"/>
  <c r="I99" i="14"/>
  <c r="J91" i="14"/>
  <c r="M99" i="14"/>
  <c r="H99" i="14"/>
  <c r="L91" i="14"/>
  <c r="M83" i="14"/>
  <c r="J53" i="14"/>
  <c r="L53" i="14"/>
  <c r="K99" i="14"/>
  <c r="M91" i="14"/>
  <c r="I53" i="14"/>
  <c r="H85" i="14"/>
  <c r="K85" i="14"/>
  <c r="J85" i="14"/>
  <c r="H77" i="14"/>
  <c r="K77" i="14"/>
  <c r="K69" i="14"/>
  <c r="J61" i="14"/>
  <c r="I61" i="14"/>
  <c r="L77" i="14"/>
  <c r="J77" i="14"/>
  <c r="L69" i="14"/>
  <c r="M61" i="14"/>
  <c r="K61" i="14"/>
  <c r="M85" i="14"/>
  <c r="I85" i="14"/>
  <c r="M77" i="14"/>
  <c r="M69" i="14"/>
  <c r="I69" i="14"/>
  <c r="H61" i="14"/>
  <c r="L85" i="14"/>
  <c r="I77" i="14"/>
  <c r="J69" i="14"/>
  <c r="H69" i="14"/>
  <c r="L61" i="14"/>
  <c r="K101" i="14"/>
  <c r="H93" i="14"/>
  <c r="I93" i="14"/>
  <c r="H101" i="14"/>
  <c r="J93" i="14"/>
  <c r="J101" i="14"/>
  <c r="M101" i="14"/>
  <c r="M93" i="14"/>
  <c r="I101" i="14"/>
  <c r="L93" i="14"/>
  <c r="L101" i="14"/>
  <c r="K93" i="14"/>
  <c r="L79" i="14"/>
  <c r="M79" i="14"/>
  <c r="I79" i="14"/>
  <c r="L71" i="14"/>
  <c r="J63" i="14"/>
  <c r="H63" i="14"/>
  <c r="I63" i="14"/>
  <c r="I55" i="14"/>
  <c r="J79" i="14"/>
  <c r="H71" i="14"/>
  <c r="I71" i="14"/>
  <c r="K71" i="14"/>
  <c r="L55" i="14"/>
  <c r="H79" i="14"/>
  <c r="M71" i="14"/>
  <c r="J71" i="14"/>
  <c r="K63" i="14"/>
  <c r="H55" i="14"/>
  <c r="K55" i="14"/>
  <c r="K79" i="14"/>
  <c r="L63" i="14"/>
  <c r="M63" i="14"/>
  <c r="J55" i="14"/>
  <c r="M55" i="14"/>
  <c r="I95" i="14"/>
  <c r="H95" i="14"/>
  <c r="J87" i="14"/>
  <c r="J103" i="14"/>
  <c r="I87" i="14"/>
  <c r="L103" i="14"/>
  <c r="M103" i="14"/>
  <c r="H103" i="14"/>
  <c r="K95" i="14"/>
  <c r="H87" i="14"/>
  <c r="M87" i="14"/>
  <c r="K103" i="14"/>
  <c r="I103" i="14"/>
  <c r="J95" i="14"/>
  <c r="M95" i="14"/>
  <c r="L95" i="14"/>
  <c r="K87" i="14"/>
  <c r="L87" i="14"/>
  <c r="I60" i="14"/>
  <c r="I56" i="14"/>
  <c r="I52" i="14"/>
  <c r="H58" i="14"/>
  <c r="L56" i="14"/>
  <c r="M54" i="14"/>
  <c r="L60" i="14"/>
  <c r="K52" i="14"/>
  <c r="M56" i="14"/>
  <c r="K60" i="14"/>
  <c r="M52" i="14"/>
  <c r="H56" i="14"/>
  <c r="K54" i="14"/>
  <c r="J56" i="14"/>
  <c r="J54" i="14"/>
  <c r="L54" i="14"/>
  <c r="J58" i="14"/>
  <c r="L52" i="14"/>
  <c r="I58" i="14"/>
  <c r="M60" i="14"/>
  <c r="M58" i="14"/>
  <c r="H54" i="14"/>
  <c r="K58" i="14"/>
  <c r="L58" i="14"/>
  <c r="I54" i="14"/>
  <c r="H60" i="14"/>
  <c r="J60" i="14"/>
  <c r="J52" i="14"/>
  <c r="H52" i="14"/>
  <c r="K56" i="14"/>
  <c r="H68" i="14"/>
  <c r="H70" i="14"/>
  <c r="J68" i="14"/>
  <c r="H66" i="14"/>
  <c r="K66" i="14"/>
  <c r="K62" i="14"/>
  <c r="I62" i="14"/>
  <c r="H62" i="14"/>
  <c r="K64" i="14"/>
  <c r="H64" i="14"/>
  <c r="J64" i="14"/>
  <c r="M70" i="14"/>
  <c r="L70" i="14"/>
  <c r="I68" i="14"/>
  <c r="L68" i="14"/>
  <c r="L66" i="14"/>
  <c r="I64" i="14"/>
  <c r="L62" i="14"/>
  <c r="J62" i="14"/>
  <c r="M62" i="14"/>
  <c r="K68" i="14"/>
  <c r="M68" i="14"/>
  <c r="I70" i="14"/>
  <c r="J70" i="14"/>
  <c r="I66" i="14"/>
  <c r="M64" i="14"/>
  <c r="M66" i="14"/>
  <c r="L64" i="14"/>
  <c r="K70" i="14"/>
  <c r="J66" i="14"/>
  <c r="M78" i="14"/>
  <c r="I74" i="14"/>
  <c r="J76" i="14"/>
  <c r="L76" i="14"/>
  <c r="K72" i="14"/>
  <c r="J72" i="14"/>
  <c r="H72" i="14"/>
  <c r="I78" i="14"/>
  <c r="K78" i="14"/>
  <c r="J78" i="14"/>
  <c r="L78" i="14"/>
  <c r="I76" i="14"/>
  <c r="H74" i="14"/>
  <c r="M72" i="14"/>
  <c r="L72" i="14"/>
  <c r="H78" i="14"/>
  <c r="L74" i="14"/>
  <c r="K74" i="14"/>
  <c r="H76" i="14"/>
  <c r="M76" i="14"/>
  <c r="K76" i="14"/>
  <c r="I72" i="14"/>
  <c r="M74" i="14"/>
  <c r="J74" i="14"/>
  <c r="J88" i="14"/>
  <c r="K88" i="14"/>
  <c r="H88" i="14"/>
  <c r="M88" i="14"/>
  <c r="L82" i="14"/>
  <c r="J82" i="14"/>
  <c r="K84" i="14"/>
  <c r="J80" i="14"/>
  <c r="L88" i="14"/>
  <c r="H86" i="14"/>
  <c r="I86" i="14"/>
  <c r="M86" i="14"/>
  <c r="L84" i="14"/>
  <c r="K80" i="14"/>
  <c r="L80" i="14"/>
  <c r="J86" i="14"/>
  <c r="K86" i="14"/>
  <c r="I88" i="14"/>
  <c r="H82" i="14"/>
  <c r="I82" i="14"/>
  <c r="I84" i="14"/>
  <c r="M82" i="14"/>
  <c r="M84" i="14"/>
  <c r="H80" i="14"/>
  <c r="L86" i="14"/>
  <c r="H84" i="14"/>
  <c r="K82" i="14"/>
  <c r="I80" i="14"/>
  <c r="M80" i="14"/>
  <c r="J84" i="14"/>
  <c r="J92" i="14"/>
  <c r="I92" i="14"/>
  <c r="K94" i="14"/>
  <c r="K96" i="14"/>
  <c r="H92" i="14"/>
  <c r="J94" i="14"/>
  <c r="J90" i="14"/>
  <c r="M90" i="14"/>
  <c r="M96" i="14"/>
  <c r="M94" i="14"/>
  <c r="I96" i="14"/>
  <c r="J96" i="14"/>
  <c r="H96" i="14"/>
  <c r="I90" i="14"/>
  <c r="H90" i="14"/>
  <c r="M92" i="14"/>
  <c r="L96" i="14"/>
  <c r="K92" i="14"/>
  <c r="L94" i="14"/>
  <c r="K90" i="14"/>
  <c r="H94" i="14"/>
  <c r="L92" i="14"/>
  <c r="I94" i="14"/>
  <c r="L90" i="14"/>
  <c r="H102" i="14"/>
  <c r="L104" i="14"/>
  <c r="L100" i="14"/>
  <c r="H98" i="14"/>
  <c r="M100" i="14"/>
  <c r="J98" i="14"/>
  <c r="K100" i="14"/>
  <c r="H100" i="14"/>
  <c r="I98" i="14"/>
  <c r="I102" i="14"/>
  <c r="I104" i="14"/>
  <c r="L102" i="14"/>
  <c r="I100" i="14"/>
  <c r="M104" i="14"/>
  <c r="M102" i="14"/>
  <c r="J104" i="14"/>
  <c r="J100" i="14"/>
  <c r="L98" i="14"/>
  <c r="J102" i="14"/>
  <c r="K102" i="14"/>
  <c r="H104" i="14"/>
  <c r="K104" i="14"/>
  <c r="M98" i="14"/>
  <c r="K98" i="14"/>
  <c r="B5" i="11" l="1"/>
  <c r="F5" i="11" a="1"/>
  <c r="F5" i="11" l="1"/>
  <c r="K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<sst xmlns="http://schemas.openxmlformats.org/spreadsheetml/2006/main" count="596" uniqueCount="234">
  <si>
    <t>LEI</t>
  </si>
  <si>
    <t>Connection State</t>
  </si>
  <si>
    <t>Public Key</t>
  </si>
  <si>
    <t>Endpoint</t>
  </si>
  <si>
    <t>Endpoint State</t>
  </si>
  <si>
    <t>wss://secretarium.dev:5428/</t>
  </si>
  <si>
    <t>BIC</t>
  </si>
  <si>
    <t>Formatted LEI contribution</t>
  </si>
  <si>
    <t>Msg encrypted</t>
  </si>
  <si>
    <t>MADRec Put Status</t>
  </si>
  <si>
    <t>MADRec report</t>
  </si>
  <si>
    <t xml:space="preserve"> </t>
  </si>
  <si>
    <t>MADRec report on LEI-1</t>
  </si>
  <si>
    <t>Report</t>
  </si>
  <si>
    <t>MADRec consensus result</t>
  </si>
  <si>
    <t>Secretarium key file</t>
  </si>
  <si>
    <t>Password</t>
  </si>
  <si>
    <t>EMIR</t>
  </si>
  <si>
    <t>NACE</t>
  </si>
  <si>
    <t>IF</t>
  </si>
  <si>
    <t>GK</t>
  </si>
  <si>
    <t>PERMID</t>
  </si>
  <si>
    <t>FC</t>
  </si>
  <si>
    <t>NFC-</t>
  </si>
  <si>
    <t>NFC+</t>
  </si>
  <si>
    <t>Json</t>
  </si>
  <si>
    <t>Status</t>
  </si>
  <si>
    <t>MADRec Inputs</t>
  </si>
  <si>
    <t>Use hash</t>
  </si>
  <si>
    <t>SCP State</t>
  </si>
  <si>
    <t>Verified MADRec Inputs</t>
  </si>
  <si>
    <t>Global state</t>
  </si>
  <si>
    <t>ABCDEFGHIJK000000075</t>
  </si>
  <si>
    <t>ABCDEFGHIJK000000172</t>
  </si>
  <si>
    <t>0000GB01XXX</t>
  </si>
  <si>
    <t>ABCDEFGHIJK000000269</t>
  </si>
  <si>
    <t>0000GB02XXX</t>
  </si>
  <si>
    <t>ABCDEFGHIJK000000366</t>
  </si>
  <si>
    <t>0000GB03XXX</t>
  </si>
  <si>
    <t>ABCDEFGHIJK000000463</t>
  </si>
  <si>
    <t>0000GB04XXX</t>
  </si>
  <si>
    <t>ABCDEFGHIJK000000560</t>
  </si>
  <si>
    <t>0000GB05XXX</t>
  </si>
  <si>
    <t>ABCDEFGHIJK000000657</t>
  </si>
  <si>
    <t>0000GB06XXX</t>
  </si>
  <si>
    <t>ABCDEFGHIJK000000754</t>
  </si>
  <si>
    <t>0000GB07XXX</t>
  </si>
  <si>
    <t>ABCDEFGHIJK000000851</t>
  </si>
  <si>
    <t>0000GB08XXX</t>
  </si>
  <si>
    <t>ABCDEFGHIJK000000948</t>
  </si>
  <si>
    <t>0000GB09XXX</t>
  </si>
  <si>
    <t>ABCDEFGHIJK000001045</t>
  </si>
  <si>
    <t>0000GB10XXX</t>
  </si>
  <si>
    <t>ABCDEFGHIJK000001142</t>
  </si>
  <si>
    <t>0000GB11XXX</t>
  </si>
  <si>
    <t>ABCDEFGHIJK000001239</t>
  </si>
  <si>
    <t>0000GB12XXX</t>
  </si>
  <si>
    <t>ABCDEFGHIJK000001336</t>
  </si>
  <si>
    <t>0000GB13XXX</t>
  </si>
  <si>
    <t>ABCDEFGHIJK000001433</t>
  </si>
  <si>
    <t>0000GB14XXX</t>
  </si>
  <si>
    <t>ABCDEFGHIJK000001530</t>
  </si>
  <si>
    <t>0000GB15XXX</t>
  </si>
  <si>
    <t>ABCDEFGHIJK000001627</t>
  </si>
  <si>
    <t>0000GB16XXX</t>
  </si>
  <si>
    <t>ABCDEFGHIJK000001724</t>
  </si>
  <si>
    <t>0000GB17XXX</t>
  </si>
  <si>
    <t>ABCDEFGHIJK000001821</t>
  </si>
  <si>
    <t>0000GB18XXX</t>
  </si>
  <si>
    <t>ABCDEFGHIJK000001918</t>
  </si>
  <si>
    <t>0000GB19XXX</t>
  </si>
  <si>
    <t>ABCDEFGHIJK000002015</t>
  </si>
  <si>
    <t>0000GB20XXX</t>
  </si>
  <si>
    <t>ABCDEFGHIJK000002112</t>
  </si>
  <si>
    <t>0000GB21XXX</t>
  </si>
  <si>
    <t>ABCDEFGHIJK000002209</t>
  </si>
  <si>
    <t>0000GB22XXX</t>
  </si>
  <si>
    <t>ABCDEFGHIJK000002306</t>
  </si>
  <si>
    <t>0000GB23XXX</t>
  </si>
  <si>
    <t>ABCDEFGHIJK000002403</t>
  </si>
  <si>
    <t>0000GB24XXX</t>
  </si>
  <si>
    <t>ABCDEFGHIJK000002597</t>
  </si>
  <si>
    <t>0000GB25XXX</t>
  </si>
  <si>
    <t>ABCDEFGHIJK000002694</t>
  </si>
  <si>
    <t>0000GB26XXX</t>
  </si>
  <si>
    <t>ABCDEFGHIJK000002791</t>
  </si>
  <si>
    <t>0000GB27XXX</t>
  </si>
  <si>
    <t>ABCDEFGHIJK000002888</t>
  </si>
  <si>
    <t>0000GB28XXX</t>
  </si>
  <si>
    <t>ABCDEFGHIJK000002985</t>
  </si>
  <si>
    <t>0000GB29XXX</t>
  </si>
  <si>
    <t>ABCDEFGHIJK000003082</t>
  </si>
  <si>
    <t>0000GB30XXX</t>
  </si>
  <si>
    <t>ABCDEFGHIJK000003179</t>
  </si>
  <si>
    <t>0000GB31XXX</t>
  </si>
  <si>
    <t>ABCDEFGHIJK000003276</t>
  </si>
  <si>
    <t>0000GB32XXX</t>
  </si>
  <si>
    <t>ABCDEFGHIJK000003373</t>
  </si>
  <si>
    <t>0000GB33XXX</t>
  </si>
  <si>
    <t>ABCDEFGHIJK000003470</t>
  </si>
  <si>
    <t>0000GB34XXX</t>
  </si>
  <si>
    <t>ABCDEFGHIJK000003567</t>
  </si>
  <si>
    <t>0000GB35XXX</t>
  </si>
  <si>
    <t>ABCDEFGHIJK000003664</t>
  </si>
  <si>
    <t>0000GB36XXX</t>
  </si>
  <si>
    <t>ABCDEFGHIJK000003761</t>
  </si>
  <si>
    <t>0000GB37XXX</t>
  </si>
  <si>
    <t>ABCDEFGHIJK000003858</t>
  </si>
  <si>
    <t>0000GB38XXX</t>
  </si>
  <si>
    <t>ABCDEFGHIJK000003955</t>
  </si>
  <si>
    <t>0000GB39XXX</t>
  </si>
  <si>
    <t>ABCDEFGHIJK000004052</t>
  </si>
  <si>
    <t>0000GB40XXX</t>
  </si>
  <si>
    <t>ABCDEFGHIJK000004149</t>
  </si>
  <si>
    <t>0000GB41XXX</t>
  </si>
  <si>
    <t>ABCDEFGHIJK000004246</t>
  </si>
  <si>
    <t>0000GB42XXX</t>
  </si>
  <si>
    <t>ABCDEFGHIJK000004343</t>
  </si>
  <si>
    <t>0000GB43XXX</t>
  </si>
  <si>
    <t>ABCDEFGHIJK000004440</t>
  </si>
  <si>
    <t>0000GB44XXX</t>
  </si>
  <si>
    <t>ABCDEFGHIJK000004537</t>
  </si>
  <si>
    <t>0000GB45XXX</t>
  </si>
  <si>
    <t>ABCDEFGHIJK000004634</t>
  </si>
  <si>
    <t>0000GB46XXX</t>
  </si>
  <si>
    <t>ABCDEFGHIJK000004731</t>
  </si>
  <si>
    <t>0000GB47XXX</t>
  </si>
  <si>
    <t>ABCDEFGHIJK000004828</t>
  </si>
  <si>
    <t>0000GB48XXX</t>
  </si>
  <si>
    <t>ABCDEFGHIJK000004925</t>
  </si>
  <si>
    <t>0000GB49XXX</t>
  </si>
  <si>
    <t>ABCDEFGHIJK000005022</t>
  </si>
  <si>
    <t>0000GB50XXX</t>
  </si>
  <si>
    <t>ABCDEFGHIJK000005119</t>
  </si>
  <si>
    <t>0000GB51XXX</t>
  </si>
  <si>
    <t>ABCDEFGHIJK000005216</t>
  </si>
  <si>
    <t>0000GB52XXX</t>
  </si>
  <si>
    <t>ABCDEFGHIJK000005313</t>
  </si>
  <si>
    <t>0000GB53XXX</t>
  </si>
  <si>
    <t>ABCDEFGHIJK000005410</t>
  </si>
  <si>
    <t>0000GB54XXX</t>
  </si>
  <si>
    <t>ABCDEFGHIJK000005507</t>
  </si>
  <si>
    <t>0000GB55XXX</t>
  </si>
  <si>
    <t>ABCDEFGHIJK000005604</t>
  </si>
  <si>
    <t>0000GB56XXX</t>
  </si>
  <si>
    <t>ABCDEFGHIJK000005798</t>
  </si>
  <si>
    <t>0000GB57XXX</t>
  </si>
  <si>
    <t>ABCDEFGHIJK000005895</t>
  </si>
  <si>
    <t>0000GB58XXX</t>
  </si>
  <si>
    <t>ABCDEFGHIJK000005992</t>
  </si>
  <si>
    <t>0000GB59XXX</t>
  </si>
  <si>
    <t>ABCDEFGHIJK000006089</t>
  </si>
  <si>
    <t>0000GB60XXX</t>
  </si>
  <si>
    <t>ABCDEFGHIJK000006186</t>
  </si>
  <si>
    <t>0000GB61XXX</t>
  </si>
  <si>
    <t>ABCDEFGHIJK000006283</t>
  </si>
  <si>
    <t>0000GB62XXX</t>
  </si>
  <si>
    <t>ABCDEFGHIJK000006380</t>
  </si>
  <si>
    <t>0000GB63XXX</t>
  </si>
  <si>
    <t>ABCDEFGHIJK000006477</t>
  </si>
  <si>
    <t>0000GB64XXX</t>
  </si>
  <si>
    <t>ABCDEFGHIJK000006574</t>
  </si>
  <si>
    <t>0000GB65XXX</t>
  </si>
  <si>
    <t>ABCDEFGHIJK000006671</t>
  </si>
  <si>
    <t>0000GB66XXX</t>
  </si>
  <si>
    <t>ABCDEFGHIJK000006768</t>
  </si>
  <si>
    <t>0000GB67XXX</t>
  </si>
  <si>
    <t>ABCDEFGHIJK000006865</t>
  </si>
  <si>
    <t>0000GB68XXX</t>
  </si>
  <si>
    <t>ABCDEFGHIJK000006962</t>
  </si>
  <si>
    <t>0000GB69XXX</t>
  </si>
  <si>
    <t>ABCDEFGHIJK000007059</t>
  </si>
  <si>
    <t>0000GB70XXX</t>
  </si>
  <si>
    <t>ABCDEFGHIJK000007156</t>
  </si>
  <si>
    <t>0000GB71XXX</t>
  </si>
  <si>
    <t>ABCDEFGHIJK000007253</t>
  </si>
  <si>
    <t>0000GB72XXX</t>
  </si>
  <si>
    <t>ABCDEFGHIJK000007350</t>
  </si>
  <si>
    <t>0000GB73XXX</t>
  </si>
  <si>
    <t>ABCDEFGHIJK000007447</t>
  </si>
  <si>
    <t>0000GB74XXX</t>
  </si>
  <si>
    <t>ABCDEFGHIJK000007544</t>
  </si>
  <si>
    <t>0000GB75XXX</t>
  </si>
  <si>
    <t>ABCDEFGHIJK000007641</t>
  </si>
  <si>
    <t>0000GB76XXX</t>
  </si>
  <si>
    <t>ABCDEFGHIJK000007738</t>
  </si>
  <si>
    <t>0000GB77XXX</t>
  </si>
  <si>
    <t>ABCDEFGHIJK000007835</t>
  </si>
  <si>
    <t>0000GB78XXX</t>
  </si>
  <si>
    <t>ABCDEFGHIJK000007932</t>
  </si>
  <si>
    <t>0000GB79XXX</t>
  </si>
  <si>
    <t>ABCDEFGHIJK000008029</t>
  </si>
  <si>
    <t>0000GB80XXX</t>
  </si>
  <si>
    <t>ABCDEFGHIJK000008126</t>
  </si>
  <si>
    <t>0000GB81XXX</t>
  </si>
  <si>
    <t>ABCDEFGHIJK000008223</t>
  </si>
  <si>
    <t>0000GB82XXX</t>
  </si>
  <si>
    <t>ABCDEFGHIJK000008320</t>
  </si>
  <si>
    <t>0000GB83XXX</t>
  </si>
  <si>
    <t>ABCDEFGHIJK000008417</t>
  </si>
  <si>
    <t>0000GB84XXX</t>
  </si>
  <si>
    <t>ABCDEFGHIJK000008514</t>
  </si>
  <si>
    <t>0000GB85XXX</t>
  </si>
  <si>
    <t>ABCDEFGHIJK000008611</t>
  </si>
  <si>
    <t>0000GB86XXX</t>
  </si>
  <si>
    <t>ABCDEFGHIJK000008708</t>
  </si>
  <si>
    <t>0000GB87XXX</t>
  </si>
  <si>
    <t>ABCDEFGHIJK000008805</t>
  </si>
  <si>
    <t>0000GB88XXX</t>
  </si>
  <si>
    <t>ABCDEFGHIJK000008902</t>
  </si>
  <si>
    <t>0000GB89XXX</t>
  </si>
  <si>
    <t>ABCDEFGHIJK000009096</t>
  </si>
  <si>
    <t>0000GB90XXX</t>
  </si>
  <si>
    <t>ABCDEFGHIJK000009193</t>
  </si>
  <si>
    <t>0000GB91XXX</t>
  </si>
  <si>
    <t>ABCDEFGHIJK000009290</t>
  </si>
  <si>
    <t>0000GB92XXX</t>
  </si>
  <si>
    <t>ABCDEFGHIJK000009387</t>
  </si>
  <si>
    <t>0000GB93XXX</t>
  </si>
  <si>
    <t>ABCDEFGHIJK000009484</t>
  </si>
  <si>
    <t>0000GB94XXX</t>
  </si>
  <si>
    <t>ABCDEFGHIJK000009581</t>
  </si>
  <si>
    <t>0000GB95XXX</t>
  </si>
  <si>
    <t>ABCDEFGHIJK000009678</t>
  </si>
  <si>
    <t>0000GB96XXX</t>
  </si>
  <si>
    <t>ABCDEFGHIJK000009775</t>
  </si>
  <si>
    <t>0000GB97XXX</t>
  </si>
  <si>
    <t>ABCDEFGHIJK000009872</t>
  </si>
  <si>
    <t>0000GB98XXX</t>
  </si>
  <si>
    <t>ABCDEFGHIJK000009969</t>
  </si>
  <si>
    <t>0000GB99XXX</t>
  </si>
  <si>
    <t>Identities/Demo Excel.secretarium</t>
  </si>
  <si>
    <t>wss://ovh1.node.secretarium.org:443/</t>
  </si>
  <si>
    <t>0000GB00XXX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</si>
</sst>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4" xfId="0" quotePrefix="1" applyFont="1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quotePrefix="1" applyFont="1" applyBorder="1" applyAlignment="1"/>
    <xf numFmtId="0" fontId="1" fillId="0" borderId="0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164" fontId="0" fillId="0" borderId="0" xfId="1" applyNumberFormat="1" applyFont="1"/>
    <xf numFmtId="43" fontId="0" fillId="0" borderId="0" xfId="1" applyNumberFormat="1" applyFont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quotePrefix="1"/>
    <xf numFmtId="0" fontId="1" fillId="0" borderId="11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0" borderId="1" xfId="0" applyFont="1" applyFill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7" fillId="2" borderId="12" xfId="0" quotePrefix="1" applyFont="1" applyFill="1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7" fillId="2" borderId="14" xfId="0" quotePrefix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6" xfId="0" quotePrefix="1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04d5fa17a9c4b88aa1764526b88d5e1">
      <tp t="s">
        <v>Executed @12/11/2018 13:02:15</v>
        <stp/>
        <stp>Request</stp>
        <stp>AAAAAAAAAF0=</stp>
        <tr r="D36" s="14"/>
      </tp>
      <tp t="s">
        <v>Executed @12/11/2018 13:02:16</v>
        <stp/>
        <stp>Request</stp>
        <stp>AAAAAAAAAF4=</stp>
        <tr r="D60" s="14"/>
      </tp>
      <tp t="s">
        <v>Executed @12/11/2018 13:02:16</v>
        <stp/>
        <stp>Request</stp>
        <stp>AAAAAAAAAF8=</stp>
        <tr r="D102" s="14"/>
      </tp>
      <tp t="s">
        <v>Executed @12/11/2018 13:02:15</v>
        <stp/>
        <stp>Request</stp>
        <stp>AAAAAAAAAFA=</stp>
        <tr r="D18" s="14"/>
      </tp>
      <tp t="s">
        <v>Executed @12/11/2018 13:02:15</v>
        <stp/>
        <stp>Request</stp>
        <stp>AAAAAAAAAFE=</stp>
        <tr r="D16" s="14"/>
      </tp>
      <tp t="s">
        <v>Executed @12/11/2018 13:02:15</v>
        <stp/>
        <stp>Request</stp>
        <stp>AAAAAAAAAFI=</stp>
        <tr r="D14" s="14"/>
      </tp>
      <tp t="s">
        <v>Executed @12/11/2018 13:02:15</v>
        <stp/>
        <stp>Request</stp>
        <stp>AAAAAAAAAFM=</stp>
        <tr r="D12" s="14"/>
      </tp>
      <tp t="s">
        <v>Executed @12/11/2018 13:02:15</v>
        <stp/>
        <stp>Request</stp>
        <stp>AAAAAAAAAFQ=</stp>
        <tr r="D10" s="14"/>
      </tp>
      <tp t="s">
        <v>Executed @12/11/2018 13:02:15</v>
        <stp/>
        <stp>Request</stp>
        <stp>AAAAAAAAAFU=</stp>
        <tr r="D8" s="14"/>
      </tp>
      <tp t="s">
        <v>Executed @12/11/2018 13:02:15</v>
        <stp/>
        <stp>Request</stp>
        <stp>AAAAAAAAAFY=</stp>
        <tr r="D6" s="14"/>
      </tp>
      <tp t="s">
        <v>Executed @12/11/2018 13:02:15</v>
        <stp/>
        <stp>Request</stp>
        <stp>AAAAAAAAAFc=</stp>
        <tr r="D76" s="14"/>
      </tp>
      <tp t="s">
        <v>Executed @12/11/2018 13:02:15</v>
        <stp/>
        <stp>Request</stp>
        <stp>AAAAAAAAAFg=</stp>
        <tr r="D84" s="14"/>
      </tp>
      <tp t="s">
        <v>Executed @12/11/2018 13:02:15</v>
        <stp/>
        <stp>Request</stp>
        <stp>AAAAAAAAAFk=</stp>
        <tr r="D49" s="14"/>
      </tp>
      <tp t="s">
        <v>Executed @12/11/2018 13:02:15</v>
        <stp/>
        <stp>Request</stp>
        <stp>AAAAAAAAAFo=</stp>
        <tr r="D56" s="14"/>
      </tp>
      <tp t="s">
        <v>Executed @12/11/2018 13:02:15</v>
        <stp/>
        <stp>Request</stp>
        <stp>AAAAAAAAAFs=</stp>
        <tr r="D28" s="14"/>
      </tp>
      <tp t="s">
        <v>Executed @12/11/2018 13:02:15</v>
        <stp/>
        <stp>Request</stp>
        <stp>AAAAAAAAAFw=</stp>
        <tr r="D37" s="14"/>
      </tp>
      <tp t="s">
        <v>Executed @12/11/2018 13:02:16</v>
        <stp/>
        <stp>Request</stp>
        <stp>AAAAAAAAAGA=</stp>
        <tr r="D43" s="14"/>
      </tp>
      <tp t="s">
        <v>Executed @12/11/2018 13:02:16</v>
        <stp/>
        <stp>Request</stp>
        <stp>AAAAAAAAAGE=</stp>
        <tr r="D57" s="14"/>
      </tp>
      <tp t="s">
        <v>Executed @12/11/2018 13:02:16</v>
        <stp/>
        <stp>Request</stp>
        <stp>AAAAAAAAAGI=</stp>
        <tr r="D74" s="14"/>
      </tp>
      <tp t="s">
        <v>Executed @12/11/2018 13:02:16</v>
        <stp/>
        <stp>Request</stp>
        <stp>AAAAAAAAAGM=</stp>
        <tr r="D101" s="14"/>
      </tp>
      <tp t="s">
        <v>Executed @12/11/2018 13:02:16</v>
        <stp/>
        <stp>Request</stp>
        <stp>AAAAAAAAAGQ=</stp>
        <tr r="D29" s="14"/>
      </tp>
      <tp t="s">
        <v>Executed @12/11/2018 13:02:16</v>
        <stp/>
        <stp>Request</stp>
        <stp>AAAAAAAAAGU=</stp>
        <tr r="D51" s="14"/>
      </tp>
      <tp t="s">
        <v>Executed @12/11/2018 13:02:16</v>
        <stp/>
        <stp>Request</stp>
        <stp>AAAAAAAAAGY=</stp>
        <tr r="D5" s="14"/>
      </tp>
      <tp t="s">
        <v>Executed @12/11/2018 13:02:14</v>
        <stp/>
        <stp>Request</stp>
        <stp>AAAAAAAAAD0=</stp>
        <tr r="D99" s="14"/>
      </tp>
      <tp t="s">
        <v>Executed @12/11/2018 13:02:14</v>
        <stp/>
        <stp>Request</stp>
        <stp>AAAAAAAAAD4=</stp>
        <tr r="D30" s="14"/>
      </tp>
      <tp t="s">
        <v>Executed @12/11/2018 13:02:14</v>
        <stp/>
        <stp>Request</stp>
        <stp>AAAAAAAAAD8=</stp>
        <tr r="D39" s="14"/>
      </tp>
      <tp t="s">
        <v>Executed @12/11/2018 13:02:13</v>
        <stp/>
        <stp>Request</stp>
        <stp>AAAAAAAAADA=</stp>
        <tr r="D58" s="14"/>
      </tp>
      <tp t="s">
        <v>Executed @12/11/2018 13:02:13</v>
        <stp/>
        <stp>Request</stp>
        <stp>AAAAAAAAADE=</stp>
        <tr r="D32" s="14"/>
      </tp>
      <tp t="s">
        <v>Executed @12/11/2018 13:02:13</v>
        <stp/>
        <stp>Request</stp>
        <stp>AAAAAAAAADI=</stp>
        <tr r="D41" s="14"/>
      </tp>
      <tp t="s">
        <v>Executed @12/11/2018 13:02:13</v>
        <stp/>
        <stp>Request</stp>
        <stp>AAAAAAAAADM=</stp>
        <tr r="D23" s="14"/>
      </tp>
      <tp t="s">
        <v>Executed @12/11/2018 13:02:13</v>
        <stp/>
        <stp>Request</stp>
        <stp>AAAAAAAAADQ=</stp>
        <tr r="D90" s="14"/>
      </tp>
      <tp t="s">
        <v>Executed @12/11/2018 13:02:13</v>
        <stp/>
        <stp>Request</stp>
        <stp>AAAAAAAAADU=</stp>
        <tr r="D89" s="14"/>
      </tp>
      <tp t="s">
        <v>Executed @12/11/2018 13:02:13</v>
        <stp/>
        <stp>Request</stp>
        <stp>AAAAAAAAADY=</stp>
        <tr r="D87" s="14"/>
      </tp>
      <tp t="s">
        <v>Executed @12/11/2018 13:02:13</v>
        <stp/>
        <stp>Request</stp>
        <stp>AAAAAAAAADc=</stp>
        <tr r="D95" s="14"/>
      </tp>
      <tp t="s">
        <v>Executed @12/11/2018 13:02:13</v>
        <stp/>
        <stp>Request</stp>
        <stp>AAAAAAAAADg=</stp>
        <tr r="D78" s="14"/>
      </tp>
      <tp t="s">
        <v>Executed @12/11/2018 13:02:13</v>
        <stp/>
        <stp>Request</stp>
        <stp>AAAAAAAAADk=</stp>
        <tr r="D65" s="14"/>
      </tp>
      <tp t="s">
        <v>Executed @12/11/2018 13:02:14</v>
        <stp/>
        <stp>Request</stp>
        <stp>AAAAAAAAADo=</stp>
        <tr r="D50" s="14"/>
      </tp>
      <tp t="s">
        <v>Executed @12/11/2018 13:02:14</v>
        <stp/>
        <stp>Request</stp>
        <stp>AAAAAAAAADs=</stp>
        <tr r="D80" s="14"/>
      </tp>
      <tp t="s">
        <v>Executed @12/11/2018 13:02:14</v>
        <stp/>
        <stp>Request</stp>
        <stp>AAAAAAAAADw=</stp>
        <tr r="D91" s="14"/>
      </tp>
      <tp t="s">
        <v>Executed @12/11/2018 13:02:15</v>
        <stp/>
        <stp>Request</stp>
        <stp>AAAAAAAAAE0=</stp>
        <tr r="D75" s="14"/>
      </tp>
      <tp t="s">
        <v>Executed @12/11/2018 13:02:15</v>
        <stp/>
        <stp>Request</stp>
        <stp>AAAAAAAAAE4=</stp>
        <tr r="D55" s="14"/>
      </tp>
      <tp t="s">
        <v>Executed @12/11/2018 13:02:15</v>
        <stp/>
        <stp>Request</stp>
        <stp>AAAAAAAAAE8=</stp>
        <tr r="D20" s="14"/>
      </tp>
      <tp t="s">
        <v>Executed @12/11/2018 13:02:14</v>
        <stp/>
        <stp>Request</stp>
        <stp>AAAAAAAAAEA=</stp>
        <tr r="D21" s="14"/>
      </tp>
      <tp t="s">
        <v>Executed @12/11/2018 13:02:14</v>
        <stp/>
        <stp>Request</stp>
        <stp>AAAAAAAAAEE=</stp>
        <tr r="D64" s="14"/>
      </tp>
      <tp t="s">
        <v>Executed @12/11/2018 13:02:14</v>
        <stp/>
        <stp>Request</stp>
        <stp>AAAAAAAAAEI=</stp>
        <tr r="D70" s="14"/>
      </tp>
      <tp t="s">
        <v>Executed @12/11/2018 13:02:14</v>
        <stp/>
        <stp>Request</stp>
        <stp>AAAAAAAAAEM=</stp>
        <tr r="D73" s="14"/>
      </tp>
      <tp t="s">
        <v>Executed @12/11/2018 13:02:14</v>
        <stp/>
        <stp>Request</stp>
        <stp>AAAAAAAAAEQ=</stp>
        <tr r="D59" s="14"/>
      </tp>
      <tp t="s">
        <v>Executed @12/11/2018 13:02:14</v>
        <stp/>
        <stp>Request</stp>
        <stp>AAAAAAAAAEU=</stp>
        <tr r="D71" s="14"/>
      </tp>
      <tp t="s">
        <v>Executed @12/11/2018 13:02:14</v>
        <stp/>
        <stp>Request</stp>
        <stp>AAAAAAAAAEY=</stp>
        <tr r="D45" s="14"/>
      </tp>
      <tp t="s">
        <v>Executed @12/11/2018 13:02:14</v>
        <stp/>
        <stp>Request</stp>
        <stp>AAAAAAAAAEc=</stp>
        <tr r="D61" s="14"/>
      </tp>
      <tp t="s">
        <v>Executed @12/11/2018 13:02:14</v>
        <stp/>
        <stp>Request</stp>
        <stp>AAAAAAAAAEg=</stp>
        <tr r="D93" s="14"/>
      </tp>
      <tp t="s">
        <v>Executed @12/11/2018 13:02:14</v>
        <stp/>
        <stp>Request</stp>
        <stp>AAAAAAAAAEk=</stp>
        <tr r="D52" s="14"/>
      </tp>
      <tp t="s">
        <v>Executed @12/11/2018 13:02:14</v>
        <stp/>
        <stp>Request</stp>
        <stp>AAAAAAAAAEo=</stp>
        <tr r="D66" s="14"/>
      </tp>
      <tp t="s">
        <v>Executed @12/11/2018 13:02:14</v>
        <stp/>
        <stp>Request</stp>
        <stp>AAAAAAAAAEs=</stp>
        <tr r="D31" s="14"/>
      </tp>
      <tp t="s">
        <v>Executed @12/11/2018 13:02:15</v>
        <stp/>
        <stp>Request</stp>
        <stp>AAAAAAAAAEw=</stp>
        <tr r="D40" s="14"/>
      </tp>
      <tp t="s">
        <v>Executed @12/11/2018 13:02:12</v>
        <stp/>
        <stp>Request</stp>
        <stp>AAAAAAAAAB0=</stp>
        <tr r="D9" s="14"/>
      </tp>
      <tp t="s">
        <v>Executed @12/11/2018 13:02:12</v>
        <stp/>
        <stp>Request</stp>
        <stp>AAAAAAAAAB4=</stp>
        <tr r="D7" s="14"/>
      </tp>
      <tp t="s">
        <v>Executed @12/11/2018 13:02:12</v>
        <stp/>
        <stp>Request</stp>
        <stp>AAAAAAAAAB8=</stp>
        <tr r="D92" s="14"/>
      </tp>
      <tp t="s">
        <v>Executed @12/11/2018 13:02:11</v>
        <stp/>
        <stp>Request</stp>
        <stp>AAAAAAAAABA=</stp>
        <tr r="D104" s="14"/>
      </tp>
      <tp t="s">
        <v>Executed @12/11/2018 13:02:11</v>
        <stp/>
        <stp>Request</stp>
        <stp>AAAAAAAAABE=</stp>
        <tr r="D81" s="14"/>
      </tp>
      <tp t="s">
        <v>Executed @12/11/2018 13:02:11</v>
        <stp/>
        <stp>Request</stp>
        <stp>AAAAAAAAABI=</stp>
        <tr r="D96" s="14"/>
      </tp>
      <tp t="s">
        <v>Executed @12/11/2018 13:02:11</v>
        <stp/>
        <stp>Request</stp>
        <stp>AAAAAAAAABM=</stp>
        <tr r="D42" s="14"/>
      </tp>
      <tp t="s">
        <v>Executed @12/11/2018 13:02:11</v>
        <stp/>
        <stp>Request</stp>
        <stp>AAAAAAAAABQ=</stp>
        <tr r="D27" s="14"/>
      </tp>
      <tp t="s">
        <v>Executed @12/11/2018 13:02:11</v>
        <stp/>
        <stp>Request</stp>
        <stp>AAAAAAAAABU=</stp>
        <tr r="D34" s="14"/>
      </tp>
      <tp t="s">
        <v>Executed @12/11/2018 13:02:11</v>
        <stp/>
        <stp>Request</stp>
        <stp>AAAAAAAAABY=</stp>
        <tr r="D77" s="14"/>
      </tp>
      <tp t="s">
        <v>Executed @12/11/2018 13:02:12</v>
        <stp/>
        <stp>Request</stp>
        <stp>AAAAAAAAABc=</stp>
        <tr r="D68" s="14"/>
      </tp>
      <tp t="s">
        <v>Executed @12/11/2018 13:02:12</v>
        <stp/>
        <stp>Request</stp>
        <stp>AAAAAAAAABg=</stp>
        <tr r="D19" s="14"/>
      </tp>
      <tp t="s">
        <v>Executed @12/11/2018 13:02:12</v>
        <stp/>
        <stp>Request</stp>
        <stp>AAAAAAAAABk=</stp>
        <tr r="D17" s="14"/>
      </tp>
      <tp t="s">
        <v>Executed @12/11/2018 13:02:12</v>
        <stp/>
        <stp>Request</stp>
        <stp>AAAAAAAAABo=</stp>
        <tr r="D15" s="14"/>
      </tp>
      <tp t="s">
        <v>Executed @12/11/2018 13:02:12</v>
        <stp/>
        <stp>Request</stp>
        <stp>AAAAAAAAABs=</stp>
        <tr r="D13" s="14"/>
      </tp>
      <tp t="s">
        <v>Executed @12/11/2018 13:02:12</v>
        <stp/>
        <stp>Request</stp>
        <stp>AAAAAAAAABw=</stp>
        <tr r="D11" s="14"/>
      </tp>
      <tp t="s">
        <v>Executed @12/11/2018 13:02:13</v>
        <stp/>
        <stp>Request</stp>
        <stp>AAAAAAAAAC0=</stp>
        <tr r="D97" s="14"/>
      </tp>
      <tp t="s">
        <v>Executed @12/11/2018 13:02:13</v>
        <stp/>
        <stp>Request</stp>
        <stp>AAAAAAAAAC4=</stp>
        <tr r="D67" s="14"/>
      </tp>
      <tp t="s">
        <v>Executed @12/11/2018 13:02:13</v>
        <stp/>
        <stp>Request</stp>
        <stp>AAAAAAAAAC8=</stp>
        <tr r="D44" s="14"/>
      </tp>
      <tp t="s">
        <v>Executed @12/11/2018 13:02:12</v>
        <stp/>
        <stp>Request</stp>
        <stp>AAAAAAAAACA=</stp>
        <tr r="D62" s="14"/>
      </tp>
      <tp t="s">
        <v>Executed @12/11/2018 13:02:12</v>
        <stp/>
        <stp>Request</stp>
        <stp>AAAAAAAAACE=</stp>
        <tr r="D72" s="14"/>
      </tp>
      <tp t="s">
        <v>Executed @12/11/2018 13:02:12</v>
        <stp/>
        <stp>Request</stp>
        <stp>AAAAAAAAACI=</stp>
        <tr r="D85" s="14"/>
      </tp>
      <tp t="s">
        <v>Executed @12/11/2018 13:02:12</v>
        <stp/>
        <stp>Request</stp>
        <stp>AAAAAAAAACM=</stp>
        <tr r="D103" s="14"/>
      </tp>
      <tp t="s">
        <v>Executed @12/11/2018 13:02:12</v>
        <stp/>
        <stp>Request</stp>
        <stp>AAAAAAAAACQ=</stp>
        <tr r="D33" s="14"/>
      </tp>
      <tp t="s">
        <v>Executed @12/11/2018 13:02:12</v>
        <stp/>
        <stp>Request</stp>
        <stp>AAAAAAAAACU=</stp>
        <tr r="D25" s="14"/>
      </tp>
      <tp t="s">
        <v>Executed @12/11/2018 13:02:12</v>
        <stp/>
        <stp>Request</stp>
        <stp>AAAAAAAAACY=</stp>
        <tr r="D46" s="14"/>
      </tp>
      <tp t="s">
        <v>Executed @12/11/2018 13:02:12</v>
        <stp/>
        <stp>Request</stp>
        <stp>AAAAAAAAACc=</stp>
        <tr r="D94" s="14"/>
      </tp>
      <tp t="s">
        <v>Executed @12/11/2018 13:02:13</v>
        <stp/>
        <stp>Request</stp>
        <stp>AAAAAAAAACg=</stp>
        <tr r="D83" s="14"/>
      </tp>
      <tp t="s">
        <v>Executed @12/11/2018 13:02:13</v>
        <stp/>
        <stp>Request</stp>
        <stp>AAAAAAAAACk=</stp>
        <tr r="D47" s="14"/>
      </tp>
      <tp t="s">
        <v>Executed @12/11/2018 13:02:13</v>
        <stp/>
        <stp>Request</stp>
        <stp>AAAAAAAAACo=</stp>
        <tr r="D100" s="14"/>
      </tp>
      <tp t="s">
        <v>Executed @12/11/2018 13:02:13</v>
        <stp/>
        <stp>Request</stp>
        <stp>AAAAAAAAACs=</stp>
        <tr r="D63" s="14"/>
      </tp>
      <tp t="s">
        <v>Executed @12/11/2018 13:02:13</v>
        <stp/>
        <stp>Request</stp>
        <stp>AAAAAAAAACw=</stp>
        <tr r="D38" s="14"/>
      </tp>
      <tp t="s">
        <v>Executed @12/11/2018 13:02:11</v>
        <stp/>
        <stp>Request</stp>
        <stp>AAAAAAAAAA0=</stp>
        <tr r="D82" s="14"/>
      </tp>
      <tp t="s">
        <v>Executed @12/11/2018 13:02:11</v>
        <stp/>
        <stp>Request</stp>
        <stp>AAAAAAAAAA4=</stp>
        <tr r="D69" s="14"/>
      </tp>
      <tp t="s">
        <v>Executed @12/11/2018 13:02:11</v>
        <stp/>
        <stp>Request</stp>
        <stp>AAAAAAAAAA8=</stp>
        <tr r="D79" s="14"/>
      </tp>
      <tp t="s">
        <v>{_x000D_
  "LEI": "ABCDEFGHIJK000000075",_x000D_
  "values": [_x000D_
    {_x000D_
      "name": "BIC",_x000D_
      "split": [_x000D_
        2_x000D_
      ],_x000D_
      "total": 2,_x000D_
      "group": 2,_x000D_
      "contribution": "1WlUDONHZRGjGMyteYzO96lRCig8K2wpUtmOmaUkn1c="_x000D_
    },_x000D_
    {_x000D_
      "name": "EMIR",_x000D_
      "split": [_x000D_
        2_x000D_
      ],_x000D_
      "total": 2,_x000D_
      "group": 2,_x000D_
      "contribution": "tHd8zBcvsH5m52WC/LrgGvkVTL3FlsH2auriEMn1s6k="_x000D_
    },_x000D_
    {_x000D_
      "name": "GK",_x000D_
      "split": [_x000D_
        2_x000D_
      ],_x000D_
      "total": 2,_x000D_
      "group": 2,_x000D_
      "contribution": "a4ayc/80/OGda4BO/1o/V0etpOqiLx1JwB5S3beHW0s="_x000D_
    },_x000D_
    {_x000D_
      "name": "IF",_x000D_
      "split": [_x000D_
        2_x000D_
      ],_x000D_
      "total": 2,_x000D_
      "group": 2,_x000D_
      "contribution": "tb6kG2xiP3wJ8b8k3K5Y66s8DN2QrZZrxDpFtEhn4Ss="_x000D_
    },_x000D_
    {_x000D_
      "name": "NACE",_x000D_
      "split": [_x000D_
        2_x000D_
      ],_x000D_
      "total": 2,_x000D_
      "group": 2,_x000D_
      "contribution": "sJbBNLZowZuQLcEoBrULe6zoJzOfWZZBBNpnjWSQoic="_x000D_
    },_x000D_
    {_x000D_
      "name": "PERMID",_x000D_
      "split": [_x000D_
        2_x000D_
      ],_x000D_
      "total": 2,_x000D_
      "group": 2,_x000D_
      "contribution": "UqXUoHHYLK6ocymGjSL2uDkKw9Inxv3g1FJeaVEOxHk="_x000D_
    }_x000D_
  ]_x000D_
}</v>
        <stp/>
        <stp>Request</stp>
        <stp>AAAAAAAAAAI=</stp>
        <tr r="F5" s="14"/>
      </tp>
      <tp t="s">
        <v>Executed @12/11/2018 13:02:10</v>
        <stp/>
        <stp>Request</stp>
        <stp>AAAAAAAAAAM=</stp>
        <tr r="D48" s="14"/>
      </tp>
      <tp t="s">
        <v>Executed @12/11/2018 13:02:10</v>
        <stp/>
        <stp>Request</stp>
        <stp>AAAAAAAAAAQ=</stp>
        <tr r="D54" s="14"/>
      </tp>
      <tp t="s">
        <v>Executed @12/11/2018 13:02:10</v>
        <stp/>
        <stp>Request</stp>
        <stp>AAAAAAAAAAU=</stp>
        <tr r="D88" s="14"/>
      </tp>
      <tp t="s">
        <v>Executed @12/11/2018 13:02:10</v>
        <stp/>
        <stp>Request</stp>
        <stp>AAAAAAAAAAY=</stp>
        <tr r="D98" s="14"/>
      </tp>
      <tp t="s">
        <v>Executed @12/11/2018 13:02:10</v>
        <stp/>
        <stp>Request</stp>
        <stp>AAAAAAAAAAc=</stp>
        <tr r="D26" s="14"/>
      </tp>
      <tp t="s">
        <v>Executed @12/11/2018 13:02:10</v>
        <stp/>
        <stp>Request</stp>
        <stp>AAAAAAAAAAg=</stp>
        <tr r="D35" s="14"/>
      </tp>
      <tp t="s">
        <v>Executed @12/11/2018 13:02:10</v>
        <stp/>
        <stp>Request</stp>
        <stp>AAAAAAAAAAk=</stp>
        <tr r="D22" s="14"/>
      </tp>
      <tp t="s">
        <v>Executed @12/11/2018 13:02:10</v>
        <stp/>
        <stp>Request</stp>
        <stp>AAAAAAAAAAo=</stp>
        <tr r="D53" s="14"/>
      </tp>
      <tp t="s">
        <v>Executed @12/11/2018 13:02:11</v>
        <stp/>
        <stp>Request</stp>
        <stp>AAAAAAAAAAs=</stp>
        <tr r="D24" s="14"/>
      </tp>
      <tp t="s">
        <v>Executed @12/11/2018 13:02:11</v>
        <stp/>
        <stp>Request</stp>
        <stp>AAAAAAAAAAw=</stp>
        <tr r="D86" s="14"/>
      </tp>
      <tp t="s">
        <v>SecureConnectionEstablished</v>
        <stp/>
        <stp>ConnectionState</stp>
        <tr r="C2" s="14"/>
        <tr r="C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43"/>
          <c:order val="0"/>
          <c:tx>
            <c:strRef>
              <c:f>MADRecChartsArgs!$A$2</c:f>
              <c:strCache>
                <c:ptCount val="1"/>
                <c:pt idx="0">
                  <c:v>BIC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C60D-4799-941F-34A69E5A80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'LEI view'!$N$6</c:f>
              <c:numCache>
                <c:formatCode>General</c:formatCode>
                <c:ptCount val="1"/>
              </c:numCache>
            </c:numRef>
          </c:cat>
          <c:val>
            <c:numRef>
              <c:f>[0]!MADREC_CHART_SERIE_0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60D-4799-941F-34A69E5A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MADRecChartsArgs!$B$2</c:f>
              <c:strCache>
                <c:ptCount val="1"/>
                <c:pt idx="0">
                  <c:v>EMIR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63-4C54-9410-16CC545EA9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3-4C54-9410-16CC545EA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MADRecChartsArgs!$C$2</c:f>
              <c:strCache>
                <c:ptCount val="1"/>
                <c:pt idx="0">
                  <c:v>GK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4C-4ED9-B17D-46AED682F7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C-4ED9-B17D-46AED682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MADRecChartsArgs!$D$2</c:f>
              <c:strCache>
                <c:ptCount val="1"/>
                <c:pt idx="0">
                  <c:v>IF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52-4BA4-B37E-E168E4E80F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2-4BA4-B37E-E168E4E80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MADRecChartsArgs!$E$2</c:f>
              <c:strCache>
                <c:ptCount val="1"/>
                <c:pt idx="0">
                  <c:v>NACE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F-4710-885A-8C0FC5F272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F-4710-885A-8C0FC5F2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MADRecChartsArgs!$F$2</c:f>
              <c:strCache>
                <c:ptCount val="1"/>
                <c:pt idx="0">
                  <c:v>PERMID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3-47D5-BAB8-9595BD8460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3-47D5-BAB8-9595BD84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13</xdr:row>
      <xdr:rowOff>66675</xdr:rowOff>
    </xdr:from>
    <xdr:to>
      <xdr:col>13</xdr:col>
      <xdr:colOff>342167</xdr:colOff>
      <xdr:row>25</xdr:row>
      <xdr:rowOff>75927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A38420-F94C-436E-B4F5-8EC66D6BE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419350"/>
          <a:ext cx="5866667" cy="2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5</xdr:row>
      <xdr:rowOff>0</xdr:rowOff>
    </xdr:from>
    <xdr:to>
      <xdr:col>16</xdr:col>
      <xdr:colOff>168275</xdr:colOff>
      <xdr:row>14</xdr:row>
      <xdr:rowOff>153987</xdr:rowOff>
    </xdr:to>
    <xdr:graphicFrame macro="">
      <xdr:nvGraphicFramePr>
        <xdr:cNvPr id="20" name="MADRec_piechart_0" title="BIC">
          <a:extLst>
            <a:ext uri="{FF2B5EF4-FFF2-40B4-BE49-F238E27FC236}">
              <a16:creationId xmlns:a16="http://schemas.microsoft.com/office/drawing/2014/main" id="{063445BA-A411-406E-8AF2-9DA5956A2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384175</xdr:colOff>
      <xdr:row>7</xdr:row>
      <xdr:rowOff>146050</xdr:rowOff>
    </xdr:from>
    <xdr:to>
      <xdr:col>16</xdr:col>
      <xdr:colOff>104775</xdr:colOff>
      <xdr:row>12</xdr:row>
      <xdr:rowOff>130175</xdr:rowOff>
    </xdr:to>
    <xdr:sp macro="" textlink="MADRecChartsArgs!A7">
      <xdr:nvSpPr>
        <xdr:cNvPr id="21" name="MADRec_text_contrib_0">
          <a:extLst>
            <a:ext uri="{FF2B5EF4-FFF2-40B4-BE49-F238E27FC236}">
              <a16:creationId xmlns:a16="http://schemas.microsoft.com/office/drawing/2014/main" id="{5E77D3BB-2AAB-4EDC-B8BE-7C092A772748}"/>
            </a:ext>
          </a:extLst>
        </xdr:cNvPr>
        <xdr:cNvSpPr txBox="1"/>
      </xdr:nvSpPr>
      <xdr:spPr>
        <a:xfrm>
          <a:off x="7594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DA70959F-1B2D-4F9A-9728-D522D9B64F7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1WlUDONHZRGjGMyteYzO96lRCig8K2wpUtmOmaUkn1c=
Total: 2
Group: 2
Split: [2]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12</xdr:row>
      <xdr:rowOff>130175</xdr:rowOff>
    </xdr:from>
    <xdr:to>
      <xdr:col>16</xdr:col>
      <xdr:colOff>104775</xdr:colOff>
      <xdr:row>14</xdr:row>
      <xdr:rowOff>85725</xdr:rowOff>
    </xdr:to>
    <xdr:sp macro="" textlink="MADRecChartsArgs!A8">
      <xdr:nvSpPr>
        <xdr:cNvPr id="22" name="MADRec_text_status_0">
          <a:extLst>
            <a:ext uri="{FF2B5EF4-FFF2-40B4-BE49-F238E27FC236}">
              <a16:creationId xmlns:a16="http://schemas.microsoft.com/office/drawing/2014/main" id="{42C1476A-B781-43F3-9517-8E0B021772D3}"/>
            </a:ext>
          </a:extLst>
        </xdr:cNvPr>
        <xdr:cNvSpPr txBox="1"/>
      </xdr:nvSpPr>
      <xdr:spPr>
        <a:xfrm>
          <a:off x="6578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EEBCAB8D-7BF7-4C6C-B56F-28FD6361D9CF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5</xdr:row>
      <xdr:rowOff>0</xdr:rowOff>
    </xdr:from>
    <xdr:to>
      <xdr:col>19</xdr:col>
      <xdr:colOff>330200</xdr:colOff>
      <xdr:row>14</xdr:row>
      <xdr:rowOff>153987</xdr:rowOff>
    </xdr:to>
    <xdr:graphicFrame macro="">
      <xdr:nvGraphicFramePr>
        <xdr:cNvPr id="23" name="MADRec_piechart_1" title="EMIR">
          <a:extLst>
            <a:ext uri="{FF2B5EF4-FFF2-40B4-BE49-F238E27FC236}">
              <a16:creationId xmlns:a16="http://schemas.microsoft.com/office/drawing/2014/main" id="{7D0B8417-E970-430F-B2B9-C82F5217E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727075</xdr:colOff>
      <xdr:row>7</xdr:row>
      <xdr:rowOff>146050</xdr:rowOff>
    </xdr:from>
    <xdr:to>
      <xdr:col>19</xdr:col>
      <xdr:colOff>266700</xdr:colOff>
      <xdr:row>12</xdr:row>
      <xdr:rowOff>130175</xdr:rowOff>
    </xdr:to>
    <xdr:sp macro="" textlink="MADRecChartsArgs!B7">
      <xdr:nvSpPr>
        <xdr:cNvPr id="24" name="MADRec_text_contrib_1">
          <a:extLst>
            <a:ext uri="{FF2B5EF4-FFF2-40B4-BE49-F238E27FC236}">
              <a16:creationId xmlns:a16="http://schemas.microsoft.com/office/drawing/2014/main" id="{81A1D29B-6856-42BC-ABCA-5FC08E27753F}"/>
            </a:ext>
          </a:extLst>
        </xdr:cNvPr>
        <xdr:cNvSpPr txBox="1"/>
      </xdr:nvSpPr>
      <xdr:spPr>
        <a:xfrm>
          <a:off x="9880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6EFC904A-83A0-4F70-BAE3-5C9976A3E208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tHd8zBcvsH5m52WC/LrgGvkVTL3FlsH2auriEMn1s6k=
Total: 2
Group: 2
Split: [2]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12</xdr:row>
      <xdr:rowOff>130175</xdr:rowOff>
    </xdr:from>
    <xdr:to>
      <xdr:col>19</xdr:col>
      <xdr:colOff>266700</xdr:colOff>
      <xdr:row>14</xdr:row>
      <xdr:rowOff>85725</xdr:rowOff>
    </xdr:to>
    <xdr:sp macro="" textlink="MADRecChartsArgs!B8">
      <xdr:nvSpPr>
        <xdr:cNvPr id="25" name="MADRec_text_status_1">
          <a:extLst>
            <a:ext uri="{FF2B5EF4-FFF2-40B4-BE49-F238E27FC236}">
              <a16:creationId xmlns:a16="http://schemas.microsoft.com/office/drawing/2014/main" id="{22864F2F-FD2A-48C4-9418-5EC6A42F98BA}"/>
            </a:ext>
          </a:extLst>
        </xdr:cNvPr>
        <xdr:cNvSpPr txBox="1"/>
      </xdr:nvSpPr>
      <xdr:spPr>
        <a:xfrm>
          <a:off x="8864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4A6E8FC6-0D97-4CC2-8B7B-2005B056153A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15</xdr:row>
      <xdr:rowOff>95250</xdr:rowOff>
    </xdr:from>
    <xdr:to>
      <xdr:col>16</xdr:col>
      <xdr:colOff>168275</xdr:colOff>
      <xdr:row>25</xdr:row>
      <xdr:rowOff>68262</xdr:rowOff>
    </xdr:to>
    <xdr:graphicFrame macro="">
      <xdr:nvGraphicFramePr>
        <xdr:cNvPr id="26" name="MADRec_piechart_2" title="GK">
          <a:extLst>
            <a:ext uri="{FF2B5EF4-FFF2-40B4-BE49-F238E27FC236}">
              <a16:creationId xmlns:a16="http://schemas.microsoft.com/office/drawing/2014/main" id="{205FD31C-193C-4514-B3F7-A32D968C7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384175</xdr:colOff>
      <xdr:row>18</xdr:row>
      <xdr:rowOff>60325</xdr:rowOff>
    </xdr:from>
    <xdr:to>
      <xdr:col>16</xdr:col>
      <xdr:colOff>104775</xdr:colOff>
      <xdr:row>23</xdr:row>
      <xdr:rowOff>44450</xdr:rowOff>
    </xdr:to>
    <xdr:sp macro="" textlink="MADRecChartsArgs!C7">
      <xdr:nvSpPr>
        <xdr:cNvPr id="27" name="MADRec_text_contrib_2">
          <a:extLst>
            <a:ext uri="{FF2B5EF4-FFF2-40B4-BE49-F238E27FC236}">
              <a16:creationId xmlns:a16="http://schemas.microsoft.com/office/drawing/2014/main" id="{1E8F5F68-3099-49AC-87A0-587B0BBDA381}"/>
            </a:ext>
          </a:extLst>
        </xdr:cNvPr>
        <xdr:cNvSpPr txBox="1"/>
      </xdr:nvSpPr>
      <xdr:spPr>
        <a:xfrm>
          <a:off x="7594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20316CC1-DE4A-44C1-AAA6-D49F3E3F2BF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a4ayc/80/OGda4BO/1o/V0etpOqiLx1JwB5S3beHW0s=
Total: 2
Group: 2
Split: [2]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23</xdr:row>
      <xdr:rowOff>44450</xdr:rowOff>
    </xdr:from>
    <xdr:to>
      <xdr:col>16</xdr:col>
      <xdr:colOff>104775</xdr:colOff>
      <xdr:row>25</xdr:row>
      <xdr:rowOff>0</xdr:rowOff>
    </xdr:to>
    <xdr:sp macro="" textlink="MADRecChartsArgs!C8">
      <xdr:nvSpPr>
        <xdr:cNvPr id="28" name="MADRec_text_status_2">
          <a:extLst>
            <a:ext uri="{FF2B5EF4-FFF2-40B4-BE49-F238E27FC236}">
              <a16:creationId xmlns:a16="http://schemas.microsoft.com/office/drawing/2014/main" id="{0428D5BA-8C11-4ADD-A853-49D9DB8EAD34}"/>
            </a:ext>
          </a:extLst>
        </xdr:cNvPr>
        <xdr:cNvSpPr txBox="1"/>
      </xdr:nvSpPr>
      <xdr:spPr>
        <a:xfrm>
          <a:off x="6578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B75A2A41-2D81-40DB-A3D8-9701CCDB017D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15</xdr:row>
      <xdr:rowOff>95250</xdr:rowOff>
    </xdr:from>
    <xdr:to>
      <xdr:col>19</xdr:col>
      <xdr:colOff>330200</xdr:colOff>
      <xdr:row>25</xdr:row>
      <xdr:rowOff>68262</xdr:rowOff>
    </xdr:to>
    <xdr:graphicFrame macro="">
      <xdr:nvGraphicFramePr>
        <xdr:cNvPr id="29" name="MADRec_piechart_3" title="IF">
          <a:extLst>
            <a:ext uri="{FF2B5EF4-FFF2-40B4-BE49-F238E27FC236}">
              <a16:creationId xmlns:a16="http://schemas.microsoft.com/office/drawing/2014/main" id="{9B0F6780-162E-4AE7-AAD1-677CBC6BB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727075</xdr:colOff>
      <xdr:row>18</xdr:row>
      <xdr:rowOff>60325</xdr:rowOff>
    </xdr:from>
    <xdr:to>
      <xdr:col>19</xdr:col>
      <xdr:colOff>266700</xdr:colOff>
      <xdr:row>23</xdr:row>
      <xdr:rowOff>44450</xdr:rowOff>
    </xdr:to>
    <xdr:sp macro="" textlink="MADRecChartsArgs!D7">
      <xdr:nvSpPr>
        <xdr:cNvPr id="30" name="MADRec_text_contrib_3">
          <a:extLst>
            <a:ext uri="{FF2B5EF4-FFF2-40B4-BE49-F238E27FC236}">
              <a16:creationId xmlns:a16="http://schemas.microsoft.com/office/drawing/2014/main" id="{4F1568EE-21E7-42DA-A98E-FEA68F781E2D}"/>
            </a:ext>
          </a:extLst>
        </xdr:cNvPr>
        <xdr:cNvSpPr txBox="1"/>
      </xdr:nvSpPr>
      <xdr:spPr>
        <a:xfrm>
          <a:off x="9880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C965E617-2901-4559-84BF-2BB3501E86FB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tb6kG2xiP3wJ8b8k3K5Y66s8DN2QrZZrxDpFtEhn4Ss=
Total: 2
Group: 2
Split: [2]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23</xdr:row>
      <xdr:rowOff>44450</xdr:rowOff>
    </xdr:from>
    <xdr:to>
      <xdr:col>19</xdr:col>
      <xdr:colOff>266700</xdr:colOff>
      <xdr:row>25</xdr:row>
      <xdr:rowOff>0</xdr:rowOff>
    </xdr:to>
    <xdr:sp macro="" textlink="MADRecChartsArgs!D8">
      <xdr:nvSpPr>
        <xdr:cNvPr id="31" name="MADRec_text_status_3">
          <a:extLst>
            <a:ext uri="{FF2B5EF4-FFF2-40B4-BE49-F238E27FC236}">
              <a16:creationId xmlns:a16="http://schemas.microsoft.com/office/drawing/2014/main" id="{7BEF855C-D10C-40B7-A69C-CDCC34DC636B}"/>
            </a:ext>
          </a:extLst>
        </xdr:cNvPr>
        <xdr:cNvSpPr txBox="1"/>
      </xdr:nvSpPr>
      <xdr:spPr>
        <a:xfrm>
          <a:off x="8864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87FA154C-7E87-4ECB-A33C-3F8637259E9A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26</xdr:row>
      <xdr:rowOff>9525</xdr:rowOff>
    </xdr:from>
    <xdr:to>
      <xdr:col>16</xdr:col>
      <xdr:colOff>168275</xdr:colOff>
      <xdr:row>35</xdr:row>
      <xdr:rowOff>163512</xdr:rowOff>
    </xdr:to>
    <xdr:graphicFrame macro="">
      <xdr:nvGraphicFramePr>
        <xdr:cNvPr id="32" name="MADRec_piechart_4" title="NACE">
          <a:extLst>
            <a:ext uri="{FF2B5EF4-FFF2-40B4-BE49-F238E27FC236}">
              <a16:creationId xmlns:a16="http://schemas.microsoft.com/office/drawing/2014/main" id="{BEA895A8-AD9D-46EF-8C11-23E5B95FA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384175</xdr:colOff>
      <xdr:row>28</xdr:row>
      <xdr:rowOff>155575</xdr:rowOff>
    </xdr:from>
    <xdr:to>
      <xdr:col>16</xdr:col>
      <xdr:colOff>104775</xdr:colOff>
      <xdr:row>33</xdr:row>
      <xdr:rowOff>139700</xdr:rowOff>
    </xdr:to>
    <xdr:sp macro="" textlink="MADRecChartsArgs!E7">
      <xdr:nvSpPr>
        <xdr:cNvPr id="33" name="MADRec_text_contrib_4">
          <a:extLst>
            <a:ext uri="{FF2B5EF4-FFF2-40B4-BE49-F238E27FC236}">
              <a16:creationId xmlns:a16="http://schemas.microsoft.com/office/drawing/2014/main" id="{9C42B39D-9164-4334-B1BE-F24765D47EDB}"/>
            </a:ext>
          </a:extLst>
        </xdr:cNvPr>
        <xdr:cNvSpPr txBox="1"/>
      </xdr:nvSpPr>
      <xdr:spPr>
        <a:xfrm>
          <a:off x="7594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C72FCD84-E24F-49FC-B950-5FD8EBFE8647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sJbBNLZowZuQLcEoBrULe6zoJzOfWZZBBNpnjWSQoic=
Total: 2
Group: 2
Split: [2]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33</xdr:row>
      <xdr:rowOff>139700</xdr:rowOff>
    </xdr:from>
    <xdr:to>
      <xdr:col>16</xdr:col>
      <xdr:colOff>104775</xdr:colOff>
      <xdr:row>35</xdr:row>
      <xdr:rowOff>95250</xdr:rowOff>
    </xdr:to>
    <xdr:sp macro="" textlink="MADRecChartsArgs!E8">
      <xdr:nvSpPr>
        <xdr:cNvPr id="34" name="MADRec_text_status_4">
          <a:extLst>
            <a:ext uri="{FF2B5EF4-FFF2-40B4-BE49-F238E27FC236}">
              <a16:creationId xmlns:a16="http://schemas.microsoft.com/office/drawing/2014/main" id="{22E6F0AA-2681-4F29-BBDD-39C707313E4D}"/>
            </a:ext>
          </a:extLst>
        </xdr:cNvPr>
        <xdr:cNvSpPr txBox="1"/>
      </xdr:nvSpPr>
      <xdr:spPr>
        <a:xfrm>
          <a:off x="6578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DB78AB6F-9ED6-40D9-80B5-A175F4034DF6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26</xdr:row>
      <xdr:rowOff>9525</xdr:rowOff>
    </xdr:from>
    <xdr:to>
      <xdr:col>19</xdr:col>
      <xdr:colOff>330200</xdr:colOff>
      <xdr:row>35</xdr:row>
      <xdr:rowOff>163512</xdr:rowOff>
    </xdr:to>
    <xdr:graphicFrame macro="">
      <xdr:nvGraphicFramePr>
        <xdr:cNvPr id="35" name="MADRec_piechart_5" title="PERMID">
          <a:extLst>
            <a:ext uri="{FF2B5EF4-FFF2-40B4-BE49-F238E27FC236}">
              <a16:creationId xmlns:a16="http://schemas.microsoft.com/office/drawing/2014/main" id="{C6F887CA-BB50-4EBA-88A5-709CB3249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727075</xdr:colOff>
      <xdr:row>28</xdr:row>
      <xdr:rowOff>155575</xdr:rowOff>
    </xdr:from>
    <xdr:to>
      <xdr:col>19</xdr:col>
      <xdr:colOff>266700</xdr:colOff>
      <xdr:row>33</xdr:row>
      <xdr:rowOff>139700</xdr:rowOff>
    </xdr:to>
    <xdr:sp macro="" textlink="MADRecChartsArgs!F7">
      <xdr:nvSpPr>
        <xdr:cNvPr id="36" name="MADRec_text_contrib_5">
          <a:extLst>
            <a:ext uri="{FF2B5EF4-FFF2-40B4-BE49-F238E27FC236}">
              <a16:creationId xmlns:a16="http://schemas.microsoft.com/office/drawing/2014/main" id="{6AD95FE1-DDE3-40EA-8B14-B498C664D29F}"/>
            </a:ext>
          </a:extLst>
        </xdr:cNvPr>
        <xdr:cNvSpPr txBox="1"/>
      </xdr:nvSpPr>
      <xdr:spPr>
        <a:xfrm>
          <a:off x="9880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0DD80F46-683A-4792-9C37-C1AF1E33D449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UqXUoHHYLK6ocymGjSL2uDkKw9Inxv3g1FJeaVEOxHk=
Total: 2
Group: 2
Split: [2]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33</xdr:row>
      <xdr:rowOff>139700</xdr:rowOff>
    </xdr:from>
    <xdr:to>
      <xdr:col>19</xdr:col>
      <xdr:colOff>266700</xdr:colOff>
      <xdr:row>35</xdr:row>
      <xdr:rowOff>95250</xdr:rowOff>
    </xdr:to>
    <xdr:sp macro="" textlink="MADRecChartsArgs!F8">
      <xdr:nvSpPr>
        <xdr:cNvPr id="37" name="MADRec_text_status_5">
          <a:extLst>
            <a:ext uri="{FF2B5EF4-FFF2-40B4-BE49-F238E27FC236}">
              <a16:creationId xmlns:a16="http://schemas.microsoft.com/office/drawing/2014/main" id="{76375A79-3F08-46D3-A5A3-6B3F3BD375A0}"/>
            </a:ext>
          </a:extLst>
        </xdr:cNvPr>
        <xdr:cNvSpPr txBox="1"/>
      </xdr:nvSpPr>
      <xdr:spPr>
        <a:xfrm>
          <a:off x="8864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3E39E781-AFC7-452E-BD90-C933ACA3FF7C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782-0041-48A2-952E-DDD7F5DF67DF}">
  <sheetPr codeName="Sheet4">
    <tabColor rgb="FF00B0F0"/>
  </sheetPr>
  <dimension ref="C25:G32"/>
  <sheetViews>
    <sheetView showGridLines="0" tabSelected="1" workbookViewId="0"/>
  </sheetViews>
  <sheetFormatPr defaultRowHeight="14.25" x14ac:dyDescent="0.45"/>
  <sheetData>
    <row r="25" spans="3:7" x14ac:dyDescent="0.45">
      <c r="C25" s="11"/>
      <c r="D25" s="11"/>
      <c r="E25" s="11"/>
      <c r="F25" s="11"/>
      <c r="G25" s="11"/>
    </row>
    <row r="26" spans="3:7" x14ac:dyDescent="0.45">
      <c r="C26" s="31"/>
      <c r="D26" s="31"/>
    </row>
    <row r="32" spans="3:7" x14ac:dyDescent="0.45">
      <c r="D32" s="13"/>
      <c r="E32" s="12"/>
      <c r="F32" s="12"/>
    </row>
  </sheetData>
  <mergeCells count="1">
    <mergeCell ref="C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94AD-B5A9-4C95-BC98-823332493EF4}">
  <sheetPr codeName="Sheet1">
    <tabColor theme="8"/>
  </sheetPr>
  <dimension ref="B2:C12"/>
  <sheetViews>
    <sheetView showGridLines="0" workbookViewId="0">
      <selection activeCell="C10" sqref="C10"/>
    </sheetView>
  </sheetViews>
  <sheetFormatPr defaultRowHeight="14.25" x14ac:dyDescent="0.45"/>
  <cols>
    <col min="2" max="2" width="23.33203125" customWidth="1"/>
    <col min="3" max="3" width="91.3984375" customWidth="1"/>
  </cols>
  <sheetData>
    <row r="2" spans="2:3" x14ac:dyDescent="0.45">
      <c r="B2" s="7" t="s">
        <v>15</v>
      </c>
      <c r="C2" s="20" t="s">
        <v>231</v>
      </c>
    </row>
    <row r="3" spans="2:3" x14ac:dyDescent="0.45">
      <c r="B3" s="8" t="s">
        <v>16</v>
      </c>
      <c r="C3" s="21">
        <v>1234</v>
      </c>
    </row>
    <row r="5" spans="2:3" x14ac:dyDescent="0.45">
      <c r="B5" s="2" t="s">
        <v>2</v>
      </c>
      <c r="C5" s="1" t="str" cm="1">
        <f t="array" ref="C5">_xll.Secretarium.SetIdentityFromSecKey(C2,C3)</f>
        <v>qdgV4mVNnK-TiwBkAYgZJbXElXkD-sHqFQvOnP2yY5ypX1tt5DBiJkzH61KCZ8LcimV5dnOVsbFhDWTYWVRHDA==</v>
      </c>
    </row>
    <row r="7" spans="2:3" x14ac:dyDescent="0.45">
      <c r="B7" s="9" t="s">
        <v>3</v>
      </c>
      <c r="C7" s="5" t="s">
        <v>5</v>
      </c>
    </row>
    <row r="8" spans="2:3" x14ac:dyDescent="0.45">
      <c r="B8" s="10"/>
      <c r="C8" s="6" t="s">
        <v>232</v>
      </c>
    </row>
    <row r="10" spans="2:3" x14ac:dyDescent="0.45">
      <c r="B10" s="2" t="s">
        <v>4</v>
      </c>
      <c r="C10" s="1" t="str" cm="1">
        <f t="array" ref="C10">_xll.Secretarium.SetGateway(C8)</f>
        <v>Endpoint overridden to wss://ovh1.node.secretarium.org:443/</v>
      </c>
    </row>
    <row r="12" spans="2:3" x14ac:dyDescent="0.45">
      <c r="B12" s="2" t="s">
        <v>1</v>
      </c>
      <c r="C12" s="4" t="str" cm="1">
        <f t="array" ref="C12">_xll.Secretarium.Rt.ConnectionState()</f>
        <v>SecureConnectionEstablished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096-3449-4AD6-B5A9-04225BCE0B7F}">
  <sheetPr>
    <tabColor theme="9"/>
  </sheetPr>
  <dimension ref="B2:V104"/>
  <sheetViews>
    <sheetView showGridLines="0" workbookViewId="0">
      <selection activeCell="K6" sqref="K6"/>
    </sheetView>
  </sheetViews>
  <sheetFormatPr defaultRowHeight="14.25" x14ac:dyDescent="0.45"/>
  <cols>
    <col min="1" max="1" width="2.59765625" customWidth="1"/>
    <col min="2" max="2" width="21.33203125" bestFit="1" customWidth="1"/>
    <col min="3" max="3" width="14.19921875" customWidth="1"/>
    <col min="4" max="4" width="6.19921875" customWidth="1"/>
    <col min="5" max="5" width="5.9296875" customWidth="1"/>
    <col min="6" max="6" width="6.73046875" customWidth="1"/>
    <col min="7" max="7" width="5.6640625" customWidth="1"/>
    <col min="8" max="8" width="10.73046875" customWidth="1"/>
    <col min="9" max="9" width="2.59765625" customWidth="1"/>
    <col min="10" max="10" width="21.33203125" bestFit="1" customWidth="1"/>
    <col min="11" max="11" width="14.19921875" customWidth="1"/>
    <col min="12" max="12" width="6.19921875" customWidth="1"/>
    <col min="13" max="13" width="5.9296875" customWidth="1"/>
    <col min="14" max="15" width="6.73046875" customWidth="1"/>
    <col min="16" max="16" width="10.73046875" bestFit="1" customWidth="1"/>
    <col min="17" max="17" width="2.59765625" customWidth="1"/>
    <col min="18" max="18" width="8.73046875" customWidth="1"/>
    <col min="19" max="19" width="2.59765625" customWidth="1"/>
  </cols>
  <sheetData>
    <row r="2" spans="2:22" x14ac:dyDescent="0.45">
      <c r="P2" s="33" t="s">
        <v>31</v>
      </c>
      <c r="Q2" s="34"/>
      <c r="R2" s="28" t="str">
        <f>IF(COUNTIF(R5:R104,"errors")=0,"verified","errors")</f>
        <v>verified</v>
      </c>
      <c r="U2" s="1" t="s">
        <v>28</v>
      </c>
      <c r="V2" s="27" t="b">
        <v>1</v>
      </c>
    </row>
    <row r="3" spans="2:22" x14ac:dyDescent="0.45">
      <c r="B3" s="32" t="s">
        <v>27</v>
      </c>
      <c r="C3" s="32"/>
      <c r="D3" s="32"/>
      <c r="E3" s="32"/>
      <c r="F3" s="32"/>
      <c r="G3" s="32"/>
      <c r="H3" s="32"/>
      <c r="J3" s="32" t="s">
        <v>30</v>
      </c>
      <c r="K3" s="32"/>
      <c r="L3" s="32"/>
      <c r="M3" s="32"/>
      <c r="N3" s="32"/>
      <c r="O3" s="32"/>
      <c r="P3" s="32"/>
    </row>
    <row r="4" spans="2:22" x14ac:dyDescent="0.45">
      <c r="B4" s="29" t="s">
        <v>0</v>
      </c>
      <c r="C4" s="26" t="s">
        <v>6</v>
      </c>
      <c r="D4" s="26" t="s">
        <v>17</v>
      </c>
      <c r="E4" s="26" t="s">
        <v>18</v>
      </c>
      <c r="F4" s="26" t="s">
        <v>19</v>
      </c>
      <c r="G4" s="26" t="s">
        <v>20</v>
      </c>
      <c r="H4" s="26" t="s">
        <v>21</v>
      </c>
      <c r="J4" s="26" t="s">
        <v>0</v>
      </c>
      <c r="K4" s="26" t="s">
        <v>6</v>
      </c>
      <c r="L4" s="26" t="s">
        <v>17</v>
      </c>
      <c r="M4" s="26" t="s">
        <v>18</v>
      </c>
      <c r="N4" s="26" t="s">
        <v>19</v>
      </c>
      <c r="O4" s="26" t="s">
        <v>20</v>
      </c>
      <c r="P4" s="26" t="s">
        <v>21</v>
      </c>
      <c r="T4" s="19" t="s">
        <v>25</v>
      </c>
    </row>
    <row r="5" spans="2:22" x14ac:dyDescent="0.45">
      <c r="B5" s="24" t="s">
        <v>32</v>
      </c>
      <c r="C5" s="24" t="s">
        <v>233</v>
      </c>
      <c r="D5" s="24" t="s">
        <v>22</v>
      </c>
      <c r="E5" s="24">
        <v>1.1100000000000001</v>
      </c>
      <c r="F5" s="24" t="b">
        <v>1</v>
      </c>
      <c r="G5" s="24">
        <v>1</v>
      </c>
      <c r="H5" s="24">
        <v>1000000000</v>
      </c>
      <c r="J5" t="str" cm="1">
        <f t="array" ref="J5">_xll.MADRec.Format.Verify(J$4,B5)</f>
        <v>ABCDEFGHIJK000000075</v>
      </c>
      <c r="K5" t="str" cm="1">
        <f t="array" ref="K5">_xll.MADRec.Format.Verify(K$4,C5)</f>
        <v>0000GB00XXX</v>
      </c>
      <c r="L5" t="str" cm="1">
        <f t="array" ref="L5">_xll.MADRec.Format.Verify(L$4,D5)</f>
        <v>FC</v>
      </c>
      <c r="M5" t="str" cm="1">
        <f t="array" ref="M5">_xll.MADRec.Format.Verify(M$4,""&amp;E5)</f>
        <v>1.11</v>
      </c>
      <c r="N5" t="b" cm="1">
        <f t="array" ref="N5">_xll.MADRec.Format.Verify(N$4,F5)</f>
        <v>1</v>
      </c>
      <c r="O5" s="22" t="str" cm="1">
        <f t="array" ref="O5">_xll.MADRec.Format.Verify(O$4,""&amp;G5)</f>
        <v>1</v>
      </c>
      <c r="P5" s="22" t="str" cm="1">
        <f t="array" ref="P5">_xll.MADRec.Format.Verify(P$4,""&amp;H5)</f>
        <v>1000000000</v>
      </c>
      <c r="R5" s="25" t="str">
        <f>IF(COUNTIF(J5:P5,"ERROR:*")=0,"verified","errors")</f>
        <v>verified</v>
      </c>
      <c r="T5" s="22" t="str" cm="1">
        <f t="array" ref="T5">IF(R5&lt;&gt;"verified","",_xll.MADRec.Format.Combine(_xll.MADRec.Format.Pair('LEIs &amp; Verifications'!K$4,'LEIs &amp; Verifications'!K5,$V$2),_xll.MADRec.Format.Pair('LEIs &amp; Verifications'!L$4,'LEIs &amp; Verifications'!L5,$V$2),_xll.MADRec.Format.Pair('LEIs &amp; Verifications'!M$4,'LEIs &amp; Verifications'!M5,$V$2),_xll.MADRec.Format.Pair('LEIs &amp; Verifications'!N$4,'LEIs &amp; Verifications'!N5,$V$2),_xll.MADRec.Format.Pair('LEIs &amp; Verifications'!O$4,'LEIs &amp; Verifications'!O5,$V$2),_xll.MADRec.Format.Pair('LEIs &amp; Verifications'!P$4,'LEIs &amp; Verifications'!P5,$V$2)))</f>
        <v>[_x000D_
  {_x000D_
    "name": "BIC",_x000D_
    "value": "1WlUDONHZRGjGMyteYzO96lRCig8K2wpUtmOmaUkn1c="_x000D_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"a4ayc/80/OGda4BO/1o/V0etpOqiLx1JwB5S3beHW0s="_x000D_
  },_x000D_
  {_x000D_
    "name": "PERMID",_x000D_
    "value": "UqXUoHHYLK6ocymGjSL2uDkKw9Inxv3g1FJeaVEOxHk="_x000D_
  }_x000D_
]</v>
      </c>
    </row>
    <row r="6" spans="2:22" x14ac:dyDescent="0.45">
      <c r="B6" s="24" t="s">
        <v>33</v>
      </c>
      <c r="C6" s="24" t="s">
        <v>34</v>
      </c>
      <c r="D6" s="24" t="s">
        <v>23</v>
      </c>
      <c r="E6" s="24">
        <v>99</v>
      </c>
      <c r="F6" s="24" t="b">
        <v>0</v>
      </c>
      <c r="G6" s="24">
        <v>1</v>
      </c>
      <c r="H6" s="24">
        <v>1000000001</v>
      </c>
      <c r="J6" t="str" cm="1">
        <f t="array" ref="J6">_xll.MADRec.Format.Verify(J$4,B6)</f>
        <v>ABCDEFGHIJK000000172</v>
      </c>
      <c r="K6" t="str" cm="1">
        <f t="array" ref="K6">_xll.MADRec.Format.Verify(K$4,C6)</f>
        <v>0000GB01XXX</v>
      </c>
      <c r="L6" t="str" cm="1">
        <f t="array" ref="L6">_xll.MADRec.Format.Verify(L$4,D6)</f>
        <v>NFC-</v>
      </c>
      <c r="M6" t="str" cm="1">
        <f t="array" ref="M6">_xll.MADRec.Format.Verify(M$4,""&amp;E6)</f>
        <v>99</v>
      </c>
      <c r="N6" s="22" t="b" cm="1">
        <f t="array" ref="N6">_xll.MADRec.Format.Verify(N$4,F6)</f>
        <v>0</v>
      </c>
      <c r="O6" t="str" cm="1">
        <f t="array" ref="O6">_xll.MADRec.Format.Verify(O$4,""&amp;G6)</f>
        <v>1</v>
      </c>
      <c r="P6" t="str" cm="1">
        <f t="array" ref="P6">_xll.MADRec.Format.Verify(P$4,""&amp;H6)</f>
        <v>1000000001</v>
      </c>
      <c r="R6" s="25" t="str">
        <f t="shared" ref="R6:R69" si="0">IF(COUNTIF(J6:P6,"ERROR:*")=0,"verified","errors")</f>
        <v>verified</v>
      </c>
      <c r="T6" t="str" cm="1">
        <f t="array" ref="T6">IF(R6&lt;&gt;"verified","",_xll.MADRec.Format.Combine(_xll.MADRec.Format.Pair('LEIs &amp; Verifications'!K$4,'LEIs &amp; Verifications'!K6,$V$2),_xll.MADRec.Format.Pair('LEIs &amp; Verifications'!L$4,'LEIs &amp; Verifications'!L6,$V$2),_xll.MADRec.Format.Pair('LEIs &amp; Verifications'!M$4,'LEIs &amp; Verifications'!M6,$V$2),_xll.MADRec.Format.Pair('LEIs &amp; Verifications'!N$4,'LEIs &amp; Verifications'!N6,$V$2),_xll.MADRec.Format.Pair('LEIs &amp; Verifications'!O$4,'LEIs &amp; Verifications'!O6,$V$2),_xll.MADRec.Format.Pair('LEIs &amp; Verifications'!P$4,'LEIs &amp; Verifications'!P6,$V$2)))</f>
        <v>[_x000D_
  {_x000D_
    "name": "BIC",_x000D_
    "value": "6IWX4HtAqR+pdtEGlP28DDq8scWnJxfqBurc2ZydTsM="_x000D_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"a4ayc/80/OGda4BO/1o/V0etpOqiLx1JwB5S3beHW0s="_x000D_
  },_x000D_
  {_x000D_
    "name": "PERMID",_x000D_
    "value": "gKfND/t4s2QIkle2EmCa4kqeiGolE+4LOn3Ge4KMjDw="_x000D_
  }_x000D_
]</v>
      </c>
    </row>
    <row r="7" spans="2:22" x14ac:dyDescent="0.45">
      <c r="B7" s="24" t="s">
        <v>35</v>
      </c>
      <c r="C7" s="24" t="s">
        <v>36</v>
      </c>
      <c r="D7" s="24" t="s">
        <v>24</v>
      </c>
      <c r="E7" s="24">
        <v>1.1100000000000001</v>
      </c>
      <c r="F7" s="24" t="b">
        <v>1</v>
      </c>
      <c r="G7" s="24">
        <v>2</v>
      </c>
      <c r="H7" s="24">
        <v>1000000002</v>
      </c>
      <c r="J7" t="str" cm="1">
        <f t="array" ref="J7">_xll.MADRec.Format.Verify(J$4,B7)</f>
        <v>ABCDEFGHIJK000000269</v>
      </c>
      <c r="K7" t="str" cm="1">
        <f t="array" ref="K7">_xll.MADRec.Format.Verify(K$4,C7)</f>
        <v>0000GB02XXX</v>
      </c>
      <c r="L7" t="str" cm="1">
        <f t="array" ref="L7">_xll.MADRec.Format.Verify(L$4,D7)</f>
        <v>NFC+</v>
      </c>
      <c r="M7" t="str" cm="1">
        <f t="array" ref="M7">_xll.MADRec.Format.Verify(M$4,""&amp;E7)</f>
        <v>1.11</v>
      </c>
      <c r="N7" s="22" t="b" cm="1">
        <f t="array" ref="N7">_xll.MADRec.Format.Verify(N$4,F7)</f>
        <v>1</v>
      </c>
      <c r="O7" t="str" cm="1">
        <f t="array" ref="O7">_xll.MADRec.Format.Verify(O$4,""&amp;G7)</f>
        <v>2</v>
      </c>
      <c r="P7" t="str" cm="1">
        <f t="array" ref="P7">_xll.MADRec.Format.Verify(P$4,""&amp;H7)</f>
        <v>1000000002</v>
      </c>
      <c r="R7" s="25" t="str">
        <f t="shared" si="0"/>
        <v>verified</v>
      </c>
      <c r="T7" s="22" t="str" cm="1">
        <f t="array" ref="T7">IF(R7&lt;&gt;"verified","",_xll.MADRec.Format.Combine(_xll.MADRec.Format.Pair('LEIs &amp; Verifications'!K$4,'LEIs &amp; Verifications'!K7,$V$2),_xll.MADRec.Format.Pair('LEIs &amp; Verifications'!L$4,'LEIs &amp; Verifications'!L7,$V$2),_xll.MADRec.Format.Pair('LEIs &amp; Verifications'!M$4,'LEIs &amp; Verifications'!M7,$V$2),_xll.MADRec.Format.Pair('LEIs &amp; Verifications'!N$4,'LEIs &amp; Verifications'!N7,$V$2),_xll.MADRec.Format.Pair('LEIs &amp; Verifications'!O$4,'LEIs &amp; Verifications'!O7,$V$2),_xll.MADRec.Format.Pair('LEIs &amp; Verifications'!P$4,'LEIs &amp; Verifications'!P7,$V$2)))</f>
        <v>[_x000D_
  {_x000D_
    "name": "BIC",_x000D_
    "value": "EdsV1XYJW5eEkLXnUvIGxZNJFFJm29f5q1YcFCxOefY="_x000D_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"1HNeOiZeFu7gP1lxi5tdAwGcB9i2xR+Q2jpmbuwTqzU="_x000D_
  },_x000D_
  {_x000D_
    "name": "PERMID",_x000D_
    "value": "hqNTOvIPPBBkCvRTk8lSqgwAkbQHb4dHg5v1ZkvYnsY="_x000D_
  }_x000D_
]</v>
      </c>
    </row>
    <row r="8" spans="2:22" x14ac:dyDescent="0.45">
      <c r="B8" s="24" t="s">
        <v>37</v>
      </c>
      <c r="C8" s="24" t="s">
        <v>38</v>
      </c>
      <c r="D8" s="24" t="s">
        <v>22</v>
      </c>
      <c r="E8" s="24">
        <v>99</v>
      </c>
      <c r="F8" s="24" t="b">
        <v>0</v>
      </c>
      <c r="G8" s="24">
        <v>3</v>
      </c>
      <c r="H8" s="24">
        <v>1000000003</v>
      </c>
      <c r="J8" t="str" cm="1">
        <f t="array" ref="J8">_xll.MADRec.Format.Verify(J$4,B8)</f>
        <v>ABCDEFGHIJK000000366</v>
      </c>
      <c r="K8" t="str" cm="1">
        <f t="array" ref="K8">_xll.MADRec.Format.Verify(K$4,C8)</f>
        <v>0000GB03XXX</v>
      </c>
      <c r="L8" t="str" cm="1">
        <f t="array" ref="L8">_xll.MADRec.Format.Verify(L$4,D8)</f>
        <v>FC</v>
      </c>
      <c r="M8" t="str" cm="1">
        <f t="array" ref="M8">_xll.MADRec.Format.Verify(M$4,""&amp;E8)</f>
        <v>99</v>
      </c>
      <c r="N8" s="22" t="b" cm="1">
        <f t="array" ref="N8">_xll.MADRec.Format.Verify(N$4,F8)</f>
        <v>0</v>
      </c>
      <c r="O8" t="str" cm="1">
        <f t="array" ref="O8">_xll.MADRec.Format.Verify(O$4,""&amp;G8)</f>
        <v>3</v>
      </c>
      <c r="P8" t="str" cm="1">
        <f t="array" ref="P8">_xll.MADRec.Format.Verify(P$4,""&amp;H8)</f>
        <v>1000000003</v>
      </c>
      <c r="R8" s="25" t="str">
        <f t="shared" si="0"/>
        <v>verified</v>
      </c>
      <c r="T8" t="str" cm="1">
        <f t="array" ref="T8">IF(R8&lt;&gt;"verified","",_xll.MADRec.Format.Combine(_xll.MADRec.Format.Pair('LEIs &amp; Verifications'!K$4,'LEIs &amp; Verifications'!K8,$V$2),_xll.MADRec.Format.Pair('LEIs &amp; Verifications'!L$4,'LEIs &amp; Verifications'!L8,$V$2),_xll.MADRec.Format.Pair('LEIs &amp; Verifications'!M$4,'LEIs &amp; Verifications'!M8,$V$2),_xll.MADRec.Format.Pair('LEIs &amp; Verifications'!N$4,'LEIs &amp; Verifications'!N8,$V$2),_xll.MADRec.Format.Pair('LEIs &amp; Verifications'!O$4,'LEIs &amp; Verifications'!O8,$V$2),_xll.MADRec.Format.Pair('LEIs &amp; Verifications'!P$4,'LEIs &amp; Verifications'!P8,$V$2)))</f>
        <v>[_x000D_
  {_x000D_
    "name": "BIC",_x000D_
    "value": "2uqnjgPQOk9KixGWbF8HUjQDEGnGsDOLkaaVGntdjpo="_x000D_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"TgdAhWK+24tgzgXB3s/jrRa3IjCWfeAfZAt+Rym0n84="_x000D_
  },_x000D_
  {_x000D_
    "name": "PERMID",_x000D_
    "value": "/phEqXxJ4hY3aDL3Isv2YT+mI55lrlQaxott15JxXUk="_x000D_
  }_x000D_
]</v>
      </c>
    </row>
    <row r="9" spans="2:22" x14ac:dyDescent="0.45">
      <c r="B9" s="24" t="s">
        <v>39</v>
      </c>
      <c r="C9" s="24" t="s">
        <v>40</v>
      </c>
      <c r="D9" s="24" t="s">
        <v>23</v>
      </c>
      <c r="E9" s="24">
        <v>1.1100000000000001</v>
      </c>
      <c r="F9" s="24" t="b">
        <v>1</v>
      </c>
      <c r="G9" s="24">
        <v>4</v>
      </c>
      <c r="H9" s="24">
        <v>1000000004</v>
      </c>
      <c r="J9" t="str" cm="1">
        <f t="array" ref="J9">_xll.MADRec.Format.Verify(J$4,B9)</f>
        <v>ABCDEFGHIJK000000463</v>
      </c>
      <c r="K9" t="str" cm="1">
        <f t="array" ref="K9">_xll.MADRec.Format.Verify(K$4,C9)</f>
        <v>0000GB04XXX</v>
      </c>
      <c r="L9" t="str" cm="1">
        <f t="array" ref="L9">_xll.MADRec.Format.Verify(L$4,D9)</f>
        <v>NFC-</v>
      </c>
      <c r="M9" t="str" cm="1">
        <f t="array" ref="M9">_xll.MADRec.Format.Verify(M$4,""&amp;E9)</f>
        <v>1.11</v>
      </c>
      <c r="N9" s="22" t="b" cm="1">
        <f t="array" ref="N9">_xll.MADRec.Format.Verify(N$4,F9)</f>
        <v>1</v>
      </c>
      <c r="O9" t="str" cm="1">
        <f t="array" ref="O9">_xll.MADRec.Format.Verify(O$4,""&amp;G9)</f>
        <v>4</v>
      </c>
      <c r="P9" t="str" cm="1">
        <f t="array" ref="P9">_xll.MADRec.Format.Verify(P$4,""&amp;H9)</f>
        <v>1000000004</v>
      </c>
      <c r="R9" s="25" t="str">
        <f t="shared" si="0"/>
        <v>verified</v>
      </c>
      <c r="T9" t="str" cm="1">
        <f t="array" ref="T9">IF(R9&lt;&gt;"verified","",_xll.MADRec.Format.Combine(_xll.MADRec.Format.Pair('LEIs &amp; Verifications'!K$4,'LEIs &amp; Verifications'!K9,$V$2),_xll.MADRec.Format.Pair('LEIs &amp; Verifications'!L$4,'LEIs &amp; Verifications'!L9,$V$2),_xll.MADRec.Format.Pair('LEIs &amp; Verifications'!M$4,'LEIs &amp; Verifications'!M9,$V$2),_xll.MADRec.Format.Pair('LEIs &amp; Verifications'!N$4,'LEIs &amp; Verifications'!N9,$V$2),_xll.MADRec.Format.Pair('LEIs &amp; Verifications'!O$4,'LEIs &amp; Verifications'!O9,$V$2),_xll.MADRec.Format.Pair('LEIs &amp; Verifications'!P$4,'LEIs &amp; Verifications'!P9,$V$2)))</f>
        <v>[_x000D_
  {_x000D_
    "name": "BIC",_x000D_
    "value": "/E7S3F/kccHjYftG6sXE2URYqQWJrB8HNxzirtnvANQ="_x000D_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"SyJ3d9TdH8Ycb4hPSGQdArTRIdP9Moywi1Ux/Kzav4o="_x000D_
  },_x000D_
  {_x000D_
    "name": "PERMID",_x000D_
    "value": "LVo4sNUKxt83sSbD9mNrME3BsxzzxkoKWyfukkM2ppc="_x000D_
  }_x000D_
]</v>
      </c>
    </row>
    <row r="10" spans="2:22" x14ac:dyDescent="0.45">
      <c r="B10" s="24" t="s">
        <v>41</v>
      </c>
      <c r="C10" s="24" t="s">
        <v>42</v>
      </c>
      <c r="D10" s="24" t="s">
        <v>24</v>
      </c>
      <c r="E10" s="24">
        <v>99</v>
      </c>
      <c r="F10" s="24" t="b">
        <v>0</v>
      </c>
      <c r="G10" s="24">
        <v>5</v>
      </c>
      <c r="H10" s="24">
        <v>1000000005</v>
      </c>
      <c r="J10" t="str" cm="1">
        <f t="array" ref="J10">_xll.MADRec.Format.Verify(J$4,B10)</f>
        <v>ABCDEFGHIJK000000560</v>
      </c>
      <c r="K10" t="str" cm="1">
        <f t="array" ref="K10">_xll.MADRec.Format.Verify(K$4,C10)</f>
        <v>0000GB05XXX</v>
      </c>
      <c r="L10" t="str" cm="1">
        <f t="array" ref="L10">_xll.MADRec.Format.Verify(L$4,D10)</f>
        <v>NFC+</v>
      </c>
      <c r="M10" t="str" cm="1">
        <f t="array" ref="M10">_xll.MADRec.Format.Verify(M$4,""&amp;E10)</f>
        <v>99</v>
      </c>
      <c r="N10" s="22" t="b" cm="1">
        <f t="array" ref="N10">_xll.MADRec.Format.Verify(N$4,F10)</f>
        <v>0</v>
      </c>
      <c r="O10" t="str" cm="1">
        <f t="array" ref="O10">_xll.MADRec.Format.Verify(O$4,""&amp;G10)</f>
        <v>5</v>
      </c>
      <c r="P10" t="str" cm="1">
        <f t="array" ref="P10">_xll.MADRec.Format.Verify(P$4,""&amp;H10)</f>
        <v>1000000005</v>
      </c>
      <c r="R10" s="25" t="str">
        <f t="shared" si="0"/>
        <v>verified</v>
      </c>
      <c r="T10" t="str" cm="1">
        <f t="array" ref="T10">IF(R10&lt;&gt;"verified","",_xll.MADRec.Format.Combine(_xll.MADRec.Format.Pair('LEIs &amp; Verifications'!K$4,'LEIs &amp; Verifications'!K10,$V$2),_xll.MADRec.Format.Pair('LEIs &amp; Verifications'!L$4,'LEIs &amp; Verifications'!L10,$V$2),_xll.MADRec.Format.Pair('LEIs &amp; Verifications'!M$4,'LEIs &amp; Verifications'!M10,$V$2),_xll.MADRec.Format.Pair('LEIs &amp; Verifications'!N$4,'LEIs &amp; Verifications'!N10,$V$2),_xll.MADRec.Format.Pair('LEIs &amp; Verifications'!O$4,'LEIs &amp; Verifications'!O10,$V$2),_xll.MADRec.Format.Pair('LEIs &amp; Verifications'!P$4,'LEIs &amp; Verifications'!P10,$V$2)))</f>
        <v>[_x000D_
  {_x000D_
    "name": "BIC",_x000D_
    "value": "ESoxkNVDZRadIlPO4s28TTQTGxMmeiHUg/Wf7iorzYA="_x000D_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"7y0SfeN7lCuq0GFF5UsMYZofIjJ7LrvPvsePVWSv450="_x000D_
  },_x000D_
  {_x000D_
    "name": "PERMID",_x000D_
    "value": "wKXXlkApt3fGYiVsV2AdJYeXZmDkDv9LVbPFkH0J4EQ="_x000D_
  }_x000D_
]</v>
      </c>
    </row>
    <row r="11" spans="2:22" x14ac:dyDescent="0.45">
      <c r="B11" s="24" t="s">
        <v>43</v>
      </c>
      <c r="C11" s="24" t="s">
        <v>44</v>
      </c>
      <c r="D11" s="24" t="s">
        <v>22</v>
      </c>
      <c r="E11" s="24">
        <v>1.1100000000000001</v>
      </c>
      <c r="F11" s="24" t="b">
        <v>1</v>
      </c>
      <c r="G11" s="24">
        <v>6</v>
      </c>
      <c r="H11" s="24">
        <v>1000000006</v>
      </c>
      <c r="J11" t="str" cm="1">
        <f t="array" ref="J11">_xll.MADRec.Format.Verify(J$4,B11)</f>
        <v>ABCDEFGHIJK000000657</v>
      </c>
      <c r="K11" t="str" cm="1">
        <f t="array" ref="K11">_xll.MADRec.Format.Verify(K$4,C11)</f>
        <v>0000GB06XXX</v>
      </c>
      <c r="L11" t="str" cm="1">
        <f t="array" ref="L11">_xll.MADRec.Format.Verify(L$4,D11)</f>
        <v>FC</v>
      </c>
      <c r="M11" t="str" cm="1">
        <f t="array" ref="M11">_xll.MADRec.Format.Verify(M$4,""&amp;E11)</f>
        <v>1.11</v>
      </c>
      <c r="N11" s="22" t="b" cm="1">
        <f t="array" ref="N11">_xll.MADRec.Format.Verify(N$4,F11)</f>
        <v>1</v>
      </c>
      <c r="O11" t="str" cm="1">
        <f t="array" ref="O11">_xll.MADRec.Format.Verify(O$4,""&amp;G11)</f>
        <v>6</v>
      </c>
      <c r="P11" t="str" cm="1">
        <f t="array" ref="P11">_xll.MADRec.Format.Verify(P$4,""&amp;H11)</f>
        <v>1000000006</v>
      </c>
      <c r="R11" s="25" t="str">
        <f t="shared" si="0"/>
        <v>verified</v>
      </c>
      <c r="T11" t="str" cm="1">
        <f t="array" ref="T11">IF(R11&lt;&gt;"verified","",_xll.MADRec.Format.Combine(_xll.MADRec.Format.Pair('LEIs &amp; Verifications'!K$4,'LEIs &amp; Verifications'!K11,$V$2),_xll.MADRec.Format.Pair('LEIs &amp; Verifications'!L$4,'LEIs &amp; Verifications'!L11,$V$2),_xll.MADRec.Format.Pair('LEIs &amp; Verifications'!M$4,'LEIs &amp; Verifications'!M11,$V$2),_xll.MADRec.Format.Pair('LEIs &amp; Verifications'!N$4,'LEIs &amp; Verifications'!N11,$V$2),_xll.MADRec.Format.Pair('LEIs &amp; Verifications'!O$4,'LEIs &amp; Verifications'!O11,$V$2),_xll.MADRec.Format.Pair('LEIs &amp; Verifications'!P$4,'LEIs &amp; Verifications'!P11,$V$2)))</f>
        <v>[_x000D_
  {_x000D_
    "name": "BIC",_x000D_
    "value": "nPf9jJMEX1JflCHdkdJYjaQ31A3lGasZV25i4qWRs/o="_x000D_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"5/bAEXdujbfNMwtUF0/Xb30CFrYSOHpf/PuB5vCRloM="_x000D_
  },_x000D_
  {_x000D_
    "name": "PERMID",_x000D_
    "value": "k19AvfmH5xDuKiSJmII2PkZntPhc+4GKiM9NpVQrCVc="_x000D_
  }_x000D_
]</v>
      </c>
    </row>
    <row r="12" spans="2:22" x14ac:dyDescent="0.45">
      <c r="B12" s="24" t="s">
        <v>45</v>
      </c>
      <c r="C12" s="24" t="s">
        <v>46</v>
      </c>
      <c r="D12" s="24" t="s">
        <v>23</v>
      </c>
      <c r="E12" s="24">
        <v>99</v>
      </c>
      <c r="F12" s="24" t="b">
        <v>0</v>
      </c>
      <c r="G12" s="24">
        <v>7</v>
      </c>
      <c r="H12" s="24">
        <v>1000000007</v>
      </c>
      <c r="J12" t="str" cm="1">
        <f t="array" ref="J12">_xll.MADRec.Format.Verify(J$4,B12)</f>
        <v>ABCDEFGHIJK000000754</v>
      </c>
      <c r="K12" t="str" cm="1">
        <f t="array" ref="K12">_xll.MADRec.Format.Verify(K$4,C12)</f>
        <v>0000GB07XXX</v>
      </c>
      <c r="L12" t="str" cm="1">
        <f t="array" ref="L12">_xll.MADRec.Format.Verify(L$4,D12)</f>
        <v>NFC-</v>
      </c>
      <c r="M12" t="str" cm="1">
        <f t="array" ref="M12">_xll.MADRec.Format.Verify(M$4,""&amp;E12)</f>
        <v>99</v>
      </c>
      <c r="N12" s="22" t="b" cm="1">
        <f t="array" ref="N12">_xll.MADRec.Format.Verify(N$4,F12)</f>
        <v>0</v>
      </c>
      <c r="O12" t="str" cm="1">
        <f t="array" ref="O12">_xll.MADRec.Format.Verify(O$4,""&amp;G12)</f>
        <v>7</v>
      </c>
      <c r="P12" t="str" cm="1">
        <f t="array" ref="P12">_xll.MADRec.Format.Verify(P$4,""&amp;H12)</f>
        <v>1000000007</v>
      </c>
      <c r="R12" s="25" t="str">
        <f t="shared" si="0"/>
        <v>verified</v>
      </c>
      <c r="T12" t="str" cm="1">
        <f t="array" ref="T12">IF(R12&lt;&gt;"verified","",_xll.MADRec.Format.Combine(_xll.MADRec.Format.Pair('LEIs &amp; Verifications'!K$4,'LEIs &amp; Verifications'!K12,$V$2),_xll.MADRec.Format.Pair('LEIs &amp; Verifications'!L$4,'LEIs &amp; Verifications'!L12,$V$2),_xll.MADRec.Format.Pair('LEIs &amp; Verifications'!M$4,'LEIs &amp; Verifications'!M12,$V$2),_xll.MADRec.Format.Pair('LEIs &amp; Verifications'!N$4,'LEIs &amp; Verifications'!N12,$V$2),_xll.MADRec.Format.Pair('LEIs &amp; Verifications'!O$4,'LEIs &amp; Verifications'!O12,$V$2),_xll.MADRec.Format.Pair('LEIs &amp; Verifications'!P$4,'LEIs &amp; Verifications'!P12,$V$2)))</f>
        <v>[_x000D_
  {_x000D_
    "name": "BIC",_x000D_
    "value": "C+2lRBX14k54Ym9M9oRIDHXQ29WPNCRLmm6tk+86hI0="_x000D_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"eQJpm+Qsio5G+7tFAXJlF+hrIsVqGJ92JabaSQgbJFE="_x000D_
  },_x000D_
  {_x000D_
    "name": "PERMID",_x000D_
    "value": "ASgXB32g7lmu14f+fDvm2V/WkfkenIxjz+L5+7LdheI="_x000D_
  }_x000D_
]</v>
      </c>
    </row>
    <row r="13" spans="2:22" x14ac:dyDescent="0.45">
      <c r="B13" s="24" t="s">
        <v>47</v>
      </c>
      <c r="C13" s="24" t="s">
        <v>48</v>
      </c>
      <c r="D13" s="24" t="s">
        <v>24</v>
      </c>
      <c r="E13" s="24">
        <v>1.1100000000000001</v>
      </c>
      <c r="F13" s="24" t="b">
        <v>1</v>
      </c>
      <c r="G13" s="24">
        <v>8</v>
      </c>
      <c r="H13" s="24">
        <v>1000000008</v>
      </c>
      <c r="J13" t="str" cm="1">
        <f t="array" ref="J13">_xll.MADRec.Format.Verify(J$4,B13)</f>
        <v>ABCDEFGHIJK000000851</v>
      </c>
      <c r="K13" t="str" cm="1">
        <f t="array" ref="K13">_xll.MADRec.Format.Verify(K$4,C13)</f>
        <v>0000GB08XXX</v>
      </c>
      <c r="L13" t="str" cm="1">
        <f t="array" ref="L13">_xll.MADRec.Format.Verify(L$4,D13)</f>
        <v>NFC+</v>
      </c>
      <c r="M13" t="str" cm="1">
        <f t="array" ref="M13">_xll.MADRec.Format.Verify(M$4,""&amp;E13)</f>
        <v>1.11</v>
      </c>
      <c r="N13" s="22" t="b" cm="1">
        <f t="array" ref="N13">_xll.MADRec.Format.Verify(N$4,F13)</f>
        <v>1</v>
      </c>
      <c r="O13" t="str" cm="1">
        <f t="array" ref="O13">_xll.MADRec.Format.Verify(O$4,""&amp;G13)</f>
        <v>8</v>
      </c>
      <c r="P13" t="str" cm="1">
        <f t="array" ref="P13">_xll.MADRec.Format.Verify(P$4,""&amp;H13)</f>
        <v>1000000008</v>
      </c>
      <c r="R13" s="25" t="str">
        <f t="shared" si="0"/>
        <v>verified</v>
      </c>
      <c r="T13" t="str" cm="1">
        <f t="array" ref="T13">IF(R13&lt;&gt;"verified","",_xll.MADRec.Format.Combine(_xll.MADRec.Format.Pair('LEIs &amp; Verifications'!K$4,'LEIs &amp; Verifications'!K13,$V$2),_xll.MADRec.Format.Pair('LEIs &amp; Verifications'!L$4,'LEIs &amp; Verifications'!L13,$V$2),_xll.MADRec.Format.Pair('LEIs &amp; Verifications'!M$4,'LEIs &amp; Verifications'!M13,$V$2),_xll.MADRec.Format.Pair('LEIs &amp; Verifications'!N$4,'LEIs &amp; Verifications'!N13,$V$2),_xll.MADRec.Format.Pair('LEIs &amp; Verifications'!O$4,'LEIs &amp; Verifications'!O13,$V$2),_xll.MADRec.Format.Pair('LEIs &amp; Verifications'!P$4,'LEIs &amp; Verifications'!P13,$V$2)))</f>
        <v>[_x000D_
  {_x000D_
    "name": "BIC",_x000D_
    "value": "l8eirS7tkmtD5Or+sFyw28ZiOI8l/oxZUDPiTowYSk0="_x000D_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"LGJCMs3SIXcSlN+7MQrKAAoN9qyLZraW2Q7wb977ZKM="_x000D_
  },_x000D_
  {_x000D_
    "name": "PERMID",_x000D_
    "value": "oiapYfmksAlIQpSklYtDgmaWn3zu5n+iCDeeLTOovLw="_x000D_
  }_x000D_
]</v>
      </c>
    </row>
    <row r="14" spans="2:22" x14ac:dyDescent="0.45">
      <c r="B14" s="24" t="s">
        <v>49</v>
      </c>
      <c r="C14" s="24" t="s">
        <v>50</v>
      </c>
      <c r="D14" s="24" t="s">
        <v>22</v>
      </c>
      <c r="E14" s="24">
        <v>99</v>
      </c>
      <c r="F14" s="24" t="b">
        <v>0</v>
      </c>
      <c r="G14" s="24">
        <v>9</v>
      </c>
      <c r="H14" s="24">
        <v>1000000009</v>
      </c>
      <c r="J14" t="str" cm="1">
        <f t="array" ref="J14">_xll.MADRec.Format.Verify(J$4,B14)</f>
        <v>ABCDEFGHIJK000000948</v>
      </c>
      <c r="K14" t="str" cm="1">
        <f t="array" ref="K14">_xll.MADRec.Format.Verify(K$4,C14)</f>
        <v>0000GB09XXX</v>
      </c>
      <c r="L14" t="str" cm="1">
        <f t="array" ref="L14">_xll.MADRec.Format.Verify(L$4,D14)</f>
        <v>FC</v>
      </c>
      <c r="M14" t="str" cm="1">
        <f t="array" ref="M14">_xll.MADRec.Format.Verify(M$4,""&amp;E14)</f>
        <v>99</v>
      </c>
      <c r="N14" s="22" t="b" cm="1">
        <f t="array" ref="N14">_xll.MADRec.Format.Verify(N$4,F14)</f>
        <v>0</v>
      </c>
      <c r="O14" t="str" cm="1">
        <f t="array" ref="O14">_xll.MADRec.Format.Verify(O$4,""&amp;G14)</f>
        <v>9</v>
      </c>
      <c r="P14" t="str" cm="1">
        <f t="array" ref="P14">_xll.MADRec.Format.Verify(P$4,""&amp;H14)</f>
        <v>1000000009</v>
      </c>
      <c r="R14" s="25" t="str">
        <f t="shared" si="0"/>
        <v>verified</v>
      </c>
      <c r="T14" t="str" cm="1">
        <f t="array" ref="T14">IF(R14&lt;&gt;"verified","",_xll.MADRec.Format.Combine(_xll.MADRec.Format.Pair('LEIs &amp; Verifications'!K$4,'LEIs &amp; Verifications'!K14,$V$2),_xll.MADRec.Format.Pair('LEIs &amp; Verifications'!L$4,'LEIs &amp; Verifications'!L14,$V$2),_xll.MADRec.Format.Pair('LEIs &amp; Verifications'!M$4,'LEIs &amp; Verifications'!M14,$V$2),_xll.MADRec.Format.Pair('LEIs &amp; Verifications'!N$4,'LEIs &amp; Verifications'!N14,$V$2),_xll.MADRec.Format.Pair('LEIs &amp; Verifications'!O$4,'LEIs &amp; Verifications'!O14,$V$2),_xll.MADRec.Format.Pair('LEIs &amp; Verifications'!P$4,'LEIs &amp; Verifications'!P14,$V$2)))</f>
        <v>[_x000D_
  {_x000D_
    "name": "BIC",_x000D_
    "value": "jvX6w1RJuyQt4OydJhVIE41A9yz2k7rKOo+TlyWlPEw="_x000D_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"GVgeJ9587QD/HOULIEfnpWfHaxy666vl7wP3wwF7tbc="_x000D_
  },_x000D_
  {_x000D_
    "name": "PERMID",_x000D_
    "value": "KekmZXG8XjhI/9IGjZcXLinQO9esTpDNVykysvZ46Lw="_x000D_
  }_x000D_
]</v>
      </c>
    </row>
    <row r="15" spans="2:22" x14ac:dyDescent="0.45">
      <c r="B15" s="24" t="s">
        <v>51</v>
      </c>
      <c r="C15" s="24" t="s">
        <v>52</v>
      </c>
      <c r="D15" s="24" t="s">
        <v>23</v>
      </c>
      <c r="E15" s="24">
        <v>1.1100000000000001</v>
      </c>
      <c r="F15" s="24" t="b">
        <v>1</v>
      </c>
      <c r="G15" s="24">
        <v>10</v>
      </c>
      <c r="H15" s="24">
        <v>1000000010</v>
      </c>
      <c r="J15" t="str" cm="1">
        <f t="array" ref="J15">_xll.MADRec.Format.Verify(J$4,B15)</f>
        <v>ABCDEFGHIJK000001045</v>
      </c>
      <c r="K15" t="str" cm="1">
        <f t="array" ref="K15">_xll.MADRec.Format.Verify(K$4,C15)</f>
        <v>0000GB10XXX</v>
      </c>
      <c r="L15" t="str" cm="1">
        <f t="array" ref="L15">_xll.MADRec.Format.Verify(L$4,D15)</f>
        <v>NFC-</v>
      </c>
      <c r="M15" t="str" cm="1">
        <f t="array" ref="M15">_xll.MADRec.Format.Verify(M$4,""&amp;E15)</f>
        <v>1.11</v>
      </c>
      <c r="N15" s="22" t="b" cm="1">
        <f t="array" ref="N15">_xll.MADRec.Format.Verify(N$4,F15)</f>
        <v>1</v>
      </c>
      <c r="O15" t="str" cm="1">
        <f t="array" ref="O15">_xll.MADRec.Format.Verify(O$4,""&amp;G15)</f>
        <v>10</v>
      </c>
      <c r="P15" t="str" cm="1">
        <f t="array" ref="P15">_xll.MADRec.Format.Verify(P$4,""&amp;H15)</f>
        <v>1000000010</v>
      </c>
      <c r="R15" s="25" t="str">
        <f t="shared" si="0"/>
        <v>verified</v>
      </c>
      <c r="T15" t="str" cm="1">
        <f t="array" ref="T15">IF(R15&lt;&gt;"verified","",_xll.MADRec.Format.Combine(_xll.MADRec.Format.Pair('LEIs &amp; Verifications'!K$4,'LEIs &amp; Verifications'!K15,$V$2),_xll.MADRec.Format.Pair('LEIs &amp; Verifications'!L$4,'LEIs &amp; Verifications'!L15,$V$2),_xll.MADRec.Format.Pair('LEIs &amp; Verifications'!M$4,'LEIs &amp; Verifications'!M15,$V$2),_xll.MADRec.Format.Pair('LEIs &amp; Verifications'!N$4,'LEIs &amp; Verifications'!N15,$V$2),_xll.MADRec.Format.Pair('LEIs &amp; Verifications'!O$4,'LEIs &amp; Verifications'!O15,$V$2),_xll.MADRec.Format.Pair('LEIs &amp; Verifications'!P$4,'LEIs &amp; Verifications'!P15,$V$2)))</f>
        <v>[_x000D_
  {_x000D_
    "name": "BIC",_x000D_
    "value": "TG9GWL33ae9B8+RAr3t1GqxfiKkb5mEcdgLa11JjAaU="_x000D_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"SkTcFTZCBKgP6A6QOUVcwWCCgYIP4rJPHlIzreavHdU="_x000D_
  },_x000D_
  {_x000D_
    "name": "PERMID",_x000D_
    "value": "+qw2f02/h0xoHi22UUr400i+zglX3VMd++VA6MwF7qA="_x000D_
  }_x000D_
]</v>
      </c>
    </row>
    <row r="16" spans="2:22" x14ac:dyDescent="0.45">
      <c r="B16" s="24" t="s">
        <v>53</v>
      </c>
      <c r="C16" s="24" t="s">
        <v>54</v>
      </c>
      <c r="D16" s="24" t="s">
        <v>24</v>
      </c>
      <c r="E16" s="24">
        <v>99</v>
      </c>
      <c r="F16" s="24" t="b">
        <v>0</v>
      </c>
      <c r="G16" s="24">
        <v>11</v>
      </c>
      <c r="H16" s="24">
        <v>1000000011</v>
      </c>
      <c r="J16" t="str" cm="1">
        <f t="array" ref="J16">_xll.MADRec.Format.Verify(J$4,B16)</f>
        <v>ABCDEFGHIJK000001142</v>
      </c>
      <c r="K16" t="str" cm="1">
        <f t="array" ref="K16">_xll.MADRec.Format.Verify(K$4,C16)</f>
        <v>0000GB11XXX</v>
      </c>
      <c r="L16" t="str" cm="1">
        <f t="array" ref="L16">_xll.MADRec.Format.Verify(L$4,D16)</f>
        <v>NFC+</v>
      </c>
      <c r="M16" t="str" cm="1">
        <f t="array" ref="M16">_xll.MADRec.Format.Verify(M$4,""&amp;E16)</f>
        <v>99</v>
      </c>
      <c r="N16" s="22" t="b" cm="1">
        <f t="array" ref="N16">_xll.MADRec.Format.Verify(N$4,F16)</f>
        <v>0</v>
      </c>
      <c r="O16" t="str" cm="1">
        <f t="array" ref="O16">_xll.MADRec.Format.Verify(O$4,""&amp;G16)</f>
        <v>11</v>
      </c>
      <c r="P16" t="str" cm="1">
        <f t="array" ref="P16">_xll.MADRec.Format.Verify(P$4,""&amp;H16)</f>
        <v>1000000011</v>
      </c>
      <c r="R16" s="25" t="str">
        <f t="shared" si="0"/>
        <v>verified</v>
      </c>
      <c r="T16" t="str" cm="1">
        <f t="array" ref="T16">IF(R16&lt;&gt;"verified","",_xll.MADRec.Format.Combine(_xll.MADRec.Format.Pair('LEIs &amp; Verifications'!K$4,'LEIs &amp; Verifications'!K16,$V$2),_xll.MADRec.Format.Pair('LEIs &amp; Verifications'!L$4,'LEIs &amp; Verifications'!L16,$V$2),_xll.MADRec.Format.Pair('LEIs &amp; Verifications'!M$4,'LEIs &amp; Verifications'!M16,$V$2),_xll.MADRec.Format.Pair('LEIs &amp; Verifications'!N$4,'LEIs &amp; Verifications'!N16,$V$2),_xll.MADRec.Format.Pair('LEIs &amp; Verifications'!O$4,'LEIs &amp; Verifications'!O16,$V$2),_xll.MADRec.Format.Pair('LEIs &amp; Verifications'!P$4,'LEIs &amp; Verifications'!P16,$V$2)))</f>
        <v>[_x000D_
  {_x000D_
    "name": "BIC",_x000D_
    "value": "tQu/H4FEigpYrWi08YPisMAJS2E/8hPwEvBzbTDcp9Y="_x000D_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"T8grJq7LR9KGjE7741gXMqPny8xsLvsyBiwIFwoF7rg="_x000D_
  },_x000D_
  {_x000D_
    "name": "PERMID",_x000D_
    "value": "txpJLmdcom3cqzAgwIfA5yXfH9lA/duRUuh3ESFVBD0="_x000D_
  }_x000D_
]</v>
      </c>
    </row>
    <row r="17" spans="2:20" x14ac:dyDescent="0.45">
      <c r="B17" s="24" t="s">
        <v>55</v>
      </c>
      <c r="C17" s="24" t="s">
        <v>56</v>
      </c>
      <c r="D17" s="24" t="s">
        <v>22</v>
      </c>
      <c r="E17" s="24">
        <v>1.1100000000000001</v>
      </c>
      <c r="F17" s="24" t="b">
        <v>1</v>
      </c>
      <c r="G17" s="24">
        <v>12</v>
      </c>
      <c r="H17" s="24">
        <v>1000000012</v>
      </c>
      <c r="J17" t="str" cm="1">
        <f t="array" ref="J17">_xll.MADRec.Format.Verify(J$4,B17)</f>
        <v>ABCDEFGHIJK000001239</v>
      </c>
      <c r="K17" t="str" cm="1">
        <f t="array" ref="K17">_xll.MADRec.Format.Verify(K$4,C17)</f>
        <v>0000GB12XXX</v>
      </c>
      <c r="L17" t="str" cm="1">
        <f t="array" ref="L17">_xll.MADRec.Format.Verify(L$4,D17)</f>
        <v>FC</v>
      </c>
      <c r="M17" t="str" cm="1">
        <f t="array" ref="M17">_xll.MADRec.Format.Verify(M$4,""&amp;E17)</f>
        <v>1.11</v>
      </c>
      <c r="N17" s="22" t="b" cm="1">
        <f t="array" ref="N17">_xll.MADRec.Format.Verify(N$4,F17)</f>
        <v>1</v>
      </c>
      <c r="O17" t="str" cm="1">
        <f t="array" ref="O17">_xll.MADRec.Format.Verify(O$4,""&amp;G17)</f>
        <v>12</v>
      </c>
      <c r="P17" t="str" cm="1">
        <f t="array" ref="P17">_xll.MADRec.Format.Verify(P$4,""&amp;H17)</f>
        <v>1000000012</v>
      </c>
      <c r="R17" s="25" t="str">
        <f t="shared" si="0"/>
        <v>verified</v>
      </c>
      <c r="T17" t="str" cm="1">
        <f t="array" ref="T17">IF(R17&lt;&gt;"verified","",_xll.MADRec.Format.Combine(_xll.MADRec.Format.Pair('LEIs &amp; Verifications'!K$4,'LEIs &amp; Verifications'!K17,$V$2),_xll.MADRec.Format.Pair('LEIs &amp; Verifications'!L$4,'LEIs &amp; Verifications'!L17,$V$2),_xll.MADRec.Format.Pair('LEIs &amp; Verifications'!M$4,'LEIs &amp; Verifications'!M17,$V$2),_xll.MADRec.Format.Pair('LEIs &amp; Verifications'!N$4,'LEIs &amp; Verifications'!N17,$V$2),_xll.MADRec.Format.Pair('LEIs &amp; Verifications'!O$4,'LEIs &amp; Verifications'!O17,$V$2),_xll.MADRec.Format.Pair('LEIs &amp; Verifications'!P$4,'LEIs &amp; Verifications'!P17,$V$2)))</f>
        <v>[_x000D_
  {_x000D_
    "name": "BIC",_x000D_
    "value": "XGVa9P9dy1sGfAQ6ZKDZcVsxc/hJUUqt0JCWQhPkB8I="_x000D_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"a1HUMd9dfxQcvs7M957fPdhhw7QGnwsRZho+76y7qRg="_x000D_
  },_x000D_
  {_x000D_
    "name": "PERMID",_x000D_
    "value": "p5fxMXYxJJUy49BlBuIO1qLK7tdVD/lRLleZ+hkj/9A="_x000D_
  }_x000D_
]</v>
      </c>
    </row>
    <row r="18" spans="2:20" x14ac:dyDescent="0.45">
      <c r="B18" s="24" t="s">
        <v>57</v>
      </c>
      <c r="C18" s="24" t="s">
        <v>58</v>
      </c>
      <c r="D18" s="24" t="s">
        <v>23</v>
      </c>
      <c r="E18" s="24">
        <v>99</v>
      </c>
      <c r="F18" s="24" t="b">
        <v>0</v>
      </c>
      <c r="G18" s="24">
        <v>13</v>
      </c>
      <c r="H18" s="24">
        <v>1000000013</v>
      </c>
      <c r="J18" t="str" cm="1">
        <f t="array" ref="J18">_xll.MADRec.Format.Verify(J$4,B18)</f>
        <v>ABCDEFGHIJK000001336</v>
      </c>
      <c r="K18" t="str" cm="1">
        <f t="array" ref="K18">_xll.MADRec.Format.Verify(K$4,C18)</f>
        <v>0000GB13XXX</v>
      </c>
      <c r="L18" t="str" cm="1">
        <f t="array" ref="L18">_xll.MADRec.Format.Verify(L$4,D18)</f>
        <v>NFC-</v>
      </c>
      <c r="M18" t="str" cm="1">
        <f t="array" ref="M18">_xll.MADRec.Format.Verify(M$4,""&amp;E18)</f>
        <v>99</v>
      </c>
      <c r="N18" s="22" t="b" cm="1">
        <f t="array" ref="N18">_xll.MADRec.Format.Verify(N$4,F18)</f>
        <v>0</v>
      </c>
      <c r="O18" t="str" cm="1">
        <f t="array" ref="O18">_xll.MADRec.Format.Verify(O$4,""&amp;G18)</f>
        <v>13</v>
      </c>
      <c r="P18" t="str" cm="1">
        <f t="array" ref="P18">_xll.MADRec.Format.Verify(P$4,""&amp;H18)</f>
        <v>1000000013</v>
      </c>
      <c r="R18" s="25" t="str">
        <f t="shared" si="0"/>
        <v>verified</v>
      </c>
      <c r="T18" t="str" cm="1">
        <f t="array" ref="T18">IF(R18&lt;&gt;"verified","",_xll.MADRec.Format.Combine(_xll.MADRec.Format.Pair('LEIs &amp; Verifications'!K$4,'LEIs &amp; Verifications'!K18,$V$2),_xll.MADRec.Format.Pair('LEIs &amp; Verifications'!L$4,'LEIs &amp; Verifications'!L18,$V$2),_xll.MADRec.Format.Pair('LEIs &amp; Verifications'!M$4,'LEIs &amp; Verifications'!M18,$V$2),_xll.MADRec.Format.Pair('LEIs &amp; Verifications'!N$4,'LEIs &amp; Verifications'!N18,$V$2),_xll.MADRec.Format.Pair('LEIs &amp; Verifications'!O$4,'LEIs &amp; Verifications'!O18,$V$2),_xll.MADRec.Format.Pair('LEIs &amp; Verifications'!P$4,'LEIs &amp; Verifications'!P18,$V$2)))</f>
        <v>[_x000D_
  {_x000D_
    "name": "BIC",_x000D_
    "value": "6S1M/GQ1LMC+ojgzSiFg9xenwBQ5HqX1GPj5Ff6fFDM="_x000D_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"P9ujXwTcjEYphsmSvPh1VGJXETByqQnBYvfkcOWB4ng="_x000D_
  },_x000D_
  {_x000D_
    "name": "PERMID",_x000D_
    "value": "DXTlur+F2AbMBLa8YaS6fkrPSsu5ZTb3Z8HxvbpgJ8U="_x000D_
  }_x000D_
]</v>
      </c>
    </row>
    <row r="19" spans="2:20" x14ac:dyDescent="0.45">
      <c r="B19" s="24" t="s">
        <v>59</v>
      </c>
      <c r="C19" s="24" t="s">
        <v>60</v>
      </c>
      <c r="D19" s="24" t="s">
        <v>24</v>
      </c>
      <c r="E19" s="24">
        <v>1.1100000000000001</v>
      </c>
      <c r="F19" s="24" t="b">
        <v>1</v>
      </c>
      <c r="G19" s="24">
        <v>14</v>
      </c>
      <c r="H19" s="24">
        <v>1000000014</v>
      </c>
      <c r="J19" t="str" cm="1">
        <f t="array" ref="J19">_xll.MADRec.Format.Verify(J$4,B19)</f>
        <v>ABCDEFGHIJK000001433</v>
      </c>
      <c r="K19" t="str" cm="1">
        <f t="array" ref="K19">_xll.MADRec.Format.Verify(K$4,C19)</f>
        <v>0000GB14XXX</v>
      </c>
      <c r="L19" t="str" cm="1">
        <f t="array" ref="L19">_xll.MADRec.Format.Verify(L$4,D19)</f>
        <v>NFC+</v>
      </c>
      <c r="M19" t="str" cm="1">
        <f t="array" ref="M19">_xll.MADRec.Format.Verify(M$4,""&amp;E19)</f>
        <v>1.11</v>
      </c>
      <c r="N19" s="22" t="b" cm="1">
        <f t="array" ref="N19">_xll.MADRec.Format.Verify(N$4,F19)</f>
        <v>1</v>
      </c>
      <c r="O19" t="str" cm="1">
        <f t="array" ref="O19">_xll.MADRec.Format.Verify(O$4,""&amp;G19)</f>
        <v>14</v>
      </c>
      <c r="P19" t="str" cm="1">
        <f t="array" ref="P19">_xll.MADRec.Format.Verify(P$4,""&amp;H19)</f>
        <v>1000000014</v>
      </c>
      <c r="R19" s="25" t="str">
        <f t="shared" si="0"/>
        <v>verified</v>
      </c>
      <c r="T19" t="str" cm="1">
        <f t="array" ref="T19">IF(R19&lt;&gt;"verified","",_xll.MADRec.Format.Combine(_xll.MADRec.Format.Pair('LEIs &amp; Verifications'!K$4,'LEIs &amp; Verifications'!K19,$V$2),_xll.MADRec.Format.Pair('LEIs &amp; Verifications'!L$4,'LEIs &amp; Verifications'!L19,$V$2),_xll.MADRec.Format.Pair('LEIs &amp; Verifications'!M$4,'LEIs &amp; Verifications'!M19,$V$2),_xll.MADRec.Format.Pair('LEIs &amp; Verifications'!N$4,'LEIs &amp; Verifications'!N19,$V$2),_xll.MADRec.Format.Pair('LEIs &amp; Verifications'!O$4,'LEIs &amp; Verifications'!O19,$V$2),_xll.MADRec.Format.Pair('LEIs &amp; Verifications'!P$4,'LEIs &amp; Verifications'!P19,$V$2)))</f>
        <v>[_x000D_
  {_x000D_
    "name": "BIC",_x000D_
    "value": "n5TESoL519gRsidI36Ti9w2Ci6GqoHJeukoIm/pbUBo="_x000D_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"hSeokeIkE2lQ/zLKIStFvJP2n7uAHDsevtrFJ3X5nmE="_x000D_
  },_x000D_
  {_x000D_
    "name": "PERMID",_x000D_
    "value": "t76nJKgJYgK52tmI+znBnk9zFpy/L1QWXz7fFmxtI0E="_x000D_
  }_x000D_
]</v>
      </c>
    </row>
    <row r="20" spans="2:20" x14ac:dyDescent="0.45">
      <c r="B20" s="24" t="s">
        <v>61</v>
      </c>
      <c r="C20" s="24" t="s">
        <v>62</v>
      </c>
      <c r="D20" s="24" t="s">
        <v>22</v>
      </c>
      <c r="E20" s="24">
        <v>99</v>
      </c>
      <c r="F20" s="24" t="b">
        <v>0</v>
      </c>
      <c r="G20" s="24">
        <v>15</v>
      </c>
      <c r="H20" s="24">
        <v>1000000015</v>
      </c>
      <c r="J20" t="str" cm="1">
        <f t="array" ref="J20">_xll.MADRec.Format.Verify(J$4,B20)</f>
        <v>ABCDEFGHIJK000001530</v>
      </c>
      <c r="K20" t="str" cm="1">
        <f t="array" ref="K20">_xll.MADRec.Format.Verify(K$4,C20)</f>
        <v>0000GB15XXX</v>
      </c>
      <c r="L20" t="str" cm="1">
        <f t="array" ref="L20">_xll.MADRec.Format.Verify(L$4,D20)</f>
        <v>FC</v>
      </c>
      <c r="M20" t="str" cm="1">
        <f t="array" ref="M20">_xll.MADRec.Format.Verify(M$4,""&amp;E20)</f>
        <v>99</v>
      </c>
      <c r="N20" s="22" t="b" cm="1">
        <f t="array" ref="N20">_xll.MADRec.Format.Verify(N$4,F20)</f>
        <v>0</v>
      </c>
      <c r="O20" t="str" cm="1">
        <f t="array" ref="O20">_xll.MADRec.Format.Verify(O$4,""&amp;G20)</f>
        <v>15</v>
      </c>
      <c r="P20" t="str" cm="1">
        <f t="array" ref="P20">_xll.MADRec.Format.Verify(P$4,""&amp;H20)</f>
        <v>1000000015</v>
      </c>
      <c r="R20" s="25" t="str">
        <f t="shared" si="0"/>
        <v>verified</v>
      </c>
      <c r="T20" t="str" cm="1">
        <f t="array" ref="T20">IF(R20&lt;&gt;"verified","",_xll.MADRec.Format.Combine(_xll.MADRec.Format.Pair('LEIs &amp; Verifications'!K$4,'LEIs &amp; Verifications'!K20,$V$2),_xll.MADRec.Format.Pair('LEIs &amp; Verifications'!L$4,'LEIs &amp; Verifications'!L20,$V$2),_xll.MADRec.Format.Pair('LEIs &amp; Verifications'!M$4,'LEIs &amp; Verifications'!M20,$V$2),_xll.MADRec.Format.Pair('LEIs &amp; Verifications'!N$4,'LEIs &amp; Verifications'!N20,$V$2),_xll.MADRec.Format.Pair('LEIs &amp; Verifications'!O$4,'LEIs &amp; Verifications'!O20,$V$2),_xll.MADRec.Format.Pair('LEIs &amp; Verifications'!P$4,'LEIs &amp; Verifications'!P20,$V$2)))</f>
        <v>[_x000D_
  {_x000D_
    "name": "BIC",_x000D_
    "value": "tG5ImS27hKDHPp4qM1nNvqXcCcQs3h/pdUOtrtTh8oA="_x000D_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"5in6ZZjXMnaPfHJrS2IShfnDuFMDkAqpEgF9t2F9i9s="_x000D_
  },_x000D_
  {_x000D_
    "name": "PERMID",_x000D_
    "value": "W/EQTeH5nW0pr9lGabBHC+3THvrQpPyaKxIQN5PQmUQ="_x000D_
  }_x000D_
]</v>
      </c>
    </row>
    <row r="21" spans="2:20" x14ac:dyDescent="0.45">
      <c r="B21" s="24" t="s">
        <v>63</v>
      </c>
      <c r="C21" s="24" t="s">
        <v>64</v>
      </c>
      <c r="D21" s="24" t="s">
        <v>23</v>
      </c>
      <c r="E21" s="24">
        <v>1.1100000000000001</v>
      </c>
      <c r="F21" s="24" t="b">
        <v>1</v>
      </c>
      <c r="G21" s="24">
        <v>16</v>
      </c>
      <c r="H21" s="24">
        <v>1000000016</v>
      </c>
      <c r="J21" t="str" cm="1">
        <f t="array" ref="J21">_xll.MADRec.Format.Verify(J$4,B21)</f>
        <v>ABCDEFGHIJK000001627</v>
      </c>
      <c r="K21" t="str" cm="1">
        <f t="array" ref="K21">_xll.MADRec.Format.Verify(K$4,C21)</f>
        <v>0000GB16XXX</v>
      </c>
      <c r="L21" t="str" cm="1">
        <f t="array" ref="L21">_xll.MADRec.Format.Verify(L$4,D21)</f>
        <v>NFC-</v>
      </c>
      <c r="M21" t="str" cm="1">
        <f t="array" ref="M21">_xll.MADRec.Format.Verify(M$4,""&amp;E21)</f>
        <v>1.11</v>
      </c>
      <c r="N21" s="22" t="b" cm="1">
        <f t="array" ref="N21">_xll.MADRec.Format.Verify(N$4,F21)</f>
        <v>1</v>
      </c>
      <c r="O21" t="str" cm="1">
        <f t="array" ref="O21">_xll.MADRec.Format.Verify(O$4,""&amp;G21)</f>
        <v>16</v>
      </c>
      <c r="P21" t="str" cm="1">
        <f t="array" ref="P21">_xll.MADRec.Format.Verify(P$4,""&amp;H21)</f>
        <v>1000000016</v>
      </c>
      <c r="R21" s="25" t="str">
        <f t="shared" si="0"/>
        <v>verified</v>
      </c>
      <c r="T21" t="str" cm="1">
        <f t="array" ref="T21">IF(R21&lt;&gt;"verified","",_xll.MADRec.Format.Combine(_xll.MADRec.Format.Pair('LEIs &amp; Verifications'!K$4,'LEIs &amp; Verifications'!K21,$V$2),_xll.MADRec.Format.Pair('LEIs &amp; Verifications'!L$4,'LEIs &amp; Verifications'!L21,$V$2),_xll.MADRec.Format.Pair('LEIs &amp; Verifications'!M$4,'LEIs &amp; Verifications'!M21,$V$2),_xll.MADRec.Format.Pair('LEIs &amp; Verifications'!N$4,'LEIs &amp; Verifications'!N21,$V$2),_xll.MADRec.Format.Pair('LEIs &amp; Verifications'!O$4,'LEIs &amp; Verifications'!O21,$V$2),_xll.MADRec.Format.Pair('LEIs &amp; Verifications'!P$4,'LEIs &amp; Verifications'!P21,$V$2)))</f>
        <v>[_x000D_
  {_x000D_
    "name": "BIC",_x000D_
    "value": "KcLIFUy4r1zYI9cYmD6kqjI0tSrkfLfH3k28wJSmEGk="_x000D_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"sX720Zx6Wx7oO5B8WVUm3LHrBtuCJ9ZQ1d2gqfTOjNk="_x000D_
  },_x000D_
  {_x000D_
    "name": "PERMID",_x000D_
    "value": "wNwzBYbrA3tmFE2FKSrjt4eLedPiXolFVA5mXFzpzKw="_x000D_
  }_x000D_
]</v>
      </c>
    </row>
    <row r="22" spans="2:20" x14ac:dyDescent="0.45">
      <c r="B22" s="24" t="s">
        <v>65</v>
      </c>
      <c r="C22" s="24" t="s">
        <v>66</v>
      </c>
      <c r="D22" s="24" t="s">
        <v>24</v>
      </c>
      <c r="E22" s="24">
        <v>99</v>
      </c>
      <c r="F22" s="24" t="b">
        <v>0</v>
      </c>
      <c r="G22" s="24">
        <v>17</v>
      </c>
      <c r="H22" s="24">
        <v>1000000017</v>
      </c>
      <c r="J22" t="str" cm="1">
        <f t="array" ref="J22">_xll.MADRec.Format.Verify(J$4,B22)</f>
        <v>ABCDEFGHIJK000001724</v>
      </c>
      <c r="K22" t="str" cm="1">
        <f t="array" ref="K22">_xll.MADRec.Format.Verify(K$4,C22)</f>
        <v>0000GB17XXX</v>
      </c>
      <c r="L22" t="str" cm="1">
        <f t="array" ref="L22">_xll.MADRec.Format.Verify(L$4,D22)</f>
        <v>NFC+</v>
      </c>
      <c r="M22" t="str" cm="1">
        <f t="array" ref="M22">_xll.MADRec.Format.Verify(M$4,""&amp;E22)</f>
        <v>99</v>
      </c>
      <c r="N22" s="22" t="b" cm="1">
        <f t="array" ref="N22">_xll.MADRec.Format.Verify(N$4,F22)</f>
        <v>0</v>
      </c>
      <c r="O22" t="str" cm="1">
        <f t="array" ref="O22">_xll.MADRec.Format.Verify(O$4,""&amp;G22)</f>
        <v>17</v>
      </c>
      <c r="P22" t="str" cm="1">
        <f t="array" ref="P22">_xll.MADRec.Format.Verify(P$4,""&amp;H22)</f>
        <v>1000000017</v>
      </c>
      <c r="R22" s="25" t="str">
        <f t="shared" si="0"/>
        <v>verified</v>
      </c>
      <c r="T22" t="str" cm="1">
        <f t="array" ref="T22">IF(R22&lt;&gt;"verified","",_xll.MADRec.Format.Combine(_xll.MADRec.Format.Pair('LEIs &amp; Verifications'!K$4,'LEIs &amp; Verifications'!K22,$V$2),_xll.MADRec.Format.Pair('LEIs &amp; Verifications'!L$4,'LEIs &amp; Verifications'!L22,$V$2),_xll.MADRec.Format.Pair('LEIs &amp; Verifications'!M$4,'LEIs &amp; Verifications'!M22,$V$2),_xll.MADRec.Format.Pair('LEIs &amp; Verifications'!N$4,'LEIs &amp; Verifications'!N22,$V$2),_xll.MADRec.Format.Pair('LEIs &amp; Verifications'!O$4,'LEIs &amp; Verifications'!O22,$V$2),_xll.MADRec.Format.Pair('LEIs &amp; Verifications'!P$4,'LEIs &amp; Verifications'!P22,$V$2)))</f>
        <v>[_x000D_
  {_x000D_
    "name": "BIC",_x000D_
    "value": "V3T4ZcbUuE9daMUfz6itMroGIjNniLA1M/2esYxyaEs="_x000D_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"RSNUDxUEzRcQDEg16Ft+79SZEVgPjv/wWZqPKDvmueM="_x000D_
  },_x000D_
  {_x000D_
    "name": "PERMID",_x000D_
    "value": "mzm8nc9q+w/tq4tEtoFDSBaqn5zOQdR8RWsG6BlDybA="_x000D_
  }_x000D_
]</v>
      </c>
    </row>
    <row r="23" spans="2:20" x14ac:dyDescent="0.45">
      <c r="B23" s="24" t="s">
        <v>67</v>
      </c>
      <c r="C23" s="24" t="s">
        <v>68</v>
      </c>
      <c r="D23" s="24" t="s">
        <v>22</v>
      </c>
      <c r="E23" s="24">
        <v>1.1100000000000001</v>
      </c>
      <c r="F23" s="24" t="b">
        <v>1</v>
      </c>
      <c r="G23" s="24">
        <v>18</v>
      </c>
      <c r="H23" s="24">
        <v>1000000018</v>
      </c>
      <c r="J23" t="str" cm="1">
        <f t="array" ref="J23">_xll.MADRec.Format.Verify(J$4,B23)</f>
        <v>ABCDEFGHIJK000001821</v>
      </c>
      <c r="K23" t="str" cm="1">
        <f t="array" ref="K23">_xll.MADRec.Format.Verify(K$4,C23)</f>
        <v>0000GB18XXX</v>
      </c>
      <c r="L23" t="str" cm="1">
        <f t="array" ref="L23">_xll.MADRec.Format.Verify(L$4,D23)</f>
        <v>FC</v>
      </c>
      <c r="M23" t="str" cm="1">
        <f t="array" ref="M23">_xll.MADRec.Format.Verify(M$4,""&amp;E23)</f>
        <v>1.11</v>
      </c>
      <c r="N23" s="22" t="b" cm="1">
        <f t="array" ref="N23">_xll.MADRec.Format.Verify(N$4,F23)</f>
        <v>1</v>
      </c>
      <c r="O23" t="str" cm="1">
        <f t="array" ref="O23">_xll.MADRec.Format.Verify(O$4,""&amp;G23)</f>
        <v>18</v>
      </c>
      <c r="P23" t="str" cm="1">
        <f t="array" ref="P23">_xll.MADRec.Format.Verify(P$4,""&amp;H23)</f>
        <v>1000000018</v>
      </c>
      <c r="R23" s="25" t="str">
        <f t="shared" si="0"/>
        <v>verified</v>
      </c>
      <c r="T23" t="str" cm="1">
        <f t="array" ref="T23">IF(R23&lt;&gt;"verified","",_xll.MADRec.Format.Combine(_xll.MADRec.Format.Pair('LEIs &amp; Verifications'!K$4,'LEIs &amp; Verifications'!K23,$V$2),_xll.MADRec.Format.Pair('LEIs &amp; Verifications'!L$4,'LEIs &amp; Verifications'!L23,$V$2),_xll.MADRec.Format.Pair('LEIs &amp; Verifications'!M$4,'LEIs &amp; Verifications'!M23,$V$2),_xll.MADRec.Format.Pair('LEIs &amp; Verifications'!N$4,'LEIs &amp; Verifications'!N23,$V$2),_xll.MADRec.Format.Pair('LEIs &amp; Verifications'!O$4,'LEIs &amp; Verifications'!O23,$V$2),_xll.MADRec.Format.Pair('LEIs &amp; Verifications'!P$4,'LEIs &amp; Verifications'!P23,$V$2)))</f>
        <v>[_x000D_
  {_x000D_
    "name": "BIC",_x000D_
    "value": "u2nEMzUAlZjQ2yvVmc9W73S7ZbuhtLcZJDAlHnFhGMA="_x000D_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"TslZn8ID0XajAVNsLgkaGbyFJ1myVb1oGIEKQsX+0Uo="_x000D_
  },_x000D_
  {_x000D_
    "name": "PERMID",_x000D_
    "value": "7y9BPcer52/gOgjcSZamxiyv+HhI6iKW9R9Nry5uvYc="_x000D_
  }_x000D_
]</v>
      </c>
    </row>
    <row r="24" spans="2:20" x14ac:dyDescent="0.45">
      <c r="B24" s="24" t="s">
        <v>69</v>
      </c>
      <c r="C24" s="24" t="s">
        <v>70</v>
      </c>
      <c r="D24" s="24" t="s">
        <v>23</v>
      </c>
      <c r="E24" s="24">
        <v>99</v>
      </c>
      <c r="F24" s="24" t="b">
        <v>0</v>
      </c>
      <c r="G24" s="24">
        <v>19</v>
      </c>
      <c r="H24" s="24">
        <v>1000000019</v>
      </c>
      <c r="J24" t="str" cm="1">
        <f t="array" ref="J24">_xll.MADRec.Format.Verify(J$4,B24)</f>
        <v>ABCDEFGHIJK000001918</v>
      </c>
      <c r="K24" t="str" cm="1">
        <f t="array" ref="K24">_xll.MADRec.Format.Verify(K$4,C24)</f>
        <v>0000GB19XXX</v>
      </c>
      <c r="L24" t="str" cm="1">
        <f t="array" ref="L24">_xll.MADRec.Format.Verify(L$4,D24)</f>
        <v>NFC-</v>
      </c>
      <c r="M24" t="str" cm="1">
        <f t="array" ref="M24">_xll.MADRec.Format.Verify(M$4,""&amp;E24)</f>
        <v>99</v>
      </c>
      <c r="N24" s="22" t="b" cm="1">
        <f t="array" ref="N24">_xll.MADRec.Format.Verify(N$4,F24)</f>
        <v>0</v>
      </c>
      <c r="O24" t="str" cm="1">
        <f t="array" ref="O24">_xll.MADRec.Format.Verify(O$4,""&amp;G24)</f>
        <v>19</v>
      </c>
      <c r="P24" t="str" cm="1">
        <f t="array" ref="P24">_xll.MADRec.Format.Verify(P$4,""&amp;H24)</f>
        <v>1000000019</v>
      </c>
      <c r="R24" s="25" t="str">
        <f t="shared" si="0"/>
        <v>verified</v>
      </c>
      <c r="T24" t="str" cm="1">
        <f t="array" ref="T24">IF(R24&lt;&gt;"verified","",_xll.MADRec.Format.Combine(_xll.MADRec.Format.Pair('LEIs &amp; Verifications'!K$4,'LEIs &amp; Verifications'!K24,$V$2),_xll.MADRec.Format.Pair('LEIs &amp; Verifications'!L$4,'LEIs &amp; Verifications'!L24,$V$2),_xll.MADRec.Format.Pair('LEIs &amp; Verifications'!M$4,'LEIs &amp; Verifications'!M24,$V$2),_xll.MADRec.Format.Pair('LEIs &amp; Verifications'!N$4,'LEIs &amp; Verifications'!N24,$V$2),_xll.MADRec.Format.Pair('LEIs &amp; Verifications'!O$4,'LEIs &amp; Verifications'!O24,$V$2),_xll.MADRec.Format.Pair('LEIs &amp; Verifications'!P$4,'LEIs &amp; Verifications'!P24,$V$2)))</f>
        <v>[_x000D_
  {_x000D_
    "name": "BIC",_x000D_
    "value": "NY+51CoHhUUtudfbxj7ZfqtMGD6RrC0F6N+HazAJk1U="_x000D_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"lADxshy1J9f6PT6rupNVehjr56LKTkcc/l5MW0yn92c="_x000D_
  },_x000D_
  {_x000D_
    "name": "PERMID",_x000D_
    "value": "MwsIk9Nq36QcAnynGBYVoGMMbfnYIe4cPI/9QCA5Fm0="_x000D_
  }_x000D_
]</v>
      </c>
    </row>
    <row r="25" spans="2:20" x14ac:dyDescent="0.45">
      <c r="B25" s="24" t="s">
        <v>71</v>
      </c>
      <c r="C25" s="24" t="s">
        <v>72</v>
      </c>
      <c r="D25" s="24" t="s">
        <v>24</v>
      </c>
      <c r="E25" s="24">
        <v>1.1100000000000001</v>
      </c>
      <c r="F25" s="24" t="b">
        <v>1</v>
      </c>
      <c r="G25" s="24">
        <v>20</v>
      </c>
      <c r="H25" s="24">
        <v>1000000020</v>
      </c>
      <c r="J25" t="str" cm="1">
        <f t="array" ref="J25">_xll.MADRec.Format.Verify(J$4,B25)</f>
        <v>ABCDEFGHIJK000002015</v>
      </c>
      <c r="K25" t="str" cm="1">
        <f t="array" ref="K25">_xll.MADRec.Format.Verify(K$4,C25)</f>
        <v>0000GB20XXX</v>
      </c>
      <c r="L25" t="str" cm="1">
        <f t="array" ref="L25">_xll.MADRec.Format.Verify(L$4,D25)</f>
        <v>NFC+</v>
      </c>
      <c r="M25" t="str" cm="1">
        <f t="array" ref="M25">_xll.MADRec.Format.Verify(M$4,""&amp;E25)</f>
        <v>1.11</v>
      </c>
      <c r="N25" s="22" t="b" cm="1">
        <f t="array" ref="N25">_xll.MADRec.Format.Verify(N$4,F25)</f>
        <v>1</v>
      </c>
      <c r="O25" t="str" cm="1">
        <f t="array" ref="O25">_xll.MADRec.Format.Verify(O$4,""&amp;G25)</f>
        <v>20</v>
      </c>
      <c r="P25" t="str" cm="1">
        <f t="array" ref="P25">_xll.MADRec.Format.Verify(P$4,""&amp;H25)</f>
        <v>1000000020</v>
      </c>
      <c r="R25" s="25" t="str">
        <f t="shared" si="0"/>
        <v>verified</v>
      </c>
      <c r="T25" t="str" cm="1">
        <f t="array" ref="T25">IF(R25&lt;&gt;"verified","",_xll.MADRec.Format.Combine(_xll.MADRec.Format.Pair('LEIs &amp; Verifications'!K$4,'LEIs &amp; Verifications'!K25,$V$2),_xll.MADRec.Format.Pair('LEIs &amp; Verifications'!L$4,'LEIs &amp; Verifications'!L25,$V$2),_xll.MADRec.Format.Pair('LEIs &amp; Verifications'!M$4,'LEIs &amp; Verifications'!M25,$V$2),_xll.MADRec.Format.Pair('LEIs &amp; Verifications'!N$4,'LEIs &amp; Verifications'!N25,$V$2),_xll.MADRec.Format.Pair('LEIs &amp; Verifications'!O$4,'LEIs &amp; Verifications'!O25,$V$2),_xll.MADRec.Format.Pair('LEIs &amp; Verifications'!P$4,'LEIs &amp; Verifications'!P25,$V$2)))</f>
        <v>[_x000D_
  {_x000D_
    "name": "BIC",_x000D_
    "value": "wpSoP0r6WxzMOzPh47+HS02XW87i+5uEGwu7clPTPlY="_x000D_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"9co490ih1ur3JrikL7V1w8cfGGSoFDMBeC3hPaLZICs="_x000D_
  },_x000D_
  {_x000D_
    "name": "PERMID",_x000D_
    "value": "mFixxLpYzLjPocb4nb2JZU6F4ZlwN+6WmsmqmU4OonY="_x000D_
  }_x000D_
]</v>
      </c>
    </row>
    <row r="26" spans="2:20" x14ac:dyDescent="0.45">
      <c r="B26" s="24" t="s">
        <v>73</v>
      </c>
      <c r="C26" s="24" t="s">
        <v>74</v>
      </c>
      <c r="D26" s="24" t="s">
        <v>22</v>
      </c>
      <c r="E26" s="24">
        <v>99</v>
      </c>
      <c r="F26" s="24" t="b">
        <v>0</v>
      </c>
      <c r="G26" s="24">
        <v>21</v>
      </c>
      <c r="H26" s="24">
        <v>1000000021</v>
      </c>
      <c r="J26" t="str" cm="1">
        <f t="array" ref="J26">_xll.MADRec.Format.Verify(J$4,B26)</f>
        <v>ABCDEFGHIJK000002112</v>
      </c>
      <c r="K26" t="str" cm="1">
        <f t="array" ref="K26">_xll.MADRec.Format.Verify(K$4,C26)</f>
        <v>0000GB21XXX</v>
      </c>
      <c r="L26" t="str" cm="1">
        <f t="array" ref="L26">_xll.MADRec.Format.Verify(L$4,D26)</f>
        <v>FC</v>
      </c>
      <c r="M26" t="str" cm="1">
        <f t="array" ref="M26">_xll.MADRec.Format.Verify(M$4,""&amp;E26)</f>
        <v>99</v>
      </c>
      <c r="N26" s="22" t="b" cm="1">
        <f t="array" ref="N26">_xll.MADRec.Format.Verify(N$4,F26)</f>
        <v>0</v>
      </c>
      <c r="O26" t="str" cm="1">
        <f t="array" ref="O26">_xll.MADRec.Format.Verify(O$4,""&amp;G26)</f>
        <v>21</v>
      </c>
      <c r="P26" t="str" cm="1">
        <f t="array" ref="P26">_xll.MADRec.Format.Verify(P$4,""&amp;H26)</f>
        <v>1000000021</v>
      </c>
      <c r="R26" s="25" t="str">
        <f t="shared" si="0"/>
        <v>verified</v>
      </c>
      <c r="T26" t="str" cm="1">
        <f t="array" ref="T26">IF(R26&lt;&gt;"verified","",_xll.MADRec.Format.Combine(_xll.MADRec.Format.Pair('LEIs &amp; Verifications'!K$4,'LEIs &amp; Verifications'!K26,$V$2),_xll.MADRec.Format.Pair('LEIs &amp; Verifications'!L$4,'LEIs &amp; Verifications'!L26,$V$2),_xll.MADRec.Format.Pair('LEIs &amp; Verifications'!M$4,'LEIs &amp; Verifications'!M26,$V$2),_xll.MADRec.Format.Pair('LEIs &amp; Verifications'!N$4,'LEIs &amp; Verifications'!N26,$V$2),_xll.MADRec.Format.Pair('LEIs &amp; Verifications'!O$4,'LEIs &amp; Verifications'!O26,$V$2),_xll.MADRec.Format.Pair('LEIs &amp; Verifications'!P$4,'LEIs &amp; Verifications'!P26,$V$2)))</f>
        <v>[_x000D_
  {_x000D_
    "name": "BIC",_x000D_
    "value": "oeLieUFLrRCrsrCBhcFe1IDbyIXxdDEzbyEgzJW3VxY="_x000D_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"b0tmEhJfs6Da7NJ5nf1snCmUJP2SD5swgRCiwfvY9EM="_x000D_
  },_x000D_
  {_x000D_
    "name": "PERMID",_x000D_
    "value": "6EQD5FDXxYNX4yRxRUcF5ldWKTMWYGVgLAyGcFArHtw="_x000D_
  }_x000D_
]</v>
      </c>
    </row>
    <row r="27" spans="2:20" x14ac:dyDescent="0.45">
      <c r="B27" s="24" t="s">
        <v>75</v>
      </c>
      <c r="C27" s="24" t="s">
        <v>76</v>
      </c>
      <c r="D27" s="24" t="s">
        <v>23</v>
      </c>
      <c r="E27" s="24">
        <v>1.1100000000000001</v>
      </c>
      <c r="F27" s="24" t="b">
        <v>1</v>
      </c>
      <c r="G27" s="24">
        <v>22</v>
      </c>
      <c r="H27" s="24">
        <v>1000000022</v>
      </c>
      <c r="J27" t="str" cm="1">
        <f t="array" ref="J27">_xll.MADRec.Format.Verify(J$4,B27)</f>
        <v>ABCDEFGHIJK000002209</v>
      </c>
      <c r="K27" t="str" cm="1">
        <f t="array" ref="K27">_xll.MADRec.Format.Verify(K$4,C27)</f>
        <v>0000GB22XXX</v>
      </c>
      <c r="L27" t="str" cm="1">
        <f t="array" ref="L27">_xll.MADRec.Format.Verify(L$4,D27)</f>
        <v>NFC-</v>
      </c>
      <c r="M27" t="str" cm="1">
        <f t="array" ref="M27">_xll.MADRec.Format.Verify(M$4,""&amp;E27)</f>
        <v>1.11</v>
      </c>
      <c r="N27" s="22" t="b" cm="1">
        <f t="array" ref="N27">_xll.MADRec.Format.Verify(N$4,F27)</f>
        <v>1</v>
      </c>
      <c r="O27" t="str" cm="1">
        <f t="array" ref="O27">_xll.MADRec.Format.Verify(O$4,""&amp;G27)</f>
        <v>22</v>
      </c>
      <c r="P27" t="str" cm="1">
        <f t="array" ref="P27">_xll.MADRec.Format.Verify(P$4,""&amp;H27)</f>
        <v>1000000022</v>
      </c>
      <c r="R27" s="25" t="str">
        <f t="shared" si="0"/>
        <v>verified</v>
      </c>
      <c r="T27" t="str" cm="1">
        <f t="array" ref="T27">IF(R27&lt;&gt;"verified","",_xll.MADRec.Format.Combine(_xll.MADRec.Format.Pair('LEIs &amp; Verifications'!K$4,'LEIs &amp; Verifications'!K27,$V$2),_xll.MADRec.Format.Pair('LEIs &amp; Verifications'!L$4,'LEIs &amp; Verifications'!L27,$V$2),_xll.MADRec.Format.Pair('LEIs &amp; Verifications'!M$4,'LEIs &amp; Verifications'!M27,$V$2),_xll.MADRec.Format.Pair('LEIs &amp; Verifications'!N$4,'LEIs &amp; Verifications'!N27,$V$2),_xll.MADRec.Format.Pair('LEIs &amp; Verifications'!O$4,'LEIs &amp; Verifications'!O27,$V$2),_xll.MADRec.Format.Pair('LEIs &amp; Verifications'!P$4,'LEIs &amp; Verifications'!P27,$V$2)))</f>
        <v>[_x000D_
  {_x000D_
    "name": "BIC",_x000D_
    "value": "mhvX82NSNH42zChomK+9LdrCPzmDhnIWvyckheWdDVo="_x000D_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"eF8+x+sy8wuQzQ/PNlfTiLX/Qpfy+XFv9m6bacBd3Qk="_x000D_
  },_x000D_
  {_x000D_
    "name": "PERMID",_x000D_
    "value": "TctISkYeWrDFEGDnnOX272dz5Z3HcTZpohM4wwb4an4="_x000D_
  }_x000D_
]</v>
      </c>
    </row>
    <row r="28" spans="2:20" x14ac:dyDescent="0.45">
      <c r="B28" s="24" t="s">
        <v>77</v>
      </c>
      <c r="C28" s="24" t="s">
        <v>78</v>
      </c>
      <c r="D28" s="24" t="s">
        <v>24</v>
      </c>
      <c r="E28" s="24">
        <v>99</v>
      </c>
      <c r="F28" s="24" t="b">
        <v>0</v>
      </c>
      <c r="G28" s="24">
        <v>23</v>
      </c>
      <c r="H28" s="24">
        <v>1000000023</v>
      </c>
      <c r="J28" t="str" cm="1">
        <f t="array" ref="J28">_xll.MADRec.Format.Verify(J$4,B28)</f>
        <v>ABCDEFGHIJK000002306</v>
      </c>
      <c r="K28" t="str" cm="1">
        <f t="array" ref="K28">_xll.MADRec.Format.Verify(K$4,C28)</f>
        <v>0000GB23XXX</v>
      </c>
      <c r="L28" t="str" cm="1">
        <f t="array" ref="L28">_xll.MADRec.Format.Verify(L$4,D28)</f>
        <v>NFC+</v>
      </c>
      <c r="M28" t="str" cm="1">
        <f t="array" ref="M28">_xll.MADRec.Format.Verify(M$4,""&amp;E28)</f>
        <v>99</v>
      </c>
      <c r="N28" s="22" t="b" cm="1">
        <f t="array" ref="N28">_xll.MADRec.Format.Verify(N$4,F28)</f>
        <v>0</v>
      </c>
      <c r="O28" t="str" cm="1">
        <f t="array" ref="O28">_xll.MADRec.Format.Verify(O$4,""&amp;G28)</f>
        <v>23</v>
      </c>
      <c r="P28" t="str" cm="1">
        <f t="array" ref="P28">_xll.MADRec.Format.Verify(P$4,""&amp;H28)</f>
        <v>1000000023</v>
      </c>
      <c r="R28" s="25" t="str">
        <f t="shared" si="0"/>
        <v>verified</v>
      </c>
      <c r="T28" t="str" cm="1">
        <f t="array" ref="T28">IF(R28&lt;&gt;"verified","",_xll.MADRec.Format.Combine(_xll.MADRec.Format.Pair('LEIs &amp; Verifications'!K$4,'LEIs &amp; Verifications'!K28,$V$2),_xll.MADRec.Format.Pair('LEIs &amp; Verifications'!L$4,'LEIs &amp; Verifications'!L28,$V$2),_xll.MADRec.Format.Pair('LEIs &amp; Verifications'!M$4,'LEIs &amp; Verifications'!M28,$V$2),_xll.MADRec.Format.Pair('LEIs &amp; Verifications'!N$4,'LEIs &amp; Verifications'!N28,$V$2),_xll.MADRec.Format.Pair('LEIs &amp; Verifications'!O$4,'LEIs &amp; Verifications'!O28,$V$2),_xll.MADRec.Format.Pair('LEIs &amp; Verifications'!P$4,'LEIs &amp; Verifications'!P28,$V$2)))</f>
        <v>[_x000D_
  {_x000D_
    "name": "BIC",_x000D_
    "value": "gyiEpbbI842zX8E8kVg58fsjBZmv77CIaTwsjEG0RC4="_x000D_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"U1+jDX4l3YpJ8VNneXNOyChhCNEV2lBF1387QYXY95A="_x000D_
  },_x000D_
  {_x000D_
    "name": "PERMID",_x000D_
    "value": "DQYTPcMGCOcApXjFBYZcFCAUP50NdQ5ckkzzdbce7Jg="_x000D_
  }_x000D_
]</v>
      </c>
    </row>
    <row r="29" spans="2:20" x14ac:dyDescent="0.45">
      <c r="B29" s="24" t="s">
        <v>79</v>
      </c>
      <c r="C29" s="24" t="s">
        <v>80</v>
      </c>
      <c r="D29" s="24" t="s">
        <v>22</v>
      </c>
      <c r="E29" s="24">
        <v>1.1100000000000001</v>
      </c>
      <c r="F29" s="24" t="b">
        <v>1</v>
      </c>
      <c r="G29" s="24">
        <v>24</v>
      </c>
      <c r="H29" s="24">
        <v>1000000024</v>
      </c>
      <c r="J29" t="str" cm="1">
        <f t="array" ref="J29">_xll.MADRec.Format.Verify(J$4,B29)</f>
        <v>ABCDEFGHIJK000002403</v>
      </c>
      <c r="K29" t="str" cm="1">
        <f t="array" ref="K29">_xll.MADRec.Format.Verify(K$4,C29)</f>
        <v>0000GB24XXX</v>
      </c>
      <c r="L29" t="str" cm="1">
        <f t="array" ref="L29">_xll.MADRec.Format.Verify(L$4,D29)</f>
        <v>FC</v>
      </c>
      <c r="M29" t="str" cm="1">
        <f t="array" ref="M29">_xll.MADRec.Format.Verify(M$4,""&amp;E29)</f>
        <v>1.11</v>
      </c>
      <c r="N29" s="22" t="b" cm="1">
        <f t="array" ref="N29">_xll.MADRec.Format.Verify(N$4,F29)</f>
        <v>1</v>
      </c>
      <c r="O29" t="str" cm="1">
        <f t="array" ref="O29">_xll.MADRec.Format.Verify(O$4,""&amp;G29)</f>
        <v>24</v>
      </c>
      <c r="P29" t="str" cm="1">
        <f t="array" ref="P29">_xll.MADRec.Format.Verify(P$4,""&amp;H29)</f>
        <v>1000000024</v>
      </c>
      <c r="R29" s="25" t="str">
        <f t="shared" si="0"/>
        <v>verified</v>
      </c>
      <c r="T29" t="str" cm="1">
        <f t="array" ref="T29">IF(R29&lt;&gt;"verified","",_xll.MADRec.Format.Combine(_xll.MADRec.Format.Pair('LEIs &amp; Verifications'!K$4,'LEIs &amp; Verifications'!K29,$V$2),_xll.MADRec.Format.Pair('LEIs &amp; Verifications'!L$4,'LEIs &amp; Verifications'!L29,$V$2),_xll.MADRec.Format.Pair('LEIs &amp; Verifications'!M$4,'LEIs &amp; Verifications'!M29,$V$2),_xll.MADRec.Format.Pair('LEIs &amp; Verifications'!N$4,'LEIs &amp; Verifications'!N29,$V$2),_xll.MADRec.Format.Pair('LEIs &amp; Verifications'!O$4,'LEIs &amp; Verifications'!O29,$V$2),_xll.MADRec.Format.Pair('LEIs &amp; Verifications'!P$4,'LEIs &amp; Verifications'!P29,$V$2)))</f>
        <v>[_x000D_
  {_x000D_
    "name": "BIC",_x000D_
    "value": "ehxjhbooCKZ/Ns2KSnfA3zXL6EBStqhAgydm9Fwva2I="_x000D_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"wjVgaenR55ypJDeBU8+7+01EFrH5nUGilAv9tmxTGds="_x000D_
  },_x000D_
  {_x000D_
    "name": "PERMID",_x000D_
    "value": "9aseZbosFm91wgWBZXfJzcMvyWc7u+A0xqO6CnALRZE="_x000D_
  }_x000D_
]</v>
      </c>
    </row>
    <row r="30" spans="2:20" x14ac:dyDescent="0.45">
      <c r="B30" s="24" t="s">
        <v>81</v>
      </c>
      <c r="C30" s="24" t="s">
        <v>82</v>
      </c>
      <c r="D30" s="24" t="s">
        <v>23</v>
      </c>
      <c r="E30" s="24">
        <v>99</v>
      </c>
      <c r="F30" s="24" t="b">
        <v>0</v>
      </c>
      <c r="G30" s="24">
        <v>25</v>
      </c>
      <c r="H30" s="24">
        <v>1000000025</v>
      </c>
      <c r="J30" t="str" cm="1">
        <f t="array" ref="J30">_xll.MADRec.Format.Verify(J$4,B30)</f>
        <v>ABCDEFGHIJK000002597</v>
      </c>
      <c r="K30" t="str" cm="1">
        <f t="array" ref="K30">_xll.MADRec.Format.Verify(K$4,C30)</f>
        <v>0000GB25XXX</v>
      </c>
      <c r="L30" t="str" cm="1">
        <f t="array" ref="L30">_xll.MADRec.Format.Verify(L$4,D30)</f>
        <v>NFC-</v>
      </c>
      <c r="M30" t="str" cm="1">
        <f t="array" ref="M30">_xll.MADRec.Format.Verify(M$4,""&amp;E30)</f>
        <v>99</v>
      </c>
      <c r="N30" s="22" t="b" cm="1">
        <f t="array" ref="N30">_xll.MADRec.Format.Verify(N$4,F30)</f>
        <v>0</v>
      </c>
      <c r="O30" t="str" cm="1">
        <f t="array" ref="O30">_xll.MADRec.Format.Verify(O$4,""&amp;G30)</f>
        <v>25</v>
      </c>
      <c r="P30" t="str" cm="1">
        <f t="array" ref="P30">_xll.MADRec.Format.Verify(P$4,""&amp;H30)</f>
        <v>1000000025</v>
      </c>
      <c r="R30" s="25" t="str">
        <f t="shared" si="0"/>
        <v>verified</v>
      </c>
      <c r="T30" t="str" cm="1">
        <f t="array" ref="T30">IF(R30&lt;&gt;"verified","",_xll.MADRec.Format.Combine(_xll.MADRec.Format.Pair('LEIs &amp; Verifications'!K$4,'LEIs &amp; Verifications'!K30,$V$2),_xll.MADRec.Format.Pair('LEIs &amp; Verifications'!L$4,'LEIs &amp; Verifications'!L30,$V$2),_xll.MADRec.Format.Pair('LEIs &amp; Verifications'!M$4,'LEIs &amp; Verifications'!M30,$V$2),_xll.MADRec.Format.Pair('LEIs &amp; Verifications'!N$4,'LEIs &amp; Verifications'!N30,$V$2),_xll.MADRec.Format.Pair('LEIs &amp; Verifications'!O$4,'LEIs &amp; Verifications'!O30,$V$2),_xll.MADRec.Format.Pair('LEIs &amp; Verifications'!P$4,'LEIs &amp; Verifications'!P30,$V$2)))</f>
        <v>[_x000D_
  {_x000D_
    "name": "BIC",_x000D_
    "value": "g9iCY7V34gtqQNBdlAfGtJWS4m2vNh2MF61yPlWnHOw="_x000D_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"t6Voc813HyxEbTabZJQwtlp1a6J4/5fsgbtvVbLnNWk="_x000D_
  },_x000D_
  {_x000D_
    "name": "PERMID",_x000D_
    "value": "3/5KmidgO5N73wPw2X3b+vuxpoO0jgrJjdOuMouzM2U="_x000D_
  }_x000D_
]</v>
      </c>
    </row>
    <row r="31" spans="2:20" x14ac:dyDescent="0.45">
      <c r="B31" s="24" t="s">
        <v>83</v>
      </c>
      <c r="C31" s="24" t="s">
        <v>84</v>
      </c>
      <c r="D31" s="24" t="s">
        <v>24</v>
      </c>
      <c r="E31" s="24">
        <v>1.1100000000000001</v>
      </c>
      <c r="F31" s="24" t="b">
        <v>1</v>
      </c>
      <c r="G31" s="24">
        <v>26</v>
      </c>
      <c r="H31" s="24">
        <v>1000000026</v>
      </c>
      <c r="J31" t="str" cm="1">
        <f t="array" ref="J31">_xll.MADRec.Format.Verify(J$4,B31)</f>
        <v>ABCDEFGHIJK000002694</v>
      </c>
      <c r="K31" t="str" cm="1">
        <f t="array" ref="K31">_xll.MADRec.Format.Verify(K$4,C31)</f>
        <v>0000GB26XXX</v>
      </c>
      <c r="L31" t="str" cm="1">
        <f t="array" ref="L31">_xll.MADRec.Format.Verify(L$4,D31)</f>
        <v>NFC+</v>
      </c>
      <c r="M31" t="str" cm="1">
        <f t="array" ref="M31">_xll.MADRec.Format.Verify(M$4,""&amp;E31)</f>
        <v>1.11</v>
      </c>
      <c r="N31" s="22" t="b" cm="1">
        <f t="array" ref="N31">_xll.MADRec.Format.Verify(N$4,F31)</f>
        <v>1</v>
      </c>
      <c r="O31" t="str" cm="1">
        <f t="array" ref="O31">_xll.MADRec.Format.Verify(O$4,""&amp;G31)</f>
        <v>26</v>
      </c>
      <c r="P31" t="str" cm="1">
        <f t="array" ref="P31">_xll.MADRec.Format.Verify(P$4,""&amp;H31)</f>
        <v>1000000026</v>
      </c>
      <c r="R31" s="25" t="str">
        <f t="shared" si="0"/>
        <v>verified</v>
      </c>
      <c r="T31" t="str" cm="1">
        <f t="array" ref="T31">IF(R31&lt;&gt;"verified","",_xll.MADRec.Format.Combine(_xll.MADRec.Format.Pair('LEIs &amp; Verifications'!K$4,'LEIs &amp; Verifications'!K31,$V$2),_xll.MADRec.Format.Pair('LEIs &amp; Verifications'!L$4,'LEIs &amp; Verifications'!L31,$V$2),_xll.MADRec.Format.Pair('LEIs &amp; Verifications'!M$4,'LEIs &amp; Verifications'!M31,$V$2),_xll.MADRec.Format.Pair('LEIs &amp; Verifications'!N$4,'LEIs &amp; Verifications'!N31,$V$2),_xll.MADRec.Format.Pair('LEIs &amp; Verifications'!O$4,'LEIs &amp; Verifications'!O31,$V$2),_xll.MADRec.Format.Pair('LEIs &amp; Verifications'!P$4,'LEIs &amp; Verifications'!P31,$V$2)))</f>
        <v>[_x000D_
  {_x000D_
    "name": "BIC",_x000D_
    "value": "seQxM3SALJSc+MGU9DqUm45XmSK+lCn47uH4XAeOMgc="_x000D_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"X5xKsIysdFfpERow5GZJIGB+osEVoUM9e+mOl+ZCRMo="_x000D_
  },_x000D_
  {_x000D_
    "name": "PERMID",_x000D_
    "value": "+nS21jvzi1mYFKmKkn8vkCOcyyRhVgEtcj/ke63N1uc="_x000D_
  }_x000D_
]</v>
      </c>
    </row>
    <row r="32" spans="2:20" x14ac:dyDescent="0.45">
      <c r="B32" s="24" t="s">
        <v>85</v>
      </c>
      <c r="C32" s="24" t="s">
        <v>86</v>
      </c>
      <c r="D32" s="24" t="s">
        <v>22</v>
      </c>
      <c r="E32" s="24">
        <v>99</v>
      </c>
      <c r="F32" s="24" t="b">
        <v>0</v>
      </c>
      <c r="G32" s="24">
        <v>27</v>
      </c>
      <c r="H32" s="24">
        <v>1000000027</v>
      </c>
      <c r="J32" t="str" cm="1">
        <f t="array" ref="J32">_xll.MADRec.Format.Verify(J$4,B32)</f>
        <v>ABCDEFGHIJK000002791</v>
      </c>
      <c r="K32" t="str" cm="1">
        <f t="array" ref="K32">_xll.MADRec.Format.Verify(K$4,C32)</f>
        <v>0000GB27XXX</v>
      </c>
      <c r="L32" t="str" cm="1">
        <f t="array" ref="L32">_xll.MADRec.Format.Verify(L$4,D32)</f>
        <v>FC</v>
      </c>
      <c r="M32" t="str" cm="1">
        <f t="array" ref="M32">_xll.MADRec.Format.Verify(M$4,""&amp;E32)</f>
        <v>99</v>
      </c>
      <c r="N32" s="22" t="b" cm="1">
        <f t="array" ref="N32">_xll.MADRec.Format.Verify(N$4,F32)</f>
        <v>0</v>
      </c>
      <c r="O32" t="str" cm="1">
        <f t="array" ref="O32">_xll.MADRec.Format.Verify(O$4,""&amp;G32)</f>
        <v>27</v>
      </c>
      <c r="P32" t="str" cm="1">
        <f t="array" ref="P32">_xll.MADRec.Format.Verify(P$4,""&amp;H32)</f>
        <v>1000000027</v>
      </c>
      <c r="R32" s="25" t="str">
        <f t="shared" si="0"/>
        <v>verified</v>
      </c>
      <c r="T32" t="str" cm="1">
        <f t="array" ref="T32">IF(R32&lt;&gt;"verified","",_xll.MADRec.Format.Combine(_xll.MADRec.Format.Pair('LEIs &amp; Verifications'!K$4,'LEIs &amp; Verifications'!K32,$V$2),_xll.MADRec.Format.Pair('LEIs &amp; Verifications'!L$4,'LEIs &amp; Verifications'!L32,$V$2),_xll.MADRec.Format.Pair('LEIs &amp; Verifications'!M$4,'LEIs &amp; Verifications'!M32,$V$2),_xll.MADRec.Format.Pair('LEIs &amp; Verifications'!N$4,'LEIs &amp; Verifications'!N32,$V$2),_xll.MADRec.Format.Pair('LEIs &amp; Verifications'!O$4,'LEIs &amp; Verifications'!O32,$V$2),_xll.MADRec.Format.Pair('LEIs &amp; Verifications'!P$4,'LEIs &amp; Verifications'!P32,$V$2)))</f>
        <v>[_x000D_
  {_x000D_
    "name": "BIC",_x000D_
    "value": "3gAmTQF4NINZ16kpshRfK3a1YswxIsbgJG8wYgtxH50="_x000D_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"ZwZxzZdAQVYiblB5c/KrgzDTAiypbgyTvb2zIMQa3K8="_x000D_
  },_x000D_
  {_x000D_
    "name": "PERMID",_x000D_
    "value": "RND3ExBxblti9roauWvWHiZud0tTmt6yThTwZ1sQHjA="_x000D_
  }_x000D_
]</v>
      </c>
    </row>
    <row r="33" spans="2:20" x14ac:dyDescent="0.45">
      <c r="B33" s="24" t="s">
        <v>87</v>
      </c>
      <c r="C33" s="24" t="s">
        <v>88</v>
      </c>
      <c r="D33" s="24" t="s">
        <v>23</v>
      </c>
      <c r="E33" s="24">
        <v>1.1100000000000001</v>
      </c>
      <c r="F33" s="24" t="b">
        <v>1</v>
      </c>
      <c r="G33" s="24">
        <v>28</v>
      </c>
      <c r="H33" s="24">
        <v>1000000028</v>
      </c>
      <c r="J33" t="str" cm="1">
        <f t="array" ref="J33">_xll.MADRec.Format.Verify(J$4,B33)</f>
        <v>ABCDEFGHIJK000002888</v>
      </c>
      <c r="K33" t="str" cm="1">
        <f t="array" ref="K33">_xll.MADRec.Format.Verify(K$4,C33)</f>
        <v>0000GB28XXX</v>
      </c>
      <c r="L33" t="str" cm="1">
        <f t="array" ref="L33">_xll.MADRec.Format.Verify(L$4,D33)</f>
        <v>NFC-</v>
      </c>
      <c r="M33" t="str" cm="1">
        <f t="array" ref="M33">_xll.MADRec.Format.Verify(M$4,""&amp;E33)</f>
        <v>1.11</v>
      </c>
      <c r="N33" s="22" t="b" cm="1">
        <f t="array" ref="N33">_xll.MADRec.Format.Verify(N$4,F33)</f>
        <v>1</v>
      </c>
      <c r="O33" t="str" cm="1">
        <f t="array" ref="O33">_xll.MADRec.Format.Verify(O$4,""&amp;G33)</f>
        <v>28</v>
      </c>
      <c r="P33" t="str" cm="1">
        <f t="array" ref="P33">_xll.MADRec.Format.Verify(P$4,""&amp;H33)</f>
        <v>1000000028</v>
      </c>
      <c r="R33" s="25" t="str">
        <f t="shared" si="0"/>
        <v>verified</v>
      </c>
      <c r="T33" t="str" cm="1">
        <f t="array" ref="T33">IF(R33&lt;&gt;"verified","",_xll.MADRec.Format.Combine(_xll.MADRec.Format.Pair('LEIs &amp; Verifications'!K$4,'LEIs &amp; Verifications'!K33,$V$2),_xll.MADRec.Format.Pair('LEIs &amp; Verifications'!L$4,'LEIs &amp; Verifications'!L33,$V$2),_xll.MADRec.Format.Pair('LEIs &amp; Verifications'!M$4,'LEIs &amp; Verifications'!M33,$V$2),_xll.MADRec.Format.Pair('LEIs &amp; Verifications'!N$4,'LEIs &amp; Verifications'!N33,$V$2),_xll.MADRec.Format.Pair('LEIs &amp; Verifications'!O$4,'LEIs &amp; Verifications'!O33,$V$2),_xll.MADRec.Format.Pair('LEIs &amp; Verifications'!P$4,'LEIs &amp; Verifications'!P33,$V$2)))</f>
        <v>[_x000D_
  {_x000D_
    "name": "BIC",_x000D_
    "value": "0aRwUuY7OjxuqudCODtYgJMsw/TLUaC4q0uIYQBrxhs="_x000D_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"WeGXBtUdOfZnEcJlPNfrEpHJTZtV6xS9p0zk3GNtAVo="_x000D_
  },_x000D_
  {_x000D_
    "name": "PERMID",_x000D_
    "value": "pvzUTilu0vGVWmuaeHH/82s6x0qmk3cug3iNcIHZCgk="_x000D_
  }_x000D_
]</v>
      </c>
    </row>
    <row r="34" spans="2:20" x14ac:dyDescent="0.45">
      <c r="B34" s="24" t="s">
        <v>89</v>
      </c>
      <c r="C34" s="24" t="s">
        <v>90</v>
      </c>
      <c r="D34" s="24" t="s">
        <v>24</v>
      </c>
      <c r="E34" s="24">
        <v>99</v>
      </c>
      <c r="F34" s="24" t="b">
        <v>0</v>
      </c>
      <c r="G34" s="24">
        <v>29</v>
      </c>
      <c r="H34" s="24">
        <v>1000000029</v>
      </c>
      <c r="J34" t="str" cm="1">
        <f t="array" ref="J34">_xll.MADRec.Format.Verify(J$4,B34)</f>
        <v>ABCDEFGHIJK000002985</v>
      </c>
      <c r="K34" t="str" cm="1">
        <f t="array" ref="K34">_xll.MADRec.Format.Verify(K$4,C34)</f>
        <v>0000GB29XXX</v>
      </c>
      <c r="L34" t="str" cm="1">
        <f t="array" ref="L34">_xll.MADRec.Format.Verify(L$4,D34)</f>
        <v>NFC+</v>
      </c>
      <c r="M34" t="str" cm="1">
        <f t="array" ref="M34">_xll.MADRec.Format.Verify(M$4,""&amp;E34)</f>
        <v>99</v>
      </c>
      <c r="N34" s="22" t="b" cm="1">
        <f t="array" ref="N34">_xll.MADRec.Format.Verify(N$4,F34)</f>
        <v>0</v>
      </c>
      <c r="O34" t="str" cm="1">
        <f t="array" ref="O34">_xll.MADRec.Format.Verify(O$4,""&amp;G34)</f>
        <v>29</v>
      </c>
      <c r="P34" t="str" cm="1">
        <f t="array" ref="P34">_xll.MADRec.Format.Verify(P$4,""&amp;H34)</f>
        <v>1000000029</v>
      </c>
      <c r="R34" s="25" t="str">
        <f t="shared" si="0"/>
        <v>verified</v>
      </c>
      <c r="T34" t="str" cm="1">
        <f t="array" ref="T34">IF(R34&lt;&gt;"verified","",_xll.MADRec.Format.Combine(_xll.MADRec.Format.Pair('LEIs &amp; Verifications'!K$4,'LEIs &amp; Verifications'!K34,$V$2),_xll.MADRec.Format.Pair('LEIs &amp; Verifications'!L$4,'LEIs &amp; Verifications'!L34,$V$2),_xll.MADRec.Format.Pair('LEIs &amp; Verifications'!M$4,'LEIs &amp; Verifications'!M34,$V$2),_xll.MADRec.Format.Pair('LEIs &amp; Verifications'!N$4,'LEIs &amp; Verifications'!N34,$V$2),_xll.MADRec.Format.Pair('LEIs &amp; Verifications'!O$4,'LEIs &amp; Verifications'!O34,$V$2),_xll.MADRec.Format.Pair('LEIs &amp; Verifications'!P$4,'LEIs &amp; Verifications'!P34,$V$2)))</f>
        <v>[_x000D_
  {_x000D_
    "name": "BIC",_x000D_
    "value": "DLpcerJJuuyOf2a6l6cfIcV5GmQnHxfLQHjDJbVcZik="_x000D_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"NRNaqmzCOJG0DLPzeMU6F6ESchDOYOElzPA+/P2uxFg="_x000D_
  },_x000D_
  {_x000D_
    "name": "PERMID",_x000D_
    "value": "vNn7zorTDMt/231qUJ1gUPeUAF/SfZqWXemJ+UM3Kgg="_x000D_
  }_x000D_
]</v>
      </c>
    </row>
    <row r="35" spans="2:20" x14ac:dyDescent="0.45">
      <c r="B35" s="24" t="s">
        <v>91</v>
      </c>
      <c r="C35" s="24" t="s">
        <v>92</v>
      </c>
      <c r="D35" s="24" t="s">
        <v>22</v>
      </c>
      <c r="E35" s="24">
        <v>1.1100000000000001</v>
      </c>
      <c r="F35" s="24" t="b">
        <v>1</v>
      </c>
      <c r="G35" s="24">
        <v>30</v>
      </c>
      <c r="H35" s="24">
        <v>1000000030</v>
      </c>
      <c r="J35" t="str" cm="1">
        <f t="array" ref="J35">_xll.MADRec.Format.Verify(J$4,B35)</f>
        <v>ABCDEFGHIJK000003082</v>
      </c>
      <c r="K35" t="str" cm="1">
        <f t="array" ref="K35">_xll.MADRec.Format.Verify(K$4,C35)</f>
        <v>0000GB30XXX</v>
      </c>
      <c r="L35" t="str" cm="1">
        <f t="array" ref="L35">_xll.MADRec.Format.Verify(L$4,D35)</f>
        <v>FC</v>
      </c>
      <c r="M35" t="str" cm="1">
        <f t="array" ref="M35">_xll.MADRec.Format.Verify(M$4,""&amp;E35)</f>
        <v>1.11</v>
      </c>
      <c r="N35" s="22" t="b" cm="1">
        <f t="array" ref="N35">_xll.MADRec.Format.Verify(N$4,F35)</f>
        <v>1</v>
      </c>
      <c r="O35" t="str" cm="1">
        <f t="array" ref="O35">_xll.MADRec.Format.Verify(O$4,""&amp;G35)</f>
        <v>30</v>
      </c>
      <c r="P35" t="str" cm="1">
        <f t="array" ref="P35">_xll.MADRec.Format.Verify(P$4,""&amp;H35)</f>
        <v>1000000030</v>
      </c>
      <c r="R35" s="25" t="str">
        <f t="shared" si="0"/>
        <v>verified</v>
      </c>
      <c r="T35" t="str" cm="1">
        <f t="array" ref="T35">IF(R35&lt;&gt;"verified","",_xll.MADRec.Format.Combine(_xll.MADRec.Format.Pair('LEIs &amp; Verifications'!K$4,'LEIs &amp; Verifications'!K35,$V$2),_xll.MADRec.Format.Pair('LEIs &amp; Verifications'!L$4,'LEIs &amp; Verifications'!L35,$V$2),_xll.MADRec.Format.Pair('LEIs &amp; Verifications'!M$4,'LEIs &amp; Verifications'!M35,$V$2),_xll.MADRec.Format.Pair('LEIs &amp; Verifications'!N$4,'LEIs &amp; Verifications'!N35,$V$2),_xll.MADRec.Format.Pair('LEIs &amp; Verifications'!O$4,'LEIs &amp; Verifications'!O35,$V$2),_xll.MADRec.Format.Pair('LEIs &amp; Verifications'!P$4,'LEIs &amp; Verifications'!P35,$V$2)))</f>
        <v>[_x000D_
  {_x000D_
    "name": "BIC",_x000D_
    "value": "rGigGLGm3gZozDvozFQkogOkOOvQWxEyyX8m3fmkUZs="_x000D_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"YktgxYydi/tv8YhsL9YF0q3rbqTaV2BoIBtsaVjOk/Q="_x000D_
  },_x000D_
  {_x000D_
    "name": "PERMID",_x000D_
    "value": "24xxZlI4z3SnrmNDbBpIwma4fSY+8i9t85s1pRxeCms="_x000D_
  }_x000D_
]</v>
      </c>
    </row>
    <row r="36" spans="2:20" x14ac:dyDescent="0.45">
      <c r="B36" s="24" t="s">
        <v>93</v>
      </c>
      <c r="C36" s="24" t="s">
        <v>94</v>
      </c>
      <c r="D36" s="24" t="s">
        <v>23</v>
      </c>
      <c r="E36" s="24">
        <v>99</v>
      </c>
      <c r="F36" s="24" t="b">
        <v>0</v>
      </c>
      <c r="G36" s="24">
        <v>31</v>
      </c>
      <c r="H36" s="24">
        <v>1000000031</v>
      </c>
      <c r="J36" t="str" cm="1">
        <f t="array" ref="J36">_xll.MADRec.Format.Verify(J$4,B36)</f>
        <v>ABCDEFGHIJK000003179</v>
      </c>
      <c r="K36" t="str" cm="1">
        <f t="array" ref="K36">_xll.MADRec.Format.Verify(K$4,C36)</f>
        <v>0000GB31XXX</v>
      </c>
      <c r="L36" t="str" cm="1">
        <f t="array" ref="L36">_xll.MADRec.Format.Verify(L$4,D36)</f>
        <v>NFC-</v>
      </c>
      <c r="M36" t="str" cm="1">
        <f t="array" ref="M36">_xll.MADRec.Format.Verify(M$4,""&amp;E36)</f>
        <v>99</v>
      </c>
      <c r="N36" s="22" t="b" cm="1">
        <f t="array" ref="N36">_xll.MADRec.Format.Verify(N$4,F36)</f>
        <v>0</v>
      </c>
      <c r="O36" t="str" cm="1">
        <f t="array" ref="O36">_xll.MADRec.Format.Verify(O$4,""&amp;G36)</f>
        <v>31</v>
      </c>
      <c r="P36" t="str" cm="1">
        <f t="array" ref="P36">_xll.MADRec.Format.Verify(P$4,""&amp;H36)</f>
        <v>1000000031</v>
      </c>
      <c r="R36" s="25" t="str">
        <f t="shared" si="0"/>
        <v>verified</v>
      </c>
      <c r="T36" t="str" cm="1">
        <f t="array" ref="T36">IF(R36&lt;&gt;"verified","",_xll.MADRec.Format.Combine(_xll.MADRec.Format.Pair('LEIs &amp; Verifications'!K$4,'LEIs &amp; Verifications'!K36,$V$2),_xll.MADRec.Format.Pair('LEIs &amp; Verifications'!L$4,'LEIs &amp; Verifications'!L36,$V$2),_xll.MADRec.Format.Pair('LEIs &amp; Verifications'!M$4,'LEIs &amp; Verifications'!M36,$V$2),_xll.MADRec.Format.Pair('LEIs &amp; Verifications'!N$4,'LEIs &amp; Verifications'!N36,$V$2),_xll.MADRec.Format.Pair('LEIs &amp; Verifications'!O$4,'LEIs &amp; Verifications'!O36,$V$2),_xll.MADRec.Format.Pair('LEIs &amp; Verifications'!P$4,'LEIs &amp; Verifications'!P36,$V$2)))</f>
        <v>[_x000D_
  {_x000D_
    "name": "BIC",_x000D_
    "value": "JKw6zz2hEVF4fHYxw3ZWEQ+3PkHtcKA9iuqmKubcO5I="_x000D_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"6x4z6KgbaXt1hVr2v828v3y73p+Ulizq7B7YryH1pQ8="_x000D_
  },_x000D_
  {_x000D_
    "name": "PERMID",_x000D_
    "value": "k9wtaHUz87TeA16BYWlAs315rqzcjvnnNAfXvLMl0VU="_x000D_
  }_x000D_
]</v>
      </c>
    </row>
    <row r="37" spans="2:20" x14ac:dyDescent="0.45">
      <c r="B37" s="24" t="s">
        <v>95</v>
      </c>
      <c r="C37" s="24" t="s">
        <v>96</v>
      </c>
      <c r="D37" s="24" t="s">
        <v>24</v>
      </c>
      <c r="E37" s="24">
        <v>1.1100000000000001</v>
      </c>
      <c r="F37" s="24" t="b">
        <v>1</v>
      </c>
      <c r="G37" s="24">
        <v>32</v>
      </c>
      <c r="H37" s="24">
        <v>1000000032</v>
      </c>
      <c r="J37" t="str" cm="1">
        <f t="array" ref="J37">_xll.MADRec.Format.Verify(J$4,B37)</f>
        <v>ABCDEFGHIJK000003276</v>
      </c>
      <c r="K37" t="str" cm="1">
        <f t="array" ref="K37">_xll.MADRec.Format.Verify(K$4,C37)</f>
        <v>0000GB32XXX</v>
      </c>
      <c r="L37" t="str" cm="1">
        <f t="array" ref="L37">_xll.MADRec.Format.Verify(L$4,D37)</f>
        <v>NFC+</v>
      </c>
      <c r="M37" t="str" cm="1">
        <f t="array" ref="M37">_xll.MADRec.Format.Verify(M$4,""&amp;E37)</f>
        <v>1.11</v>
      </c>
      <c r="N37" s="22" t="b" cm="1">
        <f t="array" ref="N37">_xll.MADRec.Format.Verify(N$4,F37)</f>
        <v>1</v>
      </c>
      <c r="O37" t="str" cm="1">
        <f t="array" ref="O37">_xll.MADRec.Format.Verify(O$4,""&amp;G37)</f>
        <v>32</v>
      </c>
      <c r="P37" t="str" cm="1">
        <f t="array" ref="P37">_xll.MADRec.Format.Verify(P$4,""&amp;H37)</f>
        <v>1000000032</v>
      </c>
      <c r="R37" s="25" t="str">
        <f t="shared" si="0"/>
        <v>verified</v>
      </c>
      <c r="T37" t="str" cm="1">
        <f t="array" ref="T37">IF(R37&lt;&gt;"verified","",_xll.MADRec.Format.Combine(_xll.MADRec.Format.Pair('LEIs &amp; Verifications'!K$4,'LEIs &amp; Verifications'!K37,$V$2),_xll.MADRec.Format.Pair('LEIs &amp; Verifications'!L$4,'LEIs &amp; Verifications'!L37,$V$2),_xll.MADRec.Format.Pair('LEIs &amp; Verifications'!M$4,'LEIs &amp; Verifications'!M37,$V$2),_xll.MADRec.Format.Pair('LEIs &amp; Verifications'!N$4,'LEIs &amp; Verifications'!N37,$V$2),_xll.MADRec.Format.Pair('LEIs &amp; Verifications'!O$4,'LEIs &amp; Verifications'!O37,$V$2),_xll.MADRec.Format.Pair('LEIs &amp; Verifications'!P$4,'LEIs &amp; Verifications'!P37,$V$2)))</f>
        <v>[_x000D_
  {_x000D_
    "name": "BIC",_x000D_
    "value": "zjdRzRuQCWfHlmQH0m3xfY+DbCAeBmwy9lDAJceAQGs="_x000D_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"4pycGAxiebCwKr1qGAHHwECCz0huwCeqE1FeTziEu2s="_x000D_
  },_x000D_
  {_x000D_
    "name": "PERMID",_x000D_
    "value": "gTHJGDQtnO+R47aNULCMfrMoCeBkNhOWK1Q0UMSSMeA="_x000D_
  }_x000D_
]</v>
      </c>
    </row>
    <row r="38" spans="2:20" x14ac:dyDescent="0.45">
      <c r="B38" s="24" t="s">
        <v>97</v>
      </c>
      <c r="C38" s="24" t="s">
        <v>98</v>
      </c>
      <c r="D38" s="24" t="s">
        <v>22</v>
      </c>
      <c r="E38" s="24">
        <v>99</v>
      </c>
      <c r="F38" s="24" t="b">
        <v>0</v>
      </c>
      <c r="G38" s="24">
        <v>33</v>
      </c>
      <c r="H38" s="24">
        <v>1000000033</v>
      </c>
      <c r="J38" t="str" cm="1">
        <f t="array" ref="J38">_xll.MADRec.Format.Verify(J$4,B38)</f>
        <v>ABCDEFGHIJK000003373</v>
      </c>
      <c r="K38" t="str" cm="1">
        <f t="array" ref="K38">_xll.MADRec.Format.Verify(K$4,C38)</f>
        <v>0000GB33XXX</v>
      </c>
      <c r="L38" t="str" cm="1">
        <f t="array" ref="L38">_xll.MADRec.Format.Verify(L$4,D38)</f>
        <v>FC</v>
      </c>
      <c r="M38" t="str" cm="1">
        <f t="array" ref="M38">_xll.MADRec.Format.Verify(M$4,""&amp;E38)</f>
        <v>99</v>
      </c>
      <c r="N38" s="22" t="b" cm="1">
        <f t="array" ref="N38">_xll.MADRec.Format.Verify(N$4,F38)</f>
        <v>0</v>
      </c>
      <c r="O38" t="str" cm="1">
        <f t="array" ref="O38">_xll.MADRec.Format.Verify(O$4,""&amp;G38)</f>
        <v>33</v>
      </c>
      <c r="P38" t="str" cm="1">
        <f t="array" ref="P38">_xll.MADRec.Format.Verify(P$4,""&amp;H38)</f>
        <v>1000000033</v>
      </c>
      <c r="R38" s="25" t="str">
        <f t="shared" si="0"/>
        <v>verified</v>
      </c>
      <c r="T38" t="str" cm="1">
        <f t="array" ref="T38">IF(R38&lt;&gt;"verified","",_xll.MADRec.Format.Combine(_xll.MADRec.Format.Pair('LEIs &amp; Verifications'!K$4,'LEIs &amp; Verifications'!K38,$V$2),_xll.MADRec.Format.Pair('LEIs &amp; Verifications'!L$4,'LEIs &amp; Verifications'!L38,$V$2),_xll.MADRec.Format.Pair('LEIs &amp; Verifications'!M$4,'LEIs &amp; Verifications'!M38,$V$2),_xll.MADRec.Format.Pair('LEIs &amp; Verifications'!N$4,'LEIs &amp; Verifications'!N38,$V$2),_xll.MADRec.Format.Pair('LEIs &amp; Verifications'!O$4,'LEIs &amp; Verifications'!O38,$V$2),_xll.MADRec.Format.Pair('LEIs &amp; Verifications'!P$4,'LEIs &amp; Verifications'!P38,$V$2)))</f>
        <v>[_x000D_
  {_x000D_
    "name": "BIC",_x000D_
    "value": "Ha0GHhQjJOWRvtWvrihgXhImYUNGT2NqhIO3fsJ+V3E="_x000D_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"xvOsV5RKUxSQzTmQLQ93dxX9AF76yaMGItX1IF5/aJQ="_x000D_
  },_x000D_
  {_x000D_
    "name": "PERMID",_x000D_
    "value": "uryYRNgIUDJyG/+azlHq8MIGf8D3QLTnL0axD56Xeto="_x000D_
  }_x000D_
]</v>
      </c>
    </row>
    <row r="39" spans="2:20" x14ac:dyDescent="0.45">
      <c r="B39" s="24" t="s">
        <v>99</v>
      </c>
      <c r="C39" s="24" t="s">
        <v>100</v>
      </c>
      <c r="D39" s="24" t="s">
        <v>23</v>
      </c>
      <c r="E39" s="24">
        <v>1.1100000000000001</v>
      </c>
      <c r="F39" s="24" t="b">
        <v>1</v>
      </c>
      <c r="G39" s="24">
        <v>34</v>
      </c>
      <c r="H39" s="24">
        <v>1000000034</v>
      </c>
      <c r="J39" t="str" cm="1">
        <f t="array" ref="J39">_xll.MADRec.Format.Verify(J$4,B39)</f>
        <v>ABCDEFGHIJK000003470</v>
      </c>
      <c r="K39" t="str" cm="1">
        <f t="array" ref="K39">_xll.MADRec.Format.Verify(K$4,C39)</f>
        <v>0000GB34XXX</v>
      </c>
      <c r="L39" t="str" cm="1">
        <f t="array" ref="L39">_xll.MADRec.Format.Verify(L$4,D39)</f>
        <v>NFC-</v>
      </c>
      <c r="M39" t="str" cm="1">
        <f t="array" ref="M39">_xll.MADRec.Format.Verify(M$4,""&amp;E39)</f>
        <v>1.11</v>
      </c>
      <c r="N39" s="22" t="b" cm="1">
        <f t="array" ref="N39">_xll.MADRec.Format.Verify(N$4,F39)</f>
        <v>1</v>
      </c>
      <c r="O39" t="str" cm="1">
        <f t="array" ref="O39">_xll.MADRec.Format.Verify(O$4,""&amp;G39)</f>
        <v>34</v>
      </c>
      <c r="P39" t="str" cm="1">
        <f t="array" ref="P39">_xll.MADRec.Format.Verify(P$4,""&amp;H39)</f>
        <v>1000000034</v>
      </c>
      <c r="R39" s="25" t="str">
        <f t="shared" si="0"/>
        <v>verified</v>
      </c>
      <c r="T39" t="str" cm="1">
        <f t="array" ref="T39">IF(R39&lt;&gt;"verified","",_xll.MADRec.Format.Combine(_xll.MADRec.Format.Pair('LEIs &amp; Verifications'!K$4,'LEIs &amp; Verifications'!K39,$V$2),_xll.MADRec.Format.Pair('LEIs &amp; Verifications'!L$4,'LEIs &amp; Verifications'!L39,$V$2),_xll.MADRec.Format.Pair('LEIs &amp; Verifications'!M$4,'LEIs &amp; Verifications'!M39,$V$2),_xll.MADRec.Format.Pair('LEIs &amp; Verifications'!N$4,'LEIs &amp; Verifications'!N39,$V$2),_xll.MADRec.Format.Pair('LEIs &amp; Verifications'!O$4,'LEIs &amp; Verifications'!O39,$V$2),_xll.MADRec.Format.Pair('LEIs &amp; Verifications'!P$4,'LEIs &amp; Verifications'!P39,$V$2)))</f>
        <v>[_x000D_
  {_x000D_
    "name": "BIC",_x000D_
    "value": "l+gWwsR4egRGQC1dT/F5Qyo0/lmUlCM7DTNNmIq3D7Y="_x000D_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"huUBSWWGYTEqngs1VY2E9sbT2nl/VSqWV/4FWMpAze8="_x000D_
  },_x000D_
  {_x000D_
    "name": "PERMID",_x000D_
    "value": "T6+9j+dlTJaNYOHQPVOqY2scap8HXo9cPsMzUlZUg2k="_x000D_
  }_x000D_
]</v>
      </c>
    </row>
    <row r="40" spans="2:20" x14ac:dyDescent="0.45">
      <c r="B40" s="24" t="s">
        <v>101</v>
      </c>
      <c r="C40" s="24" t="s">
        <v>102</v>
      </c>
      <c r="D40" s="24" t="s">
        <v>24</v>
      </c>
      <c r="E40" s="24">
        <v>99</v>
      </c>
      <c r="F40" s="24" t="b">
        <v>0</v>
      </c>
      <c r="G40" s="24">
        <v>35</v>
      </c>
      <c r="H40" s="24">
        <v>1000000035</v>
      </c>
      <c r="J40" t="str" cm="1">
        <f t="array" ref="J40">_xll.MADRec.Format.Verify(J$4,B40)</f>
        <v>ABCDEFGHIJK000003567</v>
      </c>
      <c r="K40" t="str" cm="1">
        <f t="array" ref="K40">_xll.MADRec.Format.Verify(K$4,C40)</f>
        <v>0000GB35XXX</v>
      </c>
      <c r="L40" t="str" cm="1">
        <f t="array" ref="L40">_xll.MADRec.Format.Verify(L$4,D40)</f>
        <v>NFC+</v>
      </c>
      <c r="M40" t="str" cm="1">
        <f t="array" ref="M40">_xll.MADRec.Format.Verify(M$4,""&amp;E40)</f>
        <v>99</v>
      </c>
      <c r="N40" s="22" t="b" cm="1">
        <f t="array" ref="N40">_xll.MADRec.Format.Verify(N$4,F40)</f>
        <v>0</v>
      </c>
      <c r="O40" t="str" cm="1">
        <f t="array" ref="O40">_xll.MADRec.Format.Verify(O$4,""&amp;G40)</f>
        <v>35</v>
      </c>
      <c r="P40" t="str" cm="1">
        <f t="array" ref="P40">_xll.MADRec.Format.Verify(P$4,""&amp;H40)</f>
        <v>1000000035</v>
      </c>
      <c r="R40" s="25" t="str">
        <f t="shared" si="0"/>
        <v>verified</v>
      </c>
      <c r="T40" t="str" cm="1">
        <f t="array" ref="T40">IF(R40&lt;&gt;"verified","",_xll.MADRec.Format.Combine(_xll.MADRec.Format.Pair('LEIs &amp; Verifications'!K$4,'LEIs &amp; Verifications'!K40,$V$2),_xll.MADRec.Format.Pair('LEIs &amp; Verifications'!L$4,'LEIs &amp; Verifications'!L40,$V$2),_xll.MADRec.Format.Pair('LEIs &amp; Verifications'!M$4,'LEIs &amp; Verifications'!M40,$V$2),_xll.MADRec.Format.Pair('LEIs &amp; Verifications'!N$4,'LEIs &amp; Verifications'!N40,$V$2),_xll.MADRec.Format.Pair('LEIs &amp; Verifications'!O$4,'LEIs &amp; Verifications'!O40,$V$2),_xll.MADRec.Format.Pair('LEIs &amp; Verifications'!P$4,'LEIs &amp; Verifications'!P40,$V$2)))</f>
        <v>[_x000D_
  {_x000D_
    "name": "BIC",_x000D_
    "value": "fvBYY4I1/Er43v+cpm5ZqxLdenQoG4HWXRcEesXDXSg="_x000D_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"nxQCWvAGWzDkfiPrs7SR05ro7RfTNznl/zgn/7NjSVM="_x000D_
  },_x000D_
  {_x000D_
    "name": "PERMID",_x000D_
    "value": "/wyGZkENSLer1ygZEkdoNEpnjQRAezc8s9rTNGO/OCU="_x000D_
  }_x000D_
]</v>
      </c>
    </row>
    <row r="41" spans="2:20" x14ac:dyDescent="0.45">
      <c r="B41" s="24" t="s">
        <v>103</v>
      </c>
      <c r="C41" s="24" t="s">
        <v>104</v>
      </c>
      <c r="D41" s="24" t="s">
        <v>22</v>
      </c>
      <c r="E41" s="24">
        <v>1.1100000000000001</v>
      </c>
      <c r="F41" s="24" t="b">
        <v>1</v>
      </c>
      <c r="G41" s="24">
        <v>36</v>
      </c>
      <c r="H41" s="24">
        <v>1000000036</v>
      </c>
      <c r="J41" t="str" cm="1">
        <f t="array" ref="J41">_xll.MADRec.Format.Verify(J$4,B41)</f>
        <v>ABCDEFGHIJK000003664</v>
      </c>
      <c r="K41" t="str" cm="1">
        <f t="array" ref="K41">_xll.MADRec.Format.Verify(K$4,C41)</f>
        <v>0000GB36XXX</v>
      </c>
      <c r="L41" t="str" cm="1">
        <f t="array" ref="L41">_xll.MADRec.Format.Verify(L$4,D41)</f>
        <v>FC</v>
      </c>
      <c r="M41" t="str" cm="1">
        <f t="array" ref="M41">_xll.MADRec.Format.Verify(M$4,""&amp;E41)</f>
        <v>1.11</v>
      </c>
      <c r="N41" s="22" t="b" cm="1">
        <f t="array" ref="N41">_xll.MADRec.Format.Verify(N$4,F41)</f>
        <v>1</v>
      </c>
      <c r="O41" t="str" cm="1">
        <f t="array" ref="O41">_xll.MADRec.Format.Verify(O$4,""&amp;G41)</f>
        <v>36</v>
      </c>
      <c r="P41" t="str" cm="1">
        <f t="array" ref="P41">_xll.MADRec.Format.Verify(P$4,""&amp;H41)</f>
        <v>1000000036</v>
      </c>
      <c r="R41" s="25" t="str">
        <f t="shared" si="0"/>
        <v>verified</v>
      </c>
      <c r="T41" t="str" cm="1">
        <f t="array" ref="T41">IF(R41&lt;&gt;"verified","",_xll.MADRec.Format.Combine(_xll.MADRec.Format.Pair('LEIs &amp; Verifications'!K$4,'LEIs &amp; Verifications'!K41,$V$2),_xll.MADRec.Format.Pair('LEIs &amp; Verifications'!L$4,'LEIs &amp; Verifications'!L41,$V$2),_xll.MADRec.Format.Pair('LEIs &amp; Verifications'!M$4,'LEIs &amp; Verifications'!M41,$V$2),_xll.MADRec.Format.Pair('LEIs &amp; Verifications'!N$4,'LEIs &amp; Verifications'!N41,$V$2),_xll.MADRec.Format.Pair('LEIs &amp; Verifications'!O$4,'LEIs &amp; Verifications'!O41,$V$2),_xll.MADRec.Format.Pair('LEIs &amp; Verifications'!P$4,'LEIs &amp; Verifications'!P41,$V$2)))</f>
        <v>[_x000D_
  {_x000D_
    "name": "BIC",_x000D_
    "value": "QQYNvuOM6k+aM83LIQoA529NzG7CPUz7veBixcmDRvU="_x000D_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"dqUIh9jxwukwF1VCiZCtgUee4hwltDIVz1JFQeBQMmk="_x000D_
  },_x000D_
  {_x000D_
    "name": "PERMID",_x000D_
    "value": "JGNaLp+v4wZzD/0lXE2cgCfaN73nQpN7e3vC/UOE3go="_x000D_
  }_x000D_
]</v>
      </c>
    </row>
    <row r="42" spans="2:20" x14ac:dyDescent="0.45">
      <c r="B42" s="24" t="s">
        <v>105</v>
      </c>
      <c r="C42" s="24" t="s">
        <v>106</v>
      </c>
      <c r="D42" s="24" t="s">
        <v>23</v>
      </c>
      <c r="E42" s="24">
        <v>99</v>
      </c>
      <c r="F42" s="24" t="b">
        <v>0</v>
      </c>
      <c r="G42" s="24">
        <v>37</v>
      </c>
      <c r="H42" s="24">
        <v>1000000037</v>
      </c>
      <c r="J42" t="str" cm="1">
        <f t="array" ref="J42">_xll.MADRec.Format.Verify(J$4,B42)</f>
        <v>ABCDEFGHIJK000003761</v>
      </c>
      <c r="K42" t="str" cm="1">
        <f t="array" ref="K42">_xll.MADRec.Format.Verify(K$4,C42)</f>
        <v>0000GB37XXX</v>
      </c>
      <c r="L42" t="str" cm="1">
        <f t="array" ref="L42">_xll.MADRec.Format.Verify(L$4,D42)</f>
        <v>NFC-</v>
      </c>
      <c r="M42" t="str" cm="1">
        <f t="array" ref="M42">_xll.MADRec.Format.Verify(M$4,""&amp;E42)</f>
        <v>99</v>
      </c>
      <c r="N42" s="22" t="b" cm="1">
        <f t="array" ref="N42">_xll.MADRec.Format.Verify(N$4,F42)</f>
        <v>0</v>
      </c>
      <c r="O42" t="str" cm="1">
        <f t="array" ref="O42">_xll.MADRec.Format.Verify(O$4,""&amp;G42)</f>
        <v>37</v>
      </c>
      <c r="P42" t="str" cm="1">
        <f t="array" ref="P42">_xll.MADRec.Format.Verify(P$4,""&amp;H42)</f>
        <v>1000000037</v>
      </c>
      <c r="R42" s="25" t="str">
        <f t="shared" si="0"/>
        <v>verified</v>
      </c>
      <c r="T42" t="str" cm="1">
        <f t="array" ref="T42">IF(R42&lt;&gt;"verified","",_xll.MADRec.Format.Combine(_xll.MADRec.Format.Pair('LEIs &amp; Verifications'!K$4,'LEIs &amp; Verifications'!K42,$V$2),_xll.MADRec.Format.Pair('LEIs &amp; Verifications'!L$4,'LEIs &amp; Verifications'!L42,$V$2),_xll.MADRec.Format.Pair('LEIs &amp; Verifications'!M$4,'LEIs &amp; Verifications'!M42,$V$2),_xll.MADRec.Format.Pair('LEIs &amp; Verifications'!N$4,'LEIs &amp; Verifications'!N42,$V$2),_xll.MADRec.Format.Pair('LEIs &amp; Verifications'!O$4,'LEIs &amp; Verifications'!O42,$V$2),_xll.MADRec.Format.Pair('LEIs &amp; Verifications'!P$4,'LEIs &amp; Verifications'!P42,$V$2)))</f>
        <v>[_x000D_
  {_x000D_
    "name": "BIC",_x000D_
    "value": "WkaU+ljmA4yFCp1tXHZU1WmyUzy4cCpw8JCzL9U9iXY="_x000D_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"emG1NwG+/a4O7v+uzHPxTiC1N7sPi5GtfCk23GNWKyU="_x000D_
  },_x000D_
  {_x000D_
    "name": "PERMID",_x000D_
    "value": "VVdCPCrEVEMJgcNgMZv22WcMmYChommi+q6K6YMqrnA="_x000D_
  }_x000D_
]</v>
      </c>
    </row>
    <row r="43" spans="2:20" x14ac:dyDescent="0.45">
      <c r="B43" s="24" t="s">
        <v>107</v>
      </c>
      <c r="C43" s="24" t="s">
        <v>108</v>
      </c>
      <c r="D43" s="24" t="s">
        <v>24</v>
      </c>
      <c r="E43" s="24">
        <v>1.1100000000000001</v>
      </c>
      <c r="F43" s="24" t="b">
        <v>1</v>
      </c>
      <c r="G43" s="24">
        <v>38</v>
      </c>
      <c r="H43" s="24">
        <v>1000000038</v>
      </c>
      <c r="J43" t="str" cm="1">
        <f t="array" ref="J43">_xll.MADRec.Format.Verify(J$4,B43)</f>
        <v>ABCDEFGHIJK000003858</v>
      </c>
      <c r="K43" t="str" cm="1">
        <f t="array" ref="K43">_xll.MADRec.Format.Verify(K$4,C43)</f>
        <v>0000GB38XXX</v>
      </c>
      <c r="L43" t="str" cm="1">
        <f t="array" ref="L43">_xll.MADRec.Format.Verify(L$4,D43)</f>
        <v>NFC+</v>
      </c>
      <c r="M43" t="str" cm="1">
        <f t="array" ref="M43">_xll.MADRec.Format.Verify(M$4,""&amp;E43)</f>
        <v>1.11</v>
      </c>
      <c r="N43" s="22" t="b" cm="1">
        <f t="array" ref="N43">_xll.MADRec.Format.Verify(N$4,F43)</f>
        <v>1</v>
      </c>
      <c r="O43" t="str" cm="1">
        <f t="array" ref="O43">_xll.MADRec.Format.Verify(O$4,""&amp;G43)</f>
        <v>38</v>
      </c>
      <c r="P43" t="str" cm="1">
        <f t="array" ref="P43">_xll.MADRec.Format.Verify(P$4,""&amp;H43)</f>
        <v>1000000038</v>
      </c>
      <c r="R43" s="25" t="str">
        <f t="shared" si="0"/>
        <v>verified</v>
      </c>
      <c r="T43" t="str" cm="1">
        <f t="array" ref="T43">IF(R43&lt;&gt;"verified","",_xll.MADRec.Format.Combine(_xll.MADRec.Format.Pair('LEIs &amp; Verifications'!K$4,'LEIs &amp; Verifications'!K43,$V$2),_xll.MADRec.Format.Pair('LEIs &amp; Verifications'!L$4,'LEIs &amp; Verifications'!L43,$V$2),_xll.MADRec.Format.Pair('LEIs &amp; Verifications'!M$4,'LEIs &amp; Verifications'!M43,$V$2),_xll.MADRec.Format.Pair('LEIs &amp; Verifications'!N$4,'LEIs &amp; Verifications'!N43,$V$2),_xll.MADRec.Format.Pair('LEIs &amp; Verifications'!O$4,'LEIs &amp; Verifications'!O43,$V$2),_xll.MADRec.Format.Pair('LEIs &amp; Verifications'!P$4,'LEIs &amp; Verifications'!P43,$V$2)))</f>
        <v>[_x000D_
  {_x000D_
    "name": "BIC",_x000D_
    "value": "Bk1PyqD0gQHGiD49c2kBiULctdEqc8RO65ztSfyzJsA="_x000D_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"rqkhMsTL6yY+asK/bBg7XYFzfxefIe/cWGNzlnLw9HA="_x000D_
  },_x000D_
  {_x000D_
    "name": "PERMID",_x000D_
    "value": "FTi4SrGoRZXKTAMaSDUoOKxxjXeXHLdm4fCPoskm2qk="_x000D_
  }_x000D_
]</v>
      </c>
    </row>
    <row r="44" spans="2:20" x14ac:dyDescent="0.45">
      <c r="B44" s="24" t="s">
        <v>109</v>
      </c>
      <c r="C44" s="24" t="s">
        <v>110</v>
      </c>
      <c r="D44" s="24" t="s">
        <v>22</v>
      </c>
      <c r="E44" s="24">
        <v>99</v>
      </c>
      <c r="F44" s="24" t="b">
        <v>0</v>
      </c>
      <c r="G44" s="24">
        <v>39</v>
      </c>
      <c r="H44" s="24">
        <v>1000000039</v>
      </c>
      <c r="J44" t="str" cm="1">
        <f t="array" ref="J44">_xll.MADRec.Format.Verify(J$4,B44)</f>
        <v>ABCDEFGHIJK000003955</v>
      </c>
      <c r="K44" t="str" cm="1">
        <f t="array" ref="K44">_xll.MADRec.Format.Verify(K$4,C44)</f>
        <v>0000GB39XXX</v>
      </c>
      <c r="L44" t="str" cm="1">
        <f t="array" ref="L44">_xll.MADRec.Format.Verify(L$4,D44)</f>
        <v>FC</v>
      </c>
      <c r="M44" t="str" cm="1">
        <f t="array" ref="M44">_xll.MADRec.Format.Verify(M$4,""&amp;E44)</f>
        <v>99</v>
      </c>
      <c r="N44" s="22" t="b" cm="1">
        <f t="array" ref="N44">_xll.MADRec.Format.Verify(N$4,F44)</f>
        <v>0</v>
      </c>
      <c r="O44" t="str" cm="1">
        <f t="array" ref="O44">_xll.MADRec.Format.Verify(O$4,""&amp;G44)</f>
        <v>39</v>
      </c>
      <c r="P44" t="str" cm="1">
        <f t="array" ref="P44">_xll.MADRec.Format.Verify(P$4,""&amp;H44)</f>
        <v>1000000039</v>
      </c>
      <c r="R44" s="25" t="str">
        <f t="shared" si="0"/>
        <v>verified</v>
      </c>
      <c r="T44" t="str" cm="1">
        <f t="array" ref="T44">IF(R44&lt;&gt;"verified","",_xll.MADRec.Format.Combine(_xll.MADRec.Format.Pair('LEIs &amp; Verifications'!K$4,'LEIs &amp; Verifications'!K44,$V$2),_xll.MADRec.Format.Pair('LEIs &amp; Verifications'!L$4,'LEIs &amp; Verifications'!L44,$V$2),_xll.MADRec.Format.Pair('LEIs &amp; Verifications'!M$4,'LEIs &amp; Verifications'!M44,$V$2),_xll.MADRec.Format.Pair('LEIs &amp; Verifications'!N$4,'LEIs &amp; Verifications'!N44,$V$2),_xll.MADRec.Format.Pair('LEIs &amp; Verifications'!O$4,'LEIs &amp; Verifications'!O44,$V$2),_xll.MADRec.Format.Pair('LEIs &amp; Verifications'!P$4,'LEIs &amp; Verifications'!P44,$V$2)))</f>
        <v>[_x000D_
  {_x000D_
    "name": "BIC",_x000D_
    "value": "2PEUGAPbtrwLy3WrdXkZBZiaX7NKSbQySQKLVB6Pj3Y="_x000D_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"C5GJQ98JYrx6GCTAVVo4k0e0/r3Hz50SVEBtgM5E4/k="_x000D_
  },_x000D_
  {_x000D_
    "name": "PERMID",_x000D_
    "value": "B0AHAqWZCbyIF/xDX3YZFAL59GLnGFFQ+06dkIOxFY8="_x000D_
  }_x000D_
]</v>
      </c>
    </row>
    <row r="45" spans="2:20" x14ac:dyDescent="0.45">
      <c r="B45" s="24" t="s">
        <v>111</v>
      </c>
      <c r="C45" s="24" t="s">
        <v>112</v>
      </c>
      <c r="D45" s="24" t="s">
        <v>23</v>
      </c>
      <c r="E45" s="24">
        <v>1.1100000000000001</v>
      </c>
      <c r="F45" s="24" t="b">
        <v>1</v>
      </c>
      <c r="G45" s="24">
        <v>40</v>
      </c>
      <c r="H45" s="24">
        <v>1000000040</v>
      </c>
      <c r="J45" t="str" cm="1">
        <f t="array" ref="J45">_xll.MADRec.Format.Verify(J$4,B45)</f>
        <v>ABCDEFGHIJK000004052</v>
      </c>
      <c r="K45" t="str" cm="1">
        <f t="array" ref="K45">_xll.MADRec.Format.Verify(K$4,C45)</f>
        <v>0000GB40XXX</v>
      </c>
      <c r="L45" t="str" cm="1">
        <f t="array" ref="L45">_xll.MADRec.Format.Verify(L$4,D45)</f>
        <v>NFC-</v>
      </c>
      <c r="M45" t="str" cm="1">
        <f t="array" ref="M45">_xll.MADRec.Format.Verify(M$4,""&amp;E45)</f>
        <v>1.11</v>
      </c>
      <c r="N45" s="22" t="b" cm="1">
        <f t="array" ref="N45">_xll.MADRec.Format.Verify(N$4,F45)</f>
        <v>1</v>
      </c>
      <c r="O45" t="str" cm="1">
        <f t="array" ref="O45">_xll.MADRec.Format.Verify(O$4,""&amp;G45)</f>
        <v>40</v>
      </c>
      <c r="P45" t="str" cm="1">
        <f t="array" ref="P45">_xll.MADRec.Format.Verify(P$4,""&amp;H45)</f>
        <v>1000000040</v>
      </c>
      <c r="R45" s="25" t="str">
        <f t="shared" si="0"/>
        <v>verified</v>
      </c>
      <c r="T45" t="str" cm="1">
        <f t="array" ref="T45">IF(R45&lt;&gt;"verified","",_xll.MADRec.Format.Combine(_xll.MADRec.Format.Pair('LEIs &amp; Verifications'!K$4,'LEIs &amp; Verifications'!K45,$V$2),_xll.MADRec.Format.Pair('LEIs &amp; Verifications'!L$4,'LEIs &amp; Verifications'!L45,$V$2),_xll.MADRec.Format.Pair('LEIs &amp; Verifications'!M$4,'LEIs &amp; Verifications'!M45,$V$2),_xll.MADRec.Format.Pair('LEIs &amp; Verifications'!N$4,'LEIs &amp; Verifications'!N45,$V$2),_xll.MADRec.Format.Pair('LEIs &amp; Verifications'!O$4,'LEIs &amp; Verifications'!O45,$V$2),_xll.MADRec.Format.Pair('LEIs &amp; Verifications'!P$4,'LEIs &amp; Verifications'!P45,$V$2)))</f>
        <v>[_x000D_
  {_x000D_
    "name": "BIC",_x000D_
    "value": "sjMMxatyN7YG1p53pWP2eBsIx+thCkBuydo63JJ/ZdU="_x000D_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"1Z7O0d7Qf4TBRVkvZb34VDWOAJxc1wX1IVvxhpf+0QM="_x000D_
  },_x000D_
  {_x000D_
    "name": "PERMID",_x000D_
    "value": "ryVPmpbgqrXe1y4PM3SVxsLPIMiBYOjgI3zXp2g+dAg="_x000D_
  }_x000D_
]</v>
      </c>
    </row>
    <row r="46" spans="2:20" x14ac:dyDescent="0.45">
      <c r="B46" s="24" t="s">
        <v>113</v>
      </c>
      <c r="C46" s="24" t="s">
        <v>114</v>
      </c>
      <c r="D46" s="24" t="s">
        <v>24</v>
      </c>
      <c r="E46" s="24">
        <v>99</v>
      </c>
      <c r="F46" s="24" t="b">
        <v>0</v>
      </c>
      <c r="G46" s="24">
        <v>41</v>
      </c>
      <c r="H46" s="24">
        <v>1000000041</v>
      </c>
      <c r="J46" t="str" cm="1">
        <f t="array" ref="J46">_xll.MADRec.Format.Verify(J$4,B46)</f>
        <v>ABCDEFGHIJK000004149</v>
      </c>
      <c r="K46" t="str" cm="1">
        <f t="array" ref="K46">_xll.MADRec.Format.Verify(K$4,C46)</f>
        <v>0000GB41XXX</v>
      </c>
      <c r="L46" t="str" cm="1">
        <f t="array" ref="L46">_xll.MADRec.Format.Verify(L$4,D46)</f>
        <v>NFC+</v>
      </c>
      <c r="M46" t="str" cm="1">
        <f t="array" ref="M46">_xll.MADRec.Format.Verify(M$4,""&amp;E46)</f>
        <v>99</v>
      </c>
      <c r="N46" s="22" t="b" cm="1">
        <f t="array" ref="N46">_xll.MADRec.Format.Verify(N$4,F46)</f>
        <v>0</v>
      </c>
      <c r="O46" t="str" cm="1">
        <f t="array" ref="O46">_xll.MADRec.Format.Verify(O$4,""&amp;G46)</f>
        <v>41</v>
      </c>
      <c r="P46" t="str" cm="1">
        <f t="array" ref="P46">_xll.MADRec.Format.Verify(P$4,""&amp;H46)</f>
        <v>1000000041</v>
      </c>
      <c r="R46" s="25" t="str">
        <f t="shared" si="0"/>
        <v>verified</v>
      </c>
      <c r="T46" t="str" cm="1">
        <f t="array" ref="T46">IF(R46&lt;&gt;"verified","",_xll.MADRec.Format.Combine(_xll.MADRec.Format.Pair('LEIs &amp; Verifications'!K$4,'LEIs &amp; Verifications'!K46,$V$2),_xll.MADRec.Format.Pair('LEIs &amp; Verifications'!L$4,'LEIs &amp; Verifications'!L46,$V$2),_xll.MADRec.Format.Pair('LEIs &amp; Verifications'!M$4,'LEIs &amp; Verifications'!M46,$V$2),_xll.MADRec.Format.Pair('LEIs &amp; Verifications'!N$4,'LEIs &amp; Verifications'!N46,$V$2),_xll.MADRec.Format.Pair('LEIs &amp; Verifications'!O$4,'LEIs &amp; Verifications'!O46,$V$2),_xll.MADRec.Format.Pair('LEIs &amp; Verifications'!P$4,'LEIs &amp; Verifications'!P46,$V$2)))</f>
        <v>[_x000D_
  {_x000D_
    "name": "BIC",_x000D_
    "value": "vt7eakOksrxKJmA6+rFjOC9PtrdRolvRhIQ7grfAOAk="_x000D_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"PZFPk0jJzA/4p5cWcAufzU0vPnEWCABOuPE4vLp/FNk="_x000D_
  },_x000D_
  {_x000D_
    "name": "PERMID",_x000D_
    "value": "+1tayukMmSEWW8U8xa5BbVr9BXK3/oU2aJlPlcX0zqk="_x000D_
  }_x000D_
]</v>
      </c>
    </row>
    <row r="47" spans="2:20" x14ac:dyDescent="0.45">
      <c r="B47" s="24" t="s">
        <v>115</v>
      </c>
      <c r="C47" s="24" t="s">
        <v>116</v>
      </c>
      <c r="D47" s="24" t="s">
        <v>22</v>
      </c>
      <c r="E47" s="24">
        <v>1.1100000000000001</v>
      </c>
      <c r="F47" s="24" t="b">
        <v>1</v>
      </c>
      <c r="G47" s="24">
        <v>42</v>
      </c>
      <c r="H47" s="24">
        <v>1000000042</v>
      </c>
      <c r="J47" t="str" cm="1">
        <f t="array" ref="J47">_xll.MADRec.Format.Verify(J$4,B47)</f>
        <v>ABCDEFGHIJK000004246</v>
      </c>
      <c r="K47" t="str" cm="1">
        <f t="array" ref="K47">_xll.MADRec.Format.Verify(K$4,C47)</f>
        <v>0000GB42XXX</v>
      </c>
      <c r="L47" t="str" cm="1">
        <f t="array" ref="L47">_xll.MADRec.Format.Verify(L$4,D47)</f>
        <v>FC</v>
      </c>
      <c r="M47" t="str" cm="1">
        <f t="array" ref="M47">_xll.MADRec.Format.Verify(M$4,""&amp;E47)</f>
        <v>1.11</v>
      </c>
      <c r="N47" s="22" t="b" cm="1">
        <f t="array" ref="N47">_xll.MADRec.Format.Verify(N$4,F47)</f>
        <v>1</v>
      </c>
      <c r="O47" t="str" cm="1">
        <f t="array" ref="O47">_xll.MADRec.Format.Verify(O$4,""&amp;G47)</f>
        <v>42</v>
      </c>
      <c r="P47" t="str" cm="1">
        <f t="array" ref="P47">_xll.MADRec.Format.Verify(P$4,""&amp;H47)</f>
        <v>1000000042</v>
      </c>
      <c r="R47" s="25" t="str">
        <f t="shared" si="0"/>
        <v>verified</v>
      </c>
      <c r="T47" t="str" cm="1">
        <f t="array" ref="T47">IF(R47&lt;&gt;"verified","",_xll.MADRec.Format.Combine(_xll.MADRec.Format.Pair('LEIs &amp; Verifications'!K$4,'LEIs &amp; Verifications'!K47,$V$2),_xll.MADRec.Format.Pair('LEIs &amp; Verifications'!L$4,'LEIs &amp; Verifications'!L47,$V$2),_xll.MADRec.Format.Pair('LEIs &amp; Verifications'!M$4,'LEIs &amp; Verifications'!M47,$V$2),_xll.MADRec.Format.Pair('LEIs &amp; Verifications'!N$4,'LEIs &amp; Verifications'!N47,$V$2),_xll.MADRec.Format.Pair('LEIs &amp; Verifications'!O$4,'LEIs &amp; Verifications'!O47,$V$2),_xll.MADRec.Format.Pair('LEIs &amp; Verifications'!P$4,'LEIs &amp; Verifications'!P47,$V$2)))</f>
        <v>[_x000D_
  {_x000D_
    "name": "BIC",_x000D_
    "value": "XfuuRuMP+bx3r1Cnew1UDCTgPRgGp8jsQk8beNp9te4="_x000D_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"c0dctApWjo2ooEXO0RATfhWfiQrE2og7axfcZRs6gEk="_x000D_
  },_x000D_
  {_x000D_
    "name": "PERMID",_x000D_
    "value": "kkKtYKFJkSvEkxY8wCReVIehpbluRc2edfVCubTyDy0="_x000D_
  }_x000D_
]</v>
      </c>
    </row>
    <row r="48" spans="2:20" x14ac:dyDescent="0.45">
      <c r="B48" s="24" t="s">
        <v>117</v>
      </c>
      <c r="C48" s="24" t="s">
        <v>118</v>
      </c>
      <c r="D48" s="24" t="s">
        <v>23</v>
      </c>
      <c r="E48" s="24">
        <v>99</v>
      </c>
      <c r="F48" s="24" t="b">
        <v>0</v>
      </c>
      <c r="G48" s="24">
        <v>43</v>
      </c>
      <c r="H48" s="24">
        <v>1000000043</v>
      </c>
      <c r="J48" t="str" cm="1">
        <f t="array" ref="J48">_xll.MADRec.Format.Verify(J$4,B48)</f>
        <v>ABCDEFGHIJK000004343</v>
      </c>
      <c r="K48" t="str" cm="1">
        <f t="array" ref="K48">_xll.MADRec.Format.Verify(K$4,C48)</f>
        <v>0000GB43XXX</v>
      </c>
      <c r="L48" t="str" cm="1">
        <f t="array" ref="L48">_xll.MADRec.Format.Verify(L$4,D48)</f>
        <v>NFC-</v>
      </c>
      <c r="M48" t="str" cm="1">
        <f t="array" ref="M48">_xll.MADRec.Format.Verify(M$4,""&amp;E48)</f>
        <v>99</v>
      </c>
      <c r="N48" s="22" t="b" cm="1">
        <f t="array" ref="N48">_xll.MADRec.Format.Verify(N$4,F48)</f>
        <v>0</v>
      </c>
      <c r="O48" t="str" cm="1">
        <f t="array" ref="O48">_xll.MADRec.Format.Verify(O$4,""&amp;G48)</f>
        <v>43</v>
      </c>
      <c r="P48" t="str" cm="1">
        <f t="array" ref="P48">_xll.MADRec.Format.Verify(P$4,""&amp;H48)</f>
        <v>1000000043</v>
      </c>
      <c r="R48" s="25" t="str">
        <f t="shared" si="0"/>
        <v>verified</v>
      </c>
      <c r="T48" t="str" cm="1">
        <f t="array" ref="T48">IF(R48&lt;&gt;"verified","",_xll.MADRec.Format.Combine(_xll.MADRec.Format.Pair('LEIs &amp; Verifications'!K$4,'LEIs &amp; Verifications'!K48,$V$2),_xll.MADRec.Format.Pair('LEIs &amp; Verifications'!L$4,'LEIs &amp; Verifications'!L48,$V$2),_xll.MADRec.Format.Pair('LEIs &amp; Verifications'!M$4,'LEIs &amp; Verifications'!M48,$V$2),_xll.MADRec.Format.Pair('LEIs &amp; Verifications'!N$4,'LEIs &amp; Verifications'!N48,$V$2),_xll.MADRec.Format.Pair('LEIs &amp; Verifications'!O$4,'LEIs &amp; Verifications'!O48,$V$2),_xll.MADRec.Format.Pair('LEIs &amp; Verifications'!P$4,'LEIs &amp; Verifications'!P48,$V$2)))</f>
        <v>[_x000D_
  {_x000D_
    "name": "BIC",_x000D_
    "value": "f/2JANOjDXw7Ft8Y8RQqJL1qnV3wolghMfHDfzdzaww="_x000D_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"RMtzDEIEgKBHe1Ba5or1CPuQ+Wzw7FTGrRaUndQn8To="_x000D_
  },_x000D_
  {_x000D_
    "name": "PERMID",_x000D_
    "value": "Z2yKtoA/9BhgFFG7prCZrDU4J6AmHrM6QekqW/Ek+Uc="_x000D_
  }_x000D_
]</v>
      </c>
    </row>
    <row r="49" spans="2:20" x14ac:dyDescent="0.45">
      <c r="B49" s="24" t="s">
        <v>119</v>
      </c>
      <c r="C49" s="24" t="s">
        <v>120</v>
      </c>
      <c r="D49" s="24" t="s">
        <v>24</v>
      </c>
      <c r="E49" s="24">
        <v>1.1100000000000001</v>
      </c>
      <c r="F49" s="24" t="b">
        <v>1</v>
      </c>
      <c r="G49" s="24">
        <v>44</v>
      </c>
      <c r="H49" s="24">
        <v>1000000044</v>
      </c>
      <c r="J49" t="str" cm="1">
        <f t="array" ref="J49">_xll.MADRec.Format.Verify(J$4,B49)</f>
        <v>ABCDEFGHIJK000004440</v>
      </c>
      <c r="K49" t="str" cm="1">
        <f t="array" ref="K49">_xll.MADRec.Format.Verify(K$4,C49)</f>
        <v>0000GB44XXX</v>
      </c>
      <c r="L49" t="str" cm="1">
        <f t="array" ref="L49">_xll.MADRec.Format.Verify(L$4,D49)</f>
        <v>NFC+</v>
      </c>
      <c r="M49" t="str" cm="1">
        <f t="array" ref="M49">_xll.MADRec.Format.Verify(M$4,""&amp;E49)</f>
        <v>1.11</v>
      </c>
      <c r="N49" s="22" t="b" cm="1">
        <f t="array" ref="N49">_xll.MADRec.Format.Verify(N$4,F49)</f>
        <v>1</v>
      </c>
      <c r="O49" t="str" cm="1">
        <f t="array" ref="O49">_xll.MADRec.Format.Verify(O$4,""&amp;G49)</f>
        <v>44</v>
      </c>
      <c r="P49" t="str" cm="1">
        <f t="array" ref="P49">_xll.MADRec.Format.Verify(P$4,""&amp;H49)</f>
        <v>1000000044</v>
      </c>
      <c r="R49" s="25" t="str">
        <f t="shared" si="0"/>
        <v>verified</v>
      </c>
      <c r="T49" t="str" cm="1">
        <f t="array" ref="T49">IF(R49&lt;&gt;"verified","",_xll.MADRec.Format.Combine(_xll.MADRec.Format.Pair('LEIs &amp; Verifications'!K$4,'LEIs &amp; Verifications'!K49,$V$2),_xll.MADRec.Format.Pair('LEIs &amp; Verifications'!L$4,'LEIs &amp; Verifications'!L49,$V$2),_xll.MADRec.Format.Pair('LEIs &amp; Verifications'!M$4,'LEIs &amp; Verifications'!M49,$V$2),_xll.MADRec.Format.Pair('LEIs &amp; Verifications'!N$4,'LEIs &amp; Verifications'!N49,$V$2),_xll.MADRec.Format.Pair('LEIs &amp; Verifications'!O$4,'LEIs &amp; Verifications'!O49,$V$2),_xll.MADRec.Format.Pair('LEIs &amp; Verifications'!P$4,'LEIs &amp; Verifications'!P49,$V$2)))</f>
        <v>[_x000D_
  {_x000D_
    "name": "BIC",_x000D_
    "value": "+GuP3pWg5v8md1c7+rD19w1gZCzNSYVHne4mXO6Grco="_x000D_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"ce5Fo8Dbmphl9zE90zcs9g3KZHnUYmHzVC65NG5KBNY="_x000D_
  },_x000D_
  {_x000D_
    "name": "PERMID",_x000D_
    "value": "bgM0WiRGeAlEoZ6Bbv3LY+umE5cZLS8iNXUTRVF3D3M="_x000D_
  }_x000D_
]</v>
      </c>
    </row>
    <row r="50" spans="2:20" x14ac:dyDescent="0.45">
      <c r="B50" s="24" t="s">
        <v>121</v>
      </c>
      <c r="C50" s="24" t="s">
        <v>122</v>
      </c>
      <c r="D50" s="24" t="s">
        <v>22</v>
      </c>
      <c r="E50" s="24">
        <v>99</v>
      </c>
      <c r="F50" s="24" t="b">
        <v>0</v>
      </c>
      <c r="G50" s="24">
        <v>45</v>
      </c>
      <c r="H50" s="24">
        <v>1000000045</v>
      </c>
      <c r="J50" t="str" cm="1">
        <f t="array" ref="J50">_xll.MADRec.Format.Verify(J$4,B50)</f>
        <v>ABCDEFGHIJK000004537</v>
      </c>
      <c r="K50" t="str" cm="1">
        <f t="array" ref="K50">_xll.MADRec.Format.Verify(K$4,C50)</f>
        <v>0000GB45XXX</v>
      </c>
      <c r="L50" t="str" cm="1">
        <f t="array" ref="L50">_xll.MADRec.Format.Verify(L$4,D50)</f>
        <v>FC</v>
      </c>
      <c r="M50" t="str" cm="1">
        <f t="array" ref="M50">_xll.MADRec.Format.Verify(M$4,""&amp;E50)</f>
        <v>99</v>
      </c>
      <c r="N50" s="22" t="b" cm="1">
        <f t="array" ref="N50">_xll.MADRec.Format.Verify(N$4,F50)</f>
        <v>0</v>
      </c>
      <c r="O50" t="str" cm="1">
        <f t="array" ref="O50">_xll.MADRec.Format.Verify(O$4,""&amp;G50)</f>
        <v>45</v>
      </c>
      <c r="P50" t="str" cm="1">
        <f t="array" ref="P50">_xll.MADRec.Format.Verify(P$4,""&amp;H50)</f>
        <v>1000000045</v>
      </c>
      <c r="R50" s="25" t="str">
        <f t="shared" si="0"/>
        <v>verified</v>
      </c>
      <c r="T50" t="str" cm="1">
        <f t="array" ref="T50">IF(R50&lt;&gt;"verified","",_xll.MADRec.Format.Combine(_xll.MADRec.Format.Pair('LEIs &amp; Verifications'!K$4,'LEIs &amp; Verifications'!K50,$V$2),_xll.MADRec.Format.Pair('LEIs &amp; Verifications'!L$4,'LEIs &amp; Verifications'!L50,$V$2),_xll.MADRec.Format.Pair('LEIs &amp; Verifications'!M$4,'LEIs &amp; Verifications'!M50,$V$2),_xll.MADRec.Format.Pair('LEIs &amp; Verifications'!N$4,'LEIs &amp; Verifications'!N50,$V$2),_xll.MADRec.Format.Pair('LEIs &amp; Verifications'!O$4,'LEIs &amp; Verifications'!O50,$V$2),_xll.MADRec.Format.Pair('LEIs &amp; Verifications'!P$4,'LEIs &amp; Verifications'!P50,$V$2)))</f>
        <v>[_x000D_
  {_x000D_
    "name": "BIC",_x000D_
    "value": "+numNBO9TP+SL8GCN5jCbpWWU8mIsaeF1NfIf/Sccs0="_x000D_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"gReGrRrnSt/dIN0Dcquq68YkbjQ669AdoL/EwCvwEGw="_x000D_
  },_x000D_
  {_x000D_
    "name": "PERMID",_x000D_
    "value": "7lvx/4LryAJwgVgNiuHDpt9PfIfCE4V727MBGLuI6js="_x000D_
  }_x000D_
]</v>
      </c>
    </row>
    <row r="51" spans="2:20" x14ac:dyDescent="0.45">
      <c r="B51" s="24" t="s">
        <v>123</v>
      </c>
      <c r="C51" s="24" t="s">
        <v>124</v>
      </c>
      <c r="D51" s="24" t="s">
        <v>23</v>
      </c>
      <c r="E51" s="24">
        <v>1.1100000000000001</v>
      </c>
      <c r="F51" s="24" t="b">
        <v>1</v>
      </c>
      <c r="G51" s="24">
        <v>46</v>
      </c>
      <c r="H51" s="24">
        <v>1000000046</v>
      </c>
      <c r="J51" t="str" cm="1">
        <f t="array" ref="J51">_xll.MADRec.Format.Verify(J$4,B51)</f>
        <v>ABCDEFGHIJK000004634</v>
      </c>
      <c r="K51" t="str" cm="1">
        <f t="array" ref="K51">_xll.MADRec.Format.Verify(K$4,C51)</f>
        <v>0000GB46XXX</v>
      </c>
      <c r="L51" t="str" cm="1">
        <f t="array" ref="L51">_xll.MADRec.Format.Verify(L$4,D51)</f>
        <v>NFC-</v>
      </c>
      <c r="M51" t="str" cm="1">
        <f t="array" ref="M51">_xll.MADRec.Format.Verify(M$4,""&amp;E51)</f>
        <v>1.11</v>
      </c>
      <c r="N51" s="22" t="b" cm="1">
        <f t="array" ref="N51">_xll.MADRec.Format.Verify(N$4,F51)</f>
        <v>1</v>
      </c>
      <c r="O51" t="str" cm="1">
        <f t="array" ref="O51">_xll.MADRec.Format.Verify(O$4,""&amp;G51)</f>
        <v>46</v>
      </c>
      <c r="P51" t="str" cm="1">
        <f t="array" ref="P51">_xll.MADRec.Format.Verify(P$4,""&amp;H51)</f>
        <v>1000000046</v>
      </c>
      <c r="R51" s="25" t="str">
        <f t="shared" si="0"/>
        <v>verified</v>
      </c>
      <c r="T51" t="str" cm="1">
        <f t="array" ref="T51">IF(R51&lt;&gt;"verified","",_xll.MADRec.Format.Combine(_xll.MADRec.Format.Pair('LEIs &amp; Verifications'!K$4,'LEIs &amp; Verifications'!K51,$V$2),_xll.MADRec.Format.Pair('LEIs &amp; Verifications'!L$4,'LEIs &amp; Verifications'!L51,$V$2),_xll.MADRec.Format.Pair('LEIs &amp; Verifications'!M$4,'LEIs &amp; Verifications'!M51,$V$2),_xll.MADRec.Format.Pair('LEIs &amp; Verifications'!N$4,'LEIs &amp; Verifications'!N51,$V$2),_xll.MADRec.Format.Pair('LEIs &amp; Verifications'!O$4,'LEIs &amp; Verifications'!O51,$V$2),_xll.MADRec.Format.Pair('LEIs &amp; Verifications'!P$4,'LEIs &amp; Verifications'!P51,$V$2)))</f>
        <v>[_x000D_
  {_x000D_
    "name": "BIC",_x000D_
    "value": "GdVNzwTNgPUh4m2SR8p9GewNIQsDAmjd8tXRTbShqxA="_x000D_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"JfwOcJb8ZTcYIC3DCwxYC4q4fqwRpwDLoDp8AhvDWww="_x000D_
  },_x000D_
  {_x000D_
    "name": "PERMID",_x000D_
    "value": "ZKg0db9eGJf6wQaaRWahL1qp96gw+964VeYULZCcnIk="_x000D_
  }_x000D_
]</v>
      </c>
    </row>
    <row r="52" spans="2:20" x14ac:dyDescent="0.45">
      <c r="B52" s="24" t="s">
        <v>125</v>
      </c>
      <c r="C52" s="24" t="s">
        <v>126</v>
      </c>
      <c r="D52" s="24" t="s">
        <v>24</v>
      </c>
      <c r="E52" s="24">
        <v>99</v>
      </c>
      <c r="F52" s="24" t="b">
        <v>0</v>
      </c>
      <c r="G52" s="24">
        <v>47</v>
      </c>
      <c r="H52" s="24">
        <v>1000000047</v>
      </c>
      <c r="J52" t="str" cm="1">
        <f t="array" ref="J52">_xll.MADRec.Format.Verify(J$4,B52)</f>
        <v>ABCDEFGHIJK000004731</v>
      </c>
      <c r="K52" t="str" cm="1">
        <f t="array" ref="K52">_xll.MADRec.Format.Verify(K$4,C52)</f>
        <v>0000GB47XXX</v>
      </c>
      <c r="L52" t="str" cm="1">
        <f t="array" ref="L52">_xll.MADRec.Format.Verify(L$4,D52)</f>
        <v>NFC+</v>
      </c>
      <c r="M52" t="str" cm="1">
        <f t="array" ref="M52">_xll.MADRec.Format.Verify(M$4,""&amp;E52)</f>
        <v>99</v>
      </c>
      <c r="N52" s="22" t="b" cm="1">
        <f t="array" ref="N52">_xll.MADRec.Format.Verify(N$4,F52)</f>
        <v>0</v>
      </c>
      <c r="O52" t="str" cm="1">
        <f t="array" ref="O52">_xll.MADRec.Format.Verify(O$4,""&amp;G52)</f>
        <v>47</v>
      </c>
      <c r="P52" t="str" cm="1">
        <f t="array" ref="P52">_xll.MADRec.Format.Verify(P$4,""&amp;H52)</f>
        <v>1000000047</v>
      </c>
      <c r="R52" s="25" t="str">
        <f t="shared" si="0"/>
        <v>verified</v>
      </c>
      <c r="T52" t="str" cm="1">
        <f t="array" ref="T52">IF(R52&lt;&gt;"verified","",_xll.MADRec.Format.Combine(_xll.MADRec.Format.Pair('LEIs &amp; Verifications'!K$4,'LEIs &amp; Verifications'!K52,$V$2),_xll.MADRec.Format.Pair('LEIs &amp; Verifications'!L$4,'LEIs &amp; Verifications'!L52,$V$2),_xll.MADRec.Format.Pair('LEIs &amp; Verifications'!M$4,'LEIs &amp; Verifications'!M52,$V$2),_xll.MADRec.Format.Pair('LEIs &amp; Verifications'!N$4,'LEIs &amp; Verifications'!N52,$V$2),_xll.MADRec.Format.Pair('LEIs &amp; Verifications'!O$4,'LEIs &amp; Verifications'!O52,$V$2),_xll.MADRec.Format.Pair('LEIs &amp; Verifications'!P$4,'LEIs &amp; Verifications'!P52,$V$2)))</f>
        <v>[_x000D_
  {_x000D_
    "name": "BIC",_x000D_
    "value": "rK1zS94TG+uotAoLslE5EMMuqcsbYPVrtullUTp1Dv0="_x000D_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"MUiQVuCRbVn+Ot155j8JWvP/uBYEaR8hytRCqFx75hc="_x000D_
  },_x000D_
  {_x000D_
    "name": "PERMID",_x000D_
    "value": "CtWYEV4nduQLvwekkHmsHLSca13kL+QaTgNZC/mBmiQ="_x000D_
  }_x000D_
]</v>
      </c>
    </row>
    <row r="53" spans="2:20" x14ac:dyDescent="0.45">
      <c r="B53" s="24" t="s">
        <v>127</v>
      </c>
      <c r="C53" s="24" t="s">
        <v>128</v>
      </c>
      <c r="D53" s="24" t="s">
        <v>22</v>
      </c>
      <c r="E53" s="24">
        <v>1.1100000000000001</v>
      </c>
      <c r="F53" s="24" t="b">
        <v>1</v>
      </c>
      <c r="G53" s="24">
        <v>48</v>
      </c>
      <c r="H53" s="24">
        <v>1000000048</v>
      </c>
      <c r="J53" t="str" cm="1">
        <f t="array" ref="J53">_xll.MADRec.Format.Verify(J$4,B53)</f>
        <v>ABCDEFGHIJK000004828</v>
      </c>
      <c r="K53" t="str" cm="1">
        <f t="array" ref="K53">_xll.MADRec.Format.Verify(K$4,C53)</f>
        <v>0000GB48XXX</v>
      </c>
      <c r="L53" t="str" cm="1">
        <f t="array" ref="L53">_xll.MADRec.Format.Verify(L$4,D53)</f>
        <v>FC</v>
      </c>
      <c r="M53" t="str" cm="1">
        <f t="array" ref="M53">_xll.MADRec.Format.Verify(M$4,""&amp;E53)</f>
        <v>1.11</v>
      </c>
      <c r="N53" s="22" t="b" cm="1">
        <f t="array" ref="N53">_xll.MADRec.Format.Verify(N$4,F53)</f>
        <v>1</v>
      </c>
      <c r="O53" t="str" cm="1">
        <f t="array" ref="O53">_xll.MADRec.Format.Verify(O$4,""&amp;G53)</f>
        <v>48</v>
      </c>
      <c r="P53" t="str" cm="1">
        <f t="array" ref="P53">_xll.MADRec.Format.Verify(P$4,""&amp;H53)</f>
        <v>1000000048</v>
      </c>
      <c r="R53" s="25" t="str">
        <f t="shared" si="0"/>
        <v>verified</v>
      </c>
      <c r="T53" t="str" cm="1">
        <f t="array" ref="T53">IF(R53&lt;&gt;"verified","",_xll.MADRec.Format.Combine(_xll.MADRec.Format.Pair('LEIs &amp; Verifications'!K$4,'LEIs &amp; Verifications'!K53,$V$2),_xll.MADRec.Format.Pair('LEIs &amp; Verifications'!L$4,'LEIs &amp; Verifications'!L53,$V$2),_xll.MADRec.Format.Pair('LEIs &amp; Verifications'!M$4,'LEIs &amp; Verifications'!M53,$V$2),_xll.MADRec.Format.Pair('LEIs &amp; Verifications'!N$4,'LEIs &amp; Verifications'!N53,$V$2),_xll.MADRec.Format.Pair('LEIs &amp; Verifications'!O$4,'LEIs &amp; Verifications'!O53,$V$2),_xll.MADRec.Format.Pair('LEIs &amp; Verifications'!P$4,'LEIs &amp; Verifications'!P53,$V$2)))</f>
        <v>[_x000D_
  {_x000D_
    "name": "BIC",_x000D_
    "value": "o9W7KHVOvEMcqmXxBKrP8L9o8lH37A6NYVwk9tFo9hs="_x000D_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"mAEL2ScPmxALYhSiF1T9M73I1BsryfndFv9U08NP/XE="_x000D_
  },_x000D_
  {_x000D_
    "name": "PERMID",_x000D_
    "value": "B99nYlHQPjpxnJaNLwbFRej8fPoW1F13g6NUV4zRasU="_x000D_
  }_x000D_
]</v>
      </c>
    </row>
    <row r="54" spans="2:20" x14ac:dyDescent="0.45">
      <c r="B54" s="24" t="s">
        <v>129</v>
      </c>
      <c r="C54" s="24" t="s">
        <v>130</v>
      </c>
      <c r="D54" s="24" t="s">
        <v>23</v>
      </c>
      <c r="E54" s="24">
        <v>99</v>
      </c>
      <c r="F54" s="24" t="b">
        <v>0</v>
      </c>
      <c r="G54" s="24">
        <v>49</v>
      </c>
      <c r="H54" s="24">
        <v>1000000049</v>
      </c>
      <c r="J54" t="str" cm="1">
        <f t="array" ref="J54">_xll.MADRec.Format.Verify(J$4,B54)</f>
        <v>ABCDEFGHIJK000004925</v>
      </c>
      <c r="K54" t="str" cm="1">
        <f t="array" ref="K54">_xll.MADRec.Format.Verify(K$4,C54)</f>
        <v>0000GB49XXX</v>
      </c>
      <c r="L54" t="str" cm="1">
        <f t="array" ref="L54">_xll.MADRec.Format.Verify(L$4,D54)</f>
        <v>NFC-</v>
      </c>
      <c r="M54" t="str" cm="1">
        <f t="array" ref="M54">_xll.MADRec.Format.Verify(M$4,""&amp;E54)</f>
        <v>99</v>
      </c>
      <c r="N54" s="22" t="b" cm="1">
        <f t="array" ref="N54">_xll.MADRec.Format.Verify(N$4,F54)</f>
        <v>0</v>
      </c>
      <c r="O54" t="str" cm="1">
        <f t="array" ref="O54">_xll.MADRec.Format.Verify(O$4,""&amp;G54)</f>
        <v>49</v>
      </c>
      <c r="P54" t="str" cm="1">
        <f t="array" ref="P54">_xll.MADRec.Format.Verify(P$4,""&amp;H54)</f>
        <v>1000000049</v>
      </c>
      <c r="R54" s="25" t="str">
        <f t="shared" si="0"/>
        <v>verified</v>
      </c>
      <c r="T54" t="str" cm="1">
        <f t="array" ref="T54">IF(R54&lt;&gt;"verified","",_xll.MADRec.Format.Combine(_xll.MADRec.Format.Pair('LEIs &amp; Verifications'!K$4,'LEIs &amp; Verifications'!K54,$V$2),_xll.MADRec.Format.Pair('LEIs &amp; Verifications'!L$4,'LEIs &amp; Verifications'!L54,$V$2),_xll.MADRec.Format.Pair('LEIs &amp; Verifications'!M$4,'LEIs &amp; Verifications'!M54,$V$2),_xll.MADRec.Format.Pair('LEIs &amp; Verifications'!N$4,'LEIs &amp; Verifications'!N54,$V$2),_xll.MADRec.Format.Pair('LEIs &amp; Verifications'!O$4,'LEIs &amp; Verifications'!O54,$V$2),_xll.MADRec.Format.Pair('LEIs &amp; Verifications'!P$4,'LEIs &amp; Verifications'!P54,$V$2)))</f>
        <v>[_x000D_
  {_x000D_
    "name": "BIC",_x000D_
    "value": "Fkd546KbeJIMKjlvSKri5vOxELj7Yirk4EioKWr1xBc="_x000D_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"Dhfayl8+F19Ei6ys47wNpH0GVadMjdDcSXo6+9rZXx8="_x000D_
  },_x000D_
  {_x000D_
    "name": "PERMID",_x000D_
    "value": "1Xhh0DxzS0Fs1pleyzBByvPfYMOoi8Nr4kdM4/3XCx8="_x000D_
  }_x000D_
]</v>
      </c>
    </row>
    <row r="55" spans="2:20" x14ac:dyDescent="0.45">
      <c r="B55" s="24" t="s">
        <v>131</v>
      </c>
      <c r="C55" s="24" t="s">
        <v>132</v>
      </c>
      <c r="D55" s="24" t="s">
        <v>24</v>
      </c>
      <c r="E55" s="24">
        <v>1.1100000000000001</v>
      </c>
      <c r="F55" s="24" t="b">
        <v>1</v>
      </c>
      <c r="G55" s="24">
        <v>50</v>
      </c>
      <c r="H55" s="24">
        <v>1000000050</v>
      </c>
      <c r="J55" t="str" cm="1">
        <f t="array" ref="J55">_xll.MADRec.Format.Verify(J$4,B55)</f>
        <v>ABCDEFGHIJK000005022</v>
      </c>
      <c r="K55" t="str" cm="1">
        <f t="array" ref="K55">_xll.MADRec.Format.Verify(K$4,C55)</f>
        <v>0000GB50XXX</v>
      </c>
      <c r="L55" t="str" cm="1">
        <f t="array" ref="L55">_xll.MADRec.Format.Verify(L$4,D55)</f>
        <v>NFC+</v>
      </c>
      <c r="M55" t="str" cm="1">
        <f t="array" ref="M55">_xll.MADRec.Format.Verify(M$4,""&amp;E55)</f>
        <v>1.11</v>
      </c>
      <c r="N55" s="22" t="b" cm="1">
        <f t="array" ref="N55">_xll.MADRec.Format.Verify(N$4,F55)</f>
        <v>1</v>
      </c>
      <c r="O55" t="str" cm="1">
        <f t="array" ref="O55">_xll.MADRec.Format.Verify(O$4,""&amp;G55)</f>
        <v>50</v>
      </c>
      <c r="P55" t="str" cm="1">
        <f t="array" ref="P55">_xll.MADRec.Format.Verify(P$4,""&amp;H55)</f>
        <v>1000000050</v>
      </c>
      <c r="R55" s="25" t="str">
        <f t="shared" si="0"/>
        <v>verified</v>
      </c>
      <c r="T55" t="str" cm="1">
        <f t="array" ref="T55">IF(R55&lt;&gt;"verified","",_xll.MADRec.Format.Combine(_xll.MADRec.Format.Pair('LEIs &amp; Verifications'!K$4,'LEIs &amp; Verifications'!K55,$V$2),_xll.MADRec.Format.Pair('LEIs &amp; Verifications'!L$4,'LEIs &amp; Verifications'!L55,$V$2),_xll.MADRec.Format.Pair('LEIs &amp; Verifications'!M$4,'LEIs &amp; Verifications'!M55,$V$2),_xll.MADRec.Format.Pair('LEIs &amp; Verifications'!N$4,'LEIs &amp; Verifications'!N55,$V$2),_xll.MADRec.Format.Pair('LEIs &amp; Verifications'!O$4,'LEIs &amp; Verifications'!O55,$V$2),_xll.MADRec.Format.Pair('LEIs &amp; Verifications'!P$4,'LEIs &amp; Verifications'!P55,$V$2)))</f>
        <v>[_x000D_
  {_x000D_
    "name": "BIC",_x000D_
    "value": "EMG0FVMgV4+cB3KTh2vgeh7VpjluIkz785HW97yxQyA="_x000D_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"GmViWQ7xnRBF0GxAVXQtOCiOnm3NcczeXO6A8dWndOs="_x000D_
  },_x000D_
  {_x000D_
    "name": "PERMID",_x000D_
    "value": "x0pkDgPH0Pf4qAxp7/RmTzb05Il6K+wlO5eazPY25jM="_x000D_
  }_x000D_
]</v>
      </c>
    </row>
    <row r="56" spans="2:20" x14ac:dyDescent="0.45">
      <c r="B56" s="24" t="s">
        <v>133</v>
      </c>
      <c r="C56" s="24" t="s">
        <v>134</v>
      </c>
      <c r="D56" s="24" t="s">
        <v>22</v>
      </c>
      <c r="E56" s="24">
        <v>99</v>
      </c>
      <c r="F56" s="24" t="b">
        <v>0</v>
      </c>
      <c r="G56" s="24">
        <v>51</v>
      </c>
      <c r="H56" s="24">
        <v>1000000051</v>
      </c>
      <c r="J56" t="str" cm="1">
        <f t="array" ref="J56">_xll.MADRec.Format.Verify(J$4,B56)</f>
        <v>ABCDEFGHIJK000005119</v>
      </c>
      <c r="K56" t="str" cm="1">
        <f t="array" ref="K56">_xll.MADRec.Format.Verify(K$4,C56)</f>
        <v>0000GB51XXX</v>
      </c>
      <c r="L56" t="str" cm="1">
        <f t="array" ref="L56">_xll.MADRec.Format.Verify(L$4,D56)</f>
        <v>FC</v>
      </c>
      <c r="M56" t="str" cm="1">
        <f t="array" ref="M56">_xll.MADRec.Format.Verify(M$4,""&amp;E56)</f>
        <v>99</v>
      </c>
      <c r="N56" s="22" t="b" cm="1">
        <f t="array" ref="N56">_xll.MADRec.Format.Verify(N$4,F56)</f>
        <v>0</v>
      </c>
      <c r="O56" t="str" cm="1">
        <f t="array" ref="O56">_xll.MADRec.Format.Verify(O$4,""&amp;G56)</f>
        <v>51</v>
      </c>
      <c r="P56" t="str" cm="1">
        <f t="array" ref="P56">_xll.MADRec.Format.Verify(P$4,""&amp;H56)</f>
        <v>1000000051</v>
      </c>
      <c r="R56" s="25" t="str">
        <f t="shared" si="0"/>
        <v>verified</v>
      </c>
      <c r="T56" t="str" cm="1">
        <f t="array" ref="T56">IF(R56&lt;&gt;"verified","",_xll.MADRec.Format.Combine(_xll.MADRec.Format.Pair('LEIs &amp; Verifications'!K$4,'LEIs &amp; Verifications'!K56,$V$2),_xll.MADRec.Format.Pair('LEIs &amp; Verifications'!L$4,'LEIs &amp; Verifications'!L56,$V$2),_xll.MADRec.Format.Pair('LEIs &amp; Verifications'!M$4,'LEIs &amp; Verifications'!M56,$V$2),_xll.MADRec.Format.Pair('LEIs &amp; Verifications'!N$4,'LEIs &amp; Verifications'!N56,$V$2),_xll.MADRec.Format.Pair('LEIs &amp; Verifications'!O$4,'LEIs &amp; Verifications'!O56,$V$2),_xll.MADRec.Format.Pair('LEIs &amp; Verifications'!P$4,'LEIs &amp; Verifications'!P56,$V$2)))</f>
        <v>[_x000D_
  {_x000D_
    "name": "BIC",_x000D_
    "value": "ivgZ31+aRFTjUd8h6irMne1VvbBOLgttp2jii9DkAI0="_x000D_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"AxtK9Rl+wwqSb0jPQOEafbxHAEiiHkADt6PAfF2rG6o="_x000D_
  },_x000D_
  {_x000D_
    "name": "PERMID",_x000D_
    "value": "kgX8FumIuAKVgxO8oCO156yx/qmhOW17gNluz3oSGp0="_x000D_
  }_x000D_
]</v>
      </c>
    </row>
    <row r="57" spans="2:20" x14ac:dyDescent="0.45">
      <c r="B57" s="24" t="s">
        <v>135</v>
      </c>
      <c r="C57" s="24" t="s">
        <v>136</v>
      </c>
      <c r="D57" s="24" t="s">
        <v>23</v>
      </c>
      <c r="E57" s="24">
        <v>1.1100000000000001</v>
      </c>
      <c r="F57" s="24" t="b">
        <v>1</v>
      </c>
      <c r="G57" s="24">
        <v>52</v>
      </c>
      <c r="H57" s="24">
        <v>1000000052</v>
      </c>
      <c r="J57" t="str" cm="1">
        <f t="array" ref="J57">_xll.MADRec.Format.Verify(J$4,B57)</f>
        <v>ABCDEFGHIJK000005216</v>
      </c>
      <c r="K57" t="str" cm="1">
        <f t="array" ref="K57">_xll.MADRec.Format.Verify(K$4,C57)</f>
        <v>0000GB52XXX</v>
      </c>
      <c r="L57" t="str" cm="1">
        <f t="array" ref="L57">_xll.MADRec.Format.Verify(L$4,D57)</f>
        <v>NFC-</v>
      </c>
      <c r="M57" t="str" cm="1">
        <f t="array" ref="M57">_xll.MADRec.Format.Verify(M$4,""&amp;E57)</f>
        <v>1.11</v>
      </c>
      <c r="N57" s="22" t="b" cm="1">
        <f t="array" ref="N57">_xll.MADRec.Format.Verify(N$4,F57)</f>
        <v>1</v>
      </c>
      <c r="O57" t="str" cm="1">
        <f t="array" ref="O57">_xll.MADRec.Format.Verify(O$4,""&amp;G57)</f>
        <v>52</v>
      </c>
      <c r="P57" t="str" cm="1">
        <f t="array" ref="P57">_xll.MADRec.Format.Verify(P$4,""&amp;H57)</f>
        <v>1000000052</v>
      </c>
      <c r="R57" s="25" t="str">
        <f t="shared" si="0"/>
        <v>verified</v>
      </c>
      <c r="T57" t="str" cm="1">
        <f t="array" ref="T57">IF(R57&lt;&gt;"verified","",_xll.MADRec.Format.Combine(_xll.MADRec.Format.Pair('LEIs &amp; Verifications'!K$4,'LEIs &amp; Verifications'!K57,$V$2),_xll.MADRec.Format.Pair('LEIs &amp; Verifications'!L$4,'LEIs &amp; Verifications'!L57,$V$2),_xll.MADRec.Format.Pair('LEIs &amp; Verifications'!M$4,'LEIs &amp; Verifications'!M57,$V$2),_xll.MADRec.Format.Pair('LEIs &amp; Verifications'!N$4,'LEIs &amp; Verifications'!N57,$V$2),_xll.MADRec.Format.Pair('LEIs &amp; Verifications'!O$4,'LEIs &amp; Verifications'!O57,$V$2),_xll.MADRec.Format.Pair('LEIs &amp; Verifications'!P$4,'LEIs &amp; Verifications'!P57,$V$2)))</f>
        <v>[_x000D_
  {_x000D_
    "name": "BIC",_x000D_
    "value": "+p0zK3BunTi3cZH0NgNtt7/ExjQsR3rlZSjW5sI7JFM="_x000D_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"Qc/A0fLRJ7BFVbckbYQBm00ncQo/Ov9ud2Q3Wx4G4F0="_x000D_
  },_x000D_
  {_x000D_
    "name": "PERMID",_x000D_
    "value": "86qIm++a2redF+ZdiIBXLxcOYK9V7xRbMM44Mw96/bg="_x000D_
  }_x000D_
]</v>
      </c>
    </row>
    <row r="58" spans="2:20" x14ac:dyDescent="0.45">
      <c r="B58" s="24" t="s">
        <v>137</v>
      </c>
      <c r="C58" s="24" t="s">
        <v>138</v>
      </c>
      <c r="D58" s="24" t="s">
        <v>24</v>
      </c>
      <c r="E58" s="24">
        <v>99</v>
      </c>
      <c r="F58" s="24" t="b">
        <v>0</v>
      </c>
      <c r="G58" s="24">
        <v>53</v>
      </c>
      <c r="H58" s="24">
        <v>1000000053</v>
      </c>
      <c r="J58" t="str" cm="1">
        <f t="array" ref="J58">_xll.MADRec.Format.Verify(J$4,B58)</f>
        <v>ABCDEFGHIJK000005313</v>
      </c>
      <c r="K58" t="str" cm="1">
        <f t="array" ref="K58">_xll.MADRec.Format.Verify(K$4,C58)</f>
        <v>0000GB53XXX</v>
      </c>
      <c r="L58" t="str" cm="1">
        <f t="array" ref="L58">_xll.MADRec.Format.Verify(L$4,D58)</f>
        <v>NFC+</v>
      </c>
      <c r="M58" t="str" cm="1">
        <f t="array" ref="M58">_xll.MADRec.Format.Verify(M$4,""&amp;E58)</f>
        <v>99</v>
      </c>
      <c r="N58" s="22" t="b" cm="1">
        <f t="array" ref="N58">_xll.MADRec.Format.Verify(N$4,F58)</f>
        <v>0</v>
      </c>
      <c r="O58" t="str" cm="1">
        <f t="array" ref="O58">_xll.MADRec.Format.Verify(O$4,""&amp;G58)</f>
        <v>53</v>
      </c>
      <c r="P58" t="str" cm="1">
        <f t="array" ref="P58">_xll.MADRec.Format.Verify(P$4,""&amp;H58)</f>
        <v>1000000053</v>
      </c>
      <c r="R58" s="25" t="str">
        <f t="shared" si="0"/>
        <v>verified</v>
      </c>
      <c r="T58" t="str" cm="1">
        <f t="array" ref="T58">IF(R58&lt;&gt;"verified","",_xll.MADRec.Format.Combine(_xll.MADRec.Format.Pair('LEIs &amp; Verifications'!K$4,'LEIs &amp; Verifications'!K58,$V$2),_xll.MADRec.Format.Pair('LEIs &amp; Verifications'!L$4,'LEIs &amp; Verifications'!L58,$V$2),_xll.MADRec.Format.Pair('LEIs &amp; Verifications'!M$4,'LEIs &amp; Verifications'!M58,$V$2),_xll.MADRec.Format.Pair('LEIs &amp; Verifications'!N$4,'LEIs &amp; Verifications'!N58,$V$2),_xll.MADRec.Format.Pair('LEIs &amp; Verifications'!O$4,'LEIs &amp; Verifications'!O58,$V$2),_xll.MADRec.Format.Pair('LEIs &amp; Verifications'!P$4,'LEIs &amp; Verifications'!P58,$V$2)))</f>
        <v>[_x000D_
  {_x000D_
    "name": "BIC",_x000D_
    "value": "pYskvWI/xrLU5seEcvYIiSoEeMI7l+wrc2ehmpZHPRo="_x000D_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"KFjc0QV9Pq5/fV94IWfiS2EVPAFVFFCmKM7nIlCfZSk="_x000D_
  },_x000D_
  {_x000D_
    "name": "PERMID",_x000D_
    "value": "Z7IpblSosdabIUaxr8ZHAGCCDZfJXgjUP0hlzHVD6uw="_x000D_
  }_x000D_
]</v>
      </c>
    </row>
    <row r="59" spans="2:20" x14ac:dyDescent="0.45">
      <c r="B59" s="24" t="s">
        <v>139</v>
      </c>
      <c r="C59" s="24" t="s">
        <v>140</v>
      </c>
      <c r="D59" s="24" t="s">
        <v>22</v>
      </c>
      <c r="E59" s="24">
        <v>1.1100000000000001</v>
      </c>
      <c r="F59" s="24" t="b">
        <v>1</v>
      </c>
      <c r="G59" s="24">
        <v>54</v>
      </c>
      <c r="H59" s="24">
        <v>1000000054</v>
      </c>
      <c r="J59" t="str" cm="1">
        <f t="array" ref="J59">_xll.MADRec.Format.Verify(J$4,B59)</f>
        <v>ABCDEFGHIJK000005410</v>
      </c>
      <c r="K59" t="str" cm="1">
        <f t="array" ref="K59">_xll.MADRec.Format.Verify(K$4,C59)</f>
        <v>0000GB54XXX</v>
      </c>
      <c r="L59" t="str" cm="1">
        <f t="array" ref="L59">_xll.MADRec.Format.Verify(L$4,D59)</f>
        <v>FC</v>
      </c>
      <c r="M59" t="str" cm="1">
        <f t="array" ref="M59">_xll.MADRec.Format.Verify(M$4,""&amp;E59)</f>
        <v>1.11</v>
      </c>
      <c r="N59" s="22" t="b" cm="1">
        <f t="array" ref="N59">_xll.MADRec.Format.Verify(N$4,F59)</f>
        <v>1</v>
      </c>
      <c r="O59" t="str" cm="1">
        <f t="array" ref="O59">_xll.MADRec.Format.Verify(O$4,""&amp;G59)</f>
        <v>54</v>
      </c>
      <c r="P59" t="str" cm="1">
        <f t="array" ref="P59">_xll.MADRec.Format.Verify(P$4,""&amp;H59)</f>
        <v>1000000054</v>
      </c>
      <c r="R59" s="25" t="str">
        <f t="shared" si="0"/>
        <v>verified</v>
      </c>
      <c r="T59" t="str" cm="1">
        <f t="array" ref="T59">IF(R59&lt;&gt;"verified","",_xll.MADRec.Format.Combine(_xll.MADRec.Format.Pair('LEIs &amp; Verifications'!K$4,'LEIs &amp; Verifications'!K59,$V$2),_xll.MADRec.Format.Pair('LEIs &amp; Verifications'!L$4,'LEIs &amp; Verifications'!L59,$V$2),_xll.MADRec.Format.Pair('LEIs &amp; Verifications'!M$4,'LEIs &amp; Verifications'!M59,$V$2),_xll.MADRec.Format.Pair('LEIs &amp; Verifications'!N$4,'LEIs &amp; Verifications'!N59,$V$2),_xll.MADRec.Format.Pair('LEIs &amp; Verifications'!O$4,'LEIs &amp; Verifications'!O59,$V$2),_xll.MADRec.Format.Pair('LEIs &amp; Verifications'!P$4,'LEIs &amp; Verifications'!P59,$V$2)))</f>
        <v>[_x000D_
  {_x000D_
    "name": "BIC",_x000D_
    "value": "PcCw63cazY81XL9kYA0sTN7x1vPOoLWon3aUfKeD3U8="_x000D_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"L8o0bbZWGHECzoBqxzLgamLfDbsoKeURp3BVbTmOGm4="_x000D_
  },_x000D_
  {_x000D_
    "name": "PERMID",_x000D_
    "value": "5n4KhXW5DBPXPJkTz0+FjBGy7t7gBC94qtpH5xUawBU="_x000D_
  }_x000D_
]</v>
      </c>
    </row>
    <row r="60" spans="2:20" x14ac:dyDescent="0.45">
      <c r="B60" s="24" t="s">
        <v>141</v>
      </c>
      <c r="C60" s="24" t="s">
        <v>142</v>
      </c>
      <c r="D60" s="24" t="s">
        <v>23</v>
      </c>
      <c r="E60" s="24">
        <v>99</v>
      </c>
      <c r="F60" s="24" t="b">
        <v>0</v>
      </c>
      <c r="G60" s="24">
        <v>55</v>
      </c>
      <c r="H60" s="24">
        <v>1000000055</v>
      </c>
      <c r="J60" t="str" cm="1">
        <f t="array" ref="J60">_xll.MADRec.Format.Verify(J$4,B60)</f>
        <v>ABCDEFGHIJK000005507</v>
      </c>
      <c r="K60" t="str" cm="1">
        <f t="array" ref="K60">_xll.MADRec.Format.Verify(K$4,C60)</f>
        <v>0000GB55XXX</v>
      </c>
      <c r="L60" t="str" cm="1">
        <f t="array" ref="L60">_xll.MADRec.Format.Verify(L$4,D60)</f>
        <v>NFC-</v>
      </c>
      <c r="M60" t="str" cm="1">
        <f t="array" ref="M60">_xll.MADRec.Format.Verify(M$4,""&amp;E60)</f>
        <v>99</v>
      </c>
      <c r="N60" s="22" t="b" cm="1">
        <f t="array" ref="N60">_xll.MADRec.Format.Verify(N$4,F60)</f>
        <v>0</v>
      </c>
      <c r="O60" t="str" cm="1">
        <f t="array" ref="O60">_xll.MADRec.Format.Verify(O$4,""&amp;G60)</f>
        <v>55</v>
      </c>
      <c r="P60" t="str" cm="1">
        <f t="array" ref="P60">_xll.MADRec.Format.Verify(P$4,""&amp;H60)</f>
        <v>1000000055</v>
      </c>
      <c r="R60" s="25" t="str">
        <f t="shared" si="0"/>
        <v>verified</v>
      </c>
      <c r="T60" t="str" cm="1">
        <f t="array" ref="T60">IF(R60&lt;&gt;"verified","",_xll.MADRec.Format.Combine(_xll.MADRec.Format.Pair('LEIs &amp; Verifications'!K$4,'LEIs &amp; Verifications'!K60,$V$2),_xll.MADRec.Format.Pair('LEIs &amp; Verifications'!L$4,'LEIs &amp; Verifications'!L60,$V$2),_xll.MADRec.Format.Pair('LEIs &amp; Verifications'!M$4,'LEIs &amp; Verifications'!M60,$V$2),_xll.MADRec.Format.Pair('LEIs &amp; Verifications'!N$4,'LEIs &amp; Verifications'!N60,$V$2),_xll.MADRec.Format.Pair('LEIs &amp; Verifications'!O$4,'LEIs &amp; Verifications'!O60,$V$2),_xll.MADRec.Format.Pair('LEIs &amp; Verifications'!P$4,'LEIs &amp; Verifications'!P60,$V$2)))</f>
        <v>[_x000D_
  {_x000D_
    "name": "BIC",_x000D_
    "value": "Oio4+L3V7+365Pe2tvBdo5Eu30dlmtKsj6EwcGgrJ6s="_x000D_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"AtILvX45StWZmkzrq6yWGXMsNDpMrJlHDAPiO6K9wrw="_x000D_
  },_x000D_
  {_x000D_
    "name": "PERMID",_x000D_
    "value": "CCXd5AKTRFBygVN7A027vVeKX8+9uB3gAjxbd4C3eCs="_x000D_
  }_x000D_
]</v>
      </c>
    </row>
    <row r="61" spans="2:20" x14ac:dyDescent="0.45">
      <c r="B61" s="24" t="s">
        <v>143</v>
      </c>
      <c r="C61" s="24" t="s">
        <v>144</v>
      </c>
      <c r="D61" s="24" t="s">
        <v>24</v>
      </c>
      <c r="E61" s="24">
        <v>1.1100000000000001</v>
      </c>
      <c r="F61" s="24" t="b">
        <v>1</v>
      </c>
      <c r="G61" s="24">
        <v>56</v>
      </c>
      <c r="H61" s="24">
        <v>1000000056</v>
      </c>
      <c r="J61" t="str" cm="1">
        <f t="array" ref="J61">_xll.MADRec.Format.Verify(J$4,B61)</f>
        <v>ABCDEFGHIJK000005604</v>
      </c>
      <c r="K61" t="str" cm="1">
        <f t="array" ref="K61">_xll.MADRec.Format.Verify(K$4,C61)</f>
        <v>0000GB56XXX</v>
      </c>
      <c r="L61" t="str" cm="1">
        <f t="array" ref="L61">_xll.MADRec.Format.Verify(L$4,D61)</f>
        <v>NFC+</v>
      </c>
      <c r="M61" t="str" cm="1">
        <f t="array" ref="M61">_xll.MADRec.Format.Verify(M$4,""&amp;E61)</f>
        <v>1.11</v>
      </c>
      <c r="N61" s="22" t="b" cm="1">
        <f t="array" ref="N61">_xll.MADRec.Format.Verify(N$4,F61)</f>
        <v>1</v>
      </c>
      <c r="O61" t="str" cm="1">
        <f t="array" ref="O61">_xll.MADRec.Format.Verify(O$4,""&amp;G61)</f>
        <v>56</v>
      </c>
      <c r="P61" t="str" cm="1">
        <f t="array" ref="P61">_xll.MADRec.Format.Verify(P$4,""&amp;H61)</f>
        <v>1000000056</v>
      </c>
      <c r="R61" s="25" t="str">
        <f t="shared" si="0"/>
        <v>verified</v>
      </c>
      <c r="T61" t="str" cm="1">
        <f t="array" ref="T61">IF(R61&lt;&gt;"verified","",_xll.MADRec.Format.Combine(_xll.MADRec.Format.Pair('LEIs &amp; Verifications'!K$4,'LEIs &amp; Verifications'!K61,$V$2),_xll.MADRec.Format.Pair('LEIs &amp; Verifications'!L$4,'LEIs &amp; Verifications'!L61,$V$2),_xll.MADRec.Format.Pair('LEIs &amp; Verifications'!M$4,'LEIs &amp; Verifications'!M61,$V$2),_xll.MADRec.Format.Pair('LEIs &amp; Verifications'!N$4,'LEIs &amp; Verifications'!N61,$V$2),_xll.MADRec.Format.Pair('LEIs &amp; Verifications'!O$4,'LEIs &amp; Verifications'!O61,$V$2),_xll.MADRec.Format.Pair('LEIs &amp; Verifications'!P$4,'LEIs &amp; Verifications'!P61,$V$2)))</f>
        <v>[_x000D_
  {_x000D_
    "name": "BIC",_x000D_
    "value": "KKRuQZ/2OWL3L0zNxfDmbyBAlcgD6168Z92FAryiaC8="_x000D_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"doi271JVWWLQCP/4lCI1gsSEUXzqfaSe5ngArcf8iGY="_x000D_
  },_x000D_
  {_x000D_
    "name": "PERMID",_x000D_
    "value": "SAPMKcAGinweMBbTttjPb91ETQNGdDlrlK6fwIMITPc="_x000D_
  }_x000D_
]</v>
      </c>
    </row>
    <row r="62" spans="2:20" x14ac:dyDescent="0.45">
      <c r="B62" s="24" t="s">
        <v>145</v>
      </c>
      <c r="C62" s="24" t="s">
        <v>146</v>
      </c>
      <c r="D62" s="24" t="s">
        <v>22</v>
      </c>
      <c r="E62" s="24">
        <v>99</v>
      </c>
      <c r="F62" s="24" t="b">
        <v>0</v>
      </c>
      <c r="G62" s="24">
        <v>57</v>
      </c>
      <c r="H62" s="24">
        <v>1000000057</v>
      </c>
      <c r="J62" t="str" cm="1">
        <f t="array" ref="J62">_xll.MADRec.Format.Verify(J$4,B62)</f>
        <v>ABCDEFGHIJK000005798</v>
      </c>
      <c r="K62" t="str" cm="1">
        <f t="array" ref="K62">_xll.MADRec.Format.Verify(K$4,C62)</f>
        <v>0000GB57XXX</v>
      </c>
      <c r="L62" t="str" cm="1">
        <f t="array" ref="L62">_xll.MADRec.Format.Verify(L$4,D62)</f>
        <v>FC</v>
      </c>
      <c r="M62" t="str" cm="1">
        <f t="array" ref="M62">_xll.MADRec.Format.Verify(M$4,""&amp;E62)</f>
        <v>99</v>
      </c>
      <c r="N62" s="22" t="b" cm="1">
        <f t="array" ref="N62">_xll.MADRec.Format.Verify(N$4,F62)</f>
        <v>0</v>
      </c>
      <c r="O62" t="str" cm="1">
        <f t="array" ref="O62">_xll.MADRec.Format.Verify(O$4,""&amp;G62)</f>
        <v>57</v>
      </c>
      <c r="P62" t="str" cm="1">
        <f t="array" ref="P62">_xll.MADRec.Format.Verify(P$4,""&amp;H62)</f>
        <v>1000000057</v>
      </c>
      <c r="R62" s="25" t="str">
        <f t="shared" si="0"/>
        <v>verified</v>
      </c>
      <c r="T62" t="str" cm="1">
        <f t="array" ref="T62">IF(R62&lt;&gt;"verified","",_xll.MADRec.Format.Combine(_xll.MADRec.Format.Pair('LEIs &amp; Verifications'!K$4,'LEIs &amp; Verifications'!K62,$V$2),_xll.MADRec.Format.Pair('LEIs &amp; Verifications'!L$4,'LEIs &amp; Verifications'!L62,$V$2),_xll.MADRec.Format.Pair('LEIs &amp; Verifications'!M$4,'LEIs &amp; Verifications'!M62,$V$2),_xll.MADRec.Format.Pair('LEIs &amp; Verifications'!N$4,'LEIs &amp; Verifications'!N62,$V$2),_xll.MADRec.Format.Pair('LEIs &amp; Verifications'!O$4,'LEIs &amp; Verifications'!O62,$V$2),_xll.MADRec.Format.Pair('LEIs &amp; Verifications'!P$4,'LEIs &amp; Verifications'!P62,$V$2)))</f>
        <v>[_x000D_
  {_x000D_
    "name": "BIC",_x000D_
    "value": "3NgvYKvJd9h3Mpjbrw8P5Ko01KonKLFSsfamSNfVEWI="_x000D_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"yDdknM5D8nKROOcswxUgcFesglmaWb5ydlpHfyLRSlQ="_x000D_
  },_x000D_
  {_x000D_
    "name": "PERMID",_x000D_
    "value": "Mt6Lik2YezA+j9Fd2n3qKLclkqqJm65SD3foojgooVY="_x000D_
  }_x000D_
]</v>
      </c>
    </row>
    <row r="63" spans="2:20" x14ac:dyDescent="0.45">
      <c r="B63" s="24" t="s">
        <v>147</v>
      </c>
      <c r="C63" s="24" t="s">
        <v>148</v>
      </c>
      <c r="D63" s="24" t="s">
        <v>23</v>
      </c>
      <c r="E63" s="24">
        <v>1.1100000000000001</v>
      </c>
      <c r="F63" s="24" t="b">
        <v>1</v>
      </c>
      <c r="G63" s="24">
        <v>58</v>
      </c>
      <c r="H63" s="24">
        <v>1000000058</v>
      </c>
      <c r="J63" t="str" cm="1">
        <f t="array" ref="J63">_xll.MADRec.Format.Verify(J$4,B63)</f>
        <v>ABCDEFGHIJK000005895</v>
      </c>
      <c r="K63" t="str" cm="1">
        <f t="array" ref="K63">_xll.MADRec.Format.Verify(K$4,C63)</f>
        <v>0000GB58XXX</v>
      </c>
      <c r="L63" t="str" cm="1">
        <f t="array" ref="L63">_xll.MADRec.Format.Verify(L$4,D63)</f>
        <v>NFC-</v>
      </c>
      <c r="M63" t="str" cm="1">
        <f t="array" ref="M63">_xll.MADRec.Format.Verify(M$4,""&amp;E63)</f>
        <v>1.11</v>
      </c>
      <c r="N63" s="22" t="b" cm="1">
        <f t="array" ref="N63">_xll.MADRec.Format.Verify(N$4,F63)</f>
        <v>1</v>
      </c>
      <c r="O63" t="str" cm="1">
        <f t="array" ref="O63">_xll.MADRec.Format.Verify(O$4,""&amp;G63)</f>
        <v>58</v>
      </c>
      <c r="P63" t="str" cm="1">
        <f t="array" ref="P63">_xll.MADRec.Format.Verify(P$4,""&amp;H63)</f>
        <v>1000000058</v>
      </c>
      <c r="R63" s="25" t="str">
        <f t="shared" si="0"/>
        <v>verified</v>
      </c>
      <c r="T63" t="str" cm="1">
        <f t="array" ref="T63">IF(R63&lt;&gt;"verified","",_xll.MADRec.Format.Combine(_xll.MADRec.Format.Pair('LEIs &amp; Verifications'!K$4,'LEIs &amp; Verifications'!K63,$V$2),_xll.MADRec.Format.Pair('LEIs &amp; Verifications'!L$4,'LEIs &amp; Verifications'!L63,$V$2),_xll.MADRec.Format.Pair('LEIs &amp; Verifications'!M$4,'LEIs &amp; Verifications'!M63,$V$2),_xll.MADRec.Format.Pair('LEIs &amp; Verifications'!N$4,'LEIs &amp; Verifications'!N63,$V$2),_xll.MADRec.Format.Pair('LEIs &amp; Verifications'!O$4,'LEIs &amp; Verifications'!O63,$V$2),_xll.MADRec.Format.Pair('LEIs &amp; Verifications'!P$4,'LEIs &amp; Verifications'!P63,$V$2)))</f>
        <v>[_x000D_
  {_x000D_
    "name": "BIC",_x000D_
    "value": "Sde5HrYlynjhykM+wwmQWZvnMKlxvPlF+RPdPa++mvU="_x000D_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"YgjvD3dQwRFUjPkLbqHQ0KZva/9A2+8Hy0XsQ2Jjx9Y="_x000D_
  },_x000D_
  {_x000D_
    "name": "PERMID",_x000D_
    "value": "0W5Cl5MAyLpGu3chsyDiMb080K+D3clQrWmu0qG5qm0="_x000D_
  }_x000D_
]</v>
      </c>
    </row>
    <row r="64" spans="2:20" x14ac:dyDescent="0.45">
      <c r="B64" s="24" t="s">
        <v>149</v>
      </c>
      <c r="C64" s="24" t="s">
        <v>150</v>
      </c>
      <c r="D64" s="24" t="s">
        <v>24</v>
      </c>
      <c r="E64" s="24">
        <v>99</v>
      </c>
      <c r="F64" s="24" t="b">
        <v>0</v>
      </c>
      <c r="G64" s="24">
        <v>59</v>
      </c>
      <c r="H64" s="24">
        <v>1000000059</v>
      </c>
      <c r="J64" t="str" cm="1">
        <f t="array" ref="J64">_xll.MADRec.Format.Verify(J$4,B64)</f>
        <v>ABCDEFGHIJK000005992</v>
      </c>
      <c r="K64" t="str" cm="1">
        <f t="array" ref="K64">_xll.MADRec.Format.Verify(K$4,C64)</f>
        <v>0000GB59XXX</v>
      </c>
      <c r="L64" t="str" cm="1">
        <f t="array" ref="L64">_xll.MADRec.Format.Verify(L$4,D64)</f>
        <v>NFC+</v>
      </c>
      <c r="M64" t="str" cm="1">
        <f t="array" ref="M64">_xll.MADRec.Format.Verify(M$4,""&amp;E64)</f>
        <v>99</v>
      </c>
      <c r="N64" s="22" t="b" cm="1">
        <f t="array" ref="N64">_xll.MADRec.Format.Verify(N$4,F64)</f>
        <v>0</v>
      </c>
      <c r="O64" t="str" cm="1">
        <f t="array" ref="O64">_xll.MADRec.Format.Verify(O$4,""&amp;G64)</f>
        <v>59</v>
      </c>
      <c r="P64" t="str" cm="1">
        <f t="array" ref="P64">_xll.MADRec.Format.Verify(P$4,""&amp;H64)</f>
        <v>1000000059</v>
      </c>
      <c r="R64" s="25" t="str">
        <f t="shared" si="0"/>
        <v>verified</v>
      </c>
      <c r="T64" t="str" cm="1">
        <f t="array" ref="T64">IF(R64&lt;&gt;"verified","",_xll.MADRec.Format.Combine(_xll.MADRec.Format.Pair('LEIs &amp; Verifications'!K$4,'LEIs &amp; Verifications'!K64,$V$2),_xll.MADRec.Format.Pair('LEIs &amp; Verifications'!L$4,'LEIs &amp; Verifications'!L64,$V$2),_xll.MADRec.Format.Pair('LEIs &amp; Verifications'!M$4,'LEIs &amp; Verifications'!M64,$V$2),_xll.MADRec.Format.Pair('LEIs &amp; Verifications'!N$4,'LEIs &amp; Verifications'!N64,$V$2),_xll.MADRec.Format.Pair('LEIs &amp; Verifications'!O$4,'LEIs &amp; Verifications'!O64,$V$2),_xll.MADRec.Format.Pair('LEIs &amp; Verifications'!P$4,'LEIs &amp; Verifications'!P64,$V$2)))</f>
        <v>[_x000D_
  {_x000D_
    "name": "BIC",_x000D_
    "value": "KFIuMxGjmyrnCcW83F2St07KuqEA2k5xaGfeae6ZgMU="_x000D_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"Ph6Wfpt5PpCPjq6Dx026m8zM5qVTW0tGK9mZRTe/4Vw="_x000D_
  },_x000D_
  {_x000D_
    "name": "PERMID",_x000D_
    "value": "x6bUnwBC0CRZ4R1ISrFYCr1NXRW98UflAZ8Ykwu35BQ="_x000D_
  }_x000D_
]</v>
      </c>
    </row>
    <row r="65" spans="2:20" x14ac:dyDescent="0.45">
      <c r="B65" s="24" t="s">
        <v>151</v>
      </c>
      <c r="C65" s="24" t="s">
        <v>152</v>
      </c>
      <c r="D65" s="24" t="s">
        <v>22</v>
      </c>
      <c r="E65" s="24">
        <v>1.1100000000000001</v>
      </c>
      <c r="F65" s="24" t="b">
        <v>1</v>
      </c>
      <c r="G65" s="24">
        <v>60</v>
      </c>
      <c r="H65" s="24">
        <v>1000000060</v>
      </c>
      <c r="J65" t="str" cm="1">
        <f t="array" ref="J65">_xll.MADRec.Format.Verify(J$4,B65)</f>
        <v>ABCDEFGHIJK000006089</v>
      </c>
      <c r="K65" t="str" cm="1">
        <f t="array" ref="K65">_xll.MADRec.Format.Verify(K$4,C65)</f>
        <v>0000GB60XXX</v>
      </c>
      <c r="L65" t="str" cm="1">
        <f t="array" ref="L65">_xll.MADRec.Format.Verify(L$4,D65)</f>
        <v>FC</v>
      </c>
      <c r="M65" t="str" cm="1">
        <f t="array" ref="M65">_xll.MADRec.Format.Verify(M$4,""&amp;E65)</f>
        <v>1.11</v>
      </c>
      <c r="N65" s="22" t="b" cm="1">
        <f t="array" ref="N65">_xll.MADRec.Format.Verify(N$4,F65)</f>
        <v>1</v>
      </c>
      <c r="O65" t="str" cm="1">
        <f t="array" ref="O65">_xll.MADRec.Format.Verify(O$4,""&amp;G65)</f>
        <v>60</v>
      </c>
      <c r="P65" t="str" cm="1">
        <f t="array" ref="P65">_xll.MADRec.Format.Verify(P$4,""&amp;H65)</f>
        <v>1000000060</v>
      </c>
      <c r="R65" s="25" t="str">
        <f t="shared" si="0"/>
        <v>verified</v>
      </c>
      <c r="T65" t="str" cm="1">
        <f t="array" ref="T65">IF(R65&lt;&gt;"verified","",_xll.MADRec.Format.Combine(_xll.MADRec.Format.Pair('LEIs &amp; Verifications'!K$4,'LEIs &amp; Verifications'!K65,$V$2),_xll.MADRec.Format.Pair('LEIs &amp; Verifications'!L$4,'LEIs &amp; Verifications'!L65,$V$2),_xll.MADRec.Format.Pair('LEIs &amp; Verifications'!M$4,'LEIs &amp; Verifications'!M65,$V$2),_xll.MADRec.Format.Pair('LEIs &amp; Verifications'!N$4,'LEIs &amp; Verifications'!N65,$V$2),_xll.MADRec.Format.Pair('LEIs &amp; Verifications'!O$4,'LEIs &amp; Verifications'!O65,$V$2),_xll.MADRec.Format.Pair('LEIs &amp; Verifications'!P$4,'LEIs &amp; Verifications'!P65,$V$2)))</f>
        <v>[_x000D_
  {_x000D_
    "name": "BIC",_x000D_
    "value": "UIemNhYHM2oCvraILB+oJ1jWxaXg9aAHh1f68HXgUVc="_x000D_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"OfqewZDu57b03/EQDWND4QkY0ETHXqyPnpollhc/gMk="_x000D_
  },_x000D_
  {_x000D_
    "name": "PERMID",_x000D_
    "value": "noERuNOWoyVhw3ejNXqtCACmSm1PWF2j4EMlo7AWvrs="_x000D_
  }_x000D_
]</v>
      </c>
    </row>
    <row r="66" spans="2:20" x14ac:dyDescent="0.45">
      <c r="B66" s="24" t="s">
        <v>153</v>
      </c>
      <c r="C66" s="24" t="s">
        <v>154</v>
      </c>
      <c r="D66" s="24" t="s">
        <v>23</v>
      </c>
      <c r="E66" s="24">
        <v>99</v>
      </c>
      <c r="F66" s="24" t="b">
        <v>0</v>
      </c>
      <c r="G66" s="24">
        <v>61</v>
      </c>
      <c r="H66" s="24">
        <v>1000000061</v>
      </c>
      <c r="J66" t="str" cm="1">
        <f t="array" ref="J66">_xll.MADRec.Format.Verify(J$4,B66)</f>
        <v>ABCDEFGHIJK000006186</v>
      </c>
      <c r="K66" t="str" cm="1">
        <f t="array" ref="K66">_xll.MADRec.Format.Verify(K$4,C66)</f>
        <v>0000GB61XXX</v>
      </c>
      <c r="L66" t="str" cm="1">
        <f t="array" ref="L66">_xll.MADRec.Format.Verify(L$4,D66)</f>
        <v>NFC-</v>
      </c>
      <c r="M66" t="str" cm="1">
        <f t="array" ref="M66">_xll.MADRec.Format.Verify(M$4,""&amp;E66)</f>
        <v>99</v>
      </c>
      <c r="N66" s="22" t="b" cm="1">
        <f t="array" ref="N66">_xll.MADRec.Format.Verify(N$4,F66)</f>
        <v>0</v>
      </c>
      <c r="O66" t="str" cm="1">
        <f t="array" ref="O66">_xll.MADRec.Format.Verify(O$4,""&amp;G66)</f>
        <v>61</v>
      </c>
      <c r="P66" t="str" cm="1">
        <f t="array" ref="P66">_xll.MADRec.Format.Verify(P$4,""&amp;H66)</f>
        <v>1000000061</v>
      </c>
      <c r="R66" s="25" t="str">
        <f t="shared" si="0"/>
        <v>verified</v>
      </c>
      <c r="T66" t="str" cm="1">
        <f t="array" ref="T66">IF(R66&lt;&gt;"verified","",_xll.MADRec.Format.Combine(_xll.MADRec.Format.Pair('LEIs &amp; Verifications'!K$4,'LEIs &amp; Verifications'!K66,$V$2),_xll.MADRec.Format.Pair('LEIs &amp; Verifications'!L$4,'LEIs &amp; Verifications'!L66,$V$2),_xll.MADRec.Format.Pair('LEIs &amp; Verifications'!M$4,'LEIs &amp; Verifications'!M66,$V$2),_xll.MADRec.Format.Pair('LEIs &amp; Verifications'!N$4,'LEIs &amp; Verifications'!N66,$V$2),_xll.MADRec.Format.Pair('LEIs &amp; Verifications'!O$4,'LEIs &amp; Verifications'!O66,$V$2),_xll.MADRec.Format.Pair('LEIs &amp; Verifications'!P$4,'LEIs &amp; Verifications'!P66,$V$2)))</f>
        <v>[_x000D_
  {_x000D_
    "name": "BIC",_x000D_
    "value": "n2GUxI3Uy+4GgFicruLQyUfxkPwUdU1oKzHRv0y0czY="_x000D_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"0Cn6OpXhdKGZNIV/U165Qn2WchijbqAUtwrXBLxsjRw="_x000D_
  },_x000D_
  {_x000D_
    "name": "PERMID",_x000D_
    "value": "ncGnNPRBSap6Ka2pzKC0KKFQf0nQiTdmP2vcWb17XzY="_x000D_
  }_x000D_
]</v>
      </c>
    </row>
    <row r="67" spans="2:20" x14ac:dyDescent="0.45">
      <c r="B67" s="24" t="s">
        <v>155</v>
      </c>
      <c r="C67" s="24" t="s">
        <v>156</v>
      </c>
      <c r="D67" s="24" t="s">
        <v>24</v>
      </c>
      <c r="E67" s="24">
        <v>1.1100000000000001</v>
      </c>
      <c r="F67" s="24" t="b">
        <v>1</v>
      </c>
      <c r="G67" s="24">
        <v>62</v>
      </c>
      <c r="H67" s="24">
        <v>1000000062</v>
      </c>
      <c r="J67" t="str" cm="1">
        <f t="array" ref="J67">_xll.MADRec.Format.Verify(J$4,B67)</f>
        <v>ABCDEFGHIJK000006283</v>
      </c>
      <c r="K67" t="str" cm="1">
        <f t="array" ref="K67">_xll.MADRec.Format.Verify(K$4,C67)</f>
        <v>0000GB62XXX</v>
      </c>
      <c r="L67" t="str" cm="1">
        <f t="array" ref="L67">_xll.MADRec.Format.Verify(L$4,D67)</f>
        <v>NFC+</v>
      </c>
      <c r="M67" t="str" cm="1">
        <f t="array" ref="M67">_xll.MADRec.Format.Verify(M$4,""&amp;E67)</f>
        <v>1.11</v>
      </c>
      <c r="N67" s="22" t="b" cm="1">
        <f t="array" ref="N67">_xll.MADRec.Format.Verify(N$4,F67)</f>
        <v>1</v>
      </c>
      <c r="O67" t="str" cm="1">
        <f t="array" ref="O67">_xll.MADRec.Format.Verify(O$4,""&amp;G67)</f>
        <v>62</v>
      </c>
      <c r="P67" t="str" cm="1">
        <f t="array" ref="P67">_xll.MADRec.Format.Verify(P$4,""&amp;H67)</f>
        <v>1000000062</v>
      </c>
      <c r="R67" s="25" t="str">
        <f t="shared" si="0"/>
        <v>verified</v>
      </c>
      <c r="T67" t="str" cm="1">
        <f t="array" ref="T67">IF(R67&lt;&gt;"verified","",_xll.MADRec.Format.Combine(_xll.MADRec.Format.Pair('LEIs &amp; Verifications'!K$4,'LEIs &amp; Verifications'!K67,$V$2),_xll.MADRec.Format.Pair('LEIs &amp; Verifications'!L$4,'LEIs &amp; Verifications'!L67,$V$2),_xll.MADRec.Format.Pair('LEIs &amp; Verifications'!M$4,'LEIs &amp; Verifications'!M67,$V$2),_xll.MADRec.Format.Pair('LEIs &amp; Verifications'!N$4,'LEIs &amp; Verifications'!N67,$V$2),_xll.MADRec.Format.Pair('LEIs &amp; Verifications'!O$4,'LEIs &amp; Verifications'!O67,$V$2),_xll.MADRec.Format.Pair('LEIs &amp; Verifications'!P$4,'LEIs &amp; Verifications'!P67,$V$2)))</f>
        <v>[_x000D_
  {_x000D_
    "name": "BIC",_x000D_
    "value": "xthxxYnMrbVxtDJ/EVWxNjIV740s6o3/5lXJ/jLjb4s="_x000D_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"gbigP5foeHxT/hqGvaBCtvDemw7JwJNX4QfJm6TWlIo="_x000D_
  },_x000D_
  {_x000D_
    "name": "PERMID",_x000D_
    "value": "NmoSchnGVpCdZJUvcioFeK1PYdmEXOaDhpVe/Yzdp0E="_x000D_
  }_x000D_
]</v>
      </c>
    </row>
    <row r="68" spans="2:20" x14ac:dyDescent="0.45">
      <c r="B68" s="24" t="s">
        <v>157</v>
      </c>
      <c r="C68" s="24" t="s">
        <v>158</v>
      </c>
      <c r="D68" s="24" t="s">
        <v>22</v>
      </c>
      <c r="E68" s="24">
        <v>99</v>
      </c>
      <c r="F68" s="24" t="b">
        <v>0</v>
      </c>
      <c r="G68" s="24">
        <v>63</v>
      </c>
      <c r="H68" s="24">
        <v>1000000063</v>
      </c>
      <c r="J68" t="str" cm="1">
        <f t="array" ref="J68">_xll.MADRec.Format.Verify(J$4,B68)</f>
        <v>ABCDEFGHIJK000006380</v>
      </c>
      <c r="K68" t="str" cm="1">
        <f t="array" ref="K68">_xll.MADRec.Format.Verify(K$4,C68)</f>
        <v>0000GB63XXX</v>
      </c>
      <c r="L68" t="str" cm="1">
        <f t="array" ref="L68">_xll.MADRec.Format.Verify(L$4,D68)</f>
        <v>FC</v>
      </c>
      <c r="M68" t="str" cm="1">
        <f t="array" ref="M68">_xll.MADRec.Format.Verify(M$4,""&amp;E68)</f>
        <v>99</v>
      </c>
      <c r="N68" s="22" t="b" cm="1">
        <f t="array" ref="N68">_xll.MADRec.Format.Verify(N$4,F68)</f>
        <v>0</v>
      </c>
      <c r="O68" t="str" cm="1">
        <f t="array" ref="O68">_xll.MADRec.Format.Verify(O$4,""&amp;G68)</f>
        <v>63</v>
      </c>
      <c r="P68" t="str" cm="1">
        <f t="array" ref="P68">_xll.MADRec.Format.Verify(P$4,""&amp;H68)</f>
        <v>1000000063</v>
      </c>
      <c r="R68" s="25" t="str">
        <f t="shared" si="0"/>
        <v>verified</v>
      </c>
      <c r="T68" t="str" cm="1">
        <f t="array" ref="T68">IF(R68&lt;&gt;"verified","",_xll.MADRec.Format.Combine(_xll.MADRec.Format.Pair('LEIs &amp; Verifications'!K$4,'LEIs &amp; Verifications'!K68,$V$2),_xll.MADRec.Format.Pair('LEIs &amp; Verifications'!L$4,'LEIs &amp; Verifications'!L68,$V$2),_xll.MADRec.Format.Pair('LEIs &amp; Verifications'!M$4,'LEIs &amp; Verifications'!M68,$V$2),_xll.MADRec.Format.Pair('LEIs &amp; Verifications'!N$4,'LEIs &amp; Verifications'!N68,$V$2),_xll.MADRec.Format.Pair('LEIs &amp; Verifications'!O$4,'LEIs &amp; Verifications'!O68,$V$2),_xll.MADRec.Format.Pair('LEIs &amp; Verifications'!P$4,'LEIs &amp; Verifications'!P68,$V$2)))</f>
        <v>[_x000D_
  {_x000D_
    "name": "BIC",_x000D_
    "value": "zqoLATDj1DcjKePkHA6f/LKzcYtjHXglvsnpH4j/Kp0="_x000D_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"2k6ipVBvJpPq4ZDZNgofMXk8mKGtreUdk1M6b1IKzhw="_x000D_
  },_x000D_
  {_x000D_
    "name": "PERMID",_x000D_
    "value": "r3+HfwBaVk3yW4pMq/O1kwD3QxIAR/UsvQAfrms3GLo="_x000D_
  }_x000D_
]</v>
      </c>
    </row>
    <row r="69" spans="2:20" x14ac:dyDescent="0.45">
      <c r="B69" s="24" t="s">
        <v>159</v>
      </c>
      <c r="C69" s="24" t="s">
        <v>160</v>
      </c>
      <c r="D69" s="24" t="s">
        <v>23</v>
      </c>
      <c r="E69" s="24">
        <v>1.1100000000000001</v>
      </c>
      <c r="F69" s="24" t="b">
        <v>1</v>
      </c>
      <c r="G69" s="24">
        <v>64</v>
      </c>
      <c r="H69" s="24">
        <v>1000000064</v>
      </c>
      <c r="J69" t="str" cm="1">
        <f t="array" ref="J69">_xll.MADRec.Format.Verify(J$4,B69)</f>
        <v>ABCDEFGHIJK000006477</v>
      </c>
      <c r="K69" t="str" cm="1">
        <f t="array" ref="K69">_xll.MADRec.Format.Verify(K$4,C69)</f>
        <v>0000GB64XXX</v>
      </c>
      <c r="L69" t="str" cm="1">
        <f t="array" ref="L69">_xll.MADRec.Format.Verify(L$4,D69)</f>
        <v>NFC-</v>
      </c>
      <c r="M69" t="str" cm="1">
        <f t="array" ref="M69">_xll.MADRec.Format.Verify(M$4,""&amp;E69)</f>
        <v>1.11</v>
      </c>
      <c r="N69" s="22" t="b" cm="1">
        <f t="array" ref="N69">_xll.MADRec.Format.Verify(N$4,F69)</f>
        <v>1</v>
      </c>
      <c r="O69" t="str" cm="1">
        <f t="array" ref="O69">_xll.MADRec.Format.Verify(O$4,""&amp;G69)</f>
        <v>64</v>
      </c>
      <c r="P69" t="str" cm="1">
        <f t="array" ref="P69">_xll.MADRec.Format.Verify(P$4,""&amp;H69)</f>
        <v>1000000064</v>
      </c>
      <c r="R69" s="25" t="str">
        <f t="shared" si="0"/>
        <v>verified</v>
      </c>
      <c r="T69" t="str" cm="1">
        <f t="array" ref="T69">IF(R69&lt;&gt;"verified","",_xll.MADRec.Format.Combine(_xll.MADRec.Format.Pair('LEIs &amp; Verifications'!K$4,'LEIs &amp; Verifications'!K69,$V$2),_xll.MADRec.Format.Pair('LEIs &amp; Verifications'!L$4,'LEIs &amp; Verifications'!L69,$V$2),_xll.MADRec.Format.Pair('LEIs &amp; Verifications'!M$4,'LEIs &amp; Verifications'!M69,$V$2),_xll.MADRec.Format.Pair('LEIs &amp; Verifications'!N$4,'LEIs &amp; Verifications'!N69,$V$2),_xll.MADRec.Format.Pair('LEIs &amp; Verifications'!O$4,'LEIs &amp; Verifications'!O69,$V$2),_xll.MADRec.Format.Pair('LEIs &amp; Verifications'!P$4,'LEIs &amp; Verifications'!P69,$V$2)))</f>
        <v>[_x000D_
  {_x000D_
    "name": "BIC",_x000D_
    "value": "HarWvoDdn5SKTIQJVdFQX3T/jhfFl0+tEN4VursPt5Q="_x000D_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"potBLEKCVV8VVGz24fxCiTt+B/JxVXzrAhghCY3WbBs="_x000D_
  },_x000D_
  {_x000D_
    "name": "PERMID",_x000D_
    "value": "vm7R15azJLq58iBqjuw1X1fP6Y2d/Zu9saTGDeQ+gWE="_x000D_
  }_x000D_
]</v>
      </c>
    </row>
    <row r="70" spans="2:20" x14ac:dyDescent="0.45">
      <c r="B70" s="24" t="s">
        <v>161</v>
      </c>
      <c r="C70" s="24" t="s">
        <v>162</v>
      </c>
      <c r="D70" s="24" t="s">
        <v>24</v>
      </c>
      <c r="E70" s="24">
        <v>99</v>
      </c>
      <c r="F70" s="24" t="b">
        <v>0</v>
      </c>
      <c r="G70" s="24">
        <v>65</v>
      </c>
      <c r="H70" s="24">
        <v>1000000065</v>
      </c>
      <c r="J70" t="str" cm="1">
        <f t="array" ref="J70">_xll.MADRec.Format.Verify(J$4,B70)</f>
        <v>ABCDEFGHIJK000006574</v>
      </c>
      <c r="K70" t="str" cm="1">
        <f t="array" ref="K70">_xll.MADRec.Format.Verify(K$4,C70)</f>
        <v>0000GB65XXX</v>
      </c>
      <c r="L70" t="str" cm="1">
        <f t="array" ref="L70">_xll.MADRec.Format.Verify(L$4,D70)</f>
        <v>NFC+</v>
      </c>
      <c r="M70" t="str" cm="1">
        <f t="array" ref="M70">_xll.MADRec.Format.Verify(M$4,""&amp;E70)</f>
        <v>99</v>
      </c>
      <c r="N70" s="22" t="b" cm="1">
        <f t="array" ref="N70">_xll.MADRec.Format.Verify(N$4,F70)</f>
        <v>0</v>
      </c>
      <c r="O70" t="str" cm="1">
        <f t="array" ref="O70">_xll.MADRec.Format.Verify(O$4,""&amp;G70)</f>
        <v>65</v>
      </c>
      <c r="P70" t="str" cm="1">
        <f t="array" ref="P70">_xll.MADRec.Format.Verify(P$4,""&amp;H70)</f>
        <v>1000000065</v>
      </c>
      <c r="R70" s="25" t="str">
        <f t="shared" ref="R70:R104" si="1">IF(COUNTIF(J70:P70,"ERROR:*")=0,"verified","errors")</f>
        <v>verified</v>
      </c>
      <c r="T70" t="str" cm="1">
        <f t="array" ref="T70">IF(R70&lt;&gt;"verified","",_xll.MADRec.Format.Combine(_xll.MADRec.Format.Pair('LEIs &amp; Verifications'!K$4,'LEIs &amp; Verifications'!K70,$V$2),_xll.MADRec.Format.Pair('LEIs &amp; Verifications'!L$4,'LEIs &amp; Verifications'!L70,$V$2),_xll.MADRec.Format.Pair('LEIs &amp; Verifications'!M$4,'LEIs &amp; Verifications'!M70,$V$2),_xll.MADRec.Format.Pair('LEIs &amp; Verifications'!N$4,'LEIs &amp; Verifications'!N70,$V$2),_xll.MADRec.Format.Pair('LEIs &amp; Verifications'!O$4,'LEIs &amp; Verifications'!O70,$V$2),_xll.MADRec.Format.Pair('LEIs &amp; Verifications'!P$4,'LEIs &amp; Verifications'!P70,$V$2)))</f>
        <v>[_x000D_
  {_x000D_
    "name": "BIC",_x000D_
    "value": "wYnhorTtw8IWwWKRcOth4sEcjOzeR3yq+xO55MzmIxs="_x000D_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"EIyZW5U8ijVWEQPiAUz4KOtlSpnjEPh/q5TC9LfSoE8="_x000D_
  },_x000D_
  {_x000D_
    "name": "PERMID",_x000D_
    "value": "kqsv5Ur7qEV3iYMpkbBetxFpV1ElTvgh4QeHvE4nhww="_x000D_
  }_x000D_
]</v>
      </c>
    </row>
    <row r="71" spans="2:20" x14ac:dyDescent="0.45">
      <c r="B71" s="24" t="s">
        <v>163</v>
      </c>
      <c r="C71" s="24" t="s">
        <v>164</v>
      </c>
      <c r="D71" s="24" t="s">
        <v>22</v>
      </c>
      <c r="E71" s="24">
        <v>1.1100000000000001</v>
      </c>
      <c r="F71" s="24" t="b">
        <v>1</v>
      </c>
      <c r="G71" s="24">
        <v>66</v>
      </c>
      <c r="H71" s="24">
        <v>1000000066</v>
      </c>
      <c r="J71" t="str" cm="1">
        <f t="array" ref="J71">_xll.MADRec.Format.Verify(J$4,B71)</f>
        <v>ABCDEFGHIJK000006671</v>
      </c>
      <c r="K71" t="str" cm="1">
        <f t="array" ref="K71">_xll.MADRec.Format.Verify(K$4,C71)</f>
        <v>0000GB66XXX</v>
      </c>
      <c r="L71" t="str" cm="1">
        <f t="array" ref="L71">_xll.MADRec.Format.Verify(L$4,D71)</f>
        <v>FC</v>
      </c>
      <c r="M71" t="str" cm="1">
        <f t="array" ref="M71">_xll.MADRec.Format.Verify(M$4,""&amp;E71)</f>
        <v>1.11</v>
      </c>
      <c r="N71" s="22" t="b" cm="1">
        <f t="array" ref="N71">_xll.MADRec.Format.Verify(N$4,F71)</f>
        <v>1</v>
      </c>
      <c r="O71" t="str" cm="1">
        <f t="array" ref="O71">_xll.MADRec.Format.Verify(O$4,""&amp;G71)</f>
        <v>66</v>
      </c>
      <c r="P71" t="str" cm="1">
        <f t="array" ref="P71">_xll.MADRec.Format.Verify(P$4,""&amp;H71)</f>
        <v>1000000066</v>
      </c>
      <c r="R71" s="25" t="str">
        <f t="shared" si="1"/>
        <v>verified</v>
      </c>
      <c r="T71" t="str" cm="1">
        <f t="array" ref="T71">IF(R71&lt;&gt;"verified","",_xll.MADRec.Format.Combine(_xll.MADRec.Format.Pair('LEIs &amp; Verifications'!K$4,'LEIs &amp; Verifications'!K71,$V$2),_xll.MADRec.Format.Pair('LEIs &amp; Verifications'!L$4,'LEIs &amp; Verifications'!L71,$V$2),_xll.MADRec.Format.Pair('LEIs &amp; Verifications'!M$4,'LEIs &amp; Verifications'!M71,$V$2),_xll.MADRec.Format.Pair('LEIs &amp; Verifications'!N$4,'LEIs &amp; Verifications'!N71,$V$2),_xll.MADRec.Format.Pair('LEIs &amp; Verifications'!O$4,'LEIs &amp; Verifications'!O71,$V$2),_xll.MADRec.Format.Pair('LEIs &amp; Verifications'!P$4,'LEIs &amp; Verifications'!P71,$V$2)))</f>
        <v>[_x000D_
  {_x000D_
    "name": "BIC",_x000D_
    "value": "yA9LrAM6pIN7kcp5oOk4KVWyJngAcmDbrAgbh+2ORQY="_x000D_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"OtqS8otM7aOFYuvwR8b/BUANTFcjUqEULu3+9n0h5mI="_x000D_
  },_x000D_
  {_x000D_
    "name": "PERMID",_x000D_
    "value": "peUlhe+pjZ8lw4/uFLhcBKBvdiBXDAg8OZSwq5BJ2R0="_x000D_
  }_x000D_
]</v>
      </c>
    </row>
    <row r="72" spans="2:20" x14ac:dyDescent="0.45">
      <c r="B72" s="24" t="s">
        <v>165</v>
      </c>
      <c r="C72" s="24" t="s">
        <v>166</v>
      </c>
      <c r="D72" s="24" t="s">
        <v>23</v>
      </c>
      <c r="E72" s="24">
        <v>99</v>
      </c>
      <c r="F72" s="24" t="b">
        <v>0</v>
      </c>
      <c r="G72" s="24">
        <v>67</v>
      </c>
      <c r="H72" s="24">
        <v>1000000067</v>
      </c>
      <c r="J72" t="str" cm="1">
        <f t="array" ref="J72">_xll.MADRec.Format.Verify(J$4,B72)</f>
        <v>ABCDEFGHIJK000006768</v>
      </c>
      <c r="K72" t="str" cm="1">
        <f t="array" ref="K72">_xll.MADRec.Format.Verify(K$4,C72)</f>
        <v>0000GB67XXX</v>
      </c>
      <c r="L72" t="str" cm="1">
        <f t="array" ref="L72">_xll.MADRec.Format.Verify(L$4,D72)</f>
        <v>NFC-</v>
      </c>
      <c r="M72" t="str" cm="1">
        <f t="array" ref="M72">_xll.MADRec.Format.Verify(M$4,""&amp;E72)</f>
        <v>99</v>
      </c>
      <c r="N72" s="22" t="b" cm="1">
        <f t="array" ref="N72">_xll.MADRec.Format.Verify(N$4,F72)</f>
        <v>0</v>
      </c>
      <c r="O72" t="str" cm="1">
        <f t="array" ref="O72">_xll.MADRec.Format.Verify(O$4,""&amp;G72)</f>
        <v>67</v>
      </c>
      <c r="P72" t="str" cm="1">
        <f t="array" ref="P72">_xll.MADRec.Format.Verify(P$4,""&amp;H72)</f>
        <v>1000000067</v>
      </c>
      <c r="R72" s="25" t="str">
        <f t="shared" si="1"/>
        <v>verified</v>
      </c>
      <c r="T72" t="str" cm="1">
        <f t="array" ref="T72">IF(R72&lt;&gt;"verified","",_xll.MADRec.Format.Combine(_xll.MADRec.Format.Pair('LEIs &amp; Verifications'!K$4,'LEIs &amp; Verifications'!K72,$V$2),_xll.MADRec.Format.Pair('LEIs &amp; Verifications'!L$4,'LEIs &amp; Verifications'!L72,$V$2),_xll.MADRec.Format.Pair('LEIs &amp; Verifications'!M$4,'LEIs &amp; Verifications'!M72,$V$2),_xll.MADRec.Format.Pair('LEIs &amp; Verifications'!N$4,'LEIs &amp; Verifications'!N72,$V$2),_xll.MADRec.Format.Pair('LEIs &amp; Verifications'!O$4,'LEIs &amp; Verifications'!O72,$V$2),_xll.MADRec.Format.Pair('LEIs &amp; Verifications'!P$4,'LEIs &amp; Verifications'!P72,$V$2)))</f>
        <v>[_x000D_
  {_x000D_
    "name": "BIC",_x000D_
    "value": "BEyDm7W3d57VyL/n7LQrrH/grkQ/D4p8Uv0rFFRDXMM="_x000D_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"SdGA7PVhMoGVcb852bezQlIqKsbSPBQY0zOCUb/kacg="_x000D_
  },_x000D_
  {_x000D_
    "name": "PERMID",_x000D_
    "value": "Z65LOv3cWMGBgKe0x+k1FEC08VpdxmY6ajK/2b1zUOg="_x000D_
  }_x000D_
]</v>
      </c>
    </row>
    <row r="73" spans="2:20" x14ac:dyDescent="0.45">
      <c r="B73" s="24" t="s">
        <v>167</v>
      </c>
      <c r="C73" s="24" t="s">
        <v>168</v>
      </c>
      <c r="D73" s="24" t="s">
        <v>24</v>
      </c>
      <c r="E73" s="24">
        <v>1.1100000000000001</v>
      </c>
      <c r="F73" s="24" t="b">
        <v>1</v>
      </c>
      <c r="G73" s="24">
        <v>68</v>
      </c>
      <c r="H73" s="24">
        <v>1000000068</v>
      </c>
      <c r="J73" t="str" cm="1">
        <f t="array" ref="J73">_xll.MADRec.Format.Verify(J$4,B73)</f>
        <v>ABCDEFGHIJK000006865</v>
      </c>
      <c r="K73" t="str" cm="1">
        <f t="array" ref="K73">_xll.MADRec.Format.Verify(K$4,C73)</f>
        <v>0000GB68XXX</v>
      </c>
      <c r="L73" t="str" cm="1">
        <f t="array" ref="L73">_xll.MADRec.Format.Verify(L$4,D73)</f>
        <v>NFC+</v>
      </c>
      <c r="M73" t="str" cm="1">
        <f t="array" ref="M73">_xll.MADRec.Format.Verify(M$4,""&amp;E73)</f>
        <v>1.11</v>
      </c>
      <c r="N73" s="22" t="b" cm="1">
        <f t="array" ref="N73">_xll.MADRec.Format.Verify(N$4,F73)</f>
        <v>1</v>
      </c>
      <c r="O73" t="str" cm="1">
        <f t="array" ref="O73">_xll.MADRec.Format.Verify(O$4,""&amp;G73)</f>
        <v>68</v>
      </c>
      <c r="P73" t="str" cm="1">
        <f t="array" ref="P73">_xll.MADRec.Format.Verify(P$4,""&amp;H73)</f>
        <v>1000000068</v>
      </c>
      <c r="R73" s="25" t="str">
        <f t="shared" si="1"/>
        <v>verified</v>
      </c>
      <c r="T73" t="str" cm="1">
        <f t="array" ref="T73">IF(R73&lt;&gt;"verified","",_xll.MADRec.Format.Combine(_xll.MADRec.Format.Pair('LEIs &amp; Verifications'!K$4,'LEIs &amp; Verifications'!K73,$V$2),_xll.MADRec.Format.Pair('LEIs &amp; Verifications'!L$4,'LEIs &amp; Verifications'!L73,$V$2),_xll.MADRec.Format.Pair('LEIs &amp; Verifications'!M$4,'LEIs &amp; Verifications'!M73,$V$2),_xll.MADRec.Format.Pair('LEIs &amp; Verifications'!N$4,'LEIs &amp; Verifications'!N73,$V$2),_xll.MADRec.Format.Pair('LEIs &amp; Verifications'!O$4,'LEIs &amp; Verifications'!O73,$V$2),_xll.MADRec.Format.Pair('LEIs &amp; Verifications'!P$4,'LEIs &amp; Verifications'!P73,$V$2)))</f>
        <v>[_x000D_
  {_x000D_
    "name": "BIC",_x000D_
    "value": "SXF7aY0UPN9IS4zWWqo1d9KSBXfBX+r6JC7FHJ6BZTE="_x000D_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"ohhV2gjLEC0dIXxT3Fgko6eVwcGkTpcb8Bq52joqy78="_x000D_
  },_x000D_
  {_x000D_
    "name": "PERMID",_x000D_
    "value": "5GnatV3tietYu+RNoNlLcivUGbKMIDLjLeiADwOxItQ="_x000D_
  }_x000D_
]</v>
      </c>
    </row>
    <row r="74" spans="2:20" x14ac:dyDescent="0.45">
      <c r="B74" s="24" t="s">
        <v>169</v>
      </c>
      <c r="C74" s="24" t="s">
        <v>170</v>
      </c>
      <c r="D74" s="24" t="s">
        <v>22</v>
      </c>
      <c r="E74" s="24">
        <v>99</v>
      </c>
      <c r="F74" s="24" t="b">
        <v>0</v>
      </c>
      <c r="G74" s="24">
        <v>69</v>
      </c>
      <c r="H74" s="24">
        <v>1000000069</v>
      </c>
      <c r="J74" t="str" cm="1">
        <f t="array" ref="J74">_xll.MADRec.Format.Verify(J$4,B74)</f>
        <v>ABCDEFGHIJK000006962</v>
      </c>
      <c r="K74" t="str" cm="1">
        <f t="array" ref="K74">_xll.MADRec.Format.Verify(K$4,C74)</f>
        <v>0000GB69XXX</v>
      </c>
      <c r="L74" t="str" cm="1">
        <f t="array" ref="L74">_xll.MADRec.Format.Verify(L$4,D74)</f>
        <v>FC</v>
      </c>
      <c r="M74" t="str" cm="1">
        <f t="array" ref="M74">_xll.MADRec.Format.Verify(M$4,""&amp;E74)</f>
        <v>99</v>
      </c>
      <c r="N74" s="22" t="b" cm="1">
        <f t="array" ref="N74">_xll.MADRec.Format.Verify(N$4,F74)</f>
        <v>0</v>
      </c>
      <c r="O74" t="str" cm="1">
        <f t="array" ref="O74">_xll.MADRec.Format.Verify(O$4,""&amp;G74)</f>
        <v>69</v>
      </c>
      <c r="P74" t="str" cm="1">
        <f t="array" ref="P74">_xll.MADRec.Format.Verify(P$4,""&amp;H74)</f>
        <v>1000000069</v>
      </c>
      <c r="R74" s="25" t="str">
        <f t="shared" si="1"/>
        <v>verified</v>
      </c>
      <c r="T74" t="str" cm="1">
        <f t="array" ref="T74">IF(R74&lt;&gt;"verified","",_xll.MADRec.Format.Combine(_xll.MADRec.Format.Pair('LEIs &amp; Verifications'!K$4,'LEIs &amp; Verifications'!K74,$V$2),_xll.MADRec.Format.Pair('LEIs &amp; Verifications'!L$4,'LEIs &amp; Verifications'!L74,$V$2),_xll.MADRec.Format.Pair('LEIs &amp; Verifications'!M$4,'LEIs &amp; Verifications'!M74,$V$2),_xll.MADRec.Format.Pair('LEIs &amp; Verifications'!N$4,'LEIs &amp; Verifications'!N74,$V$2),_xll.MADRec.Format.Pair('LEIs &amp; Verifications'!O$4,'LEIs &amp; Verifications'!O74,$V$2),_xll.MADRec.Format.Pair('LEIs &amp; Verifications'!P$4,'LEIs &amp; Verifications'!P74,$V$2)))</f>
        <v>[_x000D_
  {_x000D_
    "name": "BIC",_x000D_
    "value": "0qGARHXCXFdBXVcJIpwGVmZaQOTg5NXdAY7DyEXqrMA="_x000D_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"x1y2auKNjrxu3tACwoqLoNBtOnjGtcv5sq3gUfB3WsQ="_x000D_
  },_x000D_
  {_x000D_
    "name": "PERMID",_x000D_
    "value": "iKfY6B7O+ZPLHH+SSSPCBa+8QV8aIdrUazw6BA38C/s="_x000D_
  }_x000D_
]</v>
      </c>
    </row>
    <row r="75" spans="2:20" x14ac:dyDescent="0.45">
      <c r="B75" s="24" t="s">
        <v>171</v>
      </c>
      <c r="C75" s="24" t="s">
        <v>172</v>
      </c>
      <c r="D75" s="24" t="s">
        <v>23</v>
      </c>
      <c r="E75" s="24">
        <v>1.1100000000000001</v>
      </c>
      <c r="F75" s="24" t="b">
        <v>1</v>
      </c>
      <c r="G75" s="24">
        <v>70</v>
      </c>
      <c r="H75" s="24">
        <v>1000000070</v>
      </c>
      <c r="J75" t="str" cm="1">
        <f t="array" ref="J75">_xll.MADRec.Format.Verify(J$4,B75)</f>
        <v>ABCDEFGHIJK000007059</v>
      </c>
      <c r="K75" t="str" cm="1">
        <f t="array" ref="K75">_xll.MADRec.Format.Verify(K$4,C75)</f>
        <v>0000GB70XXX</v>
      </c>
      <c r="L75" t="str" cm="1">
        <f t="array" ref="L75">_xll.MADRec.Format.Verify(L$4,D75)</f>
        <v>NFC-</v>
      </c>
      <c r="M75" t="str" cm="1">
        <f t="array" ref="M75">_xll.MADRec.Format.Verify(M$4,""&amp;E75)</f>
        <v>1.11</v>
      </c>
      <c r="N75" s="22" t="b" cm="1">
        <f t="array" ref="N75">_xll.MADRec.Format.Verify(N$4,F75)</f>
        <v>1</v>
      </c>
      <c r="O75" t="str" cm="1">
        <f t="array" ref="O75">_xll.MADRec.Format.Verify(O$4,""&amp;G75)</f>
        <v>70</v>
      </c>
      <c r="P75" t="str" cm="1">
        <f t="array" ref="P75">_xll.MADRec.Format.Verify(P$4,""&amp;H75)</f>
        <v>1000000070</v>
      </c>
      <c r="R75" s="25" t="str">
        <f t="shared" si="1"/>
        <v>verified</v>
      </c>
      <c r="T75" t="str" cm="1">
        <f t="array" ref="T75">IF(R75&lt;&gt;"verified","",_xll.MADRec.Format.Combine(_xll.MADRec.Format.Pair('LEIs &amp; Verifications'!K$4,'LEIs &amp; Verifications'!K75,$V$2),_xll.MADRec.Format.Pair('LEIs &amp; Verifications'!L$4,'LEIs &amp; Verifications'!L75,$V$2),_xll.MADRec.Format.Pair('LEIs &amp; Verifications'!M$4,'LEIs &amp; Verifications'!M75,$V$2),_xll.MADRec.Format.Pair('LEIs &amp; Verifications'!N$4,'LEIs &amp; Verifications'!N75,$V$2),_xll.MADRec.Format.Pair('LEIs &amp; Verifications'!O$4,'LEIs &amp; Verifications'!O75,$V$2),_xll.MADRec.Format.Pair('LEIs &amp; Verifications'!P$4,'LEIs &amp; Verifications'!P75,$V$2)))</f>
        <v>[_x000D_
  {_x000D_
    "name": "BIC",_x000D_
    "value": "jOI3pZXhRQ5k4303EOKyTT9RigHI3OFACgMgiGEPjbs="_x000D_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"/1oa4BKvpdTIicUK1Ceq9UXTGk+sBP/BxNA9QDukJQo="_x000D_
  },_x000D_
  {_x000D_
    "name": "PERMID",_x000D_
    "value": "Mc1HVQbzCfrqKj3/RhhNZcX0s3CAcRNpDzoXhaUfGgk="_x000D_
  }_x000D_
]</v>
      </c>
    </row>
    <row r="76" spans="2:20" x14ac:dyDescent="0.45">
      <c r="B76" s="24" t="s">
        <v>173</v>
      </c>
      <c r="C76" s="24" t="s">
        <v>174</v>
      </c>
      <c r="D76" s="24" t="s">
        <v>24</v>
      </c>
      <c r="E76" s="24">
        <v>99</v>
      </c>
      <c r="F76" s="24" t="b">
        <v>0</v>
      </c>
      <c r="G76" s="24">
        <v>71</v>
      </c>
      <c r="H76" s="24">
        <v>1000000071</v>
      </c>
      <c r="J76" t="str" cm="1">
        <f t="array" ref="J76">_xll.MADRec.Format.Verify(J$4,B76)</f>
        <v>ABCDEFGHIJK000007156</v>
      </c>
      <c r="K76" t="str" cm="1">
        <f t="array" ref="K76">_xll.MADRec.Format.Verify(K$4,C76)</f>
        <v>0000GB71XXX</v>
      </c>
      <c r="L76" t="str" cm="1">
        <f t="array" ref="L76">_xll.MADRec.Format.Verify(L$4,D76)</f>
        <v>NFC+</v>
      </c>
      <c r="M76" t="str" cm="1">
        <f t="array" ref="M76">_xll.MADRec.Format.Verify(M$4,""&amp;E76)</f>
        <v>99</v>
      </c>
      <c r="N76" s="22" t="b" cm="1">
        <f t="array" ref="N76">_xll.MADRec.Format.Verify(N$4,F76)</f>
        <v>0</v>
      </c>
      <c r="O76" t="str" cm="1">
        <f t="array" ref="O76">_xll.MADRec.Format.Verify(O$4,""&amp;G76)</f>
        <v>71</v>
      </c>
      <c r="P76" t="str" cm="1">
        <f t="array" ref="P76">_xll.MADRec.Format.Verify(P$4,""&amp;H76)</f>
        <v>1000000071</v>
      </c>
      <c r="R76" s="25" t="str">
        <f t="shared" si="1"/>
        <v>verified</v>
      </c>
      <c r="T76" t="str" cm="1">
        <f t="array" ref="T76">IF(R76&lt;&gt;"verified","",_xll.MADRec.Format.Combine(_xll.MADRec.Format.Pair('LEIs &amp; Verifications'!K$4,'LEIs &amp; Verifications'!K76,$V$2),_xll.MADRec.Format.Pair('LEIs &amp; Verifications'!L$4,'LEIs &amp; Verifications'!L76,$V$2),_xll.MADRec.Format.Pair('LEIs &amp; Verifications'!M$4,'LEIs &amp; Verifications'!M76,$V$2),_xll.MADRec.Format.Pair('LEIs &amp; Verifications'!N$4,'LEIs &amp; Verifications'!N76,$V$2),_xll.MADRec.Format.Pair('LEIs &amp; Verifications'!O$4,'LEIs &amp; Verifications'!O76,$V$2),_xll.MADRec.Format.Pair('LEIs &amp; Verifications'!P$4,'LEIs &amp; Verifications'!P76,$V$2)))</f>
        <v>[_x000D_
  {_x000D_
    "name": "BIC",_x000D_
    "value": "TqEaVGWtHj2pavjpARtEIBC+d6aHCHXt+mZ4sytjJQY="_x000D_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"fyJT1+IosioIvaHwnFFvb+rYHfZTbrAvqZGjS7ONm+g="_x000D_
  },_x000D_
  {_x000D_
    "name": "PERMID",_x000D_
    "value": "VFJ+clDEycIVqJOpDvGnpTsYxcgB6N3YM95DDevfuAo="_x000D_
  }_x000D_
]</v>
      </c>
    </row>
    <row r="77" spans="2:20" x14ac:dyDescent="0.45">
      <c r="B77" s="24" t="s">
        <v>175</v>
      </c>
      <c r="C77" s="24" t="s">
        <v>176</v>
      </c>
      <c r="D77" s="24" t="s">
        <v>22</v>
      </c>
      <c r="E77" s="24">
        <v>1.1100000000000001</v>
      </c>
      <c r="F77" s="24" t="b">
        <v>1</v>
      </c>
      <c r="G77" s="24">
        <v>72</v>
      </c>
      <c r="H77" s="24">
        <v>1000000072</v>
      </c>
      <c r="J77" t="str" cm="1">
        <f t="array" ref="J77">_xll.MADRec.Format.Verify(J$4,B77)</f>
        <v>ABCDEFGHIJK000007253</v>
      </c>
      <c r="K77" t="str" cm="1">
        <f t="array" ref="K77">_xll.MADRec.Format.Verify(K$4,C77)</f>
        <v>0000GB72XXX</v>
      </c>
      <c r="L77" t="str" cm="1">
        <f t="array" ref="L77">_xll.MADRec.Format.Verify(L$4,D77)</f>
        <v>FC</v>
      </c>
      <c r="M77" t="str" cm="1">
        <f t="array" ref="M77">_xll.MADRec.Format.Verify(M$4,""&amp;E77)</f>
        <v>1.11</v>
      </c>
      <c r="N77" s="22" t="b" cm="1">
        <f t="array" ref="N77">_xll.MADRec.Format.Verify(N$4,F77)</f>
        <v>1</v>
      </c>
      <c r="O77" t="str" cm="1">
        <f t="array" ref="O77">_xll.MADRec.Format.Verify(O$4,""&amp;G77)</f>
        <v>72</v>
      </c>
      <c r="P77" t="str" cm="1">
        <f t="array" ref="P77">_xll.MADRec.Format.Verify(P$4,""&amp;H77)</f>
        <v>1000000072</v>
      </c>
      <c r="R77" s="25" t="str">
        <f t="shared" si="1"/>
        <v>verified</v>
      </c>
      <c r="T77" t="str" cm="1">
        <f t="array" ref="T77">IF(R77&lt;&gt;"verified","",_xll.MADRec.Format.Combine(_xll.MADRec.Format.Pair('LEIs &amp; Verifications'!K$4,'LEIs &amp; Verifications'!K77,$V$2),_xll.MADRec.Format.Pair('LEIs &amp; Verifications'!L$4,'LEIs &amp; Verifications'!L77,$V$2),_xll.MADRec.Format.Pair('LEIs &amp; Verifications'!M$4,'LEIs &amp; Verifications'!M77,$V$2),_xll.MADRec.Format.Pair('LEIs &amp; Verifications'!N$4,'LEIs &amp; Verifications'!N77,$V$2),_xll.MADRec.Format.Pair('LEIs &amp; Verifications'!O$4,'LEIs &amp; Verifications'!O77,$V$2),_xll.MADRec.Format.Pair('LEIs &amp; Verifications'!P$4,'LEIs &amp; Verifications'!P77,$V$2)))</f>
        <v>[_x000D_
  {_x000D_
    "name": "BIC",_x000D_
    "value": "wBjm+WVeCwmIcgmcUPLZUcS/828Ne11DGOunqs4U8zk="_x000D_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"hyJhYgQhft2znn35aeBpiu2OWZumLtLeHOSbA63g/t4="_x000D_
  },_x000D_
  {_x000D_
    "name": "PERMID",_x000D_
    "value": "GXcaxFwyz9W2YqJyS9YZTsiVpgX7+Gy+ePC29wRm5Mo="_x000D_
  }_x000D_
]</v>
      </c>
    </row>
    <row r="78" spans="2:20" x14ac:dyDescent="0.45">
      <c r="B78" s="24" t="s">
        <v>177</v>
      </c>
      <c r="C78" s="24" t="s">
        <v>178</v>
      </c>
      <c r="D78" s="24" t="s">
        <v>23</v>
      </c>
      <c r="E78" s="24">
        <v>99</v>
      </c>
      <c r="F78" s="24" t="b">
        <v>0</v>
      </c>
      <c r="G78" s="24">
        <v>73</v>
      </c>
      <c r="H78" s="24">
        <v>1000000073</v>
      </c>
      <c r="J78" t="str" cm="1">
        <f t="array" ref="J78">_xll.MADRec.Format.Verify(J$4,B78)</f>
        <v>ABCDEFGHIJK000007350</v>
      </c>
      <c r="K78" t="str" cm="1">
        <f t="array" ref="K78">_xll.MADRec.Format.Verify(K$4,C78)</f>
        <v>0000GB73XXX</v>
      </c>
      <c r="L78" t="str" cm="1">
        <f t="array" ref="L78">_xll.MADRec.Format.Verify(L$4,D78)</f>
        <v>NFC-</v>
      </c>
      <c r="M78" t="str" cm="1">
        <f t="array" ref="M78">_xll.MADRec.Format.Verify(M$4,""&amp;E78)</f>
        <v>99</v>
      </c>
      <c r="N78" s="22" t="b" cm="1">
        <f t="array" ref="N78">_xll.MADRec.Format.Verify(N$4,F78)</f>
        <v>0</v>
      </c>
      <c r="O78" t="str" cm="1">
        <f t="array" ref="O78">_xll.MADRec.Format.Verify(O$4,""&amp;G78)</f>
        <v>73</v>
      </c>
      <c r="P78" t="str" cm="1">
        <f t="array" ref="P78">_xll.MADRec.Format.Verify(P$4,""&amp;H78)</f>
        <v>1000000073</v>
      </c>
      <c r="R78" s="25" t="str">
        <f t="shared" si="1"/>
        <v>verified</v>
      </c>
      <c r="T78" t="str" cm="1">
        <f t="array" ref="T78">IF(R78&lt;&gt;"verified","",_xll.MADRec.Format.Combine(_xll.MADRec.Format.Pair('LEIs &amp; Verifications'!K$4,'LEIs &amp; Verifications'!K78,$V$2),_xll.MADRec.Format.Pair('LEIs &amp; Verifications'!L$4,'LEIs &amp; Verifications'!L78,$V$2),_xll.MADRec.Format.Pair('LEIs &amp; Verifications'!M$4,'LEIs &amp; Verifications'!M78,$V$2),_xll.MADRec.Format.Pair('LEIs &amp; Verifications'!N$4,'LEIs &amp; Verifications'!N78,$V$2),_xll.MADRec.Format.Pair('LEIs &amp; Verifications'!O$4,'LEIs &amp; Verifications'!O78,$V$2),_xll.MADRec.Format.Pair('LEIs &amp; Verifications'!P$4,'LEIs &amp; Verifications'!P78,$V$2)))</f>
        <v>[_x000D_
  {_x000D_
    "name": "BIC",_x000D_
    "value": "NBzzD0FJKQIVmqtr1qfeTbXEJH3vM71PkpliZkR9HHI="_x000D_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"lgYekvWOS9ze5z3zYYP+OsZHR8gcJvbIOq2o0qq7GGQ="_x000D_
  },_x000D_
  {_x000D_
    "name": "PERMID",_x000D_
    "value": "Ze3ClocFIYXMFTPKBvQd9Jkm7qkrtegbOcU22wT1CN4="_x000D_
  }_x000D_
]</v>
      </c>
    </row>
    <row r="79" spans="2:20" x14ac:dyDescent="0.45">
      <c r="B79" s="24" t="s">
        <v>179</v>
      </c>
      <c r="C79" s="24" t="s">
        <v>180</v>
      </c>
      <c r="D79" s="24" t="s">
        <v>24</v>
      </c>
      <c r="E79" s="24">
        <v>1.1100000000000001</v>
      </c>
      <c r="F79" s="24" t="b">
        <v>1</v>
      </c>
      <c r="G79" s="24">
        <v>74</v>
      </c>
      <c r="H79" s="24">
        <v>1000000074</v>
      </c>
      <c r="J79" t="str" cm="1">
        <f t="array" ref="J79">_xll.MADRec.Format.Verify(J$4,B79)</f>
        <v>ABCDEFGHIJK000007447</v>
      </c>
      <c r="K79" t="str" cm="1">
        <f t="array" ref="K79">_xll.MADRec.Format.Verify(K$4,C79)</f>
        <v>0000GB74XXX</v>
      </c>
      <c r="L79" t="str" cm="1">
        <f t="array" ref="L79">_xll.MADRec.Format.Verify(L$4,D79)</f>
        <v>NFC+</v>
      </c>
      <c r="M79" t="str" cm="1">
        <f t="array" ref="M79">_xll.MADRec.Format.Verify(M$4,""&amp;E79)</f>
        <v>1.11</v>
      </c>
      <c r="N79" s="22" t="b" cm="1">
        <f t="array" ref="N79">_xll.MADRec.Format.Verify(N$4,F79)</f>
        <v>1</v>
      </c>
      <c r="O79" t="str" cm="1">
        <f t="array" ref="O79">_xll.MADRec.Format.Verify(O$4,""&amp;G79)</f>
        <v>74</v>
      </c>
      <c r="P79" t="str" cm="1">
        <f t="array" ref="P79">_xll.MADRec.Format.Verify(P$4,""&amp;H79)</f>
        <v>1000000074</v>
      </c>
      <c r="R79" s="25" t="str">
        <f t="shared" si="1"/>
        <v>verified</v>
      </c>
      <c r="T79" t="str" cm="1">
        <f t="array" ref="T79">IF(R79&lt;&gt;"verified","",_xll.MADRec.Format.Combine(_xll.MADRec.Format.Pair('LEIs &amp; Verifications'!K$4,'LEIs &amp; Verifications'!K79,$V$2),_xll.MADRec.Format.Pair('LEIs &amp; Verifications'!L$4,'LEIs &amp; Verifications'!L79,$V$2),_xll.MADRec.Format.Pair('LEIs &amp; Verifications'!M$4,'LEIs &amp; Verifications'!M79,$V$2),_xll.MADRec.Format.Pair('LEIs &amp; Verifications'!N$4,'LEIs &amp; Verifications'!N79,$V$2),_xll.MADRec.Format.Pair('LEIs &amp; Verifications'!O$4,'LEIs &amp; Verifications'!O79,$V$2),_xll.MADRec.Format.Pair('LEIs &amp; Verifications'!P$4,'LEIs &amp; Verifications'!P79,$V$2)))</f>
        <v>[_x000D_
  {_x000D_
    "name": "BIC",_x000D_
    "value": "NRV1Yy56OOielmrYhqPiudWUXorGJU8MhVhywTuoTiM="_x000D_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"62JNvlbrZiCuYggMEKJzyrc66OypirF7cxRGoxx5OTo="_x000D_
  },_x000D_
  {_x000D_
    "name": "PERMID",_x000D_
    "value": "MQgDzhJAjSItz+zCZmmCPCbR3U3VhZ3cKocDE+4EGZE="_x000D_
  }_x000D_
]</v>
      </c>
    </row>
    <row r="80" spans="2:20" x14ac:dyDescent="0.45">
      <c r="B80" s="24" t="s">
        <v>181</v>
      </c>
      <c r="C80" s="24" t="s">
        <v>182</v>
      </c>
      <c r="D80" s="24" t="s">
        <v>22</v>
      </c>
      <c r="E80" s="24">
        <v>99</v>
      </c>
      <c r="F80" s="24" t="b">
        <v>0</v>
      </c>
      <c r="G80" s="24">
        <v>75</v>
      </c>
      <c r="H80" s="24">
        <v>1000000075</v>
      </c>
      <c r="J80" t="str" cm="1">
        <f t="array" ref="J80">_xll.MADRec.Format.Verify(J$4,B80)</f>
        <v>ABCDEFGHIJK000007544</v>
      </c>
      <c r="K80" t="str" cm="1">
        <f t="array" ref="K80">_xll.MADRec.Format.Verify(K$4,C80)</f>
        <v>0000GB75XXX</v>
      </c>
      <c r="L80" t="str" cm="1">
        <f t="array" ref="L80">_xll.MADRec.Format.Verify(L$4,D80)</f>
        <v>FC</v>
      </c>
      <c r="M80" t="str" cm="1">
        <f t="array" ref="M80">_xll.MADRec.Format.Verify(M$4,""&amp;E80)</f>
        <v>99</v>
      </c>
      <c r="N80" s="22" t="b" cm="1">
        <f t="array" ref="N80">_xll.MADRec.Format.Verify(N$4,F80)</f>
        <v>0</v>
      </c>
      <c r="O80" t="str" cm="1">
        <f t="array" ref="O80">_xll.MADRec.Format.Verify(O$4,""&amp;G80)</f>
        <v>75</v>
      </c>
      <c r="P80" t="str" cm="1">
        <f t="array" ref="P80">_xll.MADRec.Format.Verify(P$4,""&amp;H80)</f>
        <v>1000000075</v>
      </c>
      <c r="R80" s="25" t="str">
        <f t="shared" si="1"/>
        <v>verified</v>
      </c>
      <c r="T80" t="str" cm="1">
        <f t="array" ref="T80">IF(R80&lt;&gt;"verified","",_xll.MADRec.Format.Combine(_xll.MADRec.Format.Pair('LEIs &amp; Verifications'!K$4,'LEIs &amp; Verifications'!K80,$V$2),_xll.MADRec.Format.Pair('LEIs &amp; Verifications'!L$4,'LEIs &amp; Verifications'!L80,$V$2),_xll.MADRec.Format.Pair('LEIs &amp; Verifications'!M$4,'LEIs &amp; Verifications'!M80,$V$2),_xll.MADRec.Format.Pair('LEIs &amp; Verifications'!N$4,'LEIs &amp; Verifications'!N80,$V$2),_xll.MADRec.Format.Pair('LEIs &amp; Verifications'!O$4,'LEIs &amp; Verifications'!O80,$V$2),_xll.MADRec.Format.Pair('LEIs &amp; Verifications'!P$4,'LEIs &amp; Verifications'!P80,$V$2)))</f>
        <v>[_x000D_
  {_x000D_
    "name": "BIC",_x000D_
    "value": "CnGYY7M6bC4X+ntlq2ovw58EjWqgrCfOiddzbfsJuBg="_x000D_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"82nLifxifmaJhwB9Eh7R6s3AHbnij4uybzWLfYxPCKw="_x000D_
  },_x000D_
  {_x000D_
    "name": "PERMID",_x000D_
    "value": "bJZxhRQYXEPuyDJxtVhacfYXrtSXb9ynhmvbh5YPDi8="_x000D_
  }_x000D_
]</v>
      </c>
    </row>
    <row r="81" spans="2:20" x14ac:dyDescent="0.45">
      <c r="B81" s="24" t="s">
        <v>183</v>
      </c>
      <c r="C81" s="24" t="s">
        <v>184</v>
      </c>
      <c r="D81" s="24" t="s">
        <v>23</v>
      </c>
      <c r="E81" s="24">
        <v>1.1100000000000001</v>
      </c>
      <c r="F81" s="24" t="b">
        <v>1</v>
      </c>
      <c r="G81" s="24">
        <v>76</v>
      </c>
      <c r="H81" s="24">
        <v>1000000076</v>
      </c>
      <c r="J81" t="str" cm="1">
        <f t="array" ref="J81">_xll.MADRec.Format.Verify(J$4,B81)</f>
        <v>ABCDEFGHIJK000007641</v>
      </c>
      <c r="K81" t="str" cm="1">
        <f t="array" ref="K81">_xll.MADRec.Format.Verify(K$4,C81)</f>
        <v>0000GB76XXX</v>
      </c>
      <c r="L81" t="str" cm="1">
        <f t="array" ref="L81">_xll.MADRec.Format.Verify(L$4,D81)</f>
        <v>NFC-</v>
      </c>
      <c r="M81" t="str" cm="1">
        <f t="array" ref="M81">_xll.MADRec.Format.Verify(M$4,""&amp;E81)</f>
        <v>1.11</v>
      </c>
      <c r="N81" s="22" t="b" cm="1">
        <f t="array" ref="N81">_xll.MADRec.Format.Verify(N$4,F81)</f>
        <v>1</v>
      </c>
      <c r="O81" t="str" cm="1">
        <f t="array" ref="O81">_xll.MADRec.Format.Verify(O$4,""&amp;G81)</f>
        <v>76</v>
      </c>
      <c r="P81" t="str" cm="1">
        <f t="array" ref="P81">_xll.MADRec.Format.Verify(P$4,""&amp;H81)</f>
        <v>1000000076</v>
      </c>
      <c r="R81" s="25" t="str">
        <f t="shared" si="1"/>
        <v>verified</v>
      </c>
      <c r="T81" t="str" cm="1">
        <f t="array" ref="T81">IF(R81&lt;&gt;"verified","",_xll.MADRec.Format.Combine(_xll.MADRec.Format.Pair('LEIs &amp; Verifications'!K$4,'LEIs &amp; Verifications'!K81,$V$2),_xll.MADRec.Format.Pair('LEIs &amp; Verifications'!L$4,'LEIs &amp; Verifications'!L81,$V$2),_xll.MADRec.Format.Pair('LEIs &amp; Verifications'!M$4,'LEIs &amp; Verifications'!M81,$V$2),_xll.MADRec.Format.Pair('LEIs &amp; Verifications'!N$4,'LEIs &amp; Verifications'!N81,$V$2),_xll.MADRec.Format.Pair('LEIs &amp; Verifications'!O$4,'LEIs &amp; Verifications'!O81,$V$2),_xll.MADRec.Format.Pair('LEIs &amp; Verifications'!P$4,'LEIs &amp; Verifications'!P81,$V$2)))</f>
        <v>[_x000D_
  {_x000D_
    "name": "BIC",_x000D_
    "value": "QsDHMyVotyQ4tFuWFgXNijKJmx9miqLotPzO94ulfTg="_x000D_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"9076vvEuphnjC3m93vic/6ndpJR2FoHKhiz/KHGoWYA="_x000D_
  },_x000D_
  {_x000D_
    "name": "PERMID",_x000D_
    "value": "WOzSiVQTPpp61PVJJrsmh84w3K3tD/EOwr/GaWnj6c4="_x000D_
  }_x000D_
]</v>
      </c>
    </row>
    <row r="82" spans="2:20" x14ac:dyDescent="0.45">
      <c r="B82" s="24" t="s">
        <v>185</v>
      </c>
      <c r="C82" s="24" t="s">
        <v>186</v>
      </c>
      <c r="D82" s="24" t="s">
        <v>24</v>
      </c>
      <c r="E82" s="24">
        <v>99</v>
      </c>
      <c r="F82" s="24" t="b">
        <v>0</v>
      </c>
      <c r="G82" s="24">
        <v>77</v>
      </c>
      <c r="H82" s="24">
        <v>1000000077</v>
      </c>
      <c r="J82" t="str" cm="1">
        <f t="array" ref="J82">_xll.MADRec.Format.Verify(J$4,B82)</f>
        <v>ABCDEFGHIJK000007738</v>
      </c>
      <c r="K82" t="str" cm="1">
        <f t="array" ref="K82">_xll.MADRec.Format.Verify(K$4,C82)</f>
        <v>0000GB77XXX</v>
      </c>
      <c r="L82" t="str" cm="1">
        <f t="array" ref="L82">_xll.MADRec.Format.Verify(L$4,D82)</f>
        <v>NFC+</v>
      </c>
      <c r="M82" t="str" cm="1">
        <f t="array" ref="M82">_xll.MADRec.Format.Verify(M$4,""&amp;E82)</f>
        <v>99</v>
      </c>
      <c r="N82" s="22" t="b" cm="1">
        <f t="array" ref="N82">_xll.MADRec.Format.Verify(N$4,F82)</f>
        <v>0</v>
      </c>
      <c r="O82" t="str" cm="1">
        <f t="array" ref="O82">_xll.MADRec.Format.Verify(O$4,""&amp;G82)</f>
        <v>77</v>
      </c>
      <c r="P82" t="str" cm="1">
        <f t="array" ref="P82">_xll.MADRec.Format.Verify(P$4,""&amp;H82)</f>
        <v>1000000077</v>
      </c>
      <c r="R82" s="25" t="str">
        <f t="shared" si="1"/>
        <v>verified</v>
      </c>
      <c r="T82" t="str" cm="1">
        <f t="array" ref="T82">IF(R82&lt;&gt;"verified","",_xll.MADRec.Format.Combine(_xll.MADRec.Format.Pair('LEIs &amp; Verifications'!K$4,'LEIs &amp; Verifications'!K82,$V$2),_xll.MADRec.Format.Pair('LEIs &amp; Verifications'!L$4,'LEIs &amp; Verifications'!L82,$V$2),_xll.MADRec.Format.Pair('LEIs &amp; Verifications'!M$4,'LEIs &amp; Verifications'!M82,$V$2),_xll.MADRec.Format.Pair('LEIs &amp; Verifications'!N$4,'LEIs &amp; Verifications'!N82,$V$2),_xll.MADRec.Format.Pair('LEIs &amp; Verifications'!O$4,'LEIs &amp; Verifications'!O82,$V$2),_xll.MADRec.Format.Pair('LEIs &amp; Verifications'!P$4,'LEIs &amp; Verifications'!P82,$V$2)))</f>
        <v>[_x000D_
  {_x000D_
    "name": "BIC",_x000D_
    "value": "8J/5NUEAAevLAGikzc8564yOwyA/fkeFYmqEo3/7U4g="_x000D_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"qIp5AstO9pe6C2dZxQ6MECl/9Y+UIkPeGbmEhBv+H3M="_x000D_
  },_x000D_
  {_x000D_
    "name": "PERMID",_x000D_
    "value": "tI+ChtnXXUKQ+mdGSoYJ6e+cyxvkRmHffOEMIQmqzXA="_x000D_
  }_x000D_
]</v>
      </c>
    </row>
    <row r="83" spans="2:20" x14ac:dyDescent="0.45">
      <c r="B83" s="24" t="s">
        <v>187</v>
      </c>
      <c r="C83" s="24" t="s">
        <v>188</v>
      </c>
      <c r="D83" s="24" t="s">
        <v>22</v>
      </c>
      <c r="E83" s="24">
        <v>1.1100000000000001</v>
      </c>
      <c r="F83" s="24" t="b">
        <v>1</v>
      </c>
      <c r="G83" s="24">
        <v>78</v>
      </c>
      <c r="H83" s="24">
        <v>1000000078</v>
      </c>
      <c r="J83" t="str" cm="1">
        <f t="array" ref="J83">_xll.MADRec.Format.Verify(J$4,B83)</f>
        <v>ABCDEFGHIJK000007835</v>
      </c>
      <c r="K83" t="str" cm="1">
        <f t="array" ref="K83">_xll.MADRec.Format.Verify(K$4,C83)</f>
        <v>0000GB78XXX</v>
      </c>
      <c r="L83" t="str" cm="1">
        <f t="array" ref="L83">_xll.MADRec.Format.Verify(L$4,D83)</f>
        <v>FC</v>
      </c>
      <c r="M83" t="str" cm="1">
        <f t="array" ref="M83">_xll.MADRec.Format.Verify(M$4,""&amp;E83)</f>
        <v>1.11</v>
      </c>
      <c r="N83" s="22" t="b" cm="1">
        <f t="array" ref="N83">_xll.MADRec.Format.Verify(N$4,F83)</f>
        <v>1</v>
      </c>
      <c r="O83" t="str" cm="1">
        <f t="array" ref="O83">_xll.MADRec.Format.Verify(O$4,""&amp;G83)</f>
        <v>78</v>
      </c>
      <c r="P83" t="str" cm="1">
        <f t="array" ref="P83">_xll.MADRec.Format.Verify(P$4,""&amp;H83)</f>
        <v>1000000078</v>
      </c>
      <c r="R83" s="25" t="str">
        <f t="shared" si="1"/>
        <v>verified</v>
      </c>
      <c r="T83" t="str" cm="1">
        <f t="array" ref="T83">IF(R83&lt;&gt;"verified","",_xll.MADRec.Format.Combine(_xll.MADRec.Format.Pair('LEIs &amp; Verifications'!K$4,'LEIs &amp; Verifications'!K83,$V$2),_xll.MADRec.Format.Pair('LEIs &amp; Verifications'!L$4,'LEIs &amp; Verifications'!L83,$V$2),_xll.MADRec.Format.Pair('LEIs &amp; Verifications'!M$4,'LEIs &amp; Verifications'!M83,$V$2),_xll.MADRec.Format.Pair('LEIs &amp; Verifications'!N$4,'LEIs &amp; Verifications'!N83,$V$2),_xll.MADRec.Format.Pair('LEIs &amp; Verifications'!O$4,'LEIs &amp; Verifications'!O83,$V$2),_xll.MADRec.Format.Pair('LEIs &amp; Verifications'!P$4,'LEIs &amp; Verifications'!P83,$V$2)))</f>
        <v>[_x000D_
  {_x000D_
    "name": "BIC",_x000D_
    "value": "N4mEsIbb540Z6RMk2mfCDLt4t0fWhzu4lMJl8WE9WBM="_x000D_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"NJxBIBti24URkmZcUEs1D/mMa0X7YqiiFh94tlNNjek="_x000D_
  },_x000D_
  {_x000D_
    "name": "PERMID",_x000D_
    "value": "ed4XMmgGiI6miDnOP36xbGQshONfJqgkcQBDpzVyj4I="_x000D_
  }_x000D_
]</v>
      </c>
    </row>
    <row r="84" spans="2:20" x14ac:dyDescent="0.45">
      <c r="B84" s="24" t="s">
        <v>189</v>
      </c>
      <c r="C84" s="24" t="s">
        <v>190</v>
      </c>
      <c r="D84" s="24" t="s">
        <v>23</v>
      </c>
      <c r="E84" s="24">
        <v>99</v>
      </c>
      <c r="F84" s="24" t="b">
        <v>0</v>
      </c>
      <c r="G84" s="24">
        <v>79</v>
      </c>
      <c r="H84" s="24">
        <v>1000000079</v>
      </c>
      <c r="J84" t="str" cm="1">
        <f t="array" ref="J84">_xll.MADRec.Format.Verify(J$4,B84)</f>
        <v>ABCDEFGHIJK000007932</v>
      </c>
      <c r="K84" t="str" cm="1">
        <f t="array" ref="K84">_xll.MADRec.Format.Verify(K$4,C84)</f>
        <v>0000GB79XXX</v>
      </c>
      <c r="L84" t="str" cm="1">
        <f t="array" ref="L84">_xll.MADRec.Format.Verify(L$4,D84)</f>
        <v>NFC-</v>
      </c>
      <c r="M84" t="str" cm="1">
        <f t="array" ref="M84">_xll.MADRec.Format.Verify(M$4,""&amp;E84)</f>
        <v>99</v>
      </c>
      <c r="N84" s="22" t="b" cm="1">
        <f t="array" ref="N84">_xll.MADRec.Format.Verify(N$4,F84)</f>
        <v>0</v>
      </c>
      <c r="O84" t="str" cm="1">
        <f t="array" ref="O84">_xll.MADRec.Format.Verify(O$4,""&amp;G84)</f>
        <v>79</v>
      </c>
      <c r="P84" t="str" cm="1">
        <f t="array" ref="P84">_xll.MADRec.Format.Verify(P$4,""&amp;H84)</f>
        <v>1000000079</v>
      </c>
      <c r="R84" s="25" t="str">
        <f t="shared" si="1"/>
        <v>verified</v>
      </c>
      <c r="T84" t="str" cm="1">
        <f t="array" ref="T84">IF(R84&lt;&gt;"verified","",_xll.MADRec.Format.Combine(_xll.MADRec.Format.Pair('LEIs &amp; Verifications'!K$4,'LEIs &amp; Verifications'!K84,$V$2),_xll.MADRec.Format.Pair('LEIs &amp; Verifications'!L$4,'LEIs &amp; Verifications'!L84,$V$2),_xll.MADRec.Format.Pair('LEIs &amp; Verifications'!M$4,'LEIs &amp; Verifications'!M84,$V$2),_xll.MADRec.Format.Pair('LEIs &amp; Verifications'!N$4,'LEIs &amp; Verifications'!N84,$V$2),_xll.MADRec.Format.Pair('LEIs &amp; Verifications'!O$4,'LEIs &amp; Verifications'!O84,$V$2),_xll.MADRec.Format.Pair('LEIs &amp; Verifications'!P$4,'LEIs &amp; Verifications'!P84,$V$2)))</f>
        <v>[_x000D_
  {_x000D_
    "name": "BIC",_x000D_
    "value": "j1Nukf82JefGSGU+bn3VPSfBShCxkfj+/tZ+3fJDXEs="_x000D_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"mKOrfDQOigM+eze275QodRWBdgr2e7qyueBdSWSoh0o="_x000D_
  },_x000D_
  {_x000D_
    "name": "PERMID",_x000D_
    "value": "C0jq14QaxFLVm14sijYVVNykZtc42yBYP9Ljbkp5YGg="_x000D_
  }_x000D_
]</v>
      </c>
    </row>
    <row r="85" spans="2:20" x14ac:dyDescent="0.45">
      <c r="B85" s="24" t="s">
        <v>191</v>
      </c>
      <c r="C85" s="24" t="s">
        <v>192</v>
      </c>
      <c r="D85" s="24" t="s">
        <v>24</v>
      </c>
      <c r="E85" s="24">
        <v>1.1100000000000001</v>
      </c>
      <c r="F85" s="24" t="b">
        <v>1</v>
      </c>
      <c r="G85" s="24">
        <v>80</v>
      </c>
      <c r="H85" s="24">
        <v>1000000080</v>
      </c>
      <c r="J85" t="str" cm="1">
        <f t="array" ref="J85">_xll.MADRec.Format.Verify(J$4,B85)</f>
        <v>ABCDEFGHIJK000008029</v>
      </c>
      <c r="K85" t="str" cm="1">
        <f t="array" ref="K85">_xll.MADRec.Format.Verify(K$4,C85)</f>
        <v>0000GB80XXX</v>
      </c>
      <c r="L85" t="str" cm="1">
        <f t="array" ref="L85">_xll.MADRec.Format.Verify(L$4,D85)</f>
        <v>NFC+</v>
      </c>
      <c r="M85" t="str" cm="1">
        <f t="array" ref="M85">_xll.MADRec.Format.Verify(M$4,""&amp;E85)</f>
        <v>1.11</v>
      </c>
      <c r="N85" s="22" t="b" cm="1">
        <f t="array" ref="N85">_xll.MADRec.Format.Verify(N$4,F85)</f>
        <v>1</v>
      </c>
      <c r="O85" t="str" cm="1">
        <f t="array" ref="O85">_xll.MADRec.Format.Verify(O$4,""&amp;G85)</f>
        <v>80</v>
      </c>
      <c r="P85" t="str" cm="1">
        <f t="array" ref="P85">_xll.MADRec.Format.Verify(P$4,""&amp;H85)</f>
        <v>1000000080</v>
      </c>
      <c r="R85" s="25" t="str">
        <f t="shared" si="1"/>
        <v>verified</v>
      </c>
      <c r="T85" t="str" cm="1">
        <f t="array" ref="T85">IF(R85&lt;&gt;"verified","",_xll.MADRec.Format.Combine(_xll.MADRec.Format.Pair('LEIs &amp; Verifications'!K$4,'LEIs &amp; Verifications'!K85,$V$2),_xll.MADRec.Format.Pair('LEIs &amp; Verifications'!L$4,'LEIs &amp; Verifications'!L85,$V$2),_xll.MADRec.Format.Pair('LEIs &amp; Verifications'!M$4,'LEIs &amp; Verifications'!M85,$V$2),_xll.MADRec.Format.Pair('LEIs &amp; Verifications'!N$4,'LEIs &amp; Verifications'!N85,$V$2),_xll.MADRec.Format.Pair('LEIs &amp; Verifications'!O$4,'LEIs &amp; Verifications'!O85,$V$2),_xll.MADRec.Format.Pair('LEIs &amp; Verifications'!P$4,'LEIs &amp; Verifications'!P85,$V$2)))</f>
        <v>[_x000D_
  {_x000D_
    "name": "BIC",_x000D_
    "value": "RQRNyzlRFpweXBM8ySKZzx8NAYKdLfvFiJ/CMCAF98g="_x000D_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"SESaFKT/fXm7ehtvPUiOujl8Nu8lY0wRG0m682JRGvw="_x000D_
  },_x000D_
  {_x000D_
    "name": "PERMID",_x000D_
    "value": "BuuUsF8MVx2H3aSQoOhQJZ81gE96g7iFjKVH7NrjiWs="_x000D_
  }_x000D_
]</v>
      </c>
    </row>
    <row r="86" spans="2:20" x14ac:dyDescent="0.45">
      <c r="B86" s="24" t="s">
        <v>193</v>
      </c>
      <c r="C86" s="24" t="s">
        <v>194</v>
      </c>
      <c r="D86" s="24" t="s">
        <v>22</v>
      </c>
      <c r="E86" s="24">
        <v>99</v>
      </c>
      <c r="F86" s="24" t="b">
        <v>0</v>
      </c>
      <c r="G86" s="24">
        <v>81</v>
      </c>
      <c r="H86" s="24">
        <v>1000000081</v>
      </c>
      <c r="J86" t="str" cm="1">
        <f t="array" ref="J86">_xll.MADRec.Format.Verify(J$4,B86)</f>
        <v>ABCDEFGHIJK000008126</v>
      </c>
      <c r="K86" t="str" cm="1">
        <f t="array" ref="K86">_xll.MADRec.Format.Verify(K$4,C86)</f>
        <v>0000GB81XXX</v>
      </c>
      <c r="L86" t="str" cm="1">
        <f t="array" ref="L86">_xll.MADRec.Format.Verify(L$4,D86)</f>
        <v>FC</v>
      </c>
      <c r="M86" t="str" cm="1">
        <f t="array" ref="M86">_xll.MADRec.Format.Verify(M$4,""&amp;E86)</f>
        <v>99</v>
      </c>
      <c r="N86" s="22" t="b" cm="1">
        <f t="array" ref="N86">_xll.MADRec.Format.Verify(N$4,F86)</f>
        <v>0</v>
      </c>
      <c r="O86" t="str" cm="1">
        <f t="array" ref="O86">_xll.MADRec.Format.Verify(O$4,""&amp;G86)</f>
        <v>81</v>
      </c>
      <c r="P86" t="str" cm="1">
        <f t="array" ref="P86">_xll.MADRec.Format.Verify(P$4,""&amp;H86)</f>
        <v>1000000081</v>
      </c>
      <c r="R86" s="25" t="str">
        <f t="shared" si="1"/>
        <v>verified</v>
      </c>
      <c r="T86" t="str" cm="1">
        <f t="array" ref="T86">IF(R86&lt;&gt;"verified","",_xll.MADRec.Format.Combine(_xll.MADRec.Format.Pair('LEIs &amp; Verifications'!K$4,'LEIs &amp; Verifications'!K86,$V$2),_xll.MADRec.Format.Pair('LEIs &amp; Verifications'!L$4,'LEIs &amp; Verifications'!L86,$V$2),_xll.MADRec.Format.Pair('LEIs &amp; Verifications'!M$4,'LEIs &amp; Verifications'!M86,$V$2),_xll.MADRec.Format.Pair('LEIs &amp; Verifications'!N$4,'LEIs &amp; Verifications'!N86,$V$2),_xll.MADRec.Format.Pair('LEIs &amp; Verifications'!O$4,'LEIs &amp; Verifications'!O86,$V$2),_xll.MADRec.Format.Pair('LEIs &amp; Verifications'!P$4,'LEIs &amp; Verifications'!P86,$V$2)))</f>
        <v>[_x000D_
  {_x000D_
    "name": "BIC",_x000D_
    "value": "6OHvnQzC39zJL4MdLCCp9xuQIo3MO8JJg+unA/nm+i0="_x000D_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"UxbKHF3cqObOzPzljzuFQOVA7iL2GA+4lJKQQFGz1TE="_x000D_
  },_x000D_
  {_x000D_
    "name": "PERMID",_x000D_
    "value": "7hYSsiq6MCuTYbjKc9KEfHL/xAmwOgRWlgWoTL/HOR0="_x000D_
  }_x000D_
]</v>
      </c>
    </row>
    <row r="87" spans="2:20" x14ac:dyDescent="0.45">
      <c r="B87" s="24" t="s">
        <v>195</v>
      </c>
      <c r="C87" s="24" t="s">
        <v>196</v>
      </c>
      <c r="D87" s="24" t="s">
        <v>23</v>
      </c>
      <c r="E87" s="24">
        <v>1.1100000000000001</v>
      </c>
      <c r="F87" s="24" t="b">
        <v>1</v>
      </c>
      <c r="G87" s="24">
        <v>82</v>
      </c>
      <c r="H87" s="24">
        <v>1000000082</v>
      </c>
      <c r="J87" t="str" cm="1">
        <f t="array" ref="J87">_xll.MADRec.Format.Verify(J$4,B87)</f>
        <v>ABCDEFGHIJK000008223</v>
      </c>
      <c r="K87" t="str" cm="1">
        <f t="array" ref="K87">_xll.MADRec.Format.Verify(K$4,C87)</f>
        <v>0000GB82XXX</v>
      </c>
      <c r="L87" t="str" cm="1">
        <f t="array" ref="L87">_xll.MADRec.Format.Verify(L$4,D87)</f>
        <v>NFC-</v>
      </c>
      <c r="M87" t="str" cm="1">
        <f t="array" ref="M87">_xll.MADRec.Format.Verify(M$4,""&amp;E87)</f>
        <v>1.11</v>
      </c>
      <c r="N87" s="22" t="b" cm="1">
        <f t="array" ref="N87">_xll.MADRec.Format.Verify(N$4,F87)</f>
        <v>1</v>
      </c>
      <c r="O87" t="str" cm="1">
        <f t="array" ref="O87">_xll.MADRec.Format.Verify(O$4,""&amp;G87)</f>
        <v>82</v>
      </c>
      <c r="P87" t="str" cm="1">
        <f t="array" ref="P87">_xll.MADRec.Format.Verify(P$4,""&amp;H87)</f>
        <v>1000000082</v>
      </c>
      <c r="R87" s="25" t="str">
        <f t="shared" si="1"/>
        <v>verified</v>
      </c>
      <c r="T87" t="str" cm="1">
        <f t="array" ref="T87">IF(R87&lt;&gt;"verified","",_xll.MADRec.Format.Combine(_xll.MADRec.Format.Pair('LEIs &amp; Verifications'!K$4,'LEIs &amp; Verifications'!K87,$V$2),_xll.MADRec.Format.Pair('LEIs &amp; Verifications'!L$4,'LEIs &amp; Verifications'!L87,$V$2),_xll.MADRec.Format.Pair('LEIs &amp; Verifications'!M$4,'LEIs &amp; Verifications'!M87,$V$2),_xll.MADRec.Format.Pair('LEIs &amp; Verifications'!N$4,'LEIs &amp; Verifications'!N87,$V$2),_xll.MADRec.Format.Pair('LEIs &amp; Verifications'!O$4,'LEIs &amp; Verifications'!O87,$V$2),_xll.MADRec.Format.Pair('LEIs &amp; Verifications'!P$4,'LEIs &amp; Verifications'!P87,$V$2)))</f>
        <v>[_x000D_
  {_x000D_
    "name": "BIC",_x000D_
    "value": "/pyeKILbNloSx7j7F8/JlNjhOsXv67u4mSup/8zi7RI="_x000D_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"pG43Yy+mylGhP+OaVns8I7KML0fYr2vpvWPgMOIUujg="_x000D_
  },_x000D_
  {_x000D_
    "name": "PERMID",_x000D_
    "value": "kTTcc3FlIGEcch6wbhqvSveKeYJN8YzG2OSvz3gYahM="_x000D_
  }_x000D_
]</v>
      </c>
    </row>
    <row r="88" spans="2:20" x14ac:dyDescent="0.45">
      <c r="B88" s="24" t="s">
        <v>197</v>
      </c>
      <c r="C88" s="24" t="s">
        <v>198</v>
      </c>
      <c r="D88" s="24" t="s">
        <v>24</v>
      </c>
      <c r="E88" s="24">
        <v>99</v>
      </c>
      <c r="F88" s="24" t="b">
        <v>0</v>
      </c>
      <c r="G88" s="24">
        <v>83</v>
      </c>
      <c r="H88" s="24">
        <v>1000000083</v>
      </c>
      <c r="J88" t="str" cm="1">
        <f t="array" ref="J88">_xll.MADRec.Format.Verify(J$4,B88)</f>
        <v>ABCDEFGHIJK000008320</v>
      </c>
      <c r="K88" t="str" cm="1">
        <f t="array" ref="K88">_xll.MADRec.Format.Verify(K$4,C88)</f>
        <v>0000GB83XXX</v>
      </c>
      <c r="L88" t="str" cm="1">
        <f t="array" ref="L88">_xll.MADRec.Format.Verify(L$4,D88)</f>
        <v>NFC+</v>
      </c>
      <c r="M88" t="str" cm="1">
        <f t="array" ref="M88">_xll.MADRec.Format.Verify(M$4,""&amp;E88)</f>
        <v>99</v>
      </c>
      <c r="N88" s="22" t="b" cm="1">
        <f t="array" ref="N88">_xll.MADRec.Format.Verify(N$4,F88)</f>
        <v>0</v>
      </c>
      <c r="O88" t="str" cm="1">
        <f t="array" ref="O88">_xll.MADRec.Format.Verify(O$4,""&amp;G88)</f>
        <v>83</v>
      </c>
      <c r="P88" t="str" cm="1">
        <f t="array" ref="P88">_xll.MADRec.Format.Verify(P$4,""&amp;H88)</f>
        <v>1000000083</v>
      </c>
      <c r="R88" s="25" t="str">
        <f t="shared" si="1"/>
        <v>verified</v>
      </c>
      <c r="T88" t="str" cm="1">
        <f t="array" ref="T88">IF(R88&lt;&gt;"verified","",_xll.MADRec.Format.Combine(_xll.MADRec.Format.Pair('LEIs &amp; Verifications'!K$4,'LEIs &amp; Verifications'!K88,$V$2),_xll.MADRec.Format.Pair('LEIs &amp; Verifications'!L$4,'LEIs &amp; Verifications'!L88,$V$2),_xll.MADRec.Format.Pair('LEIs &amp; Verifications'!M$4,'LEIs &amp; Verifications'!M88,$V$2),_xll.MADRec.Format.Pair('LEIs &amp; Verifications'!N$4,'LEIs &amp; Verifications'!N88,$V$2),_xll.MADRec.Format.Pair('LEIs &amp; Verifications'!O$4,'LEIs &amp; Verifications'!O88,$V$2),_xll.MADRec.Format.Pair('LEIs &amp; Verifications'!P$4,'LEIs &amp; Verifications'!P88,$V$2)))</f>
        <v>[_x000D_
  {_x000D_
    "name": "BIC",_x000D_
    "value": "zIfmFDefBgRAEzVUTEUq2WSCW6Ca6X4UTvp3q/kfi3s="_x000D_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"u7llqwyA1lOM8hhLq60qVkoBA3ZxIBK9B7CvktzTCX0="_x000D_
  },_x000D_
  {_x000D_
    "name": "PERMID",_x000D_
    "value": "qJwZHgkC73j/0w/DPZwdlnzoCf1TH5Y1hi+FPmcuOTw="_x000D_
  }_x000D_
]</v>
      </c>
    </row>
    <row r="89" spans="2:20" x14ac:dyDescent="0.45">
      <c r="B89" s="24" t="s">
        <v>199</v>
      </c>
      <c r="C89" s="24" t="s">
        <v>200</v>
      </c>
      <c r="D89" s="24" t="s">
        <v>22</v>
      </c>
      <c r="E89" s="24">
        <v>1.1100000000000001</v>
      </c>
      <c r="F89" s="24" t="b">
        <v>1</v>
      </c>
      <c r="G89" s="24">
        <v>84</v>
      </c>
      <c r="H89" s="24">
        <v>1000000084</v>
      </c>
      <c r="J89" t="str" cm="1">
        <f t="array" ref="J89">_xll.MADRec.Format.Verify(J$4,B89)</f>
        <v>ABCDEFGHIJK000008417</v>
      </c>
      <c r="K89" t="str" cm="1">
        <f t="array" ref="K89">_xll.MADRec.Format.Verify(K$4,C89)</f>
        <v>0000GB84XXX</v>
      </c>
      <c r="L89" t="str" cm="1">
        <f t="array" ref="L89">_xll.MADRec.Format.Verify(L$4,D89)</f>
        <v>FC</v>
      </c>
      <c r="M89" t="str" cm="1">
        <f t="array" ref="M89">_xll.MADRec.Format.Verify(M$4,""&amp;E89)</f>
        <v>1.11</v>
      </c>
      <c r="N89" s="22" t="b" cm="1">
        <f t="array" ref="N89">_xll.MADRec.Format.Verify(N$4,F89)</f>
        <v>1</v>
      </c>
      <c r="O89" t="str" cm="1">
        <f t="array" ref="O89">_xll.MADRec.Format.Verify(O$4,""&amp;G89)</f>
        <v>84</v>
      </c>
      <c r="P89" t="str" cm="1">
        <f t="array" ref="P89">_xll.MADRec.Format.Verify(P$4,""&amp;H89)</f>
        <v>1000000084</v>
      </c>
      <c r="R89" s="25" t="str">
        <f t="shared" si="1"/>
        <v>verified</v>
      </c>
      <c r="T89" t="str" cm="1">
        <f t="array" ref="T89">IF(R89&lt;&gt;"verified","",_xll.MADRec.Format.Combine(_xll.MADRec.Format.Pair('LEIs &amp; Verifications'!K$4,'LEIs &amp; Verifications'!K89,$V$2),_xll.MADRec.Format.Pair('LEIs &amp; Verifications'!L$4,'LEIs &amp; Verifications'!L89,$V$2),_xll.MADRec.Format.Pair('LEIs &amp; Verifications'!M$4,'LEIs &amp; Verifications'!M89,$V$2),_xll.MADRec.Format.Pair('LEIs &amp; Verifications'!N$4,'LEIs &amp; Verifications'!N89,$V$2),_xll.MADRec.Format.Pair('LEIs &amp; Verifications'!O$4,'LEIs &amp; Verifications'!O89,$V$2),_xll.MADRec.Format.Pair('LEIs &amp; Verifications'!P$4,'LEIs &amp; Verifications'!P89,$V$2)))</f>
        <v>[_x000D_
  {_x000D_
    "name": "BIC",_x000D_
    "value": "GGipolrIi3YB2/PDm4mtOGMpZsukvE9LpDpy5PVNtHQ="_x000D_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"RMgDHLA2pzUNi5uGA69mKkuc29L5bo1d5a9DXJw12mk="_x000D_
  },_x000D_
  {_x000D_
    "name": "PERMID",_x000D_
    "value": "9hxmFVk/QKzzKcsPcInZI2XCJjG0XEAUrpgcJewI0Lc="_x000D_
  }_x000D_
]</v>
      </c>
    </row>
    <row r="90" spans="2:20" x14ac:dyDescent="0.45">
      <c r="B90" s="24" t="s">
        <v>201</v>
      </c>
      <c r="C90" s="24" t="s">
        <v>202</v>
      </c>
      <c r="D90" s="24" t="s">
        <v>23</v>
      </c>
      <c r="E90" s="24">
        <v>99</v>
      </c>
      <c r="F90" s="24" t="b">
        <v>0</v>
      </c>
      <c r="G90" s="24">
        <v>85</v>
      </c>
      <c r="H90" s="24">
        <v>1000000085</v>
      </c>
      <c r="J90" t="str" cm="1">
        <f t="array" ref="J90">_xll.MADRec.Format.Verify(J$4,B90)</f>
        <v>ABCDEFGHIJK000008514</v>
      </c>
      <c r="K90" t="str" cm="1">
        <f t="array" ref="K90">_xll.MADRec.Format.Verify(K$4,C90)</f>
        <v>0000GB85XXX</v>
      </c>
      <c r="L90" t="str" cm="1">
        <f t="array" ref="L90">_xll.MADRec.Format.Verify(L$4,D90)</f>
        <v>NFC-</v>
      </c>
      <c r="M90" t="str" cm="1">
        <f t="array" ref="M90">_xll.MADRec.Format.Verify(M$4,""&amp;E90)</f>
        <v>99</v>
      </c>
      <c r="N90" s="22" t="b" cm="1">
        <f t="array" ref="N90">_xll.MADRec.Format.Verify(N$4,F90)</f>
        <v>0</v>
      </c>
      <c r="O90" t="str" cm="1">
        <f t="array" ref="O90">_xll.MADRec.Format.Verify(O$4,""&amp;G90)</f>
        <v>85</v>
      </c>
      <c r="P90" t="str" cm="1">
        <f t="array" ref="P90">_xll.MADRec.Format.Verify(P$4,""&amp;H90)</f>
        <v>1000000085</v>
      </c>
      <c r="R90" s="25" t="str">
        <f t="shared" si="1"/>
        <v>verified</v>
      </c>
      <c r="T90" t="str" cm="1">
        <f t="array" ref="T90">IF(R90&lt;&gt;"verified","",_xll.MADRec.Format.Combine(_xll.MADRec.Format.Pair('LEIs &amp; Verifications'!K$4,'LEIs &amp; Verifications'!K90,$V$2),_xll.MADRec.Format.Pair('LEIs &amp; Verifications'!L$4,'LEIs &amp; Verifications'!L90,$V$2),_xll.MADRec.Format.Pair('LEIs &amp; Verifications'!M$4,'LEIs &amp; Verifications'!M90,$V$2),_xll.MADRec.Format.Pair('LEIs &amp; Verifications'!N$4,'LEIs &amp; Verifications'!N90,$V$2),_xll.MADRec.Format.Pair('LEIs &amp; Verifications'!O$4,'LEIs &amp; Verifications'!O90,$V$2),_xll.MADRec.Format.Pair('LEIs &amp; Verifications'!P$4,'LEIs &amp; Verifications'!P90,$V$2)))</f>
        <v>[_x000D_
  {_x000D_
    "name": "BIC",_x000D_
    "value": "9QKJ2xFJIJcwLO/eSEThhn0FccvwluPiJhgMiKCyNr8="_x000D_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"tJRMb/CNxvQ9ounIJGabfZJ90fqXb63HtFaIH1G/XMw="_x000D_
  },_x000D_
  {_x000D_
    "name": "PERMID",_x000D_
    "value": "q6uN1beSX7L30saTENLwVkZvSSsjF2WAHaHwWkwPU2c="_x000D_
  }_x000D_
]</v>
      </c>
    </row>
    <row r="91" spans="2:20" x14ac:dyDescent="0.45">
      <c r="B91" s="24" t="s">
        <v>203</v>
      </c>
      <c r="C91" s="24" t="s">
        <v>204</v>
      </c>
      <c r="D91" s="24" t="s">
        <v>24</v>
      </c>
      <c r="E91" s="24">
        <v>1.1100000000000001</v>
      </c>
      <c r="F91" s="24" t="b">
        <v>1</v>
      </c>
      <c r="G91" s="24">
        <v>86</v>
      </c>
      <c r="H91" s="24">
        <v>1000000086</v>
      </c>
      <c r="J91" t="str" cm="1">
        <f t="array" ref="J91">_xll.MADRec.Format.Verify(J$4,B91)</f>
        <v>ABCDEFGHIJK000008611</v>
      </c>
      <c r="K91" t="str" cm="1">
        <f t="array" ref="K91">_xll.MADRec.Format.Verify(K$4,C91)</f>
        <v>0000GB86XXX</v>
      </c>
      <c r="L91" t="str" cm="1">
        <f t="array" ref="L91">_xll.MADRec.Format.Verify(L$4,D91)</f>
        <v>NFC+</v>
      </c>
      <c r="M91" t="str" cm="1">
        <f t="array" ref="M91">_xll.MADRec.Format.Verify(M$4,""&amp;E91)</f>
        <v>1.11</v>
      </c>
      <c r="N91" s="22" t="b" cm="1">
        <f t="array" ref="N91">_xll.MADRec.Format.Verify(N$4,F91)</f>
        <v>1</v>
      </c>
      <c r="O91" t="str" cm="1">
        <f t="array" ref="O91">_xll.MADRec.Format.Verify(O$4,""&amp;G91)</f>
        <v>86</v>
      </c>
      <c r="P91" t="str" cm="1">
        <f t="array" ref="P91">_xll.MADRec.Format.Verify(P$4,""&amp;H91)</f>
        <v>1000000086</v>
      </c>
      <c r="R91" s="25" t="str">
        <f t="shared" si="1"/>
        <v>verified</v>
      </c>
      <c r="T91" t="str" cm="1">
        <f t="array" ref="T91">IF(R91&lt;&gt;"verified","",_xll.MADRec.Format.Combine(_xll.MADRec.Format.Pair('LEIs &amp; Verifications'!K$4,'LEIs &amp; Verifications'!K91,$V$2),_xll.MADRec.Format.Pair('LEIs &amp; Verifications'!L$4,'LEIs &amp; Verifications'!L91,$V$2),_xll.MADRec.Format.Pair('LEIs &amp; Verifications'!M$4,'LEIs &amp; Verifications'!M91,$V$2),_xll.MADRec.Format.Pair('LEIs &amp; Verifications'!N$4,'LEIs &amp; Verifications'!N91,$V$2),_xll.MADRec.Format.Pair('LEIs &amp; Verifications'!O$4,'LEIs &amp; Verifications'!O91,$V$2),_xll.MADRec.Format.Pair('LEIs &amp; Verifications'!P$4,'LEIs &amp; Verifications'!P91,$V$2)))</f>
        <v>[_x000D_
  {_x000D_
    "name": "BIC",_x000D_
    "value": "CljArbboEy0SpzmUsHeL03dYyM2lqmoBdT8MXEY6AOE="_x000D_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"Q0ybWuUUZGu9kbUAMspXnv7I8ivwtKrBLmWZfEGODdY="_x000D_
  },_x000D_
  {_x000D_
    "name": "PERMID",_x000D_
    "value": "JC0QA35u2y4lNRdy1J5UQDPQ0s6kyS4QLx0gBQ9qov4="_x000D_
  }_x000D_
]</v>
      </c>
    </row>
    <row r="92" spans="2:20" x14ac:dyDescent="0.45">
      <c r="B92" s="24" t="s">
        <v>205</v>
      </c>
      <c r="C92" s="24" t="s">
        <v>206</v>
      </c>
      <c r="D92" s="24" t="s">
        <v>22</v>
      </c>
      <c r="E92" s="24">
        <v>99</v>
      </c>
      <c r="F92" s="24" t="b">
        <v>0</v>
      </c>
      <c r="G92" s="24">
        <v>87</v>
      </c>
      <c r="H92" s="24">
        <v>1000000087</v>
      </c>
      <c r="J92" t="str" cm="1">
        <f t="array" ref="J92">_xll.MADRec.Format.Verify(J$4,B92)</f>
        <v>ABCDEFGHIJK000008708</v>
      </c>
      <c r="K92" t="str" cm="1">
        <f t="array" ref="K92">_xll.MADRec.Format.Verify(K$4,C92)</f>
        <v>0000GB87XXX</v>
      </c>
      <c r="L92" t="str" cm="1">
        <f t="array" ref="L92">_xll.MADRec.Format.Verify(L$4,D92)</f>
        <v>FC</v>
      </c>
      <c r="M92" t="str" cm="1">
        <f t="array" ref="M92">_xll.MADRec.Format.Verify(M$4,""&amp;E92)</f>
        <v>99</v>
      </c>
      <c r="N92" s="22" t="b" cm="1">
        <f t="array" ref="N92">_xll.MADRec.Format.Verify(N$4,F92)</f>
        <v>0</v>
      </c>
      <c r="O92" t="str" cm="1">
        <f t="array" ref="O92">_xll.MADRec.Format.Verify(O$4,""&amp;G92)</f>
        <v>87</v>
      </c>
      <c r="P92" t="str" cm="1">
        <f t="array" ref="P92">_xll.MADRec.Format.Verify(P$4,""&amp;H92)</f>
        <v>1000000087</v>
      </c>
      <c r="R92" s="25" t="str">
        <f t="shared" si="1"/>
        <v>verified</v>
      </c>
      <c r="T92" t="str" cm="1">
        <f t="array" ref="T92">IF(R92&lt;&gt;"verified","",_xll.MADRec.Format.Combine(_xll.MADRec.Format.Pair('LEIs &amp; Verifications'!K$4,'LEIs &amp; Verifications'!K92,$V$2),_xll.MADRec.Format.Pair('LEIs &amp; Verifications'!L$4,'LEIs &amp; Verifications'!L92,$V$2),_xll.MADRec.Format.Pair('LEIs &amp; Verifications'!M$4,'LEIs &amp; Verifications'!M92,$V$2),_xll.MADRec.Format.Pair('LEIs &amp; Verifications'!N$4,'LEIs &amp; Verifications'!N92,$V$2),_xll.MADRec.Format.Pair('LEIs &amp; Verifications'!O$4,'LEIs &amp; Verifications'!O92,$V$2),_xll.MADRec.Format.Pair('LEIs &amp; Verifications'!P$4,'LEIs &amp; Verifications'!P92,$V$2)))</f>
        <v>[_x000D_
  {_x000D_
    "name": "BIC",_x000D_
    "value": "dpVH2b2n9CanPH0OTmpz+DjpvFK9RU1AlVGpZdwMMBg="_x000D_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"vdLTrzpaEhNJfU8fe/zaiYJ0/py1QBu8AZCIVmRwj8I="_x000D_
  },_x000D_
  {_x000D_
    "name": "PERMID",_x000D_
    "value": "yb+EQWwA1CMQxEqQZsd1sJ8yhnFhJU9rh9ssafyBemU="_x000D_
  }_x000D_
]</v>
      </c>
    </row>
    <row r="93" spans="2:20" x14ac:dyDescent="0.45">
      <c r="B93" s="24" t="s">
        <v>207</v>
      </c>
      <c r="C93" s="24" t="s">
        <v>208</v>
      </c>
      <c r="D93" s="24" t="s">
        <v>23</v>
      </c>
      <c r="E93" s="24">
        <v>1.1100000000000001</v>
      </c>
      <c r="F93" s="24" t="b">
        <v>1</v>
      </c>
      <c r="G93" s="24">
        <v>88</v>
      </c>
      <c r="H93" s="24">
        <v>1000000088</v>
      </c>
      <c r="J93" t="str" cm="1">
        <f t="array" ref="J93">_xll.MADRec.Format.Verify(J$4,B93)</f>
        <v>ABCDEFGHIJK000008805</v>
      </c>
      <c r="K93" t="str" cm="1">
        <f t="array" ref="K93">_xll.MADRec.Format.Verify(K$4,C93)</f>
        <v>0000GB88XXX</v>
      </c>
      <c r="L93" t="str" cm="1">
        <f t="array" ref="L93">_xll.MADRec.Format.Verify(L$4,D93)</f>
        <v>NFC-</v>
      </c>
      <c r="M93" t="str" cm="1">
        <f t="array" ref="M93">_xll.MADRec.Format.Verify(M$4,""&amp;E93)</f>
        <v>1.11</v>
      </c>
      <c r="N93" s="22" t="b" cm="1">
        <f t="array" ref="N93">_xll.MADRec.Format.Verify(N$4,F93)</f>
        <v>1</v>
      </c>
      <c r="O93" t="str" cm="1">
        <f t="array" ref="O93">_xll.MADRec.Format.Verify(O$4,""&amp;G93)</f>
        <v>88</v>
      </c>
      <c r="P93" t="str" cm="1">
        <f t="array" ref="P93">_xll.MADRec.Format.Verify(P$4,""&amp;H93)</f>
        <v>1000000088</v>
      </c>
      <c r="R93" s="25" t="str">
        <f t="shared" si="1"/>
        <v>verified</v>
      </c>
      <c r="T93" t="str" cm="1">
        <f t="array" ref="T93">IF(R93&lt;&gt;"verified","",_xll.MADRec.Format.Combine(_xll.MADRec.Format.Pair('LEIs &amp; Verifications'!K$4,'LEIs &amp; Verifications'!K93,$V$2),_xll.MADRec.Format.Pair('LEIs &amp; Verifications'!L$4,'LEIs &amp; Verifications'!L93,$V$2),_xll.MADRec.Format.Pair('LEIs &amp; Verifications'!M$4,'LEIs &amp; Verifications'!M93,$V$2),_xll.MADRec.Format.Pair('LEIs &amp; Verifications'!N$4,'LEIs &amp; Verifications'!N93,$V$2),_xll.MADRec.Format.Pair('LEIs &amp; Verifications'!O$4,'LEIs &amp; Verifications'!O93,$V$2),_xll.MADRec.Format.Pair('LEIs &amp; Verifications'!P$4,'LEIs &amp; Verifications'!P93,$V$2)))</f>
        <v>[_x000D_
  {_x000D_
    "name": "BIC",_x000D_
    "value": "RNYzcNbJTIOof2xwHx+9Ihf4xHF0dq2eC+37j440Gx0="_x000D_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"i5QL5/t4qqa2Vn3Xo5h5lpR0YN8cZo5pjrksp35CU0k="_x000D_
  },_x000D_
  {_x000D_
    "name": "PERMID",_x000D_
    "value": "SbGdxmLiOT9iq5EPNuf2WL8ji0gDC1b9ahqVFcebIlg="_x000D_
  }_x000D_
]</v>
      </c>
    </row>
    <row r="94" spans="2:20" x14ac:dyDescent="0.45">
      <c r="B94" s="24" t="s">
        <v>209</v>
      </c>
      <c r="C94" s="24" t="s">
        <v>210</v>
      </c>
      <c r="D94" s="24" t="s">
        <v>24</v>
      </c>
      <c r="E94" s="24">
        <v>99</v>
      </c>
      <c r="F94" s="24" t="b">
        <v>0</v>
      </c>
      <c r="G94" s="24">
        <v>89</v>
      </c>
      <c r="H94" s="24">
        <v>1000000089</v>
      </c>
      <c r="J94" t="str" cm="1">
        <f t="array" ref="J94">_xll.MADRec.Format.Verify(J$4,B94)</f>
        <v>ABCDEFGHIJK000008902</v>
      </c>
      <c r="K94" t="str" cm="1">
        <f t="array" ref="K94">_xll.MADRec.Format.Verify(K$4,C94)</f>
        <v>0000GB89XXX</v>
      </c>
      <c r="L94" t="str" cm="1">
        <f t="array" ref="L94">_xll.MADRec.Format.Verify(L$4,D94)</f>
        <v>NFC+</v>
      </c>
      <c r="M94" t="str" cm="1">
        <f t="array" ref="M94">_xll.MADRec.Format.Verify(M$4,""&amp;E94)</f>
        <v>99</v>
      </c>
      <c r="N94" s="22" t="b" cm="1">
        <f t="array" ref="N94">_xll.MADRec.Format.Verify(N$4,F94)</f>
        <v>0</v>
      </c>
      <c r="O94" t="str" cm="1">
        <f t="array" ref="O94">_xll.MADRec.Format.Verify(O$4,""&amp;G94)</f>
        <v>89</v>
      </c>
      <c r="P94" t="str" cm="1">
        <f t="array" ref="P94">_xll.MADRec.Format.Verify(P$4,""&amp;H94)</f>
        <v>1000000089</v>
      </c>
      <c r="R94" s="25" t="str">
        <f t="shared" si="1"/>
        <v>verified</v>
      </c>
      <c r="T94" t="str" cm="1">
        <f t="array" ref="T94">IF(R94&lt;&gt;"verified","",_xll.MADRec.Format.Combine(_xll.MADRec.Format.Pair('LEIs &amp; Verifications'!K$4,'LEIs &amp; Verifications'!K94,$V$2),_xll.MADRec.Format.Pair('LEIs &amp; Verifications'!L$4,'LEIs &amp; Verifications'!L94,$V$2),_xll.MADRec.Format.Pair('LEIs &amp; Verifications'!M$4,'LEIs &amp; Verifications'!M94,$V$2),_xll.MADRec.Format.Pair('LEIs &amp; Verifications'!N$4,'LEIs &amp; Verifications'!N94,$V$2),_xll.MADRec.Format.Pair('LEIs &amp; Verifications'!O$4,'LEIs &amp; Verifications'!O94,$V$2),_xll.MADRec.Format.Pair('LEIs &amp; Verifications'!P$4,'LEIs &amp; Verifications'!P94,$V$2)))</f>
        <v>[_x000D_
  {_x000D_
    "name": "BIC",_x000D_
    "value": "TiSF1JrRtbuDaLxHpONW5xXMeQZrasdQuI/OuhzvtLg="_x000D_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"zXC+oCP3UqBWSrtu0I1CwUQPLjPimRTlXgvhWV4k9Fo="_x000D_
  },_x000D_
  {_x000D_
    "name": "PERMID",_x000D_
    "value": "5SyQcXFTL3x+1CKTs/zX+T5uQuUYm4b2q2iVFCRjMNg="_x000D_
  }_x000D_
]</v>
      </c>
    </row>
    <row r="95" spans="2:20" x14ac:dyDescent="0.45">
      <c r="B95" s="24" t="s">
        <v>211</v>
      </c>
      <c r="C95" s="24" t="s">
        <v>212</v>
      </c>
      <c r="D95" s="24" t="s">
        <v>22</v>
      </c>
      <c r="E95" s="24">
        <v>1.1100000000000001</v>
      </c>
      <c r="F95" s="24" t="b">
        <v>1</v>
      </c>
      <c r="G95" s="24">
        <v>90</v>
      </c>
      <c r="H95" s="24">
        <v>1000000090</v>
      </c>
      <c r="J95" t="str" cm="1">
        <f t="array" ref="J95">_xll.MADRec.Format.Verify(J$4,B95)</f>
        <v>ABCDEFGHIJK000009096</v>
      </c>
      <c r="K95" t="str" cm="1">
        <f t="array" ref="K95">_xll.MADRec.Format.Verify(K$4,C95)</f>
        <v>0000GB90XXX</v>
      </c>
      <c r="L95" t="str" cm="1">
        <f t="array" ref="L95">_xll.MADRec.Format.Verify(L$4,D95)</f>
        <v>FC</v>
      </c>
      <c r="M95" t="str" cm="1">
        <f t="array" ref="M95">_xll.MADRec.Format.Verify(M$4,""&amp;E95)</f>
        <v>1.11</v>
      </c>
      <c r="N95" s="22" t="b" cm="1">
        <f t="array" ref="N95">_xll.MADRec.Format.Verify(N$4,F95)</f>
        <v>1</v>
      </c>
      <c r="O95" t="str" cm="1">
        <f t="array" ref="O95">_xll.MADRec.Format.Verify(O$4,""&amp;G95)</f>
        <v>90</v>
      </c>
      <c r="P95" t="str" cm="1">
        <f t="array" ref="P95">_xll.MADRec.Format.Verify(P$4,""&amp;H95)</f>
        <v>1000000090</v>
      </c>
      <c r="R95" s="25" t="str">
        <f t="shared" si="1"/>
        <v>verified</v>
      </c>
      <c r="T95" t="str" cm="1">
        <f t="array" ref="T95">IF(R95&lt;&gt;"verified","",_xll.MADRec.Format.Combine(_xll.MADRec.Format.Pair('LEIs &amp; Verifications'!K$4,'LEIs &amp; Verifications'!K95,$V$2),_xll.MADRec.Format.Pair('LEIs &amp; Verifications'!L$4,'LEIs &amp; Verifications'!L95,$V$2),_xll.MADRec.Format.Pair('LEIs &amp; Verifications'!M$4,'LEIs &amp; Verifications'!M95,$V$2),_xll.MADRec.Format.Pair('LEIs &amp; Verifications'!N$4,'LEIs &amp; Verifications'!N95,$V$2),_xll.MADRec.Format.Pair('LEIs &amp; Verifications'!O$4,'LEIs &amp; Verifications'!O95,$V$2),_xll.MADRec.Format.Pair('LEIs &amp; Verifications'!P$4,'LEIs &amp; Verifications'!P95,$V$2)))</f>
        <v>[_x000D_
  {_x000D_
    "name": "BIC",_x000D_
    "value": "dyPLB3lz7tBTw8fTqXAH+MuY4uFSoNJEHaojHHsAyJI="_x000D_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"afWcJztuZprDKm3V4bLLYzM9iwBPlpZEeu4tQizmN2M="_x000D_
  },_x000D_
  {_x000D_
    "name": "PERMID",_x000D_
    "value": "MGpk3/S9UHby/Yxpx1BWSf5VD2a3HR4la3yhFBZPFrI="_x000D_
  }_x000D_
]</v>
      </c>
    </row>
    <row r="96" spans="2:20" x14ac:dyDescent="0.45">
      <c r="B96" s="24" t="s">
        <v>213</v>
      </c>
      <c r="C96" s="24" t="s">
        <v>214</v>
      </c>
      <c r="D96" s="24" t="s">
        <v>23</v>
      </c>
      <c r="E96" s="24">
        <v>99</v>
      </c>
      <c r="F96" s="24" t="b">
        <v>0</v>
      </c>
      <c r="G96" s="24">
        <v>91</v>
      </c>
      <c r="H96" s="24">
        <v>1000000091</v>
      </c>
      <c r="J96" t="str" cm="1">
        <f t="array" ref="J96">_xll.MADRec.Format.Verify(J$4,B96)</f>
        <v>ABCDEFGHIJK000009193</v>
      </c>
      <c r="K96" t="str" cm="1">
        <f t="array" ref="K96">_xll.MADRec.Format.Verify(K$4,C96)</f>
        <v>0000GB91XXX</v>
      </c>
      <c r="L96" t="str" cm="1">
        <f t="array" ref="L96">_xll.MADRec.Format.Verify(L$4,D96)</f>
        <v>NFC-</v>
      </c>
      <c r="M96" t="str" cm="1">
        <f t="array" ref="M96">_xll.MADRec.Format.Verify(M$4,""&amp;E96)</f>
        <v>99</v>
      </c>
      <c r="N96" s="22" t="b" cm="1">
        <f t="array" ref="N96">_xll.MADRec.Format.Verify(N$4,F96)</f>
        <v>0</v>
      </c>
      <c r="O96" t="str" cm="1">
        <f t="array" ref="O96">_xll.MADRec.Format.Verify(O$4,""&amp;G96)</f>
        <v>91</v>
      </c>
      <c r="P96" t="str" cm="1">
        <f t="array" ref="P96">_xll.MADRec.Format.Verify(P$4,""&amp;H96)</f>
        <v>1000000091</v>
      </c>
      <c r="R96" s="25" t="str">
        <f t="shared" si="1"/>
        <v>verified</v>
      </c>
      <c r="T96" t="str" cm="1">
        <f t="array" ref="T96">IF(R96&lt;&gt;"verified","",_xll.MADRec.Format.Combine(_xll.MADRec.Format.Pair('LEIs &amp; Verifications'!K$4,'LEIs &amp; Verifications'!K96,$V$2),_xll.MADRec.Format.Pair('LEIs &amp; Verifications'!L$4,'LEIs &amp; Verifications'!L96,$V$2),_xll.MADRec.Format.Pair('LEIs &amp; Verifications'!M$4,'LEIs &amp; Verifications'!M96,$V$2),_xll.MADRec.Format.Pair('LEIs &amp; Verifications'!N$4,'LEIs &amp; Verifications'!N96,$V$2),_xll.MADRec.Format.Pair('LEIs &amp; Verifications'!O$4,'LEIs &amp; Verifications'!O96,$V$2),_xll.MADRec.Format.Pair('LEIs &amp; Verifications'!P$4,'LEIs &amp; Verifications'!P96,$V$2)))</f>
        <v>[_x000D_
  {_x000D_
    "name": "BIC",_x000D_
    "value": "Ds1nyJtoLbGMskpD0DxH6NNwyJeZ8HAiQ4Mo5mLdH2s="_x000D_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"HaUbjY/5j2pI+Arnn+PKbCbhq7e30SUlklXW0rh16gg="_x000D_
  },_x000D_
  {_x000D_
    "name": "PERMID",_x000D_
    "value": "gVdqx3WJXj4JCaheUZR/l5HDLqWNJZQBBJTqdbfwfi4="_x000D_
  }_x000D_
]</v>
      </c>
    </row>
    <row r="97" spans="2:20" x14ac:dyDescent="0.45">
      <c r="B97" s="24" t="s">
        <v>215</v>
      </c>
      <c r="C97" s="24" t="s">
        <v>216</v>
      </c>
      <c r="D97" s="24" t="s">
        <v>24</v>
      </c>
      <c r="E97" s="24">
        <v>1.1100000000000001</v>
      </c>
      <c r="F97" s="24" t="b">
        <v>1</v>
      </c>
      <c r="G97" s="24">
        <v>92</v>
      </c>
      <c r="H97" s="24">
        <v>1000000092</v>
      </c>
      <c r="J97" t="str" cm="1">
        <f t="array" ref="J97">_xll.MADRec.Format.Verify(J$4,B97)</f>
        <v>ABCDEFGHIJK000009290</v>
      </c>
      <c r="K97" t="str" cm="1">
        <f t="array" ref="K97">_xll.MADRec.Format.Verify(K$4,C97)</f>
        <v>0000GB92XXX</v>
      </c>
      <c r="L97" t="str" cm="1">
        <f t="array" ref="L97">_xll.MADRec.Format.Verify(L$4,D97)</f>
        <v>NFC+</v>
      </c>
      <c r="M97" t="str" cm="1">
        <f t="array" ref="M97">_xll.MADRec.Format.Verify(M$4,""&amp;E97)</f>
        <v>1.11</v>
      </c>
      <c r="N97" s="22" t="b" cm="1">
        <f t="array" ref="N97">_xll.MADRec.Format.Verify(N$4,F97)</f>
        <v>1</v>
      </c>
      <c r="O97" t="str" cm="1">
        <f t="array" ref="O97">_xll.MADRec.Format.Verify(O$4,""&amp;G97)</f>
        <v>92</v>
      </c>
      <c r="P97" t="str" cm="1">
        <f t="array" ref="P97">_xll.MADRec.Format.Verify(P$4,""&amp;H97)</f>
        <v>1000000092</v>
      </c>
      <c r="R97" s="25" t="str">
        <f t="shared" si="1"/>
        <v>verified</v>
      </c>
      <c r="T97" t="str" cm="1">
        <f t="array" ref="T97">IF(R97&lt;&gt;"verified","",_xll.MADRec.Format.Combine(_xll.MADRec.Format.Pair('LEIs &amp; Verifications'!K$4,'LEIs &amp; Verifications'!K97,$V$2),_xll.MADRec.Format.Pair('LEIs &amp; Verifications'!L$4,'LEIs &amp; Verifications'!L97,$V$2),_xll.MADRec.Format.Pair('LEIs &amp; Verifications'!M$4,'LEIs &amp; Verifications'!M97,$V$2),_xll.MADRec.Format.Pair('LEIs &amp; Verifications'!N$4,'LEIs &amp; Verifications'!N97,$V$2),_xll.MADRec.Format.Pair('LEIs &amp; Verifications'!O$4,'LEIs &amp; Verifications'!O97,$V$2),_xll.MADRec.Format.Pair('LEIs &amp; Verifications'!P$4,'LEIs &amp; Verifications'!P97,$V$2)))</f>
        <v>[_x000D_
  {_x000D_
    "name": "BIC",_x000D_
    "value": "Vxrc/aWIq276QvIJ9XCmHenNi5cF1pqmezylFeWrOvI="_x000D_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"gkFklgn4jM0qClsjOgelOOwxP/at9pWqRKlp28o59n0="_x000D_
  },_x000D_
  {_x000D_
    "name": "PERMID",_x000D_
    "value": "6uVGWdDKphc8lupM58N6vVPASzfauq+Gy0fnD4b6Y+8="_x000D_
  }_x000D_
]</v>
      </c>
    </row>
    <row r="98" spans="2:20" x14ac:dyDescent="0.45">
      <c r="B98" s="24" t="s">
        <v>217</v>
      </c>
      <c r="C98" s="24" t="s">
        <v>218</v>
      </c>
      <c r="D98" s="24" t="s">
        <v>22</v>
      </c>
      <c r="E98" s="24">
        <v>99</v>
      </c>
      <c r="F98" s="24" t="b">
        <v>0</v>
      </c>
      <c r="G98" s="24">
        <v>93</v>
      </c>
      <c r="H98" s="24">
        <v>1000000093</v>
      </c>
      <c r="J98" t="str" cm="1">
        <f t="array" ref="J98">_xll.MADRec.Format.Verify(J$4,B98)</f>
        <v>ABCDEFGHIJK000009387</v>
      </c>
      <c r="K98" t="str" cm="1">
        <f t="array" ref="K98">_xll.MADRec.Format.Verify(K$4,C98)</f>
        <v>0000GB93XXX</v>
      </c>
      <c r="L98" t="str" cm="1">
        <f t="array" ref="L98">_xll.MADRec.Format.Verify(L$4,D98)</f>
        <v>FC</v>
      </c>
      <c r="M98" t="str" cm="1">
        <f t="array" ref="M98">_xll.MADRec.Format.Verify(M$4,""&amp;E98)</f>
        <v>99</v>
      </c>
      <c r="N98" s="22" t="b" cm="1">
        <f t="array" ref="N98">_xll.MADRec.Format.Verify(N$4,F98)</f>
        <v>0</v>
      </c>
      <c r="O98" t="str" cm="1">
        <f t="array" ref="O98">_xll.MADRec.Format.Verify(O$4,""&amp;G98)</f>
        <v>93</v>
      </c>
      <c r="P98" t="str" cm="1">
        <f t="array" ref="P98">_xll.MADRec.Format.Verify(P$4,""&amp;H98)</f>
        <v>1000000093</v>
      </c>
      <c r="R98" s="25" t="str">
        <f t="shared" si="1"/>
        <v>verified</v>
      </c>
      <c r="T98" t="str" cm="1">
        <f t="array" ref="T98">IF(R98&lt;&gt;"verified","",_xll.MADRec.Format.Combine(_xll.MADRec.Format.Pair('LEIs &amp; Verifications'!K$4,'LEIs &amp; Verifications'!K98,$V$2),_xll.MADRec.Format.Pair('LEIs &amp; Verifications'!L$4,'LEIs &amp; Verifications'!L98,$V$2),_xll.MADRec.Format.Pair('LEIs &amp; Verifications'!M$4,'LEIs &amp; Verifications'!M98,$V$2),_xll.MADRec.Format.Pair('LEIs &amp; Verifications'!N$4,'LEIs &amp; Verifications'!N98,$V$2),_xll.MADRec.Format.Pair('LEIs &amp; Verifications'!O$4,'LEIs &amp; Verifications'!O98,$V$2),_xll.MADRec.Format.Pair('LEIs &amp; Verifications'!P$4,'LEIs &amp; Verifications'!P98,$V$2)))</f>
        <v>[_x000D_
  {_x000D_
    "name": "BIC",_x000D_
    "value": "Sb+XJcFzsIw+OyIM78+S69lkf4Mmu9fyOaNw8ayraLE="_x000D_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"bkABhxwM8nx2NO8dxHhAj2QkEP06RE4qiOMB9cSjWk0="_x000D_
  },_x000D_
  {_x000D_
    "name": "PERMID",_x000D_
    "value": "sA2v7OaSzYoJK2xqOVu1tl8HMNGHWcq0oaC/giQjui8="_x000D_
  }_x000D_
]</v>
      </c>
    </row>
    <row r="99" spans="2:20" x14ac:dyDescent="0.45">
      <c r="B99" s="24" t="s">
        <v>219</v>
      </c>
      <c r="C99" s="24" t="s">
        <v>220</v>
      </c>
      <c r="D99" s="24" t="s">
        <v>23</v>
      </c>
      <c r="E99" s="24">
        <v>1.1100000000000001</v>
      </c>
      <c r="F99" s="24" t="b">
        <v>1</v>
      </c>
      <c r="G99" s="24">
        <v>94</v>
      </c>
      <c r="H99" s="24">
        <v>1000000094</v>
      </c>
      <c r="J99" t="str" cm="1">
        <f t="array" ref="J99">_xll.MADRec.Format.Verify(J$4,B99)</f>
        <v>ABCDEFGHIJK000009484</v>
      </c>
      <c r="K99" t="str" cm="1">
        <f t="array" ref="K99">_xll.MADRec.Format.Verify(K$4,C99)</f>
        <v>0000GB94XXX</v>
      </c>
      <c r="L99" t="str" cm="1">
        <f t="array" ref="L99">_xll.MADRec.Format.Verify(L$4,D99)</f>
        <v>NFC-</v>
      </c>
      <c r="M99" t="str" cm="1">
        <f t="array" ref="M99">_xll.MADRec.Format.Verify(M$4,""&amp;E99)</f>
        <v>1.11</v>
      </c>
      <c r="N99" s="22" t="b" cm="1">
        <f t="array" ref="N99">_xll.MADRec.Format.Verify(N$4,F99)</f>
        <v>1</v>
      </c>
      <c r="O99" t="str" cm="1">
        <f t="array" ref="O99">_xll.MADRec.Format.Verify(O$4,""&amp;G99)</f>
        <v>94</v>
      </c>
      <c r="P99" t="str" cm="1">
        <f t="array" ref="P99">_xll.MADRec.Format.Verify(P$4,""&amp;H99)</f>
        <v>1000000094</v>
      </c>
      <c r="R99" s="25" t="str">
        <f t="shared" si="1"/>
        <v>verified</v>
      </c>
      <c r="T99" t="str" cm="1">
        <f t="array" ref="T99">IF(R99&lt;&gt;"verified","",_xll.MADRec.Format.Combine(_xll.MADRec.Format.Pair('LEIs &amp; Verifications'!K$4,'LEIs &amp; Verifications'!K99,$V$2),_xll.MADRec.Format.Pair('LEIs &amp; Verifications'!L$4,'LEIs &amp; Verifications'!L99,$V$2),_xll.MADRec.Format.Pair('LEIs &amp; Verifications'!M$4,'LEIs &amp; Verifications'!M99,$V$2),_xll.MADRec.Format.Pair('LEIs &amp; Verifications'!N$4,'LEIs &amp; Verifications'!N99,$V$2),_xll.MADRec.Format.Pair('LEIs &amp; Verifications'!O$4,'LEIs &amp; Verifications'!O99,$V$2),_xll.MADRec.Format.Pair('LEIs &amp; Verifications'!P$4,'LEIs &amp; Verifications'!P99,$V$2)))</f>
        <v>[_x000D_
  {_x000D_
    "name": "BIC",_x000D_
    "value": "OFq5ompZZ+O89dumMKtmSs6INc/BhFO9luPB3aDRNSo="_x000D_
  },_x000D_
  {_x000D_
    "name": "EMIR",_x000D_
    "value": "Uv6KxqgZzACWuOjmujQCdpZo1k8PCo4LfEyCZI7FHuU="_x000D_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"49bE1FmeAIgjhMqYHuKH7ZYfpfOCjirbXp6okKsNBSU="_x000D_
  },_x000D_
  {_x000D_
    "name": "PERMID",_x000D_
    "value": "L5RwzzEVyNSME+o86zXYcMyy266wQbl0lS19wilUb8o="_x000D_
  }_x000D_
]</v>
      </c>
    </row>
    <row r="100" spans="2:20" x14ac:dyDescent="0.45">
      <c r="B100" s="24" t="s">
        <v>221</v>
      </c>
      <c r="C100" s="24" t="s">
        <v>222</v>
      </c>
      <c r="D100" s="24" t="s">
        <v>24</v>
      </c>
      <c r="E100" s="24">
        <v>99</v>
      </c>
      <c r="F100" s="24" t="b">
        <v>0</v>
      </c>
      <c r="G100" s="24">
        <v>95</v>
      </c>
      <c r="H100" s="24">
        <v>1000000095</v>
      </c>
      <c r="J100" t="str" cm="1">
        <f t="array" ref="J100">_xll.MADRec.Format.Verify(J$4,B100)</f>
        <v>ABCDEFGHIJK000009581</v>
      </c>
      <c r="K100" t="str" cm="1">
        <f t="array" ref="K100">_xll.MADRec.Format.Verify(K$4,C100)</f>
        <v>0000GB95XXX</v>
      </c>
      <c r="L100" t="str" cm="1">
        <f t="array" ref="L100">_xll.MADRec.Format.Verify(L$4,D100)</f>
        <v>NFC+</v>
      </c>
      <c r="M100" t="str" cm="1">
        <f t="array" ref="M100">_xll.MADRec.Format.Verify(M$4,""&amp;E100)</f>
        <v>99</v>
      </c>
      <c r="N100" s="22" t="b" cm="1">
        <f t="array" ref="N100">_xll.MADRec.Format.Verify(N$4,F100)</f>
        <v>0</v>
      </c>
      <c r="O100" t="str" cm="1">
        <f t="array" ref="O100">_xll.MADRec.Format.Verify(O$4,""&amp;G100)</f>
        <v>95</v>
      </c>
      <c r="P100" t="str" cm="1">
        <f t="array" ref="P100">_xll.MADRec.Format.Verify(P$4,""&amp;H100)</f>
        <v>1000000095</v>
      </c>
      <c r="R100" s="25" t="str">
        <f t="shared" si="1"/>
        <v>verified</v>
      </c>
      <c r="T100" t="str" cm="1">
        <f t="array" ref="T100">IF(R100&lt;&gt;"verified","",_xll.MADRec.Format.Combine(_xll.MADRec.Format.Pair('LEIs &amp; Verifications'!K$4,'LEIs &amp; Verifications'!K100,$V$2),_xll.MADRec.Format.Pair('LEIs &amp; Verifications'!L$4,'LEIs &amp; Verifications'!L100,$V$2),_xll.MADRec.Format.Pair('LEIs &amp; Verifications'!M$4,'LEIs &amp; Verifications'!M100,$V$2),_xll.MADRec.Format.Pair('LEIs &amp; Verifications'!N$4,'LEIs &amp; Verifications'!N100,$V$2),_xll.MADRec.Format.Pair('LEIs &amp; Verifications'!O$4,'LEIs &amp; Verifications'!O100,$V$2),_xll.MADRec.Format.Pair('LEIs &amp; Verifications'!P$4,'LEIs &amp; Verifications'!P100,$V$2)))</f>
        <v>[_x000D_
  {_x000D_
    "name": "BIC",_x000D_
    "value": "EGAAXI/rbIpmjVjuydYj2SDjdelv6kPiWs3EVUKvIEw="_x000D_
  },_x000D_
  {_x000D_
    "name": "EMIR",_x000D_
    "value": "JraMgc2Mk1taQgbQN88q0vyOp42WLe+5Pf+/a1BZvXo="_x000D_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"rUj/mUFbLwB9w1t+tVP9HrNev6Ly8wis2UiO64b3H6g="_x000D_
  },_x000D_
  {_x000D_
    "name": "PERMID",_x000D_
    "value": "WHTWAHVyncYeH0cNreDgw9TgAGt//mYjuhIVW7NAkRA="_x000D_
  }_x000D_
]</v>
      </c>
    </row>
    <row r="101" spans="2:20" x14ac:dyDescent="0.45">
      <c r="B101" s="24" t="s">
        <v>223</v>
      </c>
      <c r="C101" s="24" t="s">
        <v>224</v>
      </c>
      <c r="D101" s="24" t="s">
        <v>22</v>
      </c>
      <c r="E101" s="24">
        <v>1.1100000000000001</v>
      </c>
      <c r="F101" s="24" t="b">
        <v>1</v>
      </c>
      <c r="G101" s="24">
        <v>96</v>
      </c>
      <c r="H101" s="24">
        <v>1000000096</v>
      </c>
      <c r="J101" t="str" cm="1">
        <f t="array" ref="J101">_xll.MADRec.Format.Verify(J$4,B101)</f>
        <v>ABCDEFGHIJK000009678</v>
      </c>
      <c r="K101" t="str" cm="1">
        <f t="array" ref="K101">_xll.MADRec.Format.Verify(K$4,C101)</f>
        <v>0000GB96XXX</v>
      </c>
      <c r="L101" t="str" cm="1">
        <f t="array" ref="L101">_xll.MADRec.Format.Verify(L$4,D101)</f>
        <v>FC</v>
      </c>
      <c r="M101" t="str" cm="1">
        <f t="array" ref="M101">_xll.MADRec.Format.Verify(M$4,""&amp;E101)</f>
        <v>1.11</v>
      </c>
      <c r="N101" s="22" t="b" cm="1">
        <f t="array" ref="N101">_xll.MADRec.Format.Verify(N$4,F101)</f>
        <v>1</v>
      </c>
      <c r="O101" t="str" cm="1">
        <f t="array" ref="O101">_xll.MADRec.Format.Verify(O$4,""&amp;G101)</f>
        <v>96</v>
      </c>
      <c r="P101" t="str" cm="1">
        <f t="array" ref="P101">_xll.MADRec.Format.Verify(P$4,""&amp;H101)</f>
        <v>1000000096</v>
      </c>
      <c r="R101" s="25" t="str">
        <f t="shared" si="1"/>
        <v>verified</v>
      </c>
      <c r="T101" t="str" cm="1">
        <f t="array" ref="T101">IF(R101&lt;&gt;"verified","",_xll.MADRec.Format.Combine(_xll.MADRec.Format.Pair('LEIs &amp; Verifications'!K$4,'LEIs &amp; Verifications'!K101,$V$2),_xll.MADRec.Format.Pair('LEIs &amp; Verifications'!L$4,'LEIs &amp; Verifications'!L101,$V$2),_xll.MADRec.Format.Pair('LEIs &amp; Verifications'!M$4,'LEIs &amp; Verifications'!M101,$V$2),_xll.MADRec.Format.Pair('LEIs &amp; Verifications'!N$4,'LEIs &amp; Verifications'!N101,$V$2),_xll.MADRec.Format.Pair('LEIs &amp; Verifications'!O$4,'LEIs &amp; Verifications'!O101,$V$2),_xll.MADRec.Format.Pair('LEIs &amp; Verifications'!P$4,'LEIs &amp; Verifications'!P101,$V$2)))</f>
        <v>[_x000D_
  {_x000D_
    "name": "BIC",_x000D_
    "value": "DbdZky8wKGglcwY7cJB1We3JjeONFW9pFX1QNqz1ROw="_x000D_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"exonj1q+jp2pB/ycKd/UMtYNx24XsPq6tlnSpQi8ZcQ="_x000D_
  },_x000D_
  {_x000D_
    "name": "PERMID",_x000D_
    "value": "3IXmmWdG82/eIdP/cLZpB9SS+s1Vo32SGwolcZwZoyo="_x000D_
  }_x000D_
]</v>
      </c>
    </row>
    <row r="102" spans="2:20" x14ac:dyDescent="0.45">
      <c r="B102" s="24" t="s">
        <v>225</v>
      </c>
      <c r="C102" s="24" t="s">
        <v>226</v>
      </c>
      <c r="D102" s="24" t="s">
        <v>23</v>
      </c>
      <c r="E102" s="24">
        <v>99</v>
      </c>
      <c r="F102" s="24" t="b">
        <v>0</v>
      </c>
      <c r="G102" s="24">
        <v>97</v>
      </c>
      <c r="H102" s="24">
        <v>1000000097</v>
      </c>
      <c r="J102" t="str" cm="1">
        <f t="array" ref="J102">_xll.MADRec.Format.Verify(J$4,B102)</f>
        <v>ABCDEFGHIJK000009775</v>
      </c>
      <c r="K102" t="str" cm="1">
        <f t="array" ref="K102">_xll.MADRec.Format.Verify(K$4,C102)</f>
        <v>0000GB97XXX</v>
      </c>
      <c r="L102" t="str" cm="1">
        <f t="array" ref="L102">_xll.MADRec.Format.Verify(L$4,D102)</f>
        <v>NFC-</v>
      </c>
      <c r="M102" t="str" cm="1">
        <f t="array" ref="M102">_xll.MADRec.Format.Verify(M$4,""&amp;E102)</f>
        <v>99</v>
      </c>
      <c r="N102" s="22" t="b" cm="1">
        <f t="array" ref="N102">_xll.MADRec.Format.Verify(N$4,F102)</f>
        <v>0</v>
      </c>
      <c r="O102" t="str" cm="1">
        <f t="array" ref="O102">_xll.MADRec.Format.Verify(O$4,""&amp;G102)</f>
        <v>97</v>
      </c>
      <c r="P102" t="str" cm="1">
        <f t="array" ref="P102">_xll.MADRec.Format.Verify(P$4,""&amp;H102)</f>
        <v>1000000097</v>
      </c>
      <c r="R102" s="25" t="str">
        <f t="shared" si="1"/>
        <v>verified</v>
      </c>
      <c r="T102" t="str" cm="1">
        <f t="array" ref="T102">IF(R102&lt;&gt;"verified","",_xll.MADRec.Format.Combine(_xll.MADRec.Format.Pair('LEIs &amp; Verifications'!K$4,'LEIs &amp; Verifications'!K102,$V$2),_xll.MADRec.Format.Pair('LEIs &amp; Verifications'!L$4,'LEIs &amp; Verifications'!L102,$V$2),_xll.MADRec.Format.Pair('LEIs &amp; Verifications'!M$4,'LEIs &amp; Verifications'!M102,$V$2),_xll.MADRec.Format.Pair('LEIs &amp; Verifications'!N$4,'LEIs &amp; Verifications'!N102,$V$2),_xll.MADRec.Format.Pair('LEIs &amp; Verifications'!O$4,'LEIs &amp; Verifications'!O102,$V$2),_xll.MADRec.Format.Pair('LEIs &amp; Verifications'!P$4,'LEIs &amp; Verifications'!P102,$V$2)))</f>
        <v>[_x000D_
  {_x000D_
    "name": "BIC",_x000D_
    "value": "lR4NYrtoOunM9Lh/O6dhPAEyJ2Cn0ui+o6tmWJFfVOA="_x000D_
  },_x000D_
  {_x000D_
    "name": "EMIR",_x000D_
    "value": "Uv6KxqgZzACWuOjmujQCdpZo1k8PCo4LfEyCZI7FHuU="_x000D_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"1tgkq7pK/egRKccd6nW4EA6WM42l9BbS9pCI8ZYMsJE="_x000D_
  },_x000D_
  {_x000D_
    "name": "PERMID",_x000D_
    "value": "uaY4WHuiJHNf6E7bKKnuceP0l4D2tA6lF7SwfZcPeoU="_x000D_
  }_x000D_
]</v>
      </c>
    </row>
    <row r="103" spans="2:20" x14ac:dyDescent="0.45">
      <c r="B103" s="24" t="s">
        <v>227</v>
      </c>
      <c r="C103" s="24" t="s">
        <v>228</v>
      </c>
      <c r="D103" s="24" t="s">
        <v>24</v>
      </c>
      <c r="E103" s="24">
        <v>1.1100000000000001</v>
      </c>
      <c r="F103" s="24" t="b">
        <v>1</v>
      </c>
      <c r="G103" s="24">
        <v>98</v>
      </c>
      <c r="H103" s="24">
        <v>1000000098</v>
      </c>
      <c r="J103" t="str" cm="1">
        <f t="array" ref="J103">_xll.MADRec.Format.Verify(J$4,B103)</f>
        <v>ABCDEFGHIJK000009872</v>
      </c>
      <c r="K103" t="str" cm="1">
        <f t="array" ref="K103">_xll.MADRec.Format.Verify(K$4,C103)</f>
        <v>0000GB98XXX</v>
      </c>
      <c r="L103" t="str" cm="1">
        <f t="array" ref="L103">_xll.MADRec.Format.Verify(L$4,D103)</f>
        <v>NFC+</v>
      </c>
      <c r="M103" t="str" cm="1">
        <f t="array" ref="M103">_xll.MADRec.Format.Verify(M$4,""&amp;E103)</f>
        <v>1.11</v>
      </c>
      <c r="N103" s="22" t="b" cm="1">
        <f t="array" ref="N103">_xll.MADRec.Format.Verify(N$4,F103)</f>
        <v>1</v>
      </c>
      <c r="O103" t="str" cm="1">
        <f t="array" ref="O103">_xll.MADRec.Format.Verify(O$4,""&amp;G103)</f>
        <v>98</v>
      </c>
      <c r="P103" t="str" cm="1">
        <f t="array" ref="P103">_xll.MADRec.Format.Verify(P$4,""&amp;H103)</f>
        <v>1000000098</v>
      </c>
      <c r="R103" s="25" t="str">
        <f t="shared" si="1"/>
        <v>verified</v>
      </c>
      <c r="T103" t="str" cm="1">
        <f t="array" ref="T103">IF(R103&lt;&gt;"verified","",_xll.MADRec.Format.Combine(_xll.MADRec.Format.Pair('LEIs &amp; Verifications'!K$4,'LEIs &amp; Verifications'!K103,$V$2),_xll.MADRec.Format.Pair('LEIs &amp; Verifications'!L$4,'LEIs &amp; Verifications'!L103,$V$2),_xll.MADRec.Format.Pair('LEIs &amp; Verifications'!M$4,'LEIs &amp; Verifications'!M103,$V$2),_xll.MADRec.Format.Pair('LEIs &amp; Verifications'!N$4,'LEIs &amp; Verifications'!N103,$V$2),_xll.MADRec.Format.Pair('LEIs &amp; Verifications'!O$4,'LEIs &amp; Verifications'!O103,$V$2),_xll.MADRec.Format.Pair('LEIs &amp; Verifications'!P$4,'LEIs &amp; Verifications'!P103,$V$2)))</f>
        <v>[_x000D_
  {_x000D_
    "name": "BIC",_x000D_
    "value": "BDzNZO/wDxt1RFHiV/9Lmbo7HtQuiS5fR9jhAgccOIY="_x000D_
  },_x000D_
  {_x000D_
    "name": "EMIR",_x000D_
    "value": "JraMgc2Mk1taQgbQN88q0vyOp42WLe+5Pf+/a1BZvXo="_x000D_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"KdsMZ4Lb1QAFWe9NnpU+MA4rR57tJtiH7z+SuSHAamc="_x000D_
  },_x000D_
  {_x000D_
    "name": "PERMID",_x000D_
    "value": "VrTlkTFcgvEF5EHub4y3sRhsN+2GAuUINiCa5GiKago="_x000D_
  }_x000D_
]</v>
      </c>
    </row>
    <row r="104" spans="2:20" x14ac:dyDescent="0.45">
      <c r="B104" s="24" t="s">
        <v>229</v>
      </c>
      <c r="C104" s="24" t="s">
        <v>230</v>
      </c>
      <c r="D104" s="24" t="s">
        <v>22</v>
      </c>
      <c r="E104" s="24">
        <v>99</v>
      </c>
      <c r="F104" s="24" t="b">
        <v>0</v>
      </c>
      <c r="G104" s="24">
        <v>99</v>
      </c>
      <c r="H104" s="24">
        <v>1000000099</v>
      </c>
      <c r="J104" t="str" cm="1">
        <f t="array" ref="J104">_xll.MADRec.Format.Verify(J$4,B104)</f>
        <v>ABCDEFGHIJK000009969</v>
      </c>
      <c r="K104" t="str" cm="1">
        <f t="array" ref="K104">_xll.MADRec.Format.Verify(K$4,C104)</f>
        <v>0000GB99XXX</v>
      </c>
      <c r="L104" t="str" cm="1">
        <f t="array" ref="L104">_xll.MADRec.Format.Verify(L$4,D104)</f>
        <v>FC</v>
      </c>
      <c r="M104" t="str" cm="1">
        <f t="array" ref="M104">_xll.MADRec.Format.Verify(M$4,""&amp;E104)</f>
        <v>99</v>
      </c>
      <c r="N104" s="22" t="b" cm="1">
        <f t="array" ref="N104">_xll.MADRec.Format.Verify(N$4,F104)</f>
        <v>0</v>
      </c>
      <c r="O104" t="str" cm="1">
        <f t="array" ref="O104">_xll.MADRec.Format.Verify(O$4,""&amp;G104)</f>
        <v>99</v>
      </c>
      <c r="P104" t="str" cm="1">
        <f t="array" ref="P104">_xll.MADRec.Format.Verify(P$4,""&amp;H104)</f>
        <v>1000000099</v>
      </c>
      <c r="R104" s="25" t="str">
        <f t="shared" si="1"/>
        <v>verified</v>
      </c>
      <c r="T104" t="str" cm="1">
        <f t="array" ref="T104">IF(R104&lt;&gt;"verified","",_xll.MADRec.Format.Combine(_xll.MADRec.Format.Pair('LEIs &amp; Verifications'!K$4,'LEIs &amp; Verifications'!K104,$V$2),_xll.MADRec.Format.Pair('LEIs &amp; Verifications'!L$4,'LEIs &amp; Verifications'!L104,$V$2),_xll.MADRec.Format.Pair('LEIs &amp; Verifications'!M$4,'LEIs &amp; Verifications'!M104,$V$2),_xll.MADRec.Format.Pair('LEIs &amp; Verifications'!N$4,'LEIs &amp; Verifications'!N104,$V$2),_xll.MADRec.Format.Pair('LEIs &amp; Verifications'!O$4,'LEIs &amp; Verifications'!O104,$V$2),_xll.MADRec.Format.Pair('LEIs &amp; Verifications'!P$4,'LEIs &amp; Verifications'!P104,$V$2)))</f>
        <v>[_x000D_
  {_x000D_
    "name": "BIC",_x000D_
    "value": "MWSM6zMvxBc6ecJ2tWcCx9ueLM5P/q3ZyBgxQrpBy2g="_x000D_
  },_x000D_
  {_x000D_
    "name": "EMIR",_x000D_
    "value": "tHd8zBcvsH5m52WC/LrgGvkVTL3FlsH2auriEMn1s6k="_x000D_
  },_x000D_
  {_x000D_
    "name": "NACE",_x000D_
    "value": "jB8QRiGd3SFqAj95I1bd8Sf843KnLsm0zayYnuWwtFU="_x000D_
  },_x000D_
  {_x000D_
    "name": "IF",_x000D_
    "value": "/LzxZZCN0YqeSff/J4EBdtuOn2O0NSITdBZkJFIk+Ko="_x000D_
  },_x000D_
  {_x000D_
    "name": "GK",_x000D_
    "value": "jB8QRiGd3SFqAj95I1bd8Sf843KnLsm0zayYnuWwtFU="_x000D_
  },_x000D_
  {_x000D_
    "name": "PERMID",_x000D_
    "value": "WDyJ4KY1OMSC1yb00cih3zqRcMSeMYPkk2J3iIhxMCg="_x000D_
  }_x000D_
]</v>
      </c>
    </row>
  </sheetData>
  <mergeCells count="3">
    <mergeCell ref="B3:H3"/>
    <mergeCell ref="J3:P3"/>
    <mergeCell ref="P2:Q2"/>
  </mergeCells>
  <conditionalFormatting sqref="R2:R104">
    <cfRule type="expression" dxfId="5" priority="1" stopIfTrue="1">
      <formula>R2="errors"</formula>
    </cfRule>
    <cfRule type="expression" dxfId="4" priority="2">
      <formula>R2="verified"</formula>
    </cfRule>
  </conditionalFormatting>
  <dataValidations count="1">
    <dataValidation type="list" allowBlank="1" showInputMessage="1" showErrorMessage="1" sqref="V2" xr:uid="{D7D3C30B-6F4C-4C9A-8916-7BD4AF927665}">
      <formula1>"true,false"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47A-1F43-4073-84F0-F1B0A59B56B4}">
  <sheetPr codeName="Sheet2">
    <tabColor theme="9"/>
  </sheetPr>
  <dimension ref="B2:M104"/>
  <sheetViews>
    <sheetView showGridLines="0" workbookViewId="0">
      <selection activeCell="H12" sqref="H12"/>
    </sheetView>
  </sheetViews>
  <sheetFormatPr defaultRowHeight="14.25" x14ac:dyDescent="0.45"/>
  <cols>
    <col min="1" max="1" width="2.59765625" customWidth="1"/>
    <col min="2" max="2" width="21.33203125" bestFit="1" customWidth="1"/>
    <col min="3" max="3" width="2.59765625" customWidth="1"/>
    <col min="4" max="4" width="27.265625" customWidth="1"/>
    <col min="5" max="5" width="2.59765625" customWidth="1"/>
    <col min="6" max="6" width="14" customWidth="1"/>
    <col min="7" max="7" width="2.59765625" customWidth="1"/>
    <col min="8" max="13" width="17.1328125" customWidth="1"/>
  </cols>
  <sheetData>
    <row r="2" spans="2:13" x14ac:dyDescent="0.45">
      <c r="B2" s="30" t="s">
        <v>29</v>
      </c>
      <c r="C2" s="35" t="str" cm="1">
        <f t="array" ref="C2">_xll.Secretarium.Rt.ConnectionState()</f>
        <v>SecureConnectionEstablished</v>
      </c>
      <c r="D2" s="36"/>
      <c r="E2" s="36"/>
      <c r="F2" s="37"/>
    </row>
    <row r="3" spans="2:13" x14ac:dyDescent="0.45">
      <c r="H3" s="32" t="s">
        <v>14</v>
      </c>
      <c r="I3" s="32"/>
      <c r="J3" s="32"/>
      <c r="K3" s="32"/>
      <c r="L3" s="32"/>
      <c r="M3" s="32"/>
    </row>
    <row r="4" spans="2:13" x14ac:dyDescent="0.45">
      <c r="B4" s="23" t="s">
        <v>0</v>
      </c>
      <c r="D4" s="19" t="s">
        <v>26</v>
      </c>
      <c r="F4" s="19" t="s">
        <v>13</v>
      </c>
      <c r="H4" s="18" t="s">
        <v>6</v>
      </c>
      <c r="I4" s="18" t="s">
        <v>17</v>
      </c>
      <c r="J4" s="18" t="s">
        <v>18</v>
      </c>
      <c r="K4" s="18" t="s">
        <v>19</v>
      </c>
      <c r="L4" s="18" t="s">
        <v>20</v>
      </c>
      <c r="M4" s="18" t="s">
        <v>21</v>
      </c>
    </row>
    <row r="5" spans="2:13" x14ac:dyDescent="0.45">
      <c r="B5" t="str">
        <f>'LEIs &amp; Verifications'!J5</f>
        <v>ABCDEFGHIJK000000075</v>
      </c>
      <c r="C5" t="s">
        <v>11</v>
      </c>
      <c r="D5" s="22" t="str" cm="1">
        <f t="array" ref="D5">_xll.MADRec.RtPut(B5,VLOOKUP(B5,'LEIs &amp; Verifications'!J:T,11,0),'LEIs &amp; Verifications'!$V$2)</f>
        <v>Executed @12/11/2018 13:02:16</v>
      </c>
      <c r="E5" s="22" t="s">
        <v>11</v>
      </c>
      <c r="F5" s="22" t="str" cm="1">
        <f t="array" ref="F5">_xll.MADRec.RtGet(B5,TRUE)</f>
        <v>{_x000D_
  "LEI": "ABCDEFGHIJK000000075",_x000D_
  "values": [_x000D_
    {_x000D_
      "name": "BIC",_x000D_
      "split": [_x000D_
        2_x000D_
      ],_x000D_
      "total": 2,_x000D_
      "group": 2,_x000D_
      "contribution": "1WlUDONHZRGjGMyteYzO96lRCig8K2wpUtmOmaUkn1c="_x000D_
    },_x000D_
    {_x000D_
      "name": "EMIR",_x000D_
      "split": [_x000D_
        2_x000D_
      ],_x000D_
      "total": 2,_x000D_
      "group": 2,_x000D_
      "contribution": "tHd8zBcvsH5m52WC/LrgGvkVTL3FlsH2auriEMn1s6k="_x000D_
    },_x000D_
    {_x000D_
      "name": "GK",_x000D_
      "split": [_x000D_
        2_x000D_
      ],_x000D_
      "total": 2,_x000D_
      "group": 2,_x000D_
      "contribution": "a4ayc/80/OGda4BO/1o/V0etpOqiLx1JwB5S3beHW0s="_x000D_
    },_x000D_
    {_x000D_
      "name": "IF",_x000D_
      "split": [_x000D_
        2_x000D_
      ],_x000D_
      "total": 2,_x000D_
      "group": 2,_x000D_
      "contribution": "tb6kG2xiP3wJ8b8k3K5Y66s8DN2QrZZrxDpFtEhn4Ss="_x000D_
    },_x000D_
    {_x000D_
      "name": "NACE",_x000D_
      "split": [_x000D_
        2_x000D_
      ],_x000D_
      "total": 2,_x000D_
      "group": 2,_x000D_
      "contribution": "sJbBNLZowZuQLcEoBrULe6zoJzOfWZZBBNpnjWSQoic="_x000D_
    },_x000D_
    {_x000D_
      "name": "PERMID",_x000D_
      "split": [_x000D_
        2_x000D_
      ],_x000D_
      "total": 2,_x000D_
      "group": 2,_x000D_
      "contribution": "UqXUoHHYLK6ocymGjSL2uDkKw9Inxv3g1FJeaVEOxHk="_x000D_
    }_x000D_
  ]_x000D_
}</v>
      </c>
      <c r="G5" t="s">
        <v>11</v>
      </c>
      <c r="H5" t="str">
        <f>IF(LEFT($F5,1)="{",_xlfn.SINGLE(INDEX(_xll.MADRec.Extract.ToPieChartData($F5,H$4),8,0)),"")</f>
        <v>full consensus</v>
      </c>
      <c r="I5" t="str">
        <f>IF(LEFT($F5,1)="{",_xlfn.SINGLE(INDEX(_xll.MADRec.Extract.ToPieChartData($F5,I$4),8,0)),"")</f>
        <v>full consensus</v>
      </c>
      <c r="J5" t="str">
        <f>IF(LEFT($F5,1)="{",_xlfn.SINGLE(INDEX(_xll.MADRec.Extract.ToPieChartData($F5,J$4),8,0)),"")</f>
        <v>full consensus</v>
      </c>
      <c r="K5" t="str">
        <f>IF(LEFT($F5,1)="{",_xlfn.SINGLE(INDEX(_xll.MADRec.Extract.ToPieChartData($F5,K$4),8,0)),"")</f>
        <v>full consensus</v>
      </c>
      <c r="L5" t="str">
        <f>IF(LEFT($F5,1)="{",_xlfn.SINGLE(INDEX(_xll.MADRec.Extract.ToPieChartData($F5,L$4),8,0)),"")</f>
        <v>full consensus</v>
      </c>
      <c r="M5" t="str">
        <f>IF(LEFT($F5,1)="{",_xlfn.SINGLE(INDEX(_xll.MADRec.Extract.ToPieChartData($F5,M$4),8,0)),"")</f>
        <v>full consensus</v>
      </c>
    </row>
    <row r="6" spans="2:13" x14ac:dyDescent="0.45">
      <c r="B6" t="str">
        <f>'LEIs &amp; Verifications'!J6</f>
        <v>ABCDEFGHIJK000000172</v>
      </c>
      <c r="C6" t="s">
        <v>11</v>
      </c>
      <c r="D6" s="22" t="str" cm="1">
        <f t="array" ref="D6">_xll.MADRec.RtPut(B6,VLOOKUP(B6,'LEIs &amp; Verifications'!J:T,11,0),'LEIs &amp; Verifications'!$V$2)</f>
        <v>Executed @12/11/2018 13:02:15</v>
      </c>
      <c r="E6" s="22" t="s">
        <v>11</v>
      </c>
      <c r="F6" s="22" t="str" cm="1">
        <f t="array" ref="F6">_xll.MADRec.RtGet(B6,TRUE)</f>
        <v>Please connect first</v>
      </c>
      <c r="G6" t="s">
        <v>11</v>
      </c>
      <c r="H6" t="str">
        <f>IF(LEFT($F6,1)="{",_xlfn.SINGLE(INDEX(_xll.MADRec.Extract.ToPieChartData($F6,H$4),8,0)),"")</f>
        <v/>
      </c>
      <c r="I6" t="str">
        <f>IF(LEFT($F6,1)="{",_xlfn.SINGLE(INDEX(_xll.MADRec.Extract.ToPieChartData($F6,I$4),8,0)),"")</f>
        <v/>
      </c>
      <c r="J6" t="str">
        <f>IF(LEFT($F6,1)="{",_xlfn.SINGLE(INDEX(_xll.MADRec.Extract.ToPieChartData($F6,J$4),8,0)),"")</f>
        <v/>
      </c>
      <c r="K6" t="str">
        <f>IF(LEFT($F6,1)="{",_xlfn.SINGLE(INDEX(_xll.MADRec.Extract.ToPieChartData($F6,K$4),8,0)),"")</f>
        <v/>
      </c>
      <c r="L6" t="str">
        <f>IF(LEFT($F6,1)="{",_xlfn.SINGLE(INDEX(_xll.MADRec.Extract.ToPieChartData($F6,L$4),8,0)),"")</f>
        <v/>
      </c>
      <c r="M6" t="str">
        <f>IF(LEFT($F6,1)="{",_xlfn.SINGLE(INDEX(_xll.MADRec.Extract.ToPieChartData($F6,M$4),8,0)),"")</f>
        <v/>
      </c>
    </row>
    <row r="7" spans="2:13" x14ac:dyDescent="0.45">
      <c r="B7" t="str">
        <f>'LEIs &amp; Verifications'!J7</f>
        <v>ABCDEFGHIJK000000269</v>
      </c>
      <c r="C7" t="s">
        <v>11</v>
      </c>
      <c r="D7" s="22" t="str" cm="1">
        <f t="array" ref="D7">_xll.MADRec.RtPut(B7,VLOOKUP(B7,'LEIs &amp; Verifications'!J:T,11,0),'LEIs &amp; Verifications'!$V$2)</f>
        <v>Executed @12/11/2018 13:02:12</v>
      </c>
      <c r="E7" s="22" t="s">
        <v>11</v>
      </c>
      <c r="F7" s="22" t="str" cm="1">
        <f t="array" ref="F7">_xll.MADRec.RtGet(B7,TRUE)</f>
        <v>Please connect first</v>
      </c>
      <c r="G7" t="s">
        <v>11</v>
      </c>
      <c r="H7" t="str">
        <f>IF(LEFT($F7,1)="{",_xlfn.SINGLE(INDEX(_xll.MADRec.Extract.ToPieChartData($F7,H$4),8,0)),"")</f>
        <v/>
      </c>
      <c r="I7" t="str">
        <f>IF(LEFT($F7,1)="{",_xlfn.SINGLE(INDEX(_xll.MADRec.Extract.ToPieChartData($F7,I$4),8,0)),"")</f>
        <v/>
      </c>
      <c r="J7" t="str">
        <f>IF(LEFT($F7,1)="{",_xlfn.SINGLE(INDEX(_xll.MADRec.Extract.ToPieChartData($F7,J$4),8,0)),"")</f>
        <v/>
      </c>
      <c r="K7" t="str">
        <f>IF(LEFT($F7,1)="{",_xlfn.SINGLE(INDEX(_xll.MADRec.Extract.ToPieChartData($F7,K$4),8,0)),"")</f>
        <v/>
      </c>
      <c r="L7" t="str">
        <f>IF(LEFT($F7,1)="{",_xlfn.SINGLE(INDEX(_xll.MADRec.Extract.ToPieChartData($F7,L$4),8,0)),"")</f>
        <v/>
      </c>
      <c r="M7" t="str">
        <f>IF(LEFT($F7,1)="{",_xlfn.SINGLE(INDEX(_xll.MADRec.Extract.ToPieChartData($F7,M$4),8,0)),"")</f>
        <v/>
      </c>
    </row>
    <row r="8" spans="2:13" x14ac:dyDescent="0.45">
      <c r="B8" t="str">
        <f>'LEIs &amp; Verifications'!J8</f>
        <v>ABCDEFGHIJK000000366</v>
      </c>
      <c r="C8" t="s">
        <v>11</v>
      </c>
      <c r="D8" s="22" t="str" cm="1">
        <f t="array" ref="D8">_xll.MADRec.RtPut(B8,VLOOKUP(B8,'LEIs &amp; Verifications'!J:T,11,0),'LEIs &amp; Verifications'!$V$2)</f>
        <v>Executed @12/11/2018 13:02:15</v>
      </c>
      <c r="E8" s="22" t="s">
        <v>11</v>
      </c>
      <c r="F8" s="22" t="str" cm="1">
        <f t="array" ref="F8">_xll.MADRec.RtGet(B8,TRUE)</f>
        <v>Please connect first</v>
      </c>
      <c r="G8" t="s">
        <v>11</v>
      </c>
      <c r="H8" t="str">
        <f>IF(LEFT($F8,1)="{",_xlfn.SINGLE(INDEX(_xll.MADRec.Extract.ToPieChartData($F8,H$4),8,0)),"")</f>
        <v/>
      </c>
      <c r="I8" t="str">
        <f>IF(LEFT($F8,1)="{",_xlfn.SINGLE(INDEX(_xll.MADRec.Extract.ToPieChartData($F8,I$4),8,0)),"")</f>
        <v/>
      </c>
      <c r="J8" t="str">
        <f>IF(LEFT($F8,1)="{",_xlfn.SINGLE(INDEX(_xll.MADRec.Extract.ToPieChartData($F8,J$4),8,0)),"")</f>
        <v/>
      </c>
      <c r="K8" t="str">
        <f>IF(LEFT($F8,1)="{",_xlfn.SINGLE(INDEX(_xll.MADRec.Extract.ToPieChartData($F8,K$4),8,0)),"")</f>
        <v/>
      </c>
      <c r="L8" t="str">
        <f>IF(LEFT($F8,1)="{",_xlfn.SINGLE(INDEX(_xll.MADRec.Extract.ToPieChartData($F8,L$4),8,0)),"")</f>
        <v/>
      </c>
      <c r="M8" t="str">
        <f>IF(LEFT($F8,1)="{",_xlfn.SINGLE(INDEX(_xll.MADRec.Extract.ToPieChartData($F8,M$4),8,0)),"")</f>
        <v/>
      </c>
    </row>
    <row r="9" spans="2:13" x14ac:dyDescent="0.45">
      <c r="B9" t="str">
        <f>'LEIs &amp; Verifications'!J9</f>
        <v>ABCDEFGHIJK000000463</v>
      </c>
      <c r="C9" t="s">
        <v>11</v>
      </c>
      <c r="D9" s="22" t="str" cm="1">
        <f t="array" ref="D9">_xll.MADRec.RtPut(B9,VLOOKUP(B9,'LEIs &amp; Verifications'!J:T,11,0),'LEIs &amp; Verifications'!$V$2)</f>
        <v>Executed @12/11/2018 13:02:12</v>
      </c>
      <c r="E9" s="22" t="s">
        <v>11</v>
      </c>
      <c r="F9" s="22" t="str" cm="1">
        <f t="array" ref="F9">_xll.MADRec.RtGet(B9,TRUE)</f>
        <v>Please connect first</v>
      </c>
      <c r="G9" t="s">
        <v>11</v>
      </c>
      <c r="H9" t="str">
        <f>IF(LEFT($F9,1)="{",_xlfn.SINGLE(INDEX(_xll.MADRec.Extract.ToPieChartData($F9,H$4),8,0)),"")</f>
        <v/>
      </c>
      <c r="I9" t="str">
        <f>IF(LEFT($F9,1)="{",_xlfn.SINGLE(INDEX(_xll.MADRec.Extract.ToPieChartData($F9,I$4),8,0)),"")</f>
        <v/>
      </c>
      <c r="J9" t="str">
        <f>IF(LEFT($F9,1)="{",_xlfn.SINGLE(INDEX(_xll.MADRec.Extract.ToPieChartData($F9,J$4),8,0)),"")</f>
        <v/>
      </c>
      <c r="K9" t="str">
        <f>IF(LEFT($F9,1)="{",_xlfn.SINGLE(INDEX(_xll.MADRec.Extract.ToPieChartData($F9,K$4),8,0)),"")</f>
        <v/>
      </c>
      <c r="L9" t="str">
        <f>IF(LEFT($F9,1)="{",_xlfn.SINGLE(INDEX(_xll.MADRec.Extract.ToPieChartData($F9,L$4),8,0)),"")</f>
        <v/>
      </c>
      <c r="M9" t="str">
        <f>IF(LEFT($F9,1)="{",_xlfn.SINGLE(INDEX(_xll.MADRec.Extract.ToPieChartData($F9,M$4),8,0)),"")</f>
        <v/>
      </c>
    </row>
    <row r="10" spans="2:13" x14ac:dyDescent="0.45">
      <c r="B10" t="str">
        <f>'LEIs &amp; Verifications'!J10</f>
        <v>ABCDEFGHIJK000000560</v>
      </c>
      <c r="C10" t="s">
        <v>11</v>
      </c>
      <c r="D10" s="22" t="str" cm="1">
        <f t="array" ref="D10">_xll.MADRec.RtPut(B10,VLOOKUP(B10,'LEIs &amp; Verifications'!J:T,11,0),'LEIs &amp; Verifications'!$V$2)</f>
        <v>Executed @12/11/2018 13:02:15</v>
      </c>
      <c r="E10" s="22" t="s">
        <v>11</v>
      </c>
      <c r="F10" s="22" t="str" cm="1">
        <f t="array" ref="F10">_xll.MADRec.RtGet(B10,TRUE)</f>
        <v>Please connect first</v>
      </c>
      <c r="G10" t="s">
        <v>11</v>
      </c>
      <c r="H10" t="str">
        <f>IF(LEFT($F10,1)="{",_xlfn.SINGLE(INDEX(_xll.MADRec.Extract.ToPieChartData($F10,H$4),8,0)),"")</f>
        <v/>
      </c>
      <c r="I10" t="str">
        <f>IF(LEFT($F10,1)="{",_xlfn.SINGLE(INDEX(_xll.MADRec.Extract.ToPieChartData($F10,I$4),8,0)),"")</f>
        <v/>
      </c>
      <c r="J10" t="str">
        <f>IF(LEFT($F10,1)="{",_xlfn.SINGLE(INDEX(_xll.MADRec.Extract.ToPieChartData($F10,J$4),8,0)),"")</f>
        <v/>
      </c>
      <c r="K10" t="str">
        <f>IF(LEFT($F10,1)="{",_xlfn.SINGLE(INDEX(_xll.MADRec.Extract.ToPieChartData($F10,K$4),8,0)),"")</f>
        <v/>
      </c>
      <c r="L10" t="str">
        <f>IF(LEFT($F10,1)="{",_xlfn.SINGLE(INDEX(_xll.MADRec.Extract.ToPieChartData($F10,L$4),8,0)),"")</f>
        <v/>
      </c>
      <c r="M10" t="str">
        <f>IF(LEFT($F10,1)="{",_xlfn.SINGLE(INDEX(_xll.MADRec.Extract.ToPieChartData($F10,M$4),8,0)),"")</f>
        <v/>
      </c>
    </row>
    <row r="11" spans="2:13" x14ac:dyDescent="0.45">
      <c r="B11" t="str">
        <f>'LEIs &amp; Verifications'!J11</f>
        <v>ABCDEFGHIJK000000657</v>
      </c>
      <c r="C11" t="s">
        <v>11</v>
      </c>
      <c r="D11" s="22" t="str" cm="1">
        <f t="array" ref="D11">_xll.MADRec.RtPut(B11,VLOOKUP(B11,'LEIs &amp; Verifications'!J:T,11,0),'LEIs &amp; Verifications'!$V$2)</f>
        <v>Executed @12/11/2018 13:02:12</v>
      </c>
      <c r="E11" s="22" t="s">
        <v>11</v>
      </c>
      <c r="F11" s="22" t="str" cm="1">
        <f t="array" ref="F11">_xll.MADRec.RtGet(B11,TRUE)</f>
        <v>Please connect first</v>
      </c>
      <c r="G11" t="s">
        <v>11</v>
      </c>
      <c r="H11" t="str">
        <f>IF(LEFT($F11,1)="{",_xlfn.SINGLE(INDEX(_xll.MADRec.Extract.ToPieChartData($F11,H$4),8,0)),"")</f>
        <v/>
      </c>
      <c r="I11" t="str">
        <f>IF(LEFT($F11,1)="{",_xlfn.SINGLE(INDEX(_xll.MADRec.Extract.ToPieChartData($F11,I$4),8,0)),"")</f>
        <v/>
      </c>
      <c r="J11" t="str">
        <f>IF(LEFT($F11,1)="{",_xlfn.SINGLE(INDEX(_xll.MADRec.Extract.ToPieChartData($F11,J$4),8,0)),"")</f>
        <v/>
      </c>
      <c r="K11" t="str">
        <f>IF(LEFT($F11,1)="{",_xlfn.SINGLE(INDEX(_xll.MADRec.Extract.ToPieChartData($F11,K$4),8,0)),"")</f>
        <v/>
      </c>
      <c r="L11" t="str">
        <f>IF(LEFT($F11,1)="{",_xlfn.SINGLE(INDEX(_xll.MADRec.Extract.ToPieChartData($F11,L$4),8,0)),"")</f>
        <v/>
      </c>
      <c r="M11" t="str">
        <f>IF(LEFT($F11,1)="{",_xlfn.SINGLE(INDEX(_xll.MADRec.Extract.ToPieChartData($F11,M$4),8,0)),"")</f>
        <v/>
      </c>
    </row>
    <row r="12" spans="2:13" x14ac:dyDescent="0.45">
      <c r="B12" t="str">
        <f>'LEIs &amp; Verifications'!J12</f>
        <v>ABCDEFGHIJK000000754</v>
      </c>
      <c r="C12" t="s">
        <v>11</v>
      </c>
      <c r="D12" s="22" t="str" cm="1">
        <f t="array" ref="D12">_xll.MADRec.RtPut(B12,VLOOKUP(B12,'LEIs &amp; Verifications'!J:T,11,0),'LEIs &amp; Verifications'!$V$2)</f>
        <v>Executed @12/11/2018 13:02:15</v>
      </c>
      <c r="E12" s="22" t="s">
        <v>11</v>
      </c>
      <c r="F12" s="22" t="str" cm="1">
        <f t="array" ref="F12">_xll.MADRec.RtGet(B12,TRUE)</f>
        <v>Please connect first</v>
      </c>
      <c r="G12" t="s">
        <v>11</v>
      </c>
      <c r="H12" t="str">
        <f>IF(LEFT($F12,1)="{",_xlfn.SINGLE(INDEX(_xll.MADRec.Extract.ToPieChartData($F12,H$4),8,0)),"")</f>
        <v/>
      </c>
      <c r="I12" t="str">
        <f>IF(LEFT($F12,1)="{",_xlfn.SINGLE(INDEX(_xll.MADRec.Extract.ToPieChartData($F12,I$4),8,0)),"")</f>
        <v/>
      </c>
      <c r="J12" t="str">
        <f>IF(LEFT($F12,1)="{",_xlfn.SINGLE(INDEX(_xll.MADRec.Extract.ToPieChartData($F12,J$4),8,0)),"")</f>
        <v/>
      </c>
      <c r="K12" t="str">
        <f>IF(LEFT($F12,1)="{",_xlfn.SINGLE(INDEX(_xll.MADRec.Extract.ToPieChartData($F12,K$4),8,0)),"")</f>
        <v/>
      </c>
      <c r="L12" t="str">
        <f>IF(LEFT($F12,1)="{",_xlfn.SINGLE(INDEX(_xll.MADRec.Extract.ToPieChartData($F12,L$4),8,0)),"")</f>
        <v/>
      </c>
      <c r="M12" t="str">
        <f>IF(LEFT($F12,1)="{",_xlfn.SINGLE(INDEX(_xll.MADRec.Extract.ToPieChartData($F12,M$4),8,0)),"")</f>
        <v/>
      </c>
    </row>
    <row r="13" spans="2:13" x14ac:dyDescent="0.45">
      <c r="B13" t="str">
        <f>'LEIs &amp; Verifications'!J13</f>
        <v>ABCDEFGHIJK000000851</v>
      </c>
      <c r="C13" t="s">
        <v>11</v>
      </c>
      <c r="D13" s="22" t="str" cm="1">
        <f t="array" ref="D13">_xll.MADRec.RtPut(B13,VLOOKUP(B13,'LEIs &amp; Verifications'!J:T,11,0),'LEIs &amp; Verifications'!$V$2)</f>
        <v>Executed @12/11/2018 13:02:12</v>
      </c>
      <c r="E13" s="22" t="s">
        <v>11</v>
      </c>
      <c r="F13" s="22" t="str" cm="1">
        <f t="array" ref="F13">_xll.MADRec.RtGet(B13,TRUE)</f>
        <v>Please connect first</v>
      </c>
      <c r="G13" t="s">
        <v>11</v>
      </c>
      <c r="H13" t="str">
        <f>IF(LEFT($F13,1)="{",_xlfn.SINGLE(INDEX(_xll.MADRec.Extract.ToPieChartData($F13,H$4),8,0)),"")</f>
        <v/>
      </c>
      <c r="I13" t="str">
        <f>IF(LEFT($F13,1)="{",_xlfn.SINGLE(INDEX(_xll.MADRec.Extract.ToPieChartData($F13,I$4),8,0)),"")</f>
        <v/>
      </c>
      <c r="J13" t="str">
        <f>IF(LEFT($F13,1)="{",_xlfn.SINGLE(INDEX(_xll.MADRec.Extract.ToPieChartData($F13,J$4),8,0)),"")</f>
        <v/>
      </c>
      <c r="K13" t="str">
        <f>IF(LEFT($F13,1)="{",_xlfn.SINGLE(INDEX(_xll.MADRec.Extract.ToPieChartData($F13,K$4),8,0)),"")</f>
        <v/>
      </c>
      <c r="L13" t="str">
        <f>IF(LEFT($F13,1)="{",_xlfn.SINGLE(INDEX(_xll.MADRec.Extract.ToPieChartData($F13,L$4),8,0)),"")</f>
        <v/>
      </c>
      <c r="M13" t="str">
        <f>IF(LEFT($F13,1)="{",_xlfn.SINGLE(INDEX(_xll.MADRec.Extract.ToPieChartData($F13,M$4),8,0)),"")</f>
        <v/>
      </c>
    </row>
    <row r="14" spans="2:13" x14ac:dyDescent="0.45">
      <c r="B14" t="str">
        <f>'LEIs &amp; Verifications'!J14</f>
        <v>ABCDEFGHIJK000000948</v>
      </c>
      <c r="C14" t="s">
        <v>11</v>
      </c>
      <c r="D14" s="22" t="str" cm="1">
        <f t="array" ref="D14">_xll.MADRec.RtPut(B14,VLOOKUP(B14,'LEIs &amp; Verifications'!J:T,11,0),'LEIs &amp; Verifications'!$V$2)</f>
        <v>Executed @12/11/2018 13:02:15</v>
      </c>
      <c r="E14" s="22" t="s">
        <v>11</v>
      </c>
      <c r="F14" s="22" t="str" cm="1">
        <f t="array" ref="F14">_xll.MADRec.RtGet(B14,TRUE)</f>
        <v>Please connect first</v>
      </c>
      <c r="G14" t="s">
        <v>11</v>
      </c>
      <c r="H14" t="str">
        <f>IF(LEFT($F14,1)="{",_xlfn.SINGLE(INDEX(_xll.MADRec.Extract.ToPieChartData($F14,H$4),8,0)),"")</f>
        <v/>
      </c>
      <c r="I14" t="str">
        <f>IF(LEFT($F14,1)="{",_xlfn.SINGLE(INDEX(_xll.MADRec.Extract.ToPieChartData($F14,I$4),8,0)),"")</f>
        <v/>
      </c>
      <c r="J14" t="str">
        <f>IF(LEFT($F14,1)="{",_xlfn.SINGLE(INDEX(_xll.MADRec.Extract.ToPieChartData($F14,J$4),8,0)),"")</f>
        <v/>
      </c>
      <c r="K14" t="str">
        <f>IF(LEFT($F14,1)="{",_xlfn.SINGLE(INDEX(_xll.MADRec.Extract.ToPieChartData($F14,K$4),8,0)),"")</f>
        <v/>
      </c>
      <c r="L14" t="str">
        <f>IF(LEFT($F14,1)="{",_xlfn.SINGLE(INDEX(_xll.MADRec.Extract.ToPieChartData($F14,L$4),8,0)),"")</f>
        <v/>
      </c>
      <c r="M14" t="str">
        <f>IF(LEFT($F14,1)="{",_xlfn.SINGLE(INDEX(_xll.MADRec.Extract.ToPieChartData($F14,M$4),8,0)),"")</f>
        <v/>
      </c>
    </row>
    <row r="15" spans="2:13" x14ac:dyDescent="0.45">
      <c r="B15" t="str">
        <f>'LEIs &amp; Verifications'!J15</f>
        <v>ABCDEFGHIJK000001045</v>
      </c>
      <c r="C15" t="s">
        <v>11</v>
      </c>
      <c r="D15" s="22" t="str" cm="1">
        <f t="array" ref="D15">_xll.MADRec.RtPut(B15,VLOOKUP(B15,'LEIs &amp; Verifications'!J:T,11,0),'LEIs &amp; Verifications'!$V$2)</f>
        <v>Executed @12/11/2018 13:02:12</v>
      </c>
      <c r="E15" s="22" t="s">
        <v>11</v>
      </c>
      <c r="F15" s="22" t="str" cm="1">
        <f t="array" ref="F15">_xll.MADRec.RtGet(B15,TRUE)</f>
        <v>Please connect first</v>
      </c>
      <c r="G15" t="s">
        <v>11</v>
      </c>
      <c r="H15" t="str">
        <f>IF(LEFT($F15,1)="{",_xlfn.SINGLE(INDEX(_xll.MADRec.Extract.ToPieChartData($F15,H$4),8,0)),"")</f>
        <v/>
      </c>
      <c r="I15" t="str">
        <f>IF(LEFT($F15,1)="{",_xlfn.SINGLE(INDEX(_xll.MADRec.Extract.ToPieChartData($F15,I$4),8,0)),"")</f>
        <v/>
      </c>
      <c r="J15" t="str">
        <f>IF(LEFT($F15,1)="{",_xlfn.SINGLE(INDEX(_xll.MADRec.Extract.ToPieChartData($F15,J$4),8,0)),"")</f>
        <v/>
      </c>
      <c r="K15" t="str">
        <f>IF(LEFT($F15,1)="{",_xlfn.SINGLE(INDEX(_xll.MADRec.Extract.ToPieChartData($F15,K$4),8,0)),"")</f>
        <v/>
      </c>
      <c r="L15" t="str">
        <f>IF(LEFT($F15,1)="{",_xlfn.SINGLE(INDEX(_xll.MADRec.Extract.ToPieChartData($F15,L$4),8,0)),"")</f>
        <v/>
      </c>
      <c r="M15" t="str">
        <f>IF(LEFT($F15,1)="{",_xlfn.SINGLE(INDEX(_xll.MADRec.Extract.ToPieChartData($F15,M$4),8,0)),"")</f>
        <v/>
      </c>
    </row>
    <row r="16" spans="2:13" x14ac:dyDescent="0.45">
      <c r="B16" t="str">
        <f>'LEIs &amp; Verifications'!J16</f>
        <v>ABCDEFGHIJK000001142</v>
      </c>
      <c r="C16" t="s">
        <v>11</v>
      </c>
      <c r="D16" s="22" t="str" cm="1">
        <f t="array" ref="D16">_xll.MADRec.RtPut(B16,VLOOKUP(B16,'LEIs &amp; Verifications'!J:T,11,0),'LEIs &amp; Verifications'!$V$2)</f>
        <v>Executed @12/11/2018 13:02:15</v>
      </c>
      <c r="E16" s="22" t="s">
        <v>11</v>
      </c>
      <c r="F16" s="22" t="str" cm="1">
        <f t="array" ref="F16">_xll.MADRec.RtGet(B16,TRUE)</f>
        <v>Please connect first</v>
      </c>
      <c r="G16" t="s">
        <v>11</v>
      </c>
      <c r="H16" t="str">
        <f>IF(LEFT($F16,1)="{",_xlfn.SINGLE(INDEX(_xll.MADRec.Extract.ToPieChartData($F16,H$4),8,0)),"")</f>
        <v/>
      </c>
      <c r="I16" t="str">
        <f>IF(LEFT($F16,1)="{",_xlfn.SINGLE(INDEX(_xll.MADRec.Extract.ToPieChartData($F16,I$4),8,0)),"")</f>
        <v/>
      </c>
      <c r="J16" t="str">
        <f>IF(LEFT($F16,1)="{",_xlfn.SINGLE(INDEX(_xll.MADRec.Extract.ToPieChartData($F16,J$4),8,0)),"")</f>
        <v/>
      </c>
      <c r="K16" t="str">
        <f>IF(LEFT($F16,1)="{",_xlfn.SINGLE(INDEX(_xll.MADRec.Extract.ToPieChartData($F16,K$4),8,0)),"")</f>
        <v/>
      </c>
      <c r="L16" t="str">
        <f>IF(LEFT($F16,1)="{",_xlfn.SINGLE(INDEX(_xll.MADRec.Extract.ToPieChartData($F16,L$4),8,0)),"")</f>
        <v/>
      </c>
      <c r="M16" t="str">
        <f>IF(LEFT($F16,1)="{",_xlfn.SINGLE(INDEX(_xll.MADRec.Extract.ToPieChartData($F16,M$4),8,0)),"")</f>
        <v/>
      </c>
    </row>
    <row r="17" spans="2:13" x14ac:dyDescent="0.45">
      <c r="B17" t="str">
        <f>'LEIs &amp; Verifications'!J17</f>
        <v>ABCDEFGHIJK000001239</v>
      </c>
      <c r="C17" t="s">
        <v>11</v>
      </c>
      <c r="D17" s="22" t="str" cm="1">
        <f t="array" ref="D17">_xll.MADRec.RtPut(B17,VLOOKUP(B17,'LEIs &amp; Verifications'!J:T,11,0),'LEIs &amp; Verifications'!$V$2)</f>
        <v>Executed @12/11/2018 13:02:12</v>
      </c>
      <c r="E17" s="22" t="s">
        <v>11</v>
      </c>
      <c r="F17" s="22" t="str" cm="1">
        <f t="array" ref="F17">_xll.MADRec.RtGet(B17,TRUE)</f>
        <v>Please connect first</v>
      </c>
      <c r="G17" t="s">
        <v>11</v>
      </c>
      <c r="H17" t="str">
        <f>IF(LEFT($F17,1)="{",_xlfn.SINGLE(INDEX(_xll.MADRec.Extract.ToPieChartData($F17,H$4),8,0)),"")</f>
        <v/>
      </c>
      <c r="I17" t="str">
        <f>IF(LEFT($F17,1)="{",_xlfn.SINGLE(INDEX(_xll.MADRec.Extract.ToPieChartData($F17,I$4),8,0)),"")</f>
        <v/>
      </c>
      <c r="J17" t="str">
        <f>IF(LEFT($F17,1)="{",_xlfn.SINGLE(INDEX(_xll.MADRec.Extract.ToPieChartData($F17,J$4),8,0)),"")</f>
        <v/>
      </c>
      <c r="K17" t="str">
        <f>IF(LEFT($F17,1)="{",_xlfn.SINGLE(INDEX(_xll.MADRec.Extract.ToPieChartData($F17,K$4),8,0)),"")</f>
        <v/>
      </c>
      <c r="L17" t="str">
        <f>IF(LEFT($F17,1)="{",_xlfn.SINGLE(INDEX(_xll.MADRec.Extract.ToPieChartData($F17,L$4),8,0)),"")</f>
        <v/>
      </c>
      <c r="M17" t="str">
        <f>IF(LEFT($F17,1)="{",_xlfn.SINGLE(INDEX(_xll.MADRec.Extract.ToPieChartData($F17,M$4),8,0)),"")</f>
        <v/>
      </c>
    </row>
    <row r="18" spans="2:13" x14ac:dyDescent="0.45">
      <c r="B18" t="str">
        <f>'LEIs &amp; Verifications'!J18</f>
        <v>ABCDEFGHIJK000001336</v>
      </c>
      <c r="C18" t="s">
        <v>11</v>
      </c>
      <c r="D18" s="22" t="str" cm="1">
        <f t="array" ref="D18">_xll.MADRec.RtPut(B18,VLOOKUP(B18,'LEIs &amp; Verifications'!J:T,11,0),'LEIs &amp; Verifications'!$V$2)</f>
        <v>Executed @12/11/2018 13:02:15</v>
      </c>
      <c r="E18" s="22" t="s">
        <v>11</v>
      </c>
      <c r="F18" s="22" t="str" cm="1">
        <f t="array" ref="F18">_xll.MADRec.RtGet(B18,TRUE)</f>
        <v>Please connect first</v>
      </c>
      <c r="G18" t="s">
        <v>11</v>
      </c>
      <c r="H18" t="str">
        <f>IF(LEFT($F18,1)="{",_xlfn.SINGLE(INDEX(_xll.MADRec.Extract.ToPieChartData($F18,H$4),8,0)),"")</f>
        <v/>
      </c>
      <c r="I18" t="str">
        <f>IF(LEFT($F18,1)="{",_xlfn.SINGLE(INDEX(_xll.MADRec.Extract.ToPieChartData($F18,I$4),8,0)),"")</f>
        <v/>
      </c>
      <c r="J18" t="str">
        <f>IF(LEFT($F18,1)="{",_xlfn.SINGLE(INDEX(_xll.MADRec.Extract.ToPieChartData($F18,J$4),8,0)),"")</f>
        <v/>
      </c>
      <c r="K18" t="str">
        <f>IF(LEFT($F18,1)="{",_xlfn.SINGLE(INDEX(_xll.MADRec.Extract.ToPieChartData($F18,K$4),8,0)),"")</f>
        <v/>
      </c>
      <c r="L18" t="str">
        <f>IF(LEFT($F18,1)="{",_xlfn.SINGLE(INDEX(_xll.MADRec.Extract.ToPieChartData($F18,L$4),8,0)),"")</f>
        <v/>
      </c>
      <c r="M18" t="str">
        <f>IF(LEFT($F18,1)="{",_xlfn.SINGLE(INDEX(_xll.MADRec.Extract.ToPieChartData($F18,M$4),8,0)),"")</f>
        <v/>
      </c>
    </row>
    <row r="19" spans="2:13" x14ac:dyDescent="0.45">
      <c r="B19" t="str">
        <f>'LEIs &amp; Verifications'!J19</f>
        <v>ABCDEFGHIJK000001433</v>
      </c>
      <c r="C19" t="s">
        <v>11</v>
      </c>
      <c r="D19" s="22" t="str" cm="1">
        <f t="array" ref="D19">_xll.MADRec.RtPut(B19,VLOOKUP(B19,'LEIs &amp; Verifications'!J:T,11,0),'LEIs &amp; Verifications'!$V$2)</f>
        <v>Executed @12/11/2018 13:02:12</v>
      </c>
      <c r="E19" s="22" t="s">
        <v>11</v>
      </c>
      <c r="F19" s="22" t="str" cm="1">
        <f t="array" ref="F19">_xll.MADRec.RtGet(B19,TRUE)</f>
        <v>Please connect first</v>
      </c>
      <c r="G19" t="s">
        <v>11</v>
      </c>
      <c r="H19" t="str">
        <f>IF(LEFT($F19,1)="{",_xlfn.SINGLE(INDEX(_xll.MADRec.Extract.ToPieChartData($F19,H$4),8,0)),"")</f>
        <v/>
      </c>
      <c r="I19" t="str">
        <f>IF(LEFT($F19,1)="{",_xlfn.SINGLE(INDEX(_xll.MADRec.Extract.ToPieChartData($F19,I$4),8,0)),"")</f>
        <v/>
      </c>
      <c r="J19" t="str">
        <f>IF(LEFT($F19,1)="{",_xlfn.SINGLE(INDEX(_xll.MADRec.Extract.ToPieChartData($F19,J$4),8,0)),"")</f>
        <v/>
      </c>
      <c r="K19" t="str">
        <f>IF(LEFT($F19,1)="{",_xlfn.SINGLE(INDEX(_xll.MADRec.Extract.ToPieChartData($F19,K$4),8,0)),"")</f>
        <v/>
      </c>
      <c r="L19" t="str">
        <f>IF(LEFT($F19,1)="{",_xlfn.SINGLE(INDEX(_xll.MADRec.Extract.ToPieChartData($F19,L$4),8,0)),"")</f>
        <v/>
      </c>
      <c r="M19" t="str">
        <f>IF(LEFT($F19,1)="{",_xlfn.SINGLE(INDEX(_xll.MADRec.Extract.ToPieChartData($F19,M$4),8,0)),"")</f>
        <v/>
      </c>
    </row>
    <row r="20" spans="2:13" x14ac:dyDescent="0.45">
      <c r="B20" t="str">
        <f>'LEIs &amp; Verifications'!J20</f>
        <v>ABCDEFGHIJK000001530</v>
      </c>
      <c r="C20" t="s">
        <v>11</v>
      </c>
      <c r="D20" s="22" t="str" cm="1">
        <f t="array" ref="D20">_xll.MADRec.RtPut(B20,VLOOKUP(B20,'LEIs &amp; Verifications'!J:T,11,0),'LEIs &amp; Verifications'!$V$2)</f>
        <v>Executed @12/11/2018 13:02:15</v>
      </c>
      <c r="E20" s="22" t="s">
        <v>11</v>
      </c>
      <c r="F20" s="22" t="str" cm="1">
        <f t="array" ref="F20">_xll.MADRec.RtGet(B20,TRUE)</f>
        <v>Please connect first</v>
      </c>
      <c r="G20" t="s">
        <v>11</v>
      </c>
      <c r="H20" t="str">
        <f>IF(LEFT($F20,1)="{",_xlfn.SINGLE(INDEX(_xll.MADRec.Extract.ToPieChartData($F20,H$4),8,0)),"")</f>
        <v/>
      </c>
      <c r="I20" t="str">
        <f>IF(LEFT($F20,1)="{",_xlfn.SINGLE(INDEX(_xll.MADRec.Extract.ToPieChartData($F20,I$4),8,0)),"")</f>
        <v/>
      </c>
      <c r="J20" t="str">
        <f>IF(LEFT($F20,1)="{",_xlfn.SINGLE(INDEX(_xll.MADRec.Extract.ToPieChartData($F20,J$4),8,0)),"")</f>
        <v/>
      </c>
      <c r="K20" t="str">
        <f>IF(LEFT($F20,1)="{",_xlfn.SINGLE(INDEX(_xll.MADRec.Extract.ToPieChartData($F20,K$4),8,0)),"")</f>
        <v/>
      </c>
      <c r="L20" t="str">
        <f>IF(LEFT($F20,1)="{",_xlfn.SINGLE(INDEX(_xll.MADRec.Extract.ToPieChartData($F20,L$4),8,0)),"")</f>
        <v/>
      </c>
      <c r="M20" t="str">
        <f>IF(LEFT($F20,1)="{",_xlfn.SINGLE(INDEX(_xll.MADRec.Extract.ToPieChartData($F20,M$4),8,0)),"")</f>
        <v/>
      </c>
    </row>
    <row r="21" spans="2:13" x14ac:dyDescent="0.45">
      <c r="B21" t="str">
        <f>'LEIs &amp; Verifications'!J21</f>
        <v>ABCDEFGHIJK000001627</v>
      </c>
      <c r="C21" t="s">
        <v>11</v>
      </c>
      <c r="D21" s="22" t="str" cm="1">
        <f t="array" ref="D21">_xll.MADRec.RtPut(B21,VLOOKUP(B21,'LEIs &amp; Verifications'!J:T,11,0),'LEIs &amp; Verifications'!$V$2)</f>
        <v>Executed @12/11/2018 13:02:14</v>
      </c>
      <c r="E21" s="22" t="s">
        <v>11</v>
      </c>
      <c r="F21" s="22" t="str" cm="1">
        <f t="array" ref="F21">_xll.MADRec.RtGet(B21,TRUE)</f>
        <v>Please connect first</v>
      </c>
      <c r="G21" t="s">
        <v>11</v>
      </c>
      <c r="H21" t="str">
        <f>IF(LEFT($F21,1)="{",_xlfn.SINGLE(INDEX(_xll.MADRec.Extract.ToPieChartData($F21,H$4),8,0)),"")</f>
        <v/>
      </c>
      <c r="I21" t="str">
        <f>IF(LEFT($F21,1)="{",_xlfn.SINGLE(INDEX(_xll.MADRec.Extract.ToPieChartData($F21,I$4),8,0)),"")</f>
        <v/>
      </c>
      <c r="J21" t="str">
        <f>IF(LEFT($F21,1)="{",_xlfn.SINGLE(INDEX(_xll.MADRec.Extract.ToPieChartData($F21,J$4),8,0)),"")</f>
        <v/>
      </c>
      <c r="K21" t="str">
        <f>IF(LEFT($F21,1)="{",_xlfn.SINGLE(INDEX(_xll.MADRec.Extract.ToPieChartData($F21,K$4),8,0)),"")</f>
        <v/>
      </c>
      <c r="L21" t="str">
        <f>IF(LEFT($F21,1)="{",_xlfn.SINGLE(INDEX(_xll.MADRec.Extract.ToPieChartData($F21,L$4),8,0)),"")</f>
        <v/>
      </c>
      <c r="M21" t="str">
        <f>IF(LEFT($F21,1)="{",_xlfn.SINGLE(INDEX(_xll.MADRec.Extract.ToPieChartData($F21,M$4),8,0)),"")</f>
        <v/>
      </c>
    </row>
    <row r="22" spans="2:13" x14ac:dyDescent="0.45">
      <c r="B22" t="str">
        <f>'LEIs &amp; Verifications'!J22</f>
        <v>ABCDEFGHIJK000001724</v>
      </c>
      <c r="C22" t="s">
        <v>11</v>
      </c>
      <c r="D22" s="22" t="str" cm="1">
        <f t="array" ref="D22">_xll.MADRec.RtPut(B22,VLOOKUP(B22,'LEIs &amp; Verifications'!J:T,11,0),'LEIs &amp; Verifications'!$V$2)</f>
        <v>Executed @12/11/2018 13:02:10</v>
      </c>
      <c r="E22" s="22" t="s">
        <v>11</v>
      </c>
      <c r="F22" s="22" t="str" cm="1">
        <f t="array" ref="F22">_xll.MADRec.RtGet(B22,TRUE)</f>
        <v>Please connect first</v>
      </c>
      <c r="G22" t="s">
        <v>11</v>
      </c>
      <c r="H22" t="str">
        <f>IF(LEFT($F22,1)="{",_xlfn.SINGLE(INDEX(_xll.MADRec.Extract.ToPieChartData($F22,H$4),8,0)),"")</f>
        <v/>
      </c>
      <c r="I22" t="str">
        <f>IF(LEFT($F22,1)="{",_xlfn.SINGLE(INDEX(_xll.MADRec.Extract.ToPieChartData($F22,I$4),8,0)),"")</f>
        <v/>
      </c>
      <c r="J22" t="str">
        <f>IF(LEFT($F22,1)="{",_xlfn.SINGLE(INDEX(_xll.MADRec.Extract.ToPieChartData($F22,J$4),8,0)),"")</f>
        <v/>
      </c>
      <c r="K22" t="str">
        <f>IF(LEFT($F22,1)="{",_xlfn.SINGLE(INDEX(_xll.MADRec.Extract.ToPieChartData($F22,K$4),8,0)),"")</f>
        <v/>
      </c>
      <c r="L22" t="str">
        <f>IF(LEFT($F22,1)="{",_xlfn.SINGLE(INDEX(_xll.MADRec.Extract.ToPieChartData($F22,L$4),8,0)),"")</f>
        <v/>
      </c>
      <c r="M22" t="str">
        <f>IF(LEFT($F22,1)="{",_xlfn.SINGLE(INDEX(_xll.MADRec.Extract.ToPieChartData($F22,M$4),8,0)),"")</f>
        <v/>
      </c>
    </row>
    <row r="23" spans="2:13" x14ac:dyDescent="0.45">
      <c r="B23" t="str">
        <f>'LEIs &amp; Verifications'!J23</f>
        <v>ABCDEFGHIJK000001821</v>
      </c>
      <c r="C23" t="s">
        <v>11</v>
      </c>
      <c r="D23" s="22" t="str" cm="1">
        <f t="array" ref="D23">_xll.MADRec.RtPut(B23,VLOOKUP(B23,'LEIs &amp; Verifications'!J:T,11,0),'LEIs &amp; Verifications'!$V$2)</f>
        <v>Executed @12/11/2018 13:02:13</v>
      </c>
      <c r="E23" s="22" t="s">
        <v>11</v>
      </c>
      <c r="F23" s="22" t="str" cm="1">
        <f t="array" ref="F23">_xll.MADRec.RtGet(B23,TRUE)</f>
        <v>Please connect first</v>
      </c>
      <c r="G23" t="s">
        <v>11</v>
      </c>
      <c r="H23" t="str">
        <f>IF(LEFT($F23,1)="{",_xlfn.SINGLE(INDEX(_xll.MADRec.Extract.ToPieChartData($F23,H$4),8,0)),"")</f>
        <v/>
      </c>
      <c r="I23" t="str">
        <f>IF(LEFT($F23,1)="{",_xlfn.SINGLE(INDEX(_xll.MADRec.Extract.ToPieChartData($F23,I$4),8,0)),"")</f>
        <v/>
      </c>
      <c r="J23" t="str">
        <f>IF(LEFT($F23,1)="{",_xlfn.SINGLE(INDEX(_xll.MADRec.Extract.ToPieChartData($F23,J$4),8,0)),"")</f>
        <v/>
      </c>
      <c r="K23" t="str">
        <f>IF(LEFT($F23,1)="{",_xlfn.SINGLE(INDEX(_xll.MADRec.Extract.ToPieChartData($F23,K$4),8,0)),"")</f>
        <v/>
      </c>
      <c r="L23" t="str">
        <f>IF(LEFT($F23,1)="{",_xlfn.SINGLE(INDEX(_xll.MADRec.Extract.ToPieChartData($F23,L$4),8,0)),"")</f>
        <v/>
      </c>
      <c r="M23" t="str">
        <f>IF(LEFT($F23,1)="{",_xlfn.SINGLE(INDEX(_xll.MADRec.Extract.ToPieChartData($F23,M$4),8,0)),"")</f>
        <v/>
      </c>
    </row>
    <row r="24" spans="2:13" x14ac:dyDescent="0.45">
      <c r="B24" t="str">
        <f>'LEIs &amp; Verifications'!J24</f>
        <v>ABCDEFGHIJK000001918</v>
      </c>
      <c r="C24" t="s">
        <v>11</v>
      </c>
      <c r="D24" s="22" t="str" cm="1">
        <f t="array" ref="D24">_xll.MADRec.RtPut(B24,VLOOKUP(B24,'LEIs &amp; Verifications'!J:T,11,0),'LEIs &amp; Verifications'!$V$2)</f>
        <v>Executed @12/11/2018 13:02:11</v>
      </c>
      <c r="E24" s="22" t="s">
        <v>11</v>
      </c>
      <c r="F24" s="22" t="str" cm="1">
        <f t="array" ref="F24">_xll.MADRec.RtGet(B24,TRUE)</f>
        <v>Please connect first</v>
      </c>
      <c r="G24" t="s">
        <v>11</v>
      </c>
      <c r="H24" t="str">
        <f>IF(LEFT($F24,1)="{",_xlfn.SINGLE(INDEX(_xll.MADRec.Extract.ToPieChartData($F24,H$4),8,0)),"")</f>
        <v/>
      </c>
      <c r="I24" t="str">
        <f>IF(LEFT($F24,1)="{",_xlfn.SINGLE(INDEX(_xll.MADRec.Extract.ToPieChartData($F24,I$4),8,0)),"")</f>
        <v/>
      </c>
      <c r="J24" t="str">
        <f>IF(LEFT($F24,1)="{",_xlfn.SINGLE(INDEX(_xll.MADRec.Extract.ToPieChartData($F24,J$4),8,0)),"")</f>
        <v/>
      </c>
      <c r="K24" t="str">
        <f>IF(LEFT($F24,1)="{",_xlfn.SINGLE(INDEX(_xll.MADRec.Extract.ToPieChartData($F24,K$4),8,0)),"")</f>
        <v/>
      </c>
      <c r="L24" t="str">
        <f>IF(LEFT($F24,1)="{",_xlfn.SINGLE(INDEX(_xll.MADRec.Extract.ToPieChartData($F24,L$4),8,0)),"")</f>
        <v/>
      </c>
      <c r="M24" t="str">
        <f>IF(LEFT($F24,1)="{",_xlfn.SINGLE(INDEX(_xll.MADRec.Extract.ToPieChartData($F24,M$4),8,0)),"")</f>
        <v/>
      </c>
    </row>
    <row r="25" spans="2:13" x14ac:dyDescent="0.45">
      <c r="B25" t="str">
        <f>'LEIs &amp; Verifications'!J25</f>
        <v>ABCDEFGHIJK000002015</v>
      </c>
      <c r="C25" t="s">
        <v>11</v>
      </c>
      <c r="D25" s="22" t="str" cm="1">
        <f t="array" ref="D25">_xll.MADRec.RtPut(B25,VLOOKUP(B25,'LEIs &amp; Verifications'!J:T,11,0),'LEIs &amp; Verifications'!$V$2)</f>
        <v>Executed @12/11/2018 13:02:12</v>
      </c>
      <c r="E25" s="22" t="s">
        <v>11</v>
      </c>
      <c r="F25" s="22" t="str" cm="1">
        <f t="array" ref="F25">_xll.MADRec.RtGet(B25,TRUE)</f>
        <v>Please connect first</v>
      </c>
      <c r="G25" t="s">
        <v>11</v>
      </c>
      <c r="H25" t="str">
        <f>IF(LEFT($F25,1)="{",_xlfn.SINGLE(INDEX(_xll.MADRec.Extract.ToPieChartData($F25,H$4),8,0)),"")</f>
        <v/>
      </c>
      <c r="I25" t="str">
        <f>IF(LEFT($F25,1)="{",_xlfn.SINGLE(INDEX(_xll.MADRec.Extract.ToPieChartData($F25,I$4),8,0)),"")</f>
        <v/>
      </c>
      <c r="J25" t="str">
        <f>IF(LEFT($F25,1)="{",_xlfn.SINGLE(INDEX(_xll.MADRec.Extract.ToPieChartData($F25,J$4),8,0)),"")</f>
        <v/>
      </c>
      <c r="K25" t="str">
        <f>IF(LEFT($F25,1)="{",_xlfn.SINGLE(INDEX(_xll.MADRec.Extract.ToPieChartData($F25,K$4),8,0)),"")</f>
        <v/>
      </c>
      <c r="L25" t="str">
        <f>IF(LEFT($F25,1)="{",_xlfn.SINGLE(INDEX(_xll.MADRec.Extract.ToPieChartData($F25,L$4),8,0)),"")</f>
        <v/>
      </c>
      <c r="M25" t="str">
        <f>IF(LEFT($F25,1)="{",_xlfn.SINGLE(INDEX(_xll.MADRec.Extract.ToPieChartData($F25,M$4),8,0)),"")</f>
        <v/>
      </c>
    </row>
    <row r="26" spans="2:13" x14ac:dyDescent="0.45">
      <c r="B26" t="str">
        <f>'LEIs &amp; Verifications'!J26</f>
        <v>ABCDEFGHIJK000002112</v>
      </c>
      <c r="C26" t="s">
        <v>11</v>
      </c>
      <c r="D26" s="22" t="str" cm="1">
        <f t="array" ref="D26">_xll.MADRec.RtPut(B26,VLOOKUP(B26,'LEIs &amp; Verifications'!J:T,11,0),'LEIs &amp; Verifications'!$V$2)</f>
        <v>Executed @12/11/2018 13:02:10</v>
      </c>
      <c r="E26" s="22" t="s">
        <v>11</v>
      </c>
      <c r="F26" s="22" t="str" cm="1">
        <f t="array" ref="F26">_xll.MADRec.RtGet(B26,TRUE)</f>
        <v>Please connect first</v>
      </c>
      <c r="G26" t="s">
        <v>11</v>
      </c>
      <c r="H26" t="str">
        <f>IF(LEFT($F26,1)="{",_xlfn.SINGLE(INDEX(_xll.MADRec.Extract.ToPieChartData($F26,H$4),8,0)),"")</f>
        <v/>
      </c>
      <c r="I26" t="str">
        <f>IF(LEFT($F26,1)="{",_xlfn.SINGLE(INDEX(_xll.MADRec.Extract.ToPieChartData($F26,I$4),8,0)),"")</f>
        <v/>
      </c>
      <c r="J26" t="str">
        <f>IF(LEFT($F26,1)="{",_xlfn.SINGLE(INDEX(_xll.MADRec.Extract.ToPieChartData($F26,J$4),8,0)),"")</f>
        <v/>
      </c>
      <c r="K26" t="str">
        <f>IF(LEFT($F26,1)="{",_xlfn.SINGLE(INDEX(_xll.MADRec.Extract.ToPieChartData($F26,K$4),8,0)),"")</f>
        <v/>
      </c>
      <c r="L26" t="str">
        <f>IF(LEFT($F26,1)="{",_xlfn.SINGLE(INDEX(_xll.MADRec.Extract.ToPieChartData($F26,L$4),8,0)),"")</f>
        <v/>
      </c>
      <c r="M26" t="str">
        <f>IF(LEFT($F26,1)="{",_xlfn.SINGLE(INDEX(_xll.MADRec.Extract.ToPieChartData($F26,M$4),8,0)),"")</f>
        <v/>
      </c>
    </row>
    <row r="27" spans="2:13" x14ac:dyDescent="0.45">
      <c r="B27" t="str">
        <f>'LEIs &amp; Verifications'!J27</f>
        <v>ABCDEFGHIJK000002209</v>
      </c>
      <c r="C27" t="s">
        <v>11</v>
      </c>
      <c r="D27" s="22" t="str" cm="1">
        <f t="array" ref="D27">_xll.MADRec.RtPut(B27,VLOOKUP(B27,'LEIs &amp; Verifications'!J:T,11,0),'LEIs &amp; Verifications'!$V$2)</f>
        <v>Executed @12/11/2018 13:02:11</v>
      </c>
      <c r="E27" s="22" t="s">
        <v>11</v>
      </c>
      <c r="F27" s="22" t="str" cm="1">
        <f t="array" ref="F27">_xll.MADRec.RtGet(B27,TRUE)</f>
        <v>Please connect first</v>
      </c>
      <c r="G27" t="s">
        <v>11</v>
      </c>
      <c r="H27" t="str">
        <f>IF(LEFT($F27,1)="{",_xlfn.SINGLE(INDEX(_xll.MADRec.Extract.ToPieChartData($F27,H$4),8,0)),"")</f>
        <v/>
      </c>
      <c r="I27" t="str">
        <f>IF(LEFT($F27,1)="{",_xlfn.SINGLE(INDEX(_xll.MADRec.Extract.ToPieChartData($F27,I$4),8,0)),"")</f>
        <v/>
      </c>
      <c r="J27" t="str">
        <f>IF(LEFT($F27,1)="{",_xlfn.SINGLE(INDEX(_xll.MADRec.Extract.ToPieChartData($F27,J$4),8,0)),"")</f>
        <v/>
      </c>
      <c r="K27" t="str">
        <f>IF(LEFT($F27,1)="{",_xlfn.SINGLE(INDEX(_xll.MADRec.Extract.ToPieChartData($F27,K$4),8,0)),"")</f>
        <v/>
      </c>
      <c r="L27" t="str">
        <f>IF(LEFT($F27,1)="{",_xlfn.SINGLE(INDEX(_xll.MADRec.Extract.ToPieChartData($F27,L$4),8,0)),"")</f>
        <v/>
      </c>
      <c r="M27" t="str">
        <f>IF(LEFT($F27,1)="{",_xlfn.SINGLE(INDEX(_xll.MADRec.Extract.ToPieChartData($F27,M$4),8,0)),"")</f>
        <v/>
      </c>
    </row>
    <row r="28" spans="2:13" x14ac:dyDescent="0.45">
      <c r="B28" t="str">
        <f>'LEIs &amp; Verifications'!J28</f>
        <v>ABCDEFGHIJK000002306</v>
      </c>
      <c r="C28" t="s">
        <v>11</v>
      </c>
      <c r="D28" s="22" t="str" cm="1">
        <f t="array" ref="D28">_xll.MADRec.RtPut(B28,VLOOKUP(B28,'LEIs &amp; Verifications'!J:T,11,0),'LEIs &amp; Verifications'!$V$2)</f>
        <v>Executed @12/11/2018 13:02:15</v>
      </c>
      <c r="E28" s="22" t="s">
        <v>11</v>
      </c>
      <c r="F28" s="22" t="str" cm="1">
        <f t="array" ref="F28">_xll.MADRec.RtGet(B28,TRUE)</f>
        <v>Please connect first</v>
      </c>
      <c r="G28" t="s">
        <v>11</v>
      </c>
      <c r="H28" t="str">
        <f>IF(LEFT($F28,1)="{",_xlfn.SINGLE(INDEX(_xll.MADRec.Extract.ToPieChartData($F28,H$4),8,0)),"")</f>
        <v/>
      </c>
      <c r="I28" t="str">
        <f>IF(LEFT($F28,1)="{",_xlfn.SINGLE(INDEX(_xll.MADRec.Extract.ToPieChartData($F28,I$4),8,0)),"")</f>
        <v/>
      </c>
      <c r="J28" t="str">
        <f>IF(LEFT($F28,1)="{",_xlfn.SINGLE(INDEX(_xll.MADRec.Extract.ToPieChartData($F28,J$4),8,0)),"")</f>
        <v/>
      </c>
      <c r="K28" t="str">
        <f>IF(LEFT($F28,1)="{",_xlfn.SINGLE(INDEX(_xll.MADRec.Extract.ToPieChartData($F28,K$4),8,0)),"")</f>
        <v/>
      </c>
      <c r="L28" t="str">
        <f>IF(LEFT($F28,1)="{",_xlfn.SINGLE(INDEX(_xll.MADRec.Extract.ToPieChartData($F28,L$4),8,0)),"")</f>
        <v/>
      </c>
      <c r="M28" t="str">
        <f>IF(LEFT($F28,1)="{",_xlfn.SINGLE(INDEX(_xll.MADRec.Extract.ToPieChartData($F28,M$4),8,0)),"")</f>
        <v/>
      </c>
    </row>
    <row r="29" spans="2:13" x14ac:dyDescent="0.45">
      <c r="B29" t="str">
        <f>'LEIs &amp; Verifications'!J29</f>
        <v>ABCDEFGHIJK000002403</v>
      </c>
      <c r="C29" t="s">
        <v>11</v>
      </c>
      <c r="D29" s="22" t="str" cm="1">
        <f t="array" ref="D29">_xll.MADRec.RtPut(B29,VLOOKUP(B29,'LEIs &amp; Verifications'!J:T,11,0),'LEIs &amp; Verifications'!$V$2)</f>
        <v>Executed @12/11/2018 13:02:16</v>
      </c>
      <c r="E29" s="22" t="s">
        <v>11</v>
      </c>
      <c r="F29" s="22" t="str" cm="1">
        <f t="array" ref="F29">_xll.MADRec.RtGet(B29,TRUE)</f>
        <v>Please connect first</v>
      </c>
      <c r="G29" t="s">
        <v>11</v>
      </c>
      <c r="H29" t="str">
        <f>IF(LEFT($F29,1)="{",_xlfn.SINGLE(INDEX(_xll.MADRec.Extract.ToPieChartData($F29,H$4),8,0)),"")</f>
        <v/>
      </c>
      <c r="I29" t="str">
        <f>IF(LEFT($F29,1)="{",_xlfn.SINGLE(INDEX(_xll.MADRec.Extract.ToPieChartData($F29,I$4),8,0)),"")</f>
        <v/>
      </c>
      <c r="J29" t="str">
        <f>IF(LEFT($F29,1)="{",_xlfn.SINGLE(INDEX(_xll.MADRec.Extract.ToPieChartData($F29,J$4),8,0)),"")</f>
        <v/>
      </c>
      <c r="K29" t="str">
        <f>IF(LEFT($F29,1)="{",_xlfn.SINGLE(INDEX(_xll.MADRec.Extract.ToPieChartData($F29,K$4),8,0)),"")</f>
        <v/>
      </c>
      <c r="L29" t="str">
        <f>IF(LEFT($F29,1)="{",_xlfn.SINGLE(INDEX(_xll.MADRec.Extract.ToPieChartData($F29,L$4),8,0)),"")</f>
        <v/>
      </c>
      <c r="M29" t="str">
        <f>IF(LEFT($F29,1)="{",_xlfn.SINGLE(INDEX(_xll.MADRec.Extract.ToPieChartData($F29,M$4),8,0)),"")</f>
        <v/>
      </c>
    </row>
    <row r="30" spans="2:13" x14ac:dyDescent="0.45">
      <c r="B30" t="str">
        <f>'LEIs &amp; Verifications'!J30</f>
        <v>ABCDEFGHIJK000002597</v>
      </c>
      <c r="C30" t="s">
        <v>11</v>
      </c>
      <c r="D30" s="22" t="str" cm="1">
        <f t="array" ref="D30">_xll.MADRec.RtPut(B30,VLOOKUP(B30,'LEIs &amp; Verifications'!J:T,11,0),'LEIs &amp; Verifications'!$V$2)</f>
        <v>Executed @12/11/2018 13:02:14</v>
      </c>
      <c r="E30" s="22" t="s">
        <v>11</v>
      </c>
      <c r="F30" s="22" t="str" cm="1">
        <f t="array" ref="F30">_xll.MADRec.RtGet(B30,TRUE)</f>
        <v>Please connect first</v>
      </c>
      <c r="G30" t="s">
        <v>11</v>
      </c>
      <c r="H30" t="str">
        <f>IF(LEFT($F30,1)="{",_xlfn.SINGLE(INDEX(_xll.MADRec.Extract.ToPieChartData($F30,H$4),8,0)),"")</f>
        <v/>
      </c>
      <c r="I30" t="str">
        <f>IF(LEFT($F30,1)="{",_xlfn.SINGLE(INDEX(_xll.MADRec.Extract.ToPieChartData($F30,I$4),8,0)),"")</f>
        <v/>
      </c>
      <c r="J30" t="str">
        <f>IF(LEFT($F30,1)="{",_xlfn.SINGLE(INDEX(_xll.MADRec.Extract.ToPieChartData($F30,J$4),8,0)),"")</f>
        <v/>
      </c>
      <c r="K30" t="str">
        <f>IF(LEFT($F30,1)="{",_xlfn.SINGLE(INDEX(_xll.MADRec.Extract.ToPieChartData($F30,K$4),8,0)),"")</f>
        <v/>
      </c>
      <c r="L30" t="str">
        <f>IF(LEFT($F30,1)="{",_xlfn.SINGLE(INDEX(_xll.MADRec.Extract.ToPieChartData($F30,L$4),8,0)),"")</f>
        <v/>
      </c>
      <c r="M30" t="str">
        <f>IF(LEFT($F30,1)="{",_xlfn.SINGLE(INDEX(_xll.MADRec.Extract.ToPieChartData($F30,M$4),8,0)),"")</f>
        <v/>
      </c>
    </row>
    <row r="31" spans="2:13" x14ac:dyDescent="0.45">
      <c r="B31" t="str">
        <f>'LEIs &amp; Verifications'!J31</f>
        <v>ABCDEFGHIJK000002694</v>
      </c>
      <c r="C31" t="s">
        <v>11</v>
      </c>
      <c r="D31" s="22" t="str" cm="1">
        <f t="array" ref="D31">_xll.MADRec.RtPut(B31,VLOOKUP(B31,'LEIs &amp; Verifications'!J:T,11,0),'LEIs &amp; Verifications'!$V$2)</f>
        <v>Executed @12/11/2018 13:02:14</v>
      </c>
      <c r="E31" s="22" t="s">
        <v>11</v>
      </c>
      <c r="F31" s="22" t="str" cm="1">
        <f t="array" ref="F31">_xll.MADRec.RtGet(B31,TRUE)</f>
        <v>Please connect first</v>
      </c>
      <c r="G31" t="s">
        <v>11</v>
      </c>
      <c r="H31" t="str">
        <f>IF(LEFT($F31,1)="{",_xlfn.SINGLE(INDEX(_xll.MADRec.Extract.ToPieChartData($F31,H$4),8,0)),"")</f>
        <v/>
      </c>
      <c r="I31" t="str">
        <f>IF(LEFT($F31,1)="{",_xlfn.SINGLE(INDEX(_xll.MADRec.Extract.ToPieChartData($F31,I$4),8,0)),"")</f>
        <v/>
      </c>
      <c r="J31" t="str">
        <f>IF(LEFT($F31,1)="{",_xlfn.SINGLE(INDEX(_xll.MADRec.Extract.ToPieChartData($F31,J$4),8,0)),"")</f>
        <v/>
      </c>
      <c r="K31" t="str">
        <f>IF(LEFT($F31,1)="{",_xlfn.SINGLE(INDEX(_xll.MADRec.Extract.ToPieChartData($F31,K$4),8,0)),"")</f>
        <v/>
      </c>
      <c r="L31" t="str">
        <f>IF(LEFT($F31,1)="{",_xlfn.SINGLE(INDEX(_xll.MADRec.Extract.ToPieChartData($F31,L$4),8,0)),"")</f>
        <v/>
      </c>
      <c r="M31" t="str">
        <f>IF(LEFT($F31,1)="{",_xlfn.SINGLE(INDEX(_xll.MADRec.Extract.ToPieChartData($F31,M$4),8,0)),"")</f>
        <v/>
      </c>
    </row>
    <row r="32" spans="2:13" x14ac:dyDescent="0.45">
      <c r="B32" t="str">
        <f>'LEIs &amp; Verifications'!J32</f>
        <v>ABCDEFGHIJK000002791</v>
      </c>
      <c r="C32" t="s">
        <v>11</v>
      </c>
      <c r="D32" s="22" t="str" cm="1">
        <f t="array" ref="D32">_xll.MADRec.RtPut(B32,VLOOKUP(B32,'LEIs &amp; Verifications'!J:T,11,0),'LEIs &amp; Verifications'!$V$2)</f>
        <v>Executed @12/11/2018 13:02:13</v>
      </c>
      <c r="E32" s="22" t="s">
        <v>11</v>
      </c>
      <c r="F32" s="22" t="str" cm="1">
        <f t="array" ref="F32">_xll.MADRec.RtGet(B32,TRUE)</f>
        <v>Please connect first</v>
      </c>
      <c r="G32" t="s">
        <v>11</v>
      </c>
      <c r="H32" t="str">
        <f>IF(LEFT($F32,1)="{",_xlfn.SINGLE(INDEX(_xll.MADRec.Extract.ToPieChartData($F32,H$4),8,0)),"")</f>
        <v/>
      </c>
      <c r="I32" t="str">
        <f>IF(LEFT($F32,1)="{",_xlfn.SINGLE(INDEX(_xll.MADRec.Extract.ToPieChartData($F32,I$4),8,0)),"")</f>
        <v/>
      </c>
      <c r="J32" t="str">
        <f>IF(LEFT($F32,1)="{",_xlfn.SINGLE(INDEX(_xll.MADRec.Extract.ToPieChartData($F32,J$4),8,0)),"")</f>
        <v/>
      </c>
      <c r="K32" t="str">
        <f>IF(LEFT($F32,1)="{",_xlfn.SINGLE(INDEX(_xll.MADRec.Extract.ToPieChartData($F32,K$4),8,0)),"")</f>
        <v/>
      </c>
      <c r="L32" t="str">
        <f>IF(LEFT($F32,1)="{",_xlfn.SINGLE(INDEX(_xll.MADRec.Extract.ToPieChartData($F32,L$4),8,0)),"")</f>
        <v/>
      </c>
      <c r="M32" t="str">
        <f>IF(LEFT($F32,1)="{",_xlfn.SINGLE(INDEX(_xll.MADRec.Extract.ToPieChartData($F32,M$4),8,0)),"")</f>
        <v/>
      </c>
    </row>
    <row r="33" spans="2:13" x14ac:dyDescent="0.45">
      <c r="B33" t="str">
        <f>'LEIs &amp; Verifications'!J33</f>
        <v>ABCDEFGHIJK000002888</v>
      </c>
      <c r="C33" t="s">
        <v>11</v>
      </c>
      <c r="D33" s="22" t="str" cm="1">
        <f t="array" ref="D33">_xll.MADRec.RtPut(B33,VLOOKUP(B33,'LEIs &amp; Verifications'!J:T,11,0),'LEIs &amp; Verifications'!$V$2)</f>
        <v>Executed @12/11/2018 13:02:12</v>
      </c>
      <c r="E33" s="22" t="s">
        <v>11</v>
      </c>
      <c r="F33" s="22" t="str" cm="1">
        <f t="array" ref="F33">_xll.MADRec.RtGet(B33,TRUE)</f>
        <v>Please connect first</v>
      </c>
      <c r="G33" t="s">
        <v>11</v>
      </c>
      <c r="H33" t="str">
        <f>IF(LEFT($F33,1)="{",_xlfn.SINGLE(INDEX(_xll.MADRec.Extract.ToPieChartData($F33,H$4),8,0)),"")</f>
        <v/>
      </c>
      <c r="I33" t="str">
        <f>IF(LEFT($F33,1)="{",_xlfn.SINGLE(INDEX(_xll.MADRec.Extract.ToPieChartData($F33,I$4),8,0)),"")</f>
        <v/>
      </c>
      <c r="J33" t="str">
        <f>IF(LEFT($F33,1)="{",_xlfn.SINGLE(INDEX(_xll.MADRec.Extract.ToPieChartData($F33,J$4),8,0)),"")</f>
        <v/>
      </c>
      <c r="K33" t="str">
        <f>IF(LEFT($F33,1)="{",_xlfn.SINGLE(INDEX(_xll.MADRec.Extract.ToPieChartData($F33,K$4),8,0)),"")</f>
        <v/>
      </c>
      <c r="L33" t="str">
        <f>IF(LEFT($F33,1)="{",_xlfn.SINGLE(INDEX(_xll.MADRec.Extract.ToPieChartData($F33,L$4),8,0)),"")</f>
        <v/>
      </c>
      <c r="M33" t="str">
        <f>IF(LEFT($F33,1)="{",_xlfn.SINGLE(INDEX(_xll.MADRec.Extract.ToPieChartData($F33,M$4),8,0)),"")</f>
        <v/>
      </c>
    </row>
    <row r="34" spans="2:13" x14ac:dyDescent="0.45">
      <c r="B34" t="str">
        <f>'LEIs &amp; Verifications'!J34</f>
        <v>ABCDEFGHIJK000002985</v>
      </c>
      <c r="C34" t="s">
        <v>11</v>
      </c>
      <c r="D34" s="22" t="str" cm="1">
        <f t="array" ref="D34">_xll.MADRec.RtPut(B34,VLOOKUP(B34,'LEIs &amp; Verifications'!J:T,11,0),'LEIs &amp; Verifications'!$V$2)</f>
        <v>Executed @12/11/2018 13:02:11</v>
      </c>
      <c r="E34" s="22" t="s">
        <v>11</v>
      </c>
      <c r="F34" s="22" t="str" cm="1">
        <f t="array" ref="F34">_xll.MADRec.RtGet(B34,TRUE)</f>
        <v>Please connect first</v>
      </c>
      <c r="G34" t="s">
        <v>11</v>
      </c>
      <c r="H34" t="str">
        <f>IF(LEFT($F34,1)="{",_xlfn.SINGLE(INDEX(_xll.MADRec.Extract.ToPieChartData($F34,H$4),8,0)),"")</f>
        <v/>
      </c>
      <c r="I34" t="str">
        <f>IF(LEFT($F34,1)="{",_xlfn.SINGLE(INDEX(_xll.MADRec.Extract.ToPieChartData($F34,I$4),8,0)),"")</f>
        <v/>
      </c>
      <c r="J34" t="str">
        <f>IF(LEFT($F34,1)="{",_xlfn.SINGLE(INDEX(_xll.MADRec.Extract.ToPieChartData($F34,J$4),8,0)),"")</f>
        <v/>
      </c>
      <c r="K34" t="str">
        <f>IF(LEFT($F34,1)="{",_xlfn.SINGLE(INDEX(_xll.MADRec.Extract.ToPieChartData($F34,K$4),8,0)),"")</f>
        <v/>
      </c>
      <c r="L34" t="str">
        <f>IF(LEFT($F34,1)="{",_xlfn.SINGLE(INDEX(_xll.MADRec.Extract.ToPieChartData($F34,L$4),8,0)),"")</f>
        <v/>
      </c>
      <c r="M34" t="str">
        <f>IF(LEFT($F34,1)="{",_xlfn.SINGLE(INDEX(_xll.MADRec.Extract.ToPieChartData($F34,M$4),8,0)),"")</f>
        <v/>
      </c>
    </row>
    <row r="35" spans="2:13" x14ac:dyDescent="0.45">
      <c r="B35" t="str">
        <f>'LEIs &amp; Verifications'!J35</f>
        <v>ABCDEFGHIJK000003082</v>
      </c>
      <c r="C35" t="s">
        <v>11</v>
      </c>
      <c r="D35" s="22" t="str" cm="1">
        <f t="array" ref="D35">_xll.MADRec.RtPut(B35,VLOOKUP(B35,'LEIs &amp; Verifications'!J:T,11,0),'LEIs &amp; Verifications'!$V$2)</f>
        <v>Executed @12/11/2018 13:02:10</v>
      </c>
      <c r="E35" s="22" t="s">
        <v>11</v>
      </c>
      <c r="F35" s="22" t="str" cm="1">
        <f t="array" ref="F35">_xll.MADRec.RtGet(B35,TRUE)</f>
        <v>Please connect first</v>
      </c>
      <c r="G35" t="s">
        <v>11</v>
      </c>
      <c r="H35" t="str">
        <f>IF(LEFT($F35,1)="{",_xlfn.SINGLE(INDEX(_xll.MADRec.Extract.ToPieChartData($F35,H$4),8,0)),"")</f>
        <v/>
      </c>
      <c r="I35" t="str">
        <f>IF(LEFT($F35,1)="{",_xlfn.SINGLE(INDEX(_xll.MADRec.Extract.ToPieChartData($F35,I$4),8,0)),"")</f>
        <v/>
      </c>
      <c r="J35" t="str">
        <f>IF(LEFT($F35,1)="{",_xlfn.SINGLE(INDEX(_xll.MADRec.Extract.ToPieChartData($F35,J$4),8,0)),"")</f>
        <v/>
      </c>
      <c r="K35" t="str">
        <f>IF(LEFT($F35,1)="{",_xlfn.SINGLE(INDEX(_xll.MADRec.Extract.ToPieChartData($F35,K$4),8,0)),"")</f>
        <v/>
      </c>
      <c r="L35" t="str">
        <f>IF(LEFT($F35,1)="{",_xlfn.SINGLE(INDEX(_xll.MADRec.Extract.ToPieChartData($F35,L$4),8,0)),"")</f>
        <v/>
      </c>
      <c r="M35" t="str">
        <f>IF(LEFT($F35,1)="{",_xlfn.SINGLE(INDEX(_xll.MADRec.Extract.ToPieChartData($F35,M$4),8,0)),"")</f>
        <v/>
      </c>
    </row>
    <row r="36" spans="2:13" x14ac:dyDescent="0.45">
      <c r="B36" t="str">
        <f>'LEIs &amp; Verifications'!J36</f>
        <v>ABCDEFGHIJK000003179</v>
      </c>
      <c r="C36" t="s">
        <v>11</v>
      </c>
      <c r="D36" s="22" t="str" cm="1">
        <f t="array" ref="D36">_xll.MADRec.RtPut(B36,VLOOKUP(B36,'LEIs &amp; Verifications'!J:T,11,0),'LEIs &amp; Verifications'!$V$2)</f>
        <v>Executed @12/11/2018 13:02:15</v>
      </c>
      <c r="E36" s="22" t="s">
        <v>11</v>
      </c>
      <c r="F36" s="22" t="str" cm="1">
        <f t="array" ref="F36">_xll.MADRec.RtGet(B36,TRUE)</f>
        <v>Please connect first</v>
      </c>
      <c r="G36" t="s">
        <v>11</v>
      </c>
      <c r="H36" t="str">
        <f>IF(LEFT($F36,1)="{",_xlfn.SINGLE(INDEX(_xll.MADRec.Extract.ToPieChartData($F36,H$4),8,0)),"")</f>
        <v/>
      </c>
      <c r="I36" t="str">
        <f>IF(LEFT($F36,1)="{",_xlfn.SINGLE(INDEX(_xll.MADRec.Extract.ToPieChartData($F36,I$4),8,0)),"")</f>
        <v/>
      </c>
      <c r="J36" t="str">
        <f>IF(LEFT($F36,1)="{",_xlfn.SINGLE(INDEX(_xll.MADRec.Extract.ToPieChartData($F36,J$4),8,0)),"")</f>
        <v/>
      </c>
      <c r="K36" t="str">
        <f>IF(LEFT($F36,1)="{",_xlfn.SINGLE(INDEX(_xll.MADRec.Extract.ToPieChartData($F36,K$4),8,0)),"")</f>
        <v/>
      </c>
      <c r="L36" t="str">
        <f>IF(LEFT($F36,1)="{",_xlfn.SINGLE(INDEX(_xll.MADRec.Extract.ToPieChartData($F36,L$4),8,0)),"")</f>
        <v/>
      </c>
      <c r="M36" t="str">
        <f>IF(LEFT($F36,1)="{",_xlfn.SINGLE(INDEX(_xll.MADRec.Extract.ToPieChartData($F36,M$4),8,0)),"")</f>
        <v/>
      </c>
    </row>
    <row r="37" spans="2:13" x14ac:dyDescent="0.45">
      <c r="B37" t="str">
        <f>'LEIs &amp; Verifications'!J37</f>
        <v>ABCDEFGHIJK000003276</v>
      </c>
      <c r="C37" t="s">
        <v>11</v>
      </c>
      <c r="D37" s="22" t="str" cm="1">
        <f t="array" ref="D37">_xll.MADRec.RtPut(B37,VLOOKUP(B37,'LEIs &amp; Verifications'!J:T,11,0),'LEIs &amp; Verifications'!$V$2)</f>
        <v>Executed @12/11/2018 13:02:15</v>
      </c>
      <c r="E37" s="22" t="s">
        <v>11</v>
      </c>
      <c r="F37" s="22" t="str" cm="1">
        <f t="array" ref="F37">_xll.MADRec.RtGet(B37,TRUE)</f>
        <v>Please connect first</v>
      </c>
      <c r="G37" t="s">
        <v>11</v>
      </c>
      <c r="H37" t="str">
        <f>IF(LEFT($F37,1)="{",_xlfn.SINGLE(INDEX(_xll.MADRec.Extract.ToPieChartData($F37,H$4),8,0)),"")</f>
        <v/>
      </c>
      <c r="I37" t="str">
        <f>IF(LEFT($F37,1)="{",_xlfn.SINGLE(INDEX(_xll.MADRec.Extract.ToPieChartData($F37,I$4),8,0)),"")</f>
        <v/>
      </c>
      <c r="J37" t="str">
        <f>IF(LEFT($F37,1)="{",_xlfn.SINGLE(INDEX(_xll.MADRec.Extract.ToPieChartData($F37,J$4),8,0)),"")</f>
        <v/>
      </c>
      <c r="K37" t="str">
        <f>IF(LEFT($F37,1)="{",_xlfn.SINGLE(INDEX(_xll.MADRec.Extract.ToPieChartData($F37,K$4),8,0)),"")</f>
        <v/>
      </c>
      <c r="L37" t="str">
        <f>IF(LEFT($F37,1)="{",_xlfn.SINGLE(INDEX(_xll.MADRec.Extract.ToPieChartData($F37,L$4),8,0)),"")</f>
        <v/>
      </c>
      <c r="M37" t="str">
        <f>IF(LEFT($F37,1)="{",_xlfn.SINGLE(INDEX(_xll.MADRec.Extract.ToPieChartData($F37,M$4),8,0)),"")</f>
        <v/>
      </c>
    </row>
    <row r="38" spans="2:13" x14ac:dyDescent="0.45">
      <c r="B38" t="str">
        <f>'LEIs &amp; Verifications'!J38</f>
        <v>ABCDEFGHIJK000003373</v>
      </c>
      <c r="C38" t="s">
        <v>11</v>
      </c>
      <c r="D38" s="22" t="str" cm="1">
        <f t="array" ref="D38">_xll.MADRec.RtPut(B38,VLOOKUP(B38,'LEIs &amp; Verifications'!J:T,11,0),'LEIs &amp; Verifications'!$V$2)</f>
        <v>Executed @12/11/2018 13:02:13</v>
      </c>
      <c r="E38" s="22" t="s">
        <v>11</v>
      </c>
      <c r="F38" s="22" t="str" cm="1">
        <f t="array" ref="F38">_xll.MADRec.RtGet(B38,TRUE)</f>
        <v>Please connect first</v>
      </c>
      <c r="G38" t="s">
        <v>11</v>
      </c>
      <c r="H38" t="str">
        <f>IF(LEFT($F38,1)="{",_xlfn.SINGLE(INDEX(_xll.MADRec.Extract.ToPieChartData($F38,H$4),8,0)),"")</f>
        <v/>
      </c>
      <c r="I38" t="str">
        <f>IF(LEFT($F38,1)="{",_xlfn.SINGLE(INDEX(_xll.MADRec.Extract.ToPieChartData($F38,I$4),8,0)),"")</f>
        <v/>
      </c>
      <c r="J38" t="str">
        <f>IF(LEFT($F38,1)="{",_xlfn.SINGLE(INDEX(_xll.MADRec.Extract.ToPieChartData($F38,J$4),8,0)),"")</f>
        <v/>
      </c>
      <c r="K38" t="str">
        <f>IF(LEFT($F38,1)="{",_xlfn.SINGLE(INDEX(_xll.MADRec.Extract.ToPieChartData($F38,K$4),8,0)),"")</f>
        <v/>
      </c>
      <c r="L38" t="str">
        <f>IF(LEFT($F38,1)="{",_xlfn.SINGLE(INDEX(_xll.MADRec.Extract.ToPieChartData($F38,L$4),8,0)),"")</f>
        <v/>
      </c>
      <c r="M38" t="str">
        <f>IF(LEFT($F38,1)="{",_xlfn.SINGLE(INDEX(_xll.MADRec.Extract.ToPieChartData($F38,M$4),8,0)),"")</f>
        <v/>
      </c>
    </row>
    <row r="39" spans="2:13" x14ac:dyDescent="0.45">
      <c r="B39" t="str">
        <f>'LEIs &amp; Verifications'!J39</f>
        <v>ABCDEFGHIJK000003470</v>
      </c>
      <c r="C39" t="s">
        <v>11</v>
      </c>
      <c r="D39" s="22" t="str" cm="1">
        <f t="array" ref="D39">_xll.MADRec.RtPut(B39,VLOOKUP(B39,'LEIs &amp; Verifications'!J:T,11,0),'LEIs &amp; Verifications'!$V$2)</f>
        <v>Executed @12/11/2018 13:02:14</v>
      </c>
      <c r="E39" s="22" t="s">
        <v>11</v>
      </c>
      <c r="F39" s="22" t="str" cm="1">
        <f t="array" ref="F39">_xll.MADRec.RtGet(B39,TRUE)</f>
        <v>Please connect first</v>
      </c>
      <c r="G39" t="s">
        <v>11</v>
      </c>
      <c r="H39" t="str">
        <f>IF(LEFT($F39,1)="{",_xlfn.SINGLE(INDEX(_xll.MADRec.Extract.ToPieChartData($F39,H$4),8,0)),"")</f>
        <v/>
      </c>
      <c r="I39" t="str">
        <f>IF(LEFT($F39,1)="{",_xlfn.SINGLE(INDEX(_xll.MADRec.Extract.ToPieChartData($F39,I$4),8,0)),"")</f>
        <v/>
      </c>
      <c r="J39" t="str">
        <f>IF(LEFT($F39,1)="{",_xlfn.SINGLE(INDEX(_xll.MADRec.Extract.ToPieChartData($F39,J$4),8,0)),"")</f>
        <v/>
      </c>
      <c r="K39" t="str">
        <f>IF(LEFT($F39,1)="{",_xlfn.SINGLE(INDEX(_xll.MADRec.Extract.ToPieChartData($F39,K$4),8,0)),"")</f>
        <v/>
      </c>
      <c r="L39" t="str">
        <f>IF(LEFT($F39,1)="{",_xlfn.SINGLE(INDEX(_xll.MADRec.Extract.ToPieChartData($F39,L$4),8,0)),"")</f>
        <v/>
      </c>
      <c r="M39" t="str">
        <f>IF(LEFT($F39,1)="{",_xlfn.SINGLE(INDEX(_xll.MADRec.Extract.ToPieChartData($F39,M$4),8,0)),"")</f>
        <v/>
      </c>
    </row>
    <row r="40" spans="2:13" x14ac:dyDescent="0.45">
      <c r="B40" t="str">
        <f>'LEIs &amp; Verifications'!J40</f>
        <v>ABCDEFGHIJK000003567</v>
      </c>
      <c r="C40" t="s">
        <v>11</v>
      </c>
      <c r="D40" s="22" t="str" cm="1">
        <f t="array" ref="D40">_xll.MADRec.RtPut(B40,VLOOKUP(B40,'LEIs &amp; Verifications'!J:T,11,0),'LEIs &amp; Verifications'!$V$2)</f>
        <v>Executed @12/11/2018 13:02:15</v>
      </c>
      <c r="E40" s="22" t="s">
        <v>11</v>
      </c>
      <c r="F40" s="22" t="str" cm="1">
        <f t="array" ref="F40">_xll.MADRec.RtGet(B40,TRUE)</f>
        <v>Please connect first</v>
      </c>
      <c r="G40" t="s">
        <v>11</v>
      </c>
      <c r="H40" t="str">
        <f>IF(LEFT($F40,1)="{",_xlfn.SINGLE(INDEX(_xll.MADRec.Extract.ToPieChartData($F40,H$4),8,0)),"")</f>
        <v/>
      </c>
      <c r="I40" t="str">
        <f>IF(LEFT($F40,1)="{",_xlfn.SINGLE(INDEX(_xll.MADRec.Extract.ToPieChartData($F40,I$4),8,0)),"")</f>
        <v/>
      </c>
      <c r="J40" t="str">
        <f>IF(LEFT($F40,1)="{",_xlfn.SINGLE(INDEX(_xll.MADRec.Extract.ToPieChartData($F40,J$4),8,0)),"")</f>
        <v/>
      </c>
      <c r="K40" t="str">
        <f>IF(LEFT($F40,1)="{",_xlfn.SINGLE(INDEX(_xll.MADRec.Extract.ToPieChartData($F40,K$4),8,0)),"")</f>
        <v/>
      </c>
      <c r="L40" t="str">
        <f>IF(LEFT($F40,1)="{",_xlfn.SINGLE(INDEX(_xll.MADRec.Extract.ToPieChartData($F40,L$4),8,0)),"")</f>
        <v/>
      </c>
      <c r="M40" t="str">
        <f>IF(LEFT($F40,1)="{",_xlfn.SINGLE(INDEX(_xll.MADRec.Extract.ToPieChartData($F40,M$4),8,0)),"")</f>
        <v/>
      </c>
    </row>
    <row r="41" spans="2:13" x14ac:dyDescent="0.45">
      <c r="B41" t="str">
        <f>'LEIs &amp; Verifications'!J41</f>
        <v>ABCDEFGHIJK000003664</v>
      </c>
      <c r="C41" t="s">
        <v>11</v>
      </c>
      <c r="D41" s="22" t="str" cm="1">
        <f t="array" ref="D41">_xll.MADRec.RtPut(B41,VLOOKUP(B41,'LEIs &amp; Verifications'!J:T,11,0),'LEIs &amp; Verifications'!$V$2)</f>
        <v>Executed @12/11/2018 13:02:13</v>
      </c>
      <c r="E41" s="22" t="s">
        <v>11</v>
      </c>
      <c r="F41" s="22" t="str" cm="1">
        <f t="array" ref="F41">_xll.MADRec.RtGet(B41,TRUE)</f>
        <v>Please connect first</v>
      </c>
      <c r="G41" t="s">
        <v>11</v>
      </c>
      <c r="H41" t="str">
        <f>IF(LEFT($F41,1)="{",_xlfn.SINGLE(INDEX(_xll.MADRec.Extract.ToPieChartData($F41,H$4),8,0)),"")</f>
        <v/>
      </c>
      <c r="I41" t="str">
        <f>IF(LEFT($F41,1)="{",_xlfn.SINGLE(INDEX(_xll.MADRec.Extract.ToPieChartData($F41,I$4),8,0)),"")</f>
        <v/>
      </c>
      <c r="J41" t="str">
        <f>IF(LEFT($F41,1)="{",_xlfn.SINGLE(INDEX(_xll.MADRec.Extract.ToPieChartData($F41,J$4),8,0)),"")</f>
        <v/>
      </c>
      <c r="K41" t="str">
        <f>IF(LEFT($F41,1)="{",_xlfn.SINGLE(INDEX(_xll.MADRec.Extract.ToPieChartData($F41,K$4),8,0)),"")</f>
        <v/>
      </c>
      <c r="L41" t="str">
        <f>IF(LEFT($F41,1)="{",_xlfn.SINGLE(INDEX(_xll.MADRec.Extract.ToPieChartData($F41,L$4),8,0)),"")</f>
        <v/>
      </c>
      <c r="M41" t="str">
        <f>IF(LEFT($F41,1)="{",_xlfn.SINGLE(INDEX(_xll.MADRec.Extract.ToPieChartData($F41,M$4),8,0)),"")</f>
        <v/>
      </c>
    </row>
    <row r="42" spans="2:13" x14ac:dyDescent="0.45">
      <c r="B42" t="str">
        <f>'LEIs &amp; Verifications'!J42</f>
        <v>ABCDEFGHIJK000003761</v>
      </c>
      <c r="C42" t="s">
        <v>11</v>
      </c>
      <c r="D42" s="22" t="str" cm="1">
        <f t="array" ref="D42">_xll.MADRec.RtPut(B42,VLOOKUP(B42,'LEIs &amp; Verifications'!J:T,11,0),'LEIs &amp; Verifications'!$V$2)</f>
        <v>Executed @12/11/2018 13:02:11</v>
      </c>
      <c r="E42" s="22" t="s">
        <v>11</v>
      </c>
      <c r="F42" s="22" t="str" cm="1">
        <f t="array" ref="F42">_xll.MADRec.RtGet(B42,TRUE)</f>
        <v>Please connect first</v>
      </c>
      <c r="G42" t="s">
        <v>11</v>
      </c>
      <c r="H42" t="str">
        <f>IF(LEFT($F42,1)="{",_xlfn.SINGLE(INDEX(_xll.MADRec.Extract.ToPieChartData($F42,H$4),8,0)),"")</f>
        <v/>
      </c>
      <c r="I42" t="str">
        <f>IF(LEFT($F42,1)="{",_xlfn.SINGLE(INDEX(_xll.MADRec.Extract.ToPieChartData($F42,I$4),8,0)),"")</f>
        <v/>
      </c>
      <c r="J42" t="str">
        <f>IF(LEFT($F42,1)="{",_xlfn.SINGLE(INDEX(_xll.MADRec.Extract.ToPieChartData($F42,J$4),8,0)),"")</f>
        <v/>
      </c>
      <c r="K42" t="str">
        <f>IF(LEFT($F42,1)="{",_xlfn.SINGLE(INDEX(_xll.MADRec.Extract.ToPieChartData($F42,K$4),8,0)),"")</f>
        <v/>
      </c>
      <c r="L42" t="str">
        <f>IF(LEFT($F42,1)="{",_xlfn.SINGLE(INDEX(_xll.MADRec.Extract.ToPieChartData($F42,L$4),8,0)),"")</f>
        <v/>
      </c>
      <c r="M42" t="str">
        <f>IF(LEFT($F42,1)="{",_xlfn.SINGLE(INDEX(_xll.MADRec.Extract.ToPieChartData($F42,M$4),8,0)),"")</f>
        <v/>
      </c>
    </row>
    <row r="43" spans="2:13" x14ac:dyDescent="0.45">
      <c r="B43" t="str">
        <f>'LEIs &amp; Verifications'!J43</f>
        <v>ABCDEFGHIJK000003858</v>
      </c>
      <c r="C43" t="s">
        <v>11</v>
      </c>
      <c r="D43" s="22" t="str" cm="1">
        <f t="array" ref="D43">_xll.MADRec.RtPut(B43,VLOOKUP(B43,'LEIs &amp; Verifications'!J:T,11,0),'LEIs &amp; Verifications'!$V$2)</f>
        <v>Executed @12/11/2018 13:02:16</v>
      </c>
      <c r="E43" s="22" t="s">
        <v>11</v>
      </c>
      <c r="F43" s="22" t="str" cm="1">
        <f t="array" ref="F43">_xll.MADRec.RtGet(B43,TRUE)</f>
        <v>Please connect first</v>
      </c>
      <c r="G43" t="s">
        <v>11</v>
      </c>
      <c r="H43" t="str">
        <f>IF(LEFT($F43,1)="{",_xlfn.SINGLE(INDEX(_xll.MADRec.Extract.ToPieChartData($F43,H$4),8,0)),"")</f>
        <v/>
      </c>
      <c r="I43" t="str">
        <f>IF(LEFT($F43,1)="{",_xlfn.SINGLE(INDEX(_xll.MADRec.Extract.ToPieChartData($F43,I$4),8,0)),"")</f>
        <v/>
      </c>
      <c r="J43" t="str">
        <f>IF(LEFT($F43,1)="{",_xlfn.SINGLE(INDEX(_xll.MADRec.Extract.ToPieChartData($F43,J$4),8,0)),"")</f>
        <v/>
      </c>
      <c r="K43" t="str">
        <f>IF(LEFT($F43,1)="{",_xlfn.SINGLE(INDEX(_xll.MADRec.Extract.ToPieChartData($F43,K$4),8,0)),"")</f>
        <v/>
      </c>
      <c r="L43" t="str">
        <f>IF(LEFT($F43,1)="{",_xlfn.SINGLE(INDEX(_xll.MADRec.Extract.ToPieChartData($F43,L$4),8,0)),"")</f>
        <v/>
      </c>
      <c r="M43" t="str">
        <f>IF(LEFT($F43,1)="{",_xlfn.SINGLE(INDEX(_xll.MADRec.Extract.ToPieChartData($F43,M$4),8,0)),"")</f>
        <v/>
      </c>
    </row>
    <row r="44" spans="2:13" x14ac:dyDescent="0.45">
      <c r="B44" t="str">
        <f>'LEIs &amp; Verifications'!J44</f>
        <v>ABCDEFGHIJK000003955</v>
      </c>
      <c r="C44" t="s">
        <v>11</v>
      </c>
      <c r="D44" s="22" t="str" cm="1">
        <f t="array" ref="D44">_xll.MADRec.RtPut(B44,VLOOKUP(B44,'LEIs &amp; Verifications'!J:T,11,0),'LEIs &amp; Verifications'!$V$2)</f>
        <v>Executed @12/11/2018 13:02:13</v>
      </c>
      <c r="E44" s="22" t="s">
        <v>11</v>
      </c>
      <c r="F44" s="22" t="str" cm="1">
        <f t="array" ref="F44">_xll.MADRec.RtGet(B44,TRUE)</f>
        <v>Please connect first</v>
      </c>
      <c r="G44" t="s">
        <v>11</v>
      </c>
      <c r="H44" t="str">
        <f>IF(LEFT($F44,1)="{",_xlfn.SINGLE(INDEX(_xll.MADRec.Extract.ToPieChartData($F44,H$4),8,0)),"")</f>
        <v/>
      </c>
      <c r="I44" t="str">
        <f>IF(LEFT($F44,1)="{",_xlfn.SINGLE(INDEX(_xll.MADRec.Extract.ToPieChartData($F44,I$4),8,0)),"")</f>
        <v/>
      </c>
      <c r="J44" t="str">
        <f>IF(LEFT($F44,1)="{",_xlfn.SINGLE(INDEX(_xll.MADRec.Extract.ToPieChartData($F44,J$4),8,0)),"")</f>
        <v/>
      </c>
      <c r="K44" t="str">
        <f>IF(LEFT($F44,1)="{",_xlfn.SINGLE(INDEX(_xll.MADRec.Extract.ToPieChartData($F44,K$4),8,0)),"")</f>
        <v/>
      </c>
      <c r="L44" t="str">
        <f>IF(LEFT($F44,1)="{",_xlfn.SINGLE(INDEX(_xll.MADRec.Extract.ToPieChartData($F44,L$4),8,0)),"")</f>
        <v/>
      </c>
      <c r="M44" t="str">
        <f>IF(LEFT($F44,1)="{",_xlfn.SINGLE(INDEX(_xll.MADRec.Extract.ToPieChartData($F44,M$4),8,0)),"")</f>
        <v/>
      </c>
    </row>
    <row r="45" spans="2:13" x14ac:dyDescent="0.45">
      <c r="B45" t="str">
        <f>'LEIs &amp; Verifications'!J45</f>
        <v>ABCDEFGHIJK000004052</v>
      </c>
      <c r="C45" t="s">
        <v>11</v>
      </c>
      <c r="D45" s="22" t="str" cm="1">
        <f t="array" ref="D45">_xll.MADRec.RtPut(B45,VLOOKUP(B45,'LEIs &amp; Verifications'!J:T,11,0),'LEIs &amp; Verifications'!$V$2)</f>
        <v>Executed @12/11/2018 13:02:14</v>
      </c>
      <c r="E45" s="22" t="s">
        <v>11</v>
      </c>
      <c r="F45" s="22" t="str" cm="1">
        <f t="array" ref="F45">_xll.MADRec.RtGet(B45,TRUE)</f>
        <v>Please connect first</v>
      </c>
      <c r="G45" t="s">
        <v>11</v>
      </c>
      <c r="H45" t="str">
        <f>IF(LEFT($F45,1)="{",_xlfn.SINGLE(INDEX(_xll.MADRec.Extract.ToPieChartData($F45,H$4),8,0)),"")</f>
        <v/>
      </c>
      <c r="I45" t="str">
        <f>IF(LEFT($F45,1)="{",_xlfn.SINGLE(INDEX(_xll.MADRec.Extract.ToPieChartData($F45,I$4),8,0)),"")</f>
        <v/>
      </c>
      <c r="J45" t="str">
        <f>IF(LEFT($F45,1)="{",_xlfn.SINGLE(INDEX(_xll.MADRec.Extract.ToPieChartData($F45,J$4),8,0)),"")</f>
        <v/>
      </c>
      <c r="K45" t="str">
        <f>IF(LEFT($F45,1)="{",_xlfn.SINGLE(INDEX(_xll.MADRec.Extract.ToPieChartData($F45,K$4),8,0)),"")</f>
        <v/>
      </c>
      <c r="L45" t="str">
        <f>IF(LEFT($F45,1)="{",_xlfn.SINGLE(INDEX(_xll.MADRec.Extract.ToPieChartData($F45,L$4),8,0)),"")</f>
        <v/>
      </c>
      <c r="M45" t="str">
        <f>IF(LEFT($F45,1)="{",_xlfn.SINGLE(INDEX(_xll.MADRec.Extract.ToPieChartData($F45,M$4),8,0)),"")</f>
        <v/>
      </c>
    </row>
    <row r="46" spans="2:13" x14ac:dyDescent="0.45">
      <c r="B46" t="str">
        <f>'LEIs &amp; Verifications'!J46</f>
        <v>ABCDEFGHIJK000004149</v>
      </c>
      <c r="C46" t="s">
        <v>11</v>
      </c>
      <c r="D46" s="22" t="str" cm="1">
        <f t="array" ref="D46">_xll.MADRec.RtPut(B46,VLOOKUP(B46,'LEIs &amp; Verifications'!J:T,11,0),'LEIs &amp; Verifications'!$V$2)</f>
        <v>Executed @12/11/2018 13:02:12</v>
      </c>
      <c r="E46" s="22" t="s">
        <v>11</v>
      </c>
      <c r="F46" s="22" t="str" cm="1">
        <f t="array" ref="F46">_xll.MADRec.RtGet(B46,TRUE)</f>
        <v>Please connect first</v>
      </c>
      <c r="G46" t="s">
        <v>11</v>
      </c>
      <c r="H46" t="str">
        <f>IF(LEFT($F46,1)="{",_xlfn.SINGLE(INDEX(_xll.MADRec.Extract.ToPieChartData($F46,H$4),8,0)),"")</f>
        <v/>
      </c>
      <c r="I46" t="str">
        <f>IF(LEFT($F46,1)="{",_xlfn.SINGLE(INDEX(_xll.MADRec.Extract.ToPieChartData($F46,I$4),8,0)),"")</f>
        <v/>
      </c>
      <c r="J46" t="str">
        <f>IF(LEFT($F46,1)="{",_xlfn.SINGLE(INDEX(_xll.MADRec.Extract.ToPieChartData($F46,J$4),8,0)),"")</f>
        <v/>
      </c>
      <c r="K46" t="str">
        <f>IF(LEFT($F46,1)="{",_xlfn.SINGLE(INDEX(_xll.MADRec.Extract.ToPieChartData($F46,K$4),8,0)),"")</f>
        <v/>
      </c>
      <c r="L46" t="str">
        <f>IF(LEFT($F46,1)="{",_xlfn.SINGLE(INDEX(_xll.MADRec.Extract.ToPieChartData($F46,L$4),8,0)),"")</f>
        <v/>
      </c>
      <c r="M46" t="str">
        <f>IF(LEFT($F46,1)="{",_xlfn.SINGLE(INDEX(_xll.MADRec.Extract.ToPieChartData($F46,M$4),8,0)),"")</f>
        <v/>
      </c>
    </row>
    <row r="47" spans="2:13" x14ac:dyDescent="0.45">
      <c r="B47" t="str">
        <f>'LEIs &amp; Verifications'!J47</f>
        <v>ABCDEFGHIJK000004246</v>
      </c>
      <c r="C47" t="s">
        <v>11</v>
      </c>
      <c r="D47" s="22" t="str" cm="1">
        <f t="array" ref="D47">_xll.MADRec.RtPut(B47,VLOOKUP(B47,'LEIs &amp; Verifications'!J:T,11,0),'LEIs &amp; Verifications'!$V$2)</f>
        <v>Executed @12/11/2018 13:02:13</v>
      </c>
      <c r="E47" s="22" t="s">
        <v>11</v>
      </c>
      <c r="F47" s="22" t="str" cm="1">
        <f t="array" ref="F47">_xll.MADRec.RtGet(B47,TRUE)</f>
        <v>Please connect first</v>
      </c>
      <c r="G47" t="s">
        <v>11</v>
      </c>
      <c r="H47" t="str">
        <f>IF(LEFT($F47,1)="{",_xlfn.SINGLE(INDEX(_xll.MADRec.Extract.ToPieChartData($F47,H$4),8,0)),"")</f>
        <v/>
      </c>
      <c r="I47" t="str">
        <f>IF(LEFT($F47,1)="{",_xlfn.SINGLE(INDEX(_xll.MADRec.Extract.ToPieChartData($F47,I$4),8,0)),"")</f>
        <v/>
      </c>
      <c r="J47" t="str">
        <f>IF(LEFT($F47,1)="{",_xlfn.SINGLE(INDEX(_xll.MADRec.Extract.ToPieChartData($F47,J$4),8,0)),"")</f>
        <v/>
      </c>
      <c r="K47" t="str">
        <f>IF(LEFT($F47,1)="{",_xlfn.SINGLE(INDEX(_xll.MADRec.Extract.ToPieChartData($F47,K$4),8,0)),"")</f>
        <v/>
      </c>
      <c r="L47" t="str">
        <f>IF(LEFT($F47,1)="{",_xlfn.SINGLE(INDEX(_xll.MADRec.Extract.ToPieChartData($F47,L$4),8,0)),"")</f>
        <v/>
      </c>
      <c r="M47" t="str">
        <f>IF(LEFT($F47,1)="{",_xlfn.SINGLE(INDEX(_xll.MADRec.Extract.ToPieChartData($F47,M$4),8,0)),"")</f>
        <v/>
      </c>
    </row>
    <row r="48" spans="2:13" x14ac:dyDescent="0.45">
      <c r="B48" t="str">
        <f>'LEIs &amp; Verifications'!J48</f>
        <v>ABCDEFGHIJK000004343</v>
      </c>
      <c r="C48" t="s">
        <v>11</v>
      </c>
      <c r="D48" s="22" t="str" cm="1">
        <f t="array" ref="D48">_xll.MADRec.RtPut(B48,VLOOKUP(B48,'LEIs &amp; Verifications'!J:T,11,0),'LEIs &amp; Verifications'!$V$2)</f>
        <v>Executed @12/11/2018 13:02:10</v>
      </c>
      <c r="E48" s="22" t="s">
        <v>11</v>
      </c>
      <c r="F48" s="22" t="str" cm="1">
        <f t="array" ref="F48">_xll.MADRec.RtGet(B48,TRUE)</f>
        <v>Please connect first</v>
      </c>
      <c r="G48" t="s">
        <v>11</v>
      </c>
      <c r="H48" t="str">
        <f>IF(LEFT($F48,1)="{",_xlfn.SINGLE(INDEX(_xll.MADRec.Extract.ToPieChartData($F48,H$4),8,0)),"")</f>
        <v/>
      </c>
      <c r="I48" t="str">
        <f>IF(LEFT($F48,1)="{",_xlfn.SINGLE(INDEX(_xll.MADRec.Extract.ToPieChartData($F48,I$4),8,0)),"")</f>
        <v/>
      </c>
      <c r="J48" t="str">
        <f>IF(LEFT($F48,1)="{",_xlfn.SINGLE(INDEX(_xll.MADRec.Extract.ToPieChartData($F48,J$4),8,0)),"")</f>
        <v/>
      </c>
      <c r="K48" t="str">
        <f>IF(LEFT($F48,1)="{",_xlfn.SINGLE(INDEX(_xll.MADRec.Extract.ToPieChartData($F48,K$4),8,0)),"")</f>
        <v/>
      </c>
      <c r="L48" t="str">
        <f>IF(LEFT($F48,1)="{",_xlfn.SINGLE(INDEX(_xll.MADRec.Extract.ToPieChartData($F48,L$4),8,0)),"")</f>
        <v/>
      </c>
      <c r="M48" t="str">
        <f>IF(LEFT($F48,1)="{",_xlfn.SINGLE(INDEX(_xll.MADRec.Extract.ToPieChartData($F48,M$4),8,0)),"")</f>
        <v/>
      </c>
    </row>
    <row r="49" spans="2:13" x14ac:dyDescent="0.45">
      <c r="B49" t="str">
        <f>'LEIs &amp; Verifications'!J49</f>
        <v>ABCDEFGHIJK000004440</v>
      </c>
      <c r="C49" t="s">
        <v>11</v>
      </c>
      <c r="D49" s="22" t="str" cm="1">
        <f t="array" ref="D49">_xll.MADRec.RtPut(B49,VLOOKUP(B49,'LEIs &amp; Verifications'!J:T,11,0),'LEIs &amp; Verifications'!$V$2)</f>
        <v>Executed @12/11/2018 13:02:15</v>
      </c>
      <c r="E49" s="22" t="s">
        <v>11</v>
      </c>
      <c r="F49" s="22" t="str" cm="1">
        <f t="array" ref="F49">_xll.MADRec.RtGet(B49,TRUE)</f>
        <v>Please connect first</v>
      </c>
      <c r="G49" t="s">
        <v>11</v>
      </c>
      <c r="H49" t="str">
        <f>IF(LEFT($F49,1)="{",_xlfn.SINGLE(INDEX(_xll.MADRec.Extract.ToPieChartData($F49,H$4),8,0)),"")</f>
        <v/>
      </c>
      <c r="I49" t="str">
        <f>IF(LEFT($F49,1)="{",_xlfn.SINGLE(INDEX(_xll.MADRec.Extract.ToPieChartData($F49,I$4),8,0)),"")</f>
        <v/>
      </c>
      <c r="J49" t="str">
        <f>IF(LEFT($F49,1)="{",_xlfn.SINGLE(INDEX(_xll.MADRec.Extract.ToPieChartData($F49,J$4),8,0)),"")</f>
        <v/>
      </c>
      <c r="K49" t="str">
        <f>IF(LEFT($F49,1)="{",_xlfn.SINGLE(INDEX(_xll.MADRec.Extract.ToPieChartData($F49,K$4),8,0)),"")</f>
        <v/>
      </c>
      <c r="L49" t="str">
        <f>IF(LEFT($F49,1)="{",_xlfn.SINGLE(INDEX(_xll.MADRec.Extract.ToPieChartData($F49,L$4),8,0)),"")</f>
        <v/>
      </c>
      <c r="M49" t="str">
        <f>IF(LEFT($F49,1)="{",_xlfn.SINGLE(INDEX(_xll.MADRec.Extract.ToPieChartData($F49,M$4),8,0)),"")</f>
        <v/>
      </c>
    </row>
    <row r="50" spans="2:13" x14ac:dyDescent="0.45">
      <c r="B50" t="str">
        <f>'LEIs &amp; Verifications'!J50</f>
        <v>ABCDEFGHIJK000004537</v>
      </c>
      <c r="C50" t="s">
        <v>11</v>
      </c>
      <c r="D50" s="22" t="str" cm="1">
        <f t="array" ref="D50">_xll.MADRec.RtPut(B50,VLOOKUP(B50,'LEIs &amp; Verifications'!J:T,11,0),'LEIs &amp; Verifications'!$V$2)</f>
        <v>Executed @12/11/2018 13:02:14</v>
      </c>
      <c r="E50" s="22" t="s">
        <v>11</v>
      </c>
      <c r="F50" s="22" t="str" cm="1">
        <f t="array" ref="F50">_xll.MADRec.RtGet(B50,TRUE)</f>
        <v>Please connect first</v>
      </c>
      <c r="G50" t="s">
        <v>11</v>
      </c>
      <c r="H50" t="str">
        <f>IF(LEFT($F50,1)="{",_xlfn.SINGLE(INDEX(_xll.MADRec.Extract.ToPieChartData($F50,H$4),8,0)),"")</f>
        <v/>
      </c>
      <c r="I50" t="str">
        <f>IF(LEFT($F50,1)="{",_xlfn.SINGLE(INDEX(_xll.MADRec.Extract.ToPieChartData($F50,I$4),8,0)),"")</f>
        <v/>
      </c>
      <c r="J50" t="str">
        <f>IF(LEFT($F50,1)="{",_xlfn.SINGLE(INDEX(_xll.MADRec.Extract.ToPieChartData($F50,J$4),8,0)),"")</f>
        <v/>
      </c>
      <c r="K50" t="str">
        <f>IF(LEFT($F50,1)="{",_xlfn.SINGLE(INDEX(_xll.MADRec.Extract.ToPieChartData($F50,K$4),8,0)),"")</f>
        <v/>
      </c>
      <c r="L50" t="str">
        <f>IF(LEFT($F50,1)="{",_xlfn.SINGLE(INDEX(_xll.MADRec.Extract.ToPieChartData($F50,L$4),8,0)),"")</f>
        <v/>
      </c>
      <c r="M50" t="str">
        <f>IF(LEFT($F50,1)="{",_xlfn.SINGLE(INDEX(_xll.MADRec.Extract.ToPieChartData($F50,M$4),8,0)),"")</f>
        <v/>
      </c>
    </row>
    <row r="51" spans="2:13" x14ac:dyDescent="0.45">
      <c r="B51" t="str">
        <f>'LEIs &amp; Verifications'!J51</f>
        <v>ABCDEFGHIJK000004634</v>
      </c>
      <c r="C51" t="s">
        <v>11</v>
      </c>
      <c r="D51" s="22" t="str" cm="1">
        <f t="array" ref="D51">_xll.MADRec.RtPut(B51,VLOOKUP(B51,'LEIs &amp; Verifications'!J:T,11,0),'LEIs &amp; Verifications'!$V$2)</f>
        <v>Executed @12/11/2018 13:02:16</v>
      </c>
      <c r="E51" s="22" t="s">
        <v>11</v>
      </c>
      <c r="F51" s="22" t="str" cm="1">
        <f t="array" ref="F51">_xll.MADRec.RtGet(B51,TRUE)</f>
        <v>Please connect first</v>
      </c>
      <c r="G51" t="s">
        <v>11</v>
      </c>
      <c r="H51" t="str">
        <f>IF(LEFT($F51,1)="{",_xlfn.SINGLE(INDEX(_xll.MADRec.Extract.ToPieChartData($F51,H$4),8,0)),"")</f>
        <v/>
      </c>
      <c r="I51" t="str">
        <f>IF(LEFT($F51,1)="{",_xlfn.SINGLE(INDEX(_xll.MADRec.Extract.ToPieChartData($F51,I$4),8,0)),"")</f>
        <v/>
      </c>
      <c r="J51" t="str">
        <f>IF(LEFT($F51,1)="{",_xlfn.SINGLE(INDEX(_xll.MADRec.Extract.ToPieChartData($F51,J$4),8,0)),"")</f>
        <v/>
      </c>
      <c r="K51" t="str">
        <f>IF(LEFT($F51,1)="{",_xlfn.SINGLE(INDEX(_xll.MADRec.Extract.ToPieChartData($F51,K$4),8,0)),"")</f>
        <v/>
      </c>
      <c r="L51" t="str">
        <f>IF(LEFT($F51,1)="{",_xlfn.SINGLE(INDEX(_xll.MADRec.Extract.ToPieChartData($F51,L$4),8,0)),"")</f>
        <v/>
      </c>
      <c r="M51" t="str">
        <f>IF(LEFT($F51,1)="{",_xlfn.SINGLE(INDEX(_xll.MADRec.Extract.ToPieChartData($F51,M$4),8,0)),"")</f>
        <v/>
      </c>
    </row>
    <row r="52" spans="2:13" x14ac:dyDescent="0.45">
      <c r="B52" t="str">
        <f>'LEIs &amp; Verifications'!J52</f>
        <v>ABCDEFGHIJK000004731</v>
      </c>
      <c r="C52" t="s">
        <v>11</v>
      </c>
      <c r="D52" s="22" t="str" cm="1">
        <f t="array" ref="D52">_xll.MADRec.RtPut(B52,VLOOKUP(B52,'LEIs &amp; Verifications'!J:T,11,0),'LEIs &amp; Verifications'!$V$2)</f>
        <v>Executed @12/11/2018 13:02:14</v>
      </c>
      <c r="E52" s="22" t="s">
        <v>11</v>
      </c>
      <c r="F52" s="22" t="str" cm="1">
        <f t="array" ref="F52">_xll.MADRec.RtGet(B52,TRUE)</f>
        <v>Please connect first</v>
      </c>
      <c r="G52" t="s">
        <v>11</v>
      </c>
      <c r="H52" t="str">
        <f>IF(LEFT($F52,1)="{",_xlfn.SINGLE(INDEX(_xll.MADRec.Extract.ToPieChartData($F52,H$4),8,0)),"")</f>
        <v/>
      </c>
      <c r="I52" t="str">
        <f>IF(LEFT($F52,1)="{",_xlfn.SINGLE(INDEX(_xll.MADRec.Extract.ToPieChartData($F52,I$4),8,0)),"")</f>
        <v/>
      </c>
      <c r="J52" t="str">
        <f>IF(LEFT($F52,1)="{",_xlfn.SINGLE(INDEX(_xll.MADRec.Extract.ToPieChartData($F52,J$4),8,0)),"")</f>
        <v/>
      </c>
      <c r="K52" t="str">
        <f>IF(LEFT($F52,1)="{",_xlfn.SINGLE(INDEX(_xll.MADRec.Extract.ToPieChartData($F52,K$4),8,0)),"")</f>
        <v/>
      </c>
      <c r="L52" t="str">
        <f>IF(LEFT($F52,1)="{",_xlfn.SINGLE(INDEX(_xll.MADRec.Extract.ToPieChartData($F52,L$4),8,0)),"")</f>
        <v/>
      </c>
      <c r="M52" t="str">
        <f>IF(LEFT($F52,1)="{",_xlfn.SINGLE(INDEX(_xll.MADRec.Extract.ToPieChartData($F52,M$4),8,0)),"")</f>
        <v/>
      </c>
    </row>
    <row r="53" spans="2:13" x14ac:dyDescent="0.45">
      <c r="B53" t="str">
        <f>'LEIs &amp; Verifications'!J53</f>
        <v>ABCDEFGHIJK000004828</v>
      </c>
      <c r="C53" t="s">
        <v>11</v>
      </c>
      <c r="D53" s="22" t="str" cm="1">
        <f t="array" ref="D53">_xll.MADRec.RtPut(B53,VLOOKUP(B53,'LEIs &amp; Verifications'!J:T,11,0),'LEIs &amp; Verifications'!$V$2)</f>
        <v>Executed @12/11/2018 13:02:10</v>
      </c>
      <c r="E53" s="22" t="s">
        <v>11</v>
      </c>
      <c r="F53" s="22" t="str" cm="1">
        <f t="array" ref="F53">_xll.MADRec.RtGet(B53,TRUE)</f>
        <v>Please connect first</v>
      </c>
      <c r="G53" t="s">
        <v>11</v>
      </c>
      <c r="H53" t="str">
        <f>IF(LEFT($F53,1)="{",_xlfn.SINGLE(INDEX(_xll.MADRec.Extract.ToPieChartData($F53,H$4),8,0)),"")</f>
        <v/>
      </c>
      <c r="I53" t="str">
        <f>IF(LEFT($F53,1)="{",_xlfn.SINGLE(INDEX(_xll.MADRec.Extract.ToPieChartData($F53,I$4),8,0)),"")</f>
        <v/>
      </c>
      <c r="J53" t="str">
        <f>IF(LEFT($F53,1)="{",_xlfn.SINGLE(INDEX(_xll.MADRec.Extract.ToPieChartData($F53,J$4),8,0)),"")</f>
        <v/>
      </c>
      <c r="K53" t="str">
        <f>IF(LEFT($F53,1)="{",_xlfn.SINGLE(INDEX(_xll.MADRec.Extract.ToPieChartData($F53,K$4),8,0)),"")</f>
        <v/>
      </c>
      <c r="L53" t="str">
        <f>IF(LEFT($F53,1)="{",_xlfn.SINGLE(INDEX(_xll.MADRec.Extract.ToPieChartData($F53,L$4),8,0)),"")</f>
        <v/>
      </c>
      <c r="M53" t="str">
        <f>IF(LEFT($F53,1)="{",_xlfn.SINGLE(INDEX(_xll.MADRec.Extract.ToPieChartData($F53,M$4),8,0)),"")</f>
        <v/>
      </c>
    </row>
    <row r="54" spans="2:13" x14ac:dyDescent="0.45">
      <c r="B54" t="str">
        <f>'LEIs &amp; Verifications'!J54</f>
        <v>ABCDEFGHIJK000004925</v>
      </c>
      <c r="C54" t="s">
        <v>11</v>
      </c>
      <c r="D54" s="22" t="str" cm="1">
        <f t="array" ref="D54">_xll.MADRec.RtPut(B54,VLOOKUP(B54,'LEIs &amp; Verifications'!J:T,11,0),'LEIs &amp; Verifications'!$V$2)</f>
        <v>Executed @12/11/2018 13:02:10</v>
      </c>
      <c r="E54" s="22" t="s">
        <v>11</v>
      </c>
      <c r="F54" s="22" t="str" cm="1">
        <f t="array" ref="F54">_xll.MADRec.RtGet(B54,TRUE)</f>
        <v>Please connect first</v>
      </c>
      <c r="G54" t="s">
        <v>11</v>
      </c>
      <c r="H54" t="str">
        <f>IF(LEFT($F54,1)="{",_xlfn.SINGLE(INDEX(_xll.MADRec.Extract.ToPieChartData($F54,H$4),8,0)),"")</f>
        <v/>
      </c>
      <c r="I54" t="str">
        <f>IF(LEFT($F54,1)="{",_xlfn.SINGLE(INDEX(_xll.MADRec.Extract.ToPieChartData($F54,I$4),8,0)),"")</f>
        <v/>
      </c>
      <c r="J54" t="str">
        <f>IF(LEFT($F54,1)="{",_xlfn.SINGLE(INDEX(_xll.MADRec.Extract.ToPieChartData($F54,J$4),8,0)),"")</f>
        <v/>
      </c>
      <c r="K54" t="str">
        <f>IF(LEFT($F54,1)="{",_xlfn.SINGLE(INDEX(_xll.MADRec.Extract.ToPieChartData($F54,K$4),8,0)),"")</f>
        <v/>
      </c>
      <c r="L54" t="str">
        <f>IF(LEFT($F54,1)="{",_xlfn.SINGLE(INDEX(_xll.MADRec.Extract.ToPieChartData($F54,L$4),8,0)),"")</f>
        <v/>
      </c>
      <c r="M54" t="str">
        <f>IF(LEFT($F54,1)="{",_xlfn.SINGLE(INDEX(_xll.MADRec.Extract.ToPieChartData($F54,M$4),8,0)),"")</f>
        <v/>
      </c>
    </row>
    <row r="55" spans="2:13" x14ac:dyDescent="0.45">
      <c r="B55" t="str">
        <f>'LEIs &amp; Verifications'!J55</f>
        <v>ABCDEFGHIJK000005022</v>
      </c>
      <c r="D55" s="22" t="str" cm="1">
        <f t="array" ref="D55">_xll.MADRec.RtPut(B55,VLOOKUP(B55,'LEIs &amp; Verifications'!J:T,11,0),'LEIs &amp; Verifications'!$V$2)</f>
        <v>Executed @12/11/2018 13:02:15</v>
      </c>
      <c r="E55" s="22" t="s">
        <v>11</v>
      </c>
      <c r="F55" s="22" t="str" cm="1">
        <f t="array" ref="F55">_xll.MADRec.RtGet(B55,TRUE)</f>
        <v>Please connect first</v>
      </c>
      <c r="G55" t="s">
        <v>11</v>
      </c>
      <c r="H55" t="str">
        <f>IF(LEFT($F55,1)="{",_xlfn.SINGLE(INDEX(_xll.MADRec.Extract.ToPieChartData($F55,H$4),8,0)),"")</f>
        <v/>
      </c>
      <c r="I55" t="str">
        <f>IF(LEFT($F55,1)="{",_xlfn.SINGLE(INDEX(_xll.MADRec.Extract.ToPieChartData($F55,I$4),8,0)),"")</f>
        <v/>
      </c>
      <c r="J55" t="str">
        <f>IF(LEFT($F55,1)="{",_xlfn.SINGLE(INDEX(_xll.MADRec.Extract.ToPieChartData($F55,J$4),8,0)),"")</f>
        <v/>
      </c>
      <c r="K55" t="str">
        <f>IF(LEFT($F55,1)="{",_xlfn.SINGLE(INDEX(_xll.MADRec.Extract.ToPieChartData($F55,K$4),8,0)),"")</f>
        <v/>
      </c>
      <c r="L55" t="str">
        <f>IF(LEFT($F55,1)="{",_xlfn.SINGLE(INDEX(_xll.MADRec.Extract.ToPieChartData($F55,L$4),8,0)),"")</f>
        <v/>
      </c>
      <c r="M55" t="str">
        <f>IF(LEFT($F55,1)="{",_xlfn.SINGLE(INDEX(_xll.MADRec.Extract.ToPieChartData($F55,M$4),8,0)),"")</f>
        <v/>
      </c>
    </row>
    <row r="56" spans="2:13" x14ac:dyDescent="0.45">
      <c r="B56" t="str">
        <f>'LEIs &amp; Verifications'!J56</f>
        <v>ABCDEFGHIJK000005119</v>
      </c>
      <c r="D56" s="22" t="str" cm="1">
        <f t="array" ref="D56">_xll.MADRec.RtPut(B56,VLOOKUP(B56,'LEIs &amp; Verifications'!J:T,11,0),'LEIs &amp; Verifications'!$V$2)</f>
        <v>Executed @12/11/2018 13:02:15</v>
      </c>
      <c r="E56" s="22" t="s">
        <v>11</v>
      </c>
      <c r="F56" s="22" t="str" cm="1">
        <f t="array" ref="F56">_xll.MADRec.RtGet(B56,TRUE)</f>
        <v>Please connect first</v>
      </c>
      <c r="G56" t="s">
        <v>11</v>
      </c>
      <c r="H56" t="str">
        <f>IF(LEFT($F56,1)="{",_xlfn.SINGLE(INDEX(_xll.MADRec.Extract.ToPieChartData($F56,H$4),8,0)),"")</f>
        <v/>
      </c>
      <c r="I56" t="str">
        <f>IF(LEFT($F56,1)="{",_xlfn.SINGLE(INDEX(_xll.MADRec.Extract.ToPieChartData($F56,I$4),8,0)),"")</f>
        <v/>
      </c>
      <c r="J56" t="str">
        <f>IF(LEFT($F56,1)="{",_xlfn.SINGLE(INDEX(_xll.MADRec.Extract.ToPieChartData($F56,J$4),8,0)),"")</f>
        <v/>
      </c>
      <c r="K56" t="str">
        <f>IF(LEFT($F56,1)="{",_xlfn.SINGLE(INDEX(_xll.MADRec.Extract.ToPieChartData($F56,K$4),8,0)),"")</f>
        <v/>
      </c>
      <c r="L56" t="str">
        <f>IF(LEFT($F56,1)="{",_xlfn.SINGLE(INDEX(_xll.MADRec.Extract.ToPieChartData($F56,L$4),8,0)),"")</f>
        <v/>
      </c>
      <c r="M56" t="str">
        <f>IF(LEFT($F56,1)="{",_xlfn.SINGLE(INDEX(_xll.MADRec.Extract.ToPieChartData($F56,M$4),8,0)),"")</f>
        <v/>
      </c>
    </row>
    <row r="57" spans="2:13" x14ac:dyDescent="0.45">
      <c r="B57" t="str">
        <f>'LEIs &amp; Verifications'!J57</f>
        <v>ABCDEFGHIJK000005216</v>
      </c>
      <c r="D57" s="22" t="str" cm="1">
        <f t="array" ref="D57">_xll.MADRec.RtPut(B57,VLOOKUP(B57,'LEIs &amp; Verifications'!J:T,11,0),'LEIs &amp; Verifications'!$V$2)</f>
        <v>Executed @12/11/2018 13:02:16</v>
      </c>
      <c r="E57" s="22" t="s">
        <v>11</v>
      </c>
      <c r="F57" s="22" t="str" cm="1">
        <f t="array" ref="F57">_xll.MADRec.RtGet(B57,TRUE)</f>
        <v>Please connect first</v>
      </c>
      <c r="G57" t="s">
        <v>11</v>
      </c>
      <c r="H57" t="str">
        <f>IF(LEFT($F57,1)="{",_xlfn.SINGLE(INDEX(_xll.MADRec.Extract.ToPieChartData($F57,H$4),8,0)),"")</f>
        <v/>
      </c>
      <c r="I57" t="str">
        <f>IF(LEFT($F57,1)="{",_xlfn.SINGLE(INDEX(_xll.MADRec.Extract.ToPieChartData($F57,I$4),8,0)),"")</f>
        <v/>
      </c>
      <c r="J57" t="str">
        <f>IF(LEFT($F57,1)="{",_xlfn.SINGLE(INDEX(_xll.MADRec.Extract.ToPieChartData($F57,J$4),8,0)),"")</f>
        <v/>
      </c>
      <c r="K57" t="str">
        <f>IF(LEFT($F57,1)="{",_xlfn.SINGLE(INDEX(_xll.MADRec.Extract.ToPieChartData($F57,K$4),8,0)),"")</f>
        <v/>
      </c>
      <c r="L57" t="str">
        <f>IF(LEFT($F57,1)="{",_xlfn.SINGLE(INDEX(_xll.MADRec.Extract.ToPieChartData($F57,L$4),8,0)),"")</f>
        <v/>
      </c>
      <c r="M57" t="str">
        <f>IF(LEFT($F57,1)="{",_xlfn.SINGLE(INDEX(_xll.MADRec.Extract.ToPieChartData($F57,M$4),8,0)),"")</f>
        <v/>
      </c>
    </row>
    <row r="58" spans="2:13" x14ac:dyDescent="0.45">
      <c r="B58" t="str">
        <f>'LEIs &amp; Verifications'!J58</f>
        <v>ABCDEFGHIJK000005313</v>
      </c>
      <c r="D58" s="22" t="str" cm="1">
        <f t="array" ref="D58">_xll.MADRec.RtPut(B58,VLOOKUP(B58,'LEIs &amp; Verifications'!J:T,11,0),'LEIs &amp; Verifications'!$V$2)</f>
        <v>Executed @12/11/2018 13:02:13</v>
      </c>
      <c r="E58" s="22" t="s">
        <v>11</v>
      </c>
      <c r="F58" s="22" t="str" cm="1">
        <f t="array" ref="F58">_xll.MADRec.RtGet(B58,TRUE)</f>
        <v>Please connect first</v>
      </c>
      <c r="G58" t="s">
        <v>11</v>
      </c>
      <c r="H58" t="str">
        <f>IF(LEFT($F58,1)="{",_xlfn.SINGLE(INDEX(_xll.MADRec.Extract.ToPieChartData($F58,H$4),8,0)),"")</f>
        <v/>
      </c>
      <c r="I58" t="str">
        <f>IF(LEFT($F58,1)="{",_xlfn.SINGLE(INDEX(_xll.MADRec.Extract.ToPieChartData($F58,I$4),8,0)),"")</f>
        <v/>
      </c>
      <c r="J58" t="str">
        <f>IF(LEFT($F58,1)="{",_xlfn.SINGLE(INDEX(_xll.MADRec.Extract.ToPieChartData($F58,J$4),8,0)),"")</f>
        <v/>
      </c>
      <c r="K58" t="str">
        <f>IF(LEFT($F58,1)="{",_xlfn.SINGLE(INDEX(_xll.MADRec.Extract.ToPieChartData($F58,K$4),8,0)),"")</f>
        <v/>
      </c>
      <c r="L58" t="str">
        <f>IF(LEFT($F58,1)="{",_xlfn.SINGLE(INDEX(_xll.MADRec.Extract.ToPieChartData($F58,L$4),8,0)),"")</f>
        <v/>
      </c>
      <c r="M58" t="str">
        <f>IF(LEFT($F58,1)="{",_xlfn.SINGLE(INDEX(_xll.MADRec.Extract.ToPieChartData($F58,M$4),8,0)),"")</f>
        <v/>
      </c>
    </row>
    <row r="59" spans="2:13" x14ac:dyDescent="0.45">
      <c r="B59" t="str">
        <f>'LEIs &amp; Verifications'!J59</f>
        <v>ABCDEFGHIJK000005410</v>
      </c>
      <c r="D59" s="22" t="str" cm="1">
        <f t="array" ref="D59">_xll.MADRec.RtPut(B59,VLOOKUP(B59,'LEIs &amp; Verifications'!J:T,11,0),'LEIs &amp; Verifications'!$V$2)</f>
        <v>Executed @12/11/2018 13:02:14</v>
      </c>
      <c r="E59" s="22" t="s">
        <v>11</v>
      </c>
      <c r="F59" s="22" t="str" cm="1">
        <f t="array" ref="F59">_xll.MADRec.RtGet(B59,TRUE)</f>
        <v>Please connect first</v>
      </c>
      <c r="G59" t="s">
        <v>11</v>
      </c>
      <c r="H59" t="str">
        <f>IF(LEFT($F59,1)="{",_xlfn.SINGLE(INDEX(_xll.MADRec.Extract.ToPieChartData($F59,H$4),8,0)),"")</f>
        <v/>
      </c>
      <c r="I59" t="str">
        <f>IF(LEFT($F59,1)="{",_xlfn.SINGLE(INDEX(_xll.MADRec.Extract.ToPieChartData($F59,I$4),8,0)),"")</f>
        <v/>
      </c>
      <c r="J59" t="str">
        <f>IF(LEFT($F59,1)="{",_xlfn.SINGLE(INDEX(_xll.MADRec.Extract.ToPieChartData($F59,J$4),8,0)),"")</f>
        <v/>
      </c>
      <c r="K59" t="str">
        <f>IF(LEFT($F59,1)="{",_xlfn.SINGLE(INDEX(_xll.MADRec.Extract.ToPieChartData($F59,K$4),8,0)),"")</f>
        <v/>
      </c>
      <c r="L59" t="str">
        <f>IF(LEFT($F59,1)="{",_xlfn.SINGLE(INDEX(_xll.MADRec.Extract.ToPieChartData($F59,L$4),8,0)),"")</f>
        <v/>
      </c>
      <c r="M59" t="str">
        <f>IF(LEFT($F59,1)="{",_xlfn.SINGLE(INDEX(_xll.MADRec.Extract.ToPieChartData($F59,M$4),8,0)),"")</f>
        <v/>
      </c>
    </row>
    <row r="60" spans="2:13" x14ac:dyDescent="0.45">
      <c r="B60" t="str">
        <f>'LEIs &amp; Verifications'!J60</f>
        <v>ABCDEFGHIJK000005507</v>
      </c>
      <c r="D60" s="22" t="str" cm="1">
        <f t="array" ref="D60">_xll.MADRec.RtPut(B60,VLOOKUP(B60,'LEIs &amp; Verifications'!J:T,11,0),'LEIs &amp; Verifications'!$V$2)</f>
        <v>Executed @12/11/2018 13:02:16</v>
      </c>
      <c r="E60" s="22" t="s">
        <v>11</v>
      </c>
      <c r="F60" s="22" t="str" cm="1">
        <f t="array" ref="F60">_xll.MADRec.RtGet(B60,TRUE)</f>
        <v>Please connect first</v>
      </c>
      <c r="G60" t="s">
        <v>11</v>
      </c>
      <c r="H60" t="str">
        <f>IF(LEFT($F60,1)="{",_xlfn.SINGLE(INDEX(_xll.MADRec.Extract.ToPieChartData($F60,H$4),8,0)),"")</f>
        <v/>
      </c>
      <c r="I60" t="str">
        <f>IF(LEFT($F60,1)="{",_xlfn.SINGLE(INDEX(_xll.MADRec.Extract.ToPieChartData($F60,I$4),8,0)),"")</f>
        <v/>
      </c>
      <c r="J60" t="str">
        <f>IF(LEFT($F60,1)="{",_xlfn.SINGLE(INDEX(_xll.MADRec.Extract.ToPieChartData($F60,J$4),8,0)),"")</f>
        <v/>
      </c>
      <c r="K60" t="str">
        <f>IF(LEFT($F60,1)="{",_xlfn.SINGLE(INDEX(_xll.MADRec.Extract.ToPieChartData($F60,K$4),8,0)),"")</f>
        <v/>
      </c>
      <c r="L60" t="str">
        <f>IF(LEFT($F60,1)="{",_xlfn.SINGLE(INDEX(_xll.MADRec.Extract.ToPieChartData($F60,L$4),8,0)),"")</f>
        <v/>
      </c>
      <c r="M60" t="str">
        <f>IF(LEFT($F60,1)="{",_xlfn.SINGLE(INDEX(_xll.MADRec.Extract.ToPieChartData($F60,M$4),8,0)),"")</f>
        <v/>
      </c>
    </row>
    <row r="61" spans="2:13" x14ac:dyDescent="0.45">
      <c r="B61" t="str">
        <f>'LEIs &amp; Verifications'!J61</f>
        <v>ABCDEFGHIJK000005604</v>
      </c>
      <c r="D61" s="22" t="str" cm="1">
        <f t="array" ref="D61">_xll.MADRec.RtPut(B61,VLOOKUP(B61,'LEIs &amp; Verifications'!J:T,11,0),'LEIs &amp; Verifications'!$V$2)</f>
        <v>Executed @12/11/2018 13:02:14</v>
      </c>
      <c r="E61" s="22" t="s">
        <v>11</v>
      </c>
      <c r="F61" s="22" t="str" cm="1">
        <f t="array" ref="F61">_xll.MADRec.RtGet(B61,TRUE)</f>
        <v>Please connect first</v>
      </c>
      <c r="G61" t="s">
        <v>11</v>
      </c>
      <c r="H61" t="str">
        <f>IF(LEFT($F61,1)="{",_xlfn.SINGLE(INDEX(_xll.MADRec.Extract.ToPieChartData($F61,H$4),8,0)),"")</f>
        <v/>
      </c>
      <c r="I61" t="str">
        <f>IF(LEFT($F61,1)="{",_xlfn.SINGLE(INDEX(_xll.MADRec.Extract.ToPieChartData($F61,I$4),8,0)),"")</f>
        <v/>
      </c>
      <c r="J61" t="str">
        <f>IF(LEFT($F61,1)="{",_xlfn.SINGLE(INDEX(_xll.MADRec.Extract.ToPieChartData($F61,J$4),8,0)),"")</f>
        <v/>
      </c>
      <c r="K61" t="str">
        <f>IF(LEFT($F61,1)="{",_xlfn.SINGLE(INDEX(_xll.MADRec.Extract.ToPieChartData($F61,K$4),8,0)),"")</f>
        <v/>
      </c>
      <c r="L61" t="str">
        <f>IF(LEFT($F61,1)="{",_xlfn.SINGLE(INDEX(_xll.MADRec.Extract.ToPieChartData($F61,L$4),8,0)),"")</f>
        <v/>
      </c>
      <c r="M61" t="str">
        <f>IF(LEFT($F61,1)="{",_xlfn.SINGLE(INDEX(_xll.MADRec.Extract.ToPieChartData($F61,M$4),8,0)),"")</f>
        <v/>
      </c>
    </row>
    <row r="62" spans="2:13" x14ac:dyDescent="0.45">
      <c r="B62" t="str">
        <f>'LEIs &amp; Verifications'!J62</f>
        <v>ABCDEFGHIJK000005798</v>
      </c>
      <c r="D62" s="22" t="str" cm="1">
        <f t="array" ref="D62">_xll.MADRec.RtPut(B62,VLOOKUP(B62,'LEIs &amp; Verifications'!J:T,11,0),'LEIs &amp; Verifications'!$V$2)</f>
        <v>Executed @12/11/2018 13:02:12</v>
      </c>
      <c r="E62" s="22" t="s">
        <v>11</v>
      </c>
      <c r="F62" s="22" t="str" cm="1">
        <f t="array" ref="F62">_xll.MADRec.RtGet(B62,TRUE)</f>
        <v>Please connect first</v>
      </c>
      <c r="G62" t="s">
        <v>11</v>
      </c>
      <c r="H62" t="str">
        <f>IF(LEFT($F62,1)="{",_xlfn.SINGLE(INDEX(_xll.MADRec.Extract.ToPieChartData($F62,H$4),8,0)),"")</f>
        <v/>
      </c>
      <c r="I62" t="str">
        <f>IF(LEFT($F62,1)="{",_xlfn.SINGLE(INDEX(_xll.MADRec.Extract.ToPieChartData($F62,I$4),8,0)),"")</f>
        <v/>
      </c>
      <c r="J62" t="str">
        <f>IF(LEFT($F62,1)="{",_xlfn.SINGLE(INDEX(_xll.MADRec.Extract.ToPieChartData($F62,J$4),8,0)),"")</f>
        <v/>
      </c>
      <c r="K62" t="str">
        <f>IF(LEFT($F62,1)="{",_xlfn.SINGLE(INDEX(_xll.MADRec.Extract.ToPieChartData($F62,K$4),8,0)),"")</f>
        <v/>
      </c>
      <c r="L62" t="str">
        <f>IF(LEFT($F62,1)="{",_xlfn.SINGLE(INDEX(_xll.MADRec.Extract.ToPieChartData($F62,L$4),8,0)),"")</f>
        <v/>
      </c>
      <c r="M62" t="str">
        <f>IF(LEFT($F62,1)="{",_xlfn.SINGLE(INDEX(_xll.MADRec.Extract.ToPieChartData($F62,M$4),8,0)),"")</f>
        <v/>
      </c>
    </row>
    <row r="63" spans="2:13" x14ac:dyDescent="0.45">
      <c r="B63" t="str">
        <f>'LEIs &amp; Verifications'!J63</f>
        <v>ABCDEFGHIJK000005895</v>
      </c>
      <c r="D63" s="22" t="str" cm="1">
        <f t="array" ref="D63">_xll.MADRec.RtPut(B63,VLOOKUP(B63,'LEIs &amp; Verifications'!J:T,11,0),'LEIs &amp; Verifications'!$V$2)</f>
        <v>Executed @12/11/2018 13:02:13</v>
      </c>
      <c r="E63" s="22" t="s">
        <v>11</v>
      </c>
      <c r="F63" s="22" t="str" cm="1">
        <f t="array" ref="F63">_xll.MADRec.RtGet(B63,TRUE)</f>
        <v>Please connect first</v>
      </c>
      <c r="G63" t="s">
        <v>11</v>
      </c>
      <c r="H63" t="str">
        <f>IF(LEFT($F63,1)="{",_xlfn.SINGLE(INDEX(_xll.MADRec.Extract.ToPieChartData($F63,H$4),8,0)),"")</f>
        <v/>
      </c>
      <c r="I63" t="str">
        <f>IF(LEFT($F63,1)="{",_xlfn.SINGLE(INDEX(_xll.MADRec.Extract.ToPieChartData($F63,I$4),8,0)),"")</f>
        <v/>
      </c>
      <c r="J63" t="str">
        <f>IF(LEFT($F63,1)="{",_xlfn.SINGLE(INDEX(_xll.MADRec.Extract.ToPieChartData($F63,J$4),8,0)),"")</f>
        <v/>
      </c>
      <c r="K63" t="str">
        <f>IF(LEFT($F63,1)="{",_xlfn.SINGLE(INDEX(_xll.MADRec.Extract.ToPieChartData($F63,K$4),8,0)),"")</f>
        <v/>
      </c>
      <c r="L63" t="str">
        <f>IF(LEFT($F63,1)="{",_xlfn.SINGLE(INDEX(_xll.MADRec.Extract.ToPieChartData($F63,L$4),8,0)),"")</f>
        <v/>
      </c>
      <c r="M63" t="str">
        <f>IF(LEFT($F63,1)="{",_xlfn.SINGLE(INDEX(_xll.MADRec.Extract.ToPieChartData($F63,M$4),8,0)),"")</f>
        <v/>
      </c>
    </row>
    <row r="64" spans="2:13" x14ac:dyDescent="0.45">
      <c r="B64" t="str">
        <f>'LEIs &amp; Verifications'!J64</f>
        <v>ABCDEFGHIJK000005992</v>
      </c>
      <c r="D64" s="22" t="str" cm="1">
        <f t="array" ref="D64">_xll.MADRec.RtPut(B64,VLOOKUP(B64,'LEIs &amp; Verifications'!J:T,11,0),'LEIs &amp; Verifications'!$V$2)</f>
        <v>Executed @12/11/2018 13:02:14</v>
      </c>
      <c r="E64" s="22" t="s">
        <v>11</v>
      </c>
      <c r="F64" s="22" t="str" cm="1">
        <f t="array" ref="F64">_xll.MADRec.RtGet(B64,TRUE)</f>
        <v>Please connect first</v>
      </c>
      <c r="G64" t="s">
        <v>11</v>
      </c>
      <c r="H64" t="str">
        <f>IF(LEFT($F64,1)="{",_xlfn.SINGLE(INDEX(_xll.MADRec.Extract.ToPieChartData($F64,H$4),8,0)),"")</f>
        <v/>
      </c>
      <c r="I64" t="str">
        <f>IF(LEFT($F64,1)="{",_xlfn.SINGLE(INDEX(_xll.MADRec.Extract.ToPieChartData($F64,I$4),8,0)),"")</f>
        <v/>
      </c>
      <c r="J64" t="str">
        <f>IF(LEFT($F64,1)="{",_xlfn.SINGLE(INDEX(_xll.MADRec.Extract.ToPieChartData($F64,J$4),8,0)),"")</f>
        <v/>
      </c>
      <c r="K64" t="str">
        <f>IF(LEFT($F64,1)="{",_xlfn.SINGLE(INDEX(_xll.MADRec.Extract.ToPieChartData($F64,K$4),8,0)),"")</f>
        <v/>
      </c>
      <c r="L64" t="str">
        <f>IF(LEFT($F64,1)="{",_xlfn.SINGLE(INDEX(_xll.MADRec.Extract.ToPieChartData($F64,L$4),8,0)),"")</f>
        <v/>
      </c>
      <c r="M64" t="str">
        <f>IF(LEFT($F64,1)="{",_xlfn.SINGLE(INDEX(_xll.MADRec.Extract.ToPieChartData($F64,M$4),8,0)),"")</f>
        <v/>
      </c>
    </row>
    <row r="65" spans="2:13" x14ac:dyDescent="0.45">
      <c r="B65" t="str">
        <f>'LEIs &amp; Verifications'!J65</f>
        <v>ABCDEFGHIJK000006089</v>
      </c>
      <c r="D65" s="22" t="str" cm="1">
        <f t="array" ref="D65">_xll.MADRec.RtPut(B65,VLOOKUP(B65,'LEIs &amp; Verifications'!J:T,11,0),'LEIs &amp; Verifications'!$V$2)</f>
        <v>Executed @12/11/2018 13:02:13</v>
      </c>
      <c r="E65" s="22" t="s">
        <v>11</v>
      </c>
      <c r="F65" s="22" t="str" cm="1">
        <f t="array" ref="F65">_xll.MADRec.RtGet(B65,TRUE)</f>
        <v>Please connect first</v>
      </c>
      <c r="G65" t="s">
        <v>11</v>
      </c>
      <c r="H65" t="str">
        <f>IF(LEFT($F65,1)="{",_xlfn.SINGLE(INDEX(_xll.MADRec.Extract.ToPieChartData($F65,H$4),8,0)),"")</f>
        <v/>
      </c>
      <c r="I65" t="str">
        <f>IF(LEFT($F65,1)="{",_xlfn.SINGLE(INDEX(_xll.MADRec.Extract.ToPieChartData($F65,I$4),8,0)),"")</f>
        <v/>
      </c>
      <c r="J65" t="str">
        <f>IF(LEFT($F65,1)="{",_xlfn.SINGLE(INDEX(_xll.MADRec.Extract.ToPieChartData($F65,J$4),8,0)),"")</f>
        <v/>
      </c>
      <c r="K65" t="str">
        <f>IF(LEFT($F65,1)="{",_xlfn.SINGLE(INDEX(_xll.MADRec.Extract.ToPieChartData($F65,K$4),8,0)),"")</f>
        <v/>
      </c>
      <c r="L65" t="str">
        <f>IF(LEFT($F65,1)="{",_xlfn.SINGLE(INDEX(_xll.MADRec.Extract.ToPieChartData($F65,L$4),8,0)),"")</f>
        <v/>
      </c>
      <c r="M65" t="str">
        <f>IF(LEFT($F65,1)="{",_xlfn.SINGLE(INDEX(_xll.MADRec.Extract.ToPieChartData($F65,M$4),8,0)),"")</f>
        <v/>
      </c>
    </row>
    <row r="66" spans="2:13" x14ac:dyDescent="0.45">
      <c r="B66" t="str">
        <f>'LEIs &amp; Verifications'!J66</f>
        <v>ABCDEFGHIJK000006186</v>
      </c>
      <c r="D66" s="22" t="str" cm="1">
        <f t="array" ref="D66">_xll.MADRec.RtPut(B66,VLOOKUP(B66,'LEIs &amp; Verifications'!J:T,11,0),'LEIs &amp; Verifications'!$V$2)</f>
        <v>Executed @12/11/2018 13:02:14</v>
      </c>
      <c r="E66" s="22" t="s">
        <v>11</v>
      </c>
      <c r="F66" s="22" t="str" cm="1">
        <f t="array" ref="F66">_xll.MADRec.RtGet(B66,TRUE)</f>
        <v>Please connect first</v>
      </c>
      <c r="G66" t="s">
        <v>11</v>
      </c>
      <c r="H66" t="str">
        <f>IF(LEFT($F66,1)="{",_xlfn.SINGLE(INDEX(_xll.MADRec.Extract.ToPieChartData($F66,H$4),8,0)),"")</f>
        <v/>
      </c>
      <c r="I66" t="str">
        <f>IF(LEFT($F66,1)="{",_xlfn.SINGLE(INDEX(_xll.MADRec.Extract.ToPieChartData($F66,I$4),8,0)),"")</f>
        <v/>
      </c>
      <c r="J66" t="str">
        <f>IF(LEFT($F66,1)="{",_xlfn.SINGLE(INDEX(_xll.MADRec.Extract.ToPieChartData($F66,J$4),8,0)),"")</f>
        <v/>
      </c>
      <c r="K66" t="str">
        <f>IF(LEFT($F66,1)="{",_xlfn.SINGLE(INDEX(_xll.MADRec.Extract.ToPieChartData($F66,K$4),8,0)),"")</f>
        <v/>
      </c>
      <c r="L66" t="str">
        <f>IF(LEFT($F66,1)="{",_xlfn.SINGLE(INDEX(_xll.MADRec.Extract.ToPieChartData($F66,L$4),8,0)),"")</f>
        <v/>
      </c>
      <c r="M66" t="str">
        <f>IF(LEFT($F66,1)="{",_xlfn.SINGLE(INDEX(_xll.MADRec.Extract.ToPieChartData($F66,M$4),8,0)),"")</f>
        <v/>
      </c>
    </row>
    <row r="67" spans="2:13" x14ac:dyDescent="0.45">
      <c r="B67" t="str">
        <f>'LEIs &amp; Verifications'!J67</f>
        <v>ABCDEFGHIJK000006283</v>
      </c>
      <c r="D67" s="22" t="str" cm="1">
        <f t="array" ref="D67">_xll.MADRec.RtPut(B67,VLOOKUP(B67,'LEIs &amp; Verifications'!J:T,11,0),'LEIs &amp; Verifications'!$V$2)</f>
        <v>Executed @12/11/2018 13:02:13</v>
      </c>
      <c r="E67" s="22" t="s">
        <v>11</v>
      </c>
      <c r="F67" s="22" t="str" cm="1">
        <f t="array" ref="F67">_xll.MADRec.RtGet(B67,TRUE)</f>
        <v>Please connect first</v>
      </c>
      <c r="G67" t="s">
        <v>11</v>
      </c>
      <c r="H67" t="str">
        <f>IF(LEFT($F67,1)="{",_xlfn.SINGLE(INDEX(_xll.MADRec.Extract.ToPieChartData($F67,H$4),8,0)),"")</f>
        <v/>
      </c>
      <c r="I67" t="str">
        <f>IF(LEFT($F67,1)="{",_xlfn.SINGLE(INDEX(_xll.MADRec.Extract.ToPieChartData($F67,I$4),8,0)),"")</f>
        <v/>
      </c>
      <c r="J67" t="str">
        <f>IF(LEFT($F67,1)="{",_xlfn.SINGLE(INDEX(_xll.MADRec.Extract.ToPieChartData($F67,J$4),8,0)),"")</f>
        <v/>
      </c>
      <c r="K67" t="str">
        <f>IF(LEFT($F67,1)="{",_xlfn.SINGLE(INDEX(_xll.MADRec.Extract.ToPieChartData($F67,K$4),8,0)),"")</f>
        <v/>
      </c>
      <c r="L67" t="str">
        <f>IF(LEFT($F67,1)="{",_xlfn.SINGLE(INDEX(_xll.MADRec.Extract.ToPieChartData($F67,L$4),8,0)),"")</f>
        <v/>
      </c>
      <c r="M67" t="str">
        <f>IF(LEFT($F67,1)="{",_xlfn.SINGLE(INDEX(_xll.MADRec.Extract.ToPieChartData($F67,M$4),8,0)),"")</f>
        <v/>
      </c>
    </row>
    <row r="68" spans="2:13" x14ac:dyDescent="0.45">
      <c r="B68" t="str">
        <f>'LEIs &amp; Verifications'!J68</f>
        <v>ABCDEFGHIJK000006380</v>
      </c>
      <c r="D68" s="22" t="str" cm="1">
        <f t="array" ref="D68">_xll.MADRec.RtPut(B68,VLOOKUP(B68,'LEIs &amp; Verifications'!J:T,11,0),'LEIs &amp; Verifications'!$V$2)</f>
        <v>Executed @12/11/2018 13:02:12</v>
      </c>
      <c r="E68" s="22" t="s">
        <v>11</v>
      </c>
      <c r="F68" s="22" t="str" cm="1">
        <f t="array" ref="F68">_xll.MADRec.RtGet(B68,TRUE)</f>
        <v>Please connect first</v>
      </c>
      <c r="G68" t="s">
        <v>11</v>
      </c>
      <c r="H68" t="str">
        <f>IF(LEFT($F68,1)="{",_xlfn.SINGLE(INDEX(_xll.MADRec.Extract.ToPieChartData($F68,H$4),8,0)),"")</f>
        <v/>
      </c>
      <c r="I68" t="str">
        <f>IF(LEFT($F68,1)="{",_xlfn.SINGLE(INDEX(_xll.MADRec.Extract.ToPieChartData($F68,I$4),8,0)),"")</f>
        <v/>
      </c>
      <c r="J68" t="str">
        <f>IF(LEFT($F68,1)="{",_xlfn.SINGLE(INDEX(_xll.MADRec.Extract.ToPieChartData($F68,J$4),8,0)),"")</f>
        <v/>
      </c>
      <c r="K68" t="str">
        <f>IF(LEFT($F68,1)="{",_xlfn.SINGLE(INDEX(_xll.MADRec.Extract.ToPieChartData($F68,K$4),8,0)),"")</f>
        <v/>
      </c>
      <c r="L68" t="str">
        <f>IF(LEFT($F68,1)="{",_xlfn.SINGLE(INDEX(_xll.MADRec.Extract.ToPieChartData($F68,L$4),8,0)),"")</f>
        <v/>
      </c>
      <c r="M68" t="str">
        <f>IF(LEFT($F68,1)="{",_xlfn.SINGLE(INDEX(_xll.MADRec.Extract.ToPieChartData($F68,M$4),8,0)),"")</f>
        <v/>
      </c>
    </row>
    <row r="69" spans="2:13" x14ac:dyDescent="0.45">
      <c r="B69" t="str">
        <f>'LEIs &amp; Verifications'!J69</f>
        <v>ABCDEFGHIJK000006477</v>
      </c>
      <c r="D69" s="22" t="str" cm="1">
        <f t="array" ref="D69">_xll.MADRec.RtPut(B69,VLOOKUP(B69,'LEIs &amp; Verifications'!J:T,11,0),'LEIs &amp; Verifications'!$V$2)</f>
        <v>Executed @12/11/2018 13:02:11</v>
      </c>
      <c r="E69" s="22" t="s">
        <v>11</v>
      </c>
      <c r="F69" s="22" t="str" cm="1">
        <f t="array" ref="F69">_xll.MADRec.RtGet(B69,TRUE)</f>
        <v>Please connect first</v>
      </c>
      <c r="G69" t="s">
        <v>11</v>
      </c>
      <c r="H69" t="str">
        <f>IF(LEFT($F69,1)="{",_xlfn.SINGLE(INDEX(_xll.MADRec.Extract.ToPieChartData($F69,H$4),8,0)),"")</f>
        <v/>
      </c>
      <c r="I69" t="str">
        <f>IF(LEFT($F69,1)="{",_xlfn.SINGLE(INDEX(_xll.MADRec.Extract.ToPieChartData($F69,I$4),8,0)),"")</f>
        <v/>
      </c>
      <c r="J69" t="str">
        <f>IF(LEFT($F69,1)="{",_xlfn.SINGLE(INDEX(_xll.MADRec.Extract.ToPieChartData($F69,J$4),8,0)),"")</f>
        <v/>
      </c>
      <c r="K69" t="str">
        <f>IF(LEFT($F69,1)="{",_xlfn.SINGLE(INDEX(_xll.MADRec.Extract.ToPieChartData($F69,K$4),8,0)),"")</f>
        <v/>
      </c>
      <c r="L69" t="str">
        <f>IF(LEFT($F69,1)="{",_xlfn.SINGLE(INDEX(_xll.MADRec.Extract.ToPieChartData($F69,L$4),8,0)),"")</f>
        <v/>
      </c>
      <c r="M69" t="str">
        <f>IF(LEFT($F69,1)="{",_xlfn.SINGLE(INDEX(_xll.MADRec.Extract.ToPieChartData($F69,M$4),8,0)),"")</f>
        <v/>
      </c>
    </row>
    <row r="70" spans="2:13" x14ac:dyDescent="0.45">
      <c r="B70" t="str">
        <f>'LEIs &amp; Verifications'!J70</f>
        <v>ABCDEFGHIJK000006574</v>
      </c>
      <c r="D70" s="22" t="str" cm="1">
        <f t="array" ref="D70">_xll.MADRec.RtPut(B70,VLOOKUP(B70,'LEIs &amp; Verifications'!J:T,11,0),'LEIs &amp; Verifications'!$V$2)</f>
        <v>Executed @12/11/2018 13:02:14</v>
      </c>
      <c r="E70" s="22" t="s">
        <v>11</v>
      </c>
      <c r="F70" s="22" t="str" cm="1">
        <f t="array" ref="F70">_xll.MADRec.RtGet(B70,TRUE)</f>
        <v>Please connect first</v>
      </c>
      <c r="G70" t="s">
        <v>11</v>
      </c>
      <c r="H70" t="str">
        <f>IF(LEFT($F70,1)="{",_xlfn.SINGLE(INDEX(_xll.MADRec.Extract.ToPieChartData($F70,H$4),8,0)),"")</f>
        <v/>
      </c>
      <c r="I70" t="str">
        <f>IF(LEFT($F70,1)="{",_xlfn.SINGLE(INDEX(_xll.MADRec.Extract.ToPieChartData($F70,I$4),8,0)),"")</f>
        <v/>
      </c>
      <c r="J70" t="str">
        <f>IF(LEFT($F70,1)="{",_xlfn.SINGLE(INDEX(_xll.MADRec.Extract.ToPieChartData($F70,J$4),8,0)),"")</f>
        <v/>
      </c>
      <c r="K70" t="str">
        <f>IF(LEFT($F70,1)="{",_xlfn.SINGLE(INDEX(_xll.MADRec.Extract.ToPieChartData($F70,K$4),8,0)),"")</f>
        <v/>
      </c>
      <c r="L70" t="str">
        <f>IF(LEFT($F70,1)="{",_xlfn.SINGLE(INDEX(_xll.MADRec.Extract.ToPieChartData($F70,L$4),8,0)),"")</f>
        <v/>
      </c>
      <c r="M70" t="str">
        <f>IF(LEFT($F70,1)="{",_xlfn.SINGLE(INDEX(_xll.MADRec.Extract.ToPieChartData($F70,M$4),8,0)),"")</f>
        <v/>
      </c>
    </row>
    <row r="71" spans="2:13" x14ac:dyDescent="0.45">
      <c r="B71" t="str">
        <f>'LEIs &amp; Verifications'!J71</f>
        <v>ABCDEFGHIJK000006671</v>
      </c>
      <c r="D71" s="22" t="str" cm="1">
        <f t="array" ref="D71">_xll.MADRec.RtPut(B71,VLOOKUP(B71,'LEIs &amp; Verifications'!J:T,11,0),'LEIs &amp; Verifications'!$V$2)</f>
        <v>Executed @12/11/2018 13:02:14</v>
      </c>
      <c r="E71" s="22" t="s">
        <v>11</v>
      </c>
      <c r="F71" s="22" t="str" cm="1">
        <f t="array" ref="F71">_xll.MADRec.RtGet(B71,TRUE)</f>
        <v>Please connect first</v>
      </c>
      <c r="G71" t="s">
        <v>11</v>
      </c>
      <c r="H71" t="str">
        <f>IF(LEFT($F71,1)="{",_xlfn.SINGLE(INDEX(_xll.MADRec.Extract.ToPieChartData($F71,H$4),8,0)),"")</f>
        <v/>
      </c>
      <c r="I71" t="str">
        <f>IF(LEFT($F71,1)="{",_xlfn.SINGLE(INDEX(_xll.MADRec.Extract.ToPieChartData($F71,I$4),8,0)),"")</f>
        <v/>
      </c>
      <c r="J71" t="str">
        <f>IF(LEFT($F71,1)="{",_xlfn.SINGLE(INDEX(_xll.MADRec.Extract.ToPieChartData($F71,J$4),8,0)),"")</f>
        <v/>
      </c>
      <c r="K71" t="str">
        <f>IF(LEFT($F71,1)="{",_xlfn.SINGLE(INDEX(_xll.MADRec.Extract.ToPieChartData($F71,K$4),8,0)),"")</f>
        <v/>
      </c>
      <c r="L71" t="str">
        <f>IF(LEFT($F71,1)="{",_xlfn.SINGLE(INDEX(_xll.MADRec.Extract.ToPieChartData($F71,L$4),8,0)),"")</f>
        <v/>
      </c>
      <c r="M71" t="str">
        <f>IF(LEFT($F71,1)="{",_xlfn.SINGLE(INDEX(_xll.MADRec.Extract.ToPieChartData($F71,M$4),8,0)),"")</f>
        <v/>
      </c>
    </row>
    <row r="72" spans="2:13" x14ac:dyDescent="0.45">
      <c r="B72" t="str">
        <f>'LEIs &amp; Verifications'!J72</f>
        <v>ABCDEFGHIJK000006768</v>
      </c>
      <c r="D72" s="22" t="str" cm="1">
        <f t="array" ref="D72">_xll.MADRec.RtPut(B72,VLOOKUP(B72,'LEIs &amp; Verifications'!J:T,11,0),'LEIs &amp; Verifications'!$V$2)</f>
        <v>Executed @12/11/2018 13:02:12</v>
      </c>
      <c r="E72" s="22" t="s">
        <v>11</v>
      </c>
      <c r="F72" s="22" t="str" cm="1">
        <f t="array" ref="F72">_xll.MADRec.RtGet(B72,TRUE)</f>
        <v>Please connect first</v>
      </c>
      <c r="G72" t="s">
        <v>11</v>
      </c>
      <c r="H72" t="str">
        <f>IF(LEFT($F72,1)="{",_xlfn.SINGLE(INDEX(_xll.MADRec.Extract.ToPieChartData($F72,H$4),8,0)),"")</f>
        <v/>
      </c>
      <c r="I72" t="str">
        <f>IF(LEFT($F72,1)="{",_xlfn.SINGLE(INDEX(_xll.MADRec.Extract.ToPieChartData($F72,I$4),8,0)),"")</f>
        <v/>
      </c>
      <c r="J72" t="str">
        <f>IF(LEFT($F72,1)="{",_xlfn.SINGLE(INDEX(_xll.MADRec.Extract.ToPieChartData($F72,J$4),8,0)),"")</f>
        <v/>
      </c>
      <c r="K72" t="str">
        <f>IF(LEFT($F72,1)="{",_xlfn.SINGLE(INDEX(_xll.MADRec.Extract.ToPieChartData($F72,K$4),8,0)),"")</f>
        <v/>
      </c>
      <c r="L72" t="str">
        <f>IF(LEFT($F72,1)="{",_xlfn.SINGLE(INDEX(_xll.MADRec.Extract.ToPieChartData($F72,L$4),8,0)),"")</f>
        <v/>
      </c>
      <c r="M72" t="str">
        <f>IF(LEFT($F72,1)="{",_xlfn.SINGLE(INDEX(_xll.MADRec.Extract.ToPieChartData($F72,M$4),8,0)),"")</f>
        <v/>
      </c>
    </row>
    <row r="73" spans="2:13" x14ac:dyDescent="0.45">
      <c r="B73" t="str">
        <f>'LEIs &amp; Verifications'!J73</f>
        <v>ABCDEFGHIJK000006865</v>
      </c>
      <c r="D73" s="22" t="str" cm="1">
        <f t="array" ref="D73">_xll.MADRec.RtPut(B73,VLOOKUP(B73,'LEIs &amp; Verifications'!J:T,11,0),'LEIs &amp; Verifications'!$V$2)</f>
        <v>Executed @12/11/2018 13:02:14</v>
      </c>
      <c r="E73" s="22" t="s">
        <v>11</v>
      </c>
      <c r="F73" s="22" t="str" cm="1">
        <f t="array" ref="F73">_xll.MADRec.RtGet(B73,TRUE)</f>
        <v>Please connect first</v>
      </c>
      <c r="G73" t="s">
        <v>11</v>
      </c>
      <c r="H73" t="str">
        <f>IF(LEFT($F73,1)="{",_xlfn.SINGLE(INDEX(_xll.MADRec.Extract.ToPieChartData($F73,H$4),8,0)),"")</f>
        <v/>
      </c>
      <c r="I73" t="str">
        <f>IF(LEFT($F73,1)="{",_xlfn.SINGLE(INDEX(_xll.MADRec.Extract.ToPieChartData($F73,I$4),8,0)),"")</f>
        <v/>
      </c>
      <c r="J73" t="str">
        <f>IF(LEFT($F73,1)="{",_xlfn.SINGLE(INDEX(_xll.MADRec.Extract.ToPieChartData($F73,J$4),8,0)),"")</f>
        <v/>
      </c>
      <c r="K73" t="str">
        <f>IF(LEFT($F73,1)="{",_xlfn.SINGLE(INDEX(_xll.MADRec.Extract.ToPieChartData($F73,K$4),8,0)),"")</f>
        <v/>
      </c>
      <c r="L73" t="str">
        <f>IF(LEFT($F73,1)="{",_xlfn.SINGLE(INDEX(_xll.MADRec.Extract.ToPieChartData($F73,L$4),8,0)),"")</f>
        <v/>
      </c>
      <c r="M73" t="str">
        <f>IF(LEFT($F73,1)="{",_xlfn.SINGLE(INDEX(_xll.MADRec.Extract.ToPieChartData($F73,M$4),8,0)),"")</f>
        <v/>
      </c>
    </row>
    <row r="74" spans="2:13" x14ac:dyDescent="0.45">
      <c r="B74" t="str">
        <f>'LEIs &amp; Verifications'!J74</f>
        <v>ABCDEFGHIJK000006962</v>
      </c>
      <c r="D74" s="22" t="str" cm="1">
        <f t="array" ref="D74">_xll.MADRec.RtPut(B74,VLOOKUP(B74,'LEIs &amp; Verifications'!J:T,11,0),'LEIs &amp; Verifications'!$V$2)</f>
        <v>Executed @12/11/2018 13:02:16</v>
      </c>
      <c r="E74" s="22" t="s">
        <v>11</v>
      </c>
      <c r="F74" s="22" t="str" cm="1">
        <f t="array" ref="F74">_xll.MADRec.RtGet(B74,TRUE)</f>
        <v>Please connect first</v>
      </c>
      <c r="G74" t="s">
        <v>11</v>
      </c>
      <c r="H74" t="str">
        <f>IF(LEFT($F74,1)="{",_xlfn.SINGLE(INDEX(_xll.MADRec.Extract.ToPieChartData($F74,H$4),8,0)),"")</f>
        <v/>
      </c>
      <c r="I74" t="str">
        <f>IF(LEFT($F74,1)="{",_xlfn.SINGLE(INDEX(_xll.MADRec.Extract.ToPieChartData($F74,I$4),8,0)),"")</f>
        <v/>
      </c>
      <c r="J74" t="str">
        <f>IF(LEFT($F74,1)="{",_xlfn.SINGLE(INDEX(_xll.MADRec.Extract.ToPieChartData($F74,J$4),8,0)),"")</f>
        <v/>
      </c>
      <c r="K74" t="str">
        <f>IF(LEFT($F74,1)="{",_xlfn.SINGLE(INDEX(_xll.MADRec.Extract.ToPieChartData($F74,K$4),8,0)),"")</f>
        <v/>
      </c>
      <c r="L74" t="str">
        <f>IF(LEFT($F74,1)="{",_xlfn.SINGLE(INDEX(_xll.MADRec.Extract.ToPieChartData($F74,L$4),8,0)),"")</f>
        <v/>
      </c>
      <c r="M74" t="str">
        <f>IF(LEFT($F74,1)="{",_xlfn.SINGLE(INDEX(_xll.MADRec.Extract.ToPieChartData($F74,M$4),8,0)),"")</f>
        <v/>
      </c>
    </row>
    <row r="75" spans="2:13" x14ac:dyDescent="0.45">
      <c r="B75" t="str">
        <f>'LEIs &amp; Verifications'!J75</f>
        <v>ABCDEFGHIJK000007059</v>
      </c>
      <c r="D75" s="22" t="str" cm="1">
        <f t="array" ref="D75">_xll.MADRec.RtPut(B75,VLOOKUP(B75,'LEIs &amp; Verifications'!J:T,11,0),'LEIs &amp; Verifications'!$V$2)</f>
        <v>Executed @12/11/2018 13:02:15</v>
      </c>
      <c r="E75" s="22" t="s">
        <v>11</v>
      </c>
      <c r="F75" s="22" t="str" cm="1">
        <f t="array" ref="F75">_xll.MADRec.RtGet(B75,TRUE)</f>
        <v>Please connect first</v>
      </c>
      <c r="G75" t="s">
        <v>11</v>
      </c>
      <c r="H75" t="str">
        <f>IF(LEFT($F75,1)="{",_xlfn.SINGLE(INDEX(_xll.MADRec.Extract.ToPieChartData($F75,H$4),8,0)),"")</f>
        <v/>
      </c>
      <c r="I75" t="str">
        <f>IF(LEFT($F75,1)="{",_xlfn.SINGLE(INDEX(_xll.MADRec.Extract.ToPieChartData($F75,I$4),8,0)),"")</f>
        <v/>
      </c>
      <c r="J75" t="str">
        <f>IF(LEFT($F75,1)="{",_xlfn.SINGLE(INDEX(_xll.MADRec.Extract.ToPieChartData($F75,J$4),8,0)),"")</f>
        <v/>
      </c>
      <c r="K75" t="str">
        <f>IF(LEFT($F75,1)="{",_xlfn.SINGLE(INDEX(_xll.MADRec.Extract.ToPieChartData($F75,K$4),8,0)),"")</f>
        <v/>
      </c>
      <c r="L75" t="str">
        <f>IF(LEFT($F75,1)="{",_xlfn.SINGLE(INDEX(_xll.MADRec.Extract.ToPieChartData($F75,L$4),8,0)),"")</f>
        <v/>
      </c>
      <c r="M75" t="str">
        <f>IF(LEFT($F75,1)="{",_xlfn.SINGLE(INDEX(_xll.MADRec.Extract.ToPieChartData($F75,M$4),8,0)),"")</f>
        <v/>
      </c>
    </row>
    <row r="76" spans="2:13" x14ac:dyDescent="0.45">
      <c r="B76" t="str">
        <f>'LEIs &amp; Verifications'!J76</f>
        <v>ABCDEFGHIJK000007156</v>
      </c>
      <c r="D76" s="22" t="str" cm="1">
        <f t="array" ref="D76">_xll.MADRec.RtPut(B76,VLOOKUP(B76,'LEIs &amp; Verifications'!J:T,11,0),'LEIs &amp; Verifications'!$V$2)</f>
        <v>Executed @12/11/2018 13:02:15</v>
      </c>
      <c r="E76" s="22" t="s">
        <v>11</v>
      </c>
      <c r="F76" s="22" t="str" cm="1">
        <f t="array" ref="F76">_xll.MADRec.RtGet(B76,TRUE)</f>
        <v>Please connect first</v>
      </c>
      <c r="G76" t="s">
        <v>11</v>
      </c>
      <c r="H76" t="str">
        <f>IF(LEFT($F76,1)="{",_xlfn.SINGLE(INDEX(_xll.MADRec.Extract.ToPieChartData($F76,H$4),8,0)),"")</f>
        <v/>
      </c>
      <c r="I76" t="str">
        <f>IF(LEFT($F76,1)="{",_xlfn.SINGLE(INDEX(_xll.MADRec.Extract.ToPieChartData($F76,I$4),8,0)),"")</f>
        <v/>
      </c>
      <c r="J76" t="str">
        <f>IF(LEFT($F76,1)="{",_xlfn.SINGLE(INDEX(_xll.MADRec.Extract.ToPieChartData($F76,J$4),8,0)),"")</f>
        <v/>
      </c>
      <c r="K76" t="str">
        <f>IF(LEFT($F76,1)="{",_xlfn.SINGLE(INDEX(_xll.MADRec.Extract.ToPieChartData($F76,K$4),8,0)),"")</f>
        <v/>
      </c>
      <c r="L76" t="str">
        <f>IF(LEFT($F76,1)="{",_xlfn.SINGLE(INDEX(_xll.MADRec.Extract.ToPieChartData($F76,L$4),8,0)),"")</f>
        <v/>
      </c>
      <c r="M76" t="str">
        <f>IF(LEFT($F76,1)="{",_xlfn.SINGLE(INDEX(_xll.MADRec.Extract.ToPieChartData($F76,M$4),8,0)),"")</f>
        <v/>
      </c>
    </row>
    <row r="77" spans="2:13" x14ac:dyDescent="0.45">
      <c r="B77" t="str">
        <f>'LEIs &amp; Verifications'!J77</f>
        <v>ABCDEFGHIJK000007253</v>
      </c>
      <c r="D77" s="22" t="str" cm="1">
        <f t="array" ref="D77">_xll.MADRec.RtPut(B77,VLOOKUP(B77,'LEIs &amp; Verifications'!J:T,11,0),'LEIs &amp; Verifications'!$V$2)</f>
        <v>Executed @12/11/2018 13:02:11</v>
      </c>
      <c r="E77" s="22" t="s">
        <v>11</v>
      </c>
      <c r="F77" s="22" t="str" cm="1">
        <f t="array" ref="F77">_xll.MADRec.RtGet(B77,TRUE)</f>
        <v>Please connect first</v>
      </c>
      <c r="G77" t="s">
        <v>11</v>
      </c>
      <c r="H77" t="str">
        <f>IF(LEFT($F77,1)="{",_xlfn.SINGLE(INDEX(_xll.MADRec.Extract.ToPieChartData($F77,H$4),8,0)),"")</f>
        <v/>
      </c>
      <c r="I77" t="str">
        <f>IF(LEFT($F77,1)="{",_xlfn.SINGLE(INDEX(_xll.MADRec.Extract.ToPieChartData($F77,I$4),8,0)),"")</f>
        <v/>
      </c>
      <c r="J77" t="str">
        <f>IF(LEFT($F77,1)="{",_xlfn.SINGLE(INDEX(_xll.MADRec.Extract.ToPieChartData($F77,J$4),8,0)),"")</f>
        <v/>
      </c>
      <c r="K77" t="str">
        <f>IF(LEFT($F77,1)="{",_xlfn.SINGLE(INDEX(_xll.MADRec.Extract.ToPieChartData($F77,K$4),8,0)),"")</f>
        <v/>
      </c>
      <c r="L77" t="str">
        <f>IF(LEFT($F77,1)="{",_xlfn.SINGLE(INDEX(_xll.MADRec.Extract.ToPieChartData($F77,L$4),8,0)),"")</f>
        <v/>
      </c>
      <c r="M77" t="str">
        <f>IF(LEFT($F77,1)="{",_xlfn.SINGLE(INDEX(_xll.MADRec.Extract.ToPieChartData($F77,M$4),8,0)),"")</f>
        <v/>
      </c>
    </row>
    <row r="78" spans="2:13" x14ac:dyDescent="0.45">
      <c r="B78" t="str">
        <f>'LEIs &amp; Verifications'!J78</f>
        <v>ABCDEFGHIJK000007350</v>
      </c>
      <c r="D78" s="22" t="str" cm="1">
        <f t="array" ref="D78">_xll.MADRec.RtPut(B78,VLOOKUP(B78,'LEIs &amp; Verifications'!J:T,11,0),'LEIs &amp; Verifications'!$V$2)</f>
        <v>Executed @12/11/2018 13:02:13</v>
      </c>
      <c r="E78" s="22" t="s">
        <v>11</v>
      </c>
      <c r="F78" s="22" t="str" cm="1">
        <f t="array" ref="F78">_xll.MADRec.RtGet(B78,TRUE)</f>
        <v>Please connect first</v>
      </c>
      <c r="G78" t="s">
        <v>11</v>
      </c>
      <c r="H78" t="str">
        <f>IF(LEFT($F78,1)="{",_xlfn.SINGLE(INDEX(_xll.MADRec.Extract.ToPieChartData($F78,H$4),8,0)),"")</f>
        <v/>
      </c>
      <c r="I78" t="str">
        <f>IF(LEFT($F78,1)="{",_xlfn.SINGLE(INDEX(_xll.MADRec.Extract.ToPieChartData($F78,I$4),8,0)),"")</f>
        <v/>
      </c>
      <c r="J78" t="str">
        <f>IF(LEFT($F78,1)="{",_xlfn.SINGLE(INDEX(_xll.MADRec.Extract.ToPieChartData($F78,J$4),8,0)),"")</f>
        <v/>
      </c>
      <c r="K78" t="str">
        <f>IF(LEFT($F78,1)="{",_xlfn.SINGLE(INDEX(_xll.MADRec.Extract.ToPieChartData($F78,K$4),8,0)),"")</f>
        <v/>
      </c>
      <c r="L78" t="str">
        <f>IF(LEFT($F78,1)="{",_xlfn.SINGLE(INDEX(_xll.MADRec.Extract.ToPieChartData($F78,L$4),8,0)),"")</f>
        <v/>
      </c>
      <c r="M78" t="str">
        <f>IF(LEFT($F78,1)="{",_xlfn.SINGLE(INDEX(_xll.MADRec.Extract.ToPieChartData($F78,M$4),8,0)),"")</f>
        <v/>
      </c>
    </row>
    <row r="79" spans="2:13" x14ac:dyDescent="0.45">
      <c r="B79" t="str">
        <f>'LEIs &amp; Verifications'!J79</f>
        <v>ABCDEFGHIJK000007447</v>
      </c>
      <c r="D79" s="22" t="str" cm="1">
        <f t="array" ref="D79">_xll.MADRec.RtPut(B79,VLOOKUP(B79,'LEIs &amp; Verifications'!J:T,11,0),'LEIs &amp; Verifications'!$V$2)</f>
        <v>Executed @12/11/2018 13:02:11</v>
      </c>
      <c r="E79" s="22" t="s">
        <v>11</v>
      </c>
      <c r="F79" s="22" t="str" cm="1">
        <f t="array" ref="F79">_xll.MADRec.RtGet(B79,TRUE)</f>
        <v>Please connect first</v>
      </c>
      <c r="G79" t="s">
        <v>11</v>
      </c>
      <c r="H79" t="str">
        <f>IF(LEFT($F79,1)="{",_xlfn.SINGLE(INDEX(_xll.MADRec.Extract.ToPieChartData($F79,H$4),8,0)),"")</f>
        <v/>
      </c>
      <c r="I79" t="str">
        <f>IF(LEFT($F79,1)="{",_xlfn.SINGLE(INDEX(_xll.MADRec.Extract.ToPieChartData($F79,I$4),8,0)),"")</f>
        <v/>
      </c>
      <c r="J79" t="str">
        <f>IF(LEFT($F79,1)="{",_xlfn.SINGLE(INDEX(_xll.MADRec.Extract.ToPieChartData($F79,J$4),8,0)),"")</f>
        <v/>
      </c>
      <c r="K79" t="str">
        <f>IF(LEFT($F79,1)="{",_xlfn.SINGLE(INDEX(_xll.MADRec.Extract.ToPieChartData($F79,K$4),8,0)),"")</f>
        <v/>
      </c>
      <c r="L79" t="str">
        <f>IF(LEFT($F79,1)="{",_xlfn.SINGLE(INDEX(_xll.MADRec.Extract.ToPieChartData($F79,L$4),8,0)),"")</f>
        <v/>
      </c>
      <c r="M79" t="str">
        <f>IF(LEFT($F79,1)="{",_xlfn.SINGLE(INDEX(_xll.MADRec.Extract.ToPieChartData($F79,M$4),8,0)),"")</f>
        <v/>
      </c>
    </row>
    <row r="80" spans="2:13" x14ac:dyDescent="0.45">
      <c r="B80" t="str">
        <f>'LEIs &amp; Verifications'!J80</f>
        <v>ABCDEFGHIJK000007544</v>
      </c>
      <c r="D80" s="22" t="str" cm="1">
        <f t="array" ref="D80">_xll.MADRec.RtPut(B80,VLOOKUP(B80,'LEIs &amp; Verifications'!J:T,11,0),'LEIs &amp; Verifications'!$V$2)</f>
        <v>Executed @12/11/2018 13:02:14</v>
      </c>
      <c r="E80" s="22" t="s">
        <v>11</v>
      </c>
      <c r="F80" s="22" t="str" cm="1">
        <f t="array" ref="F80">_xll.MADRec.RtGet(B80,TRUE)</f>
        <v>Please connect first</v>
      </c>
      <c r="G80" t="s">
        <v>11</v>
      </c>
      <c r="H80" t="str">
        <f>IF(LEFT($F80,1)="{",_xlfn.SINGLE(INDEX(_xll.MADRec.Extract.ToPieChartData($F80,H$4),8,0)),"")</f>
        <v/>
      </c>
      <c r="I80" t="str">
        <f>IF(LEFT($F80,1)="{",_xlfn.SINGLE(INDEX(_xll.MADRec.Extract.ToPieChartData($F80,I$4),8,0)),"")</f>
        <v/>
      </c>
      <c r="J80" t="str">
        <f>IF(LEFT($F80,1)="{",_xlfn.SINGLE(INDEX(_xll.MADRec.Extract.ToPieChartData($F80,J$4),8,0)),"")</f>
        <v/>
      </c>
      <c r="K80" t="str">
        <f>IF(LEFT($F80,1)="{",_xlfn.SINGLE(INDEX(_xll.MADRec.Extract.ToPieChartData($F80,K$4),8,0)),"")</f>
        <v/>
      </c>
      <c r="L80" t="str">
        <f>IF(LEFT($F80,1)="{",_xlfn.SINGLE(INDEX(_xll.MADRec.Extract.ToPieChartData($F80,L$4),8,0)),"")</f>
        <v/>
      </c>
      <c r="M80" t="str">
        <f>IF(LEFT($F80,1)="{",_xlfn.SINGLE(INDEX(_xll.MADRec.Extract.ToPieChartData($F80,M$4),8,0)),"")</f>
        <v/>
      </c>
    </row>
    <row r="81" spans="2:13" x14ac:dyDescent="0.45">
      <c r="B81" t="str">
        <f>'LEIs &amp; Verifications'!J81</f>
        <v>ABCDEFGHIJK000007641</v>
      </c>
      <c r="D81" s="22" t="str" cm="1">
        <f t="array" ref="D81">_xll.MADRec.RtPut(B81,VLOOKUP(B81,'LEIs &amp; Verifications'!J:T,11,0),'LEIs &amp; Verifications'!$V$2)</f>
        <v>Executed @12/11/2018 13:02:11</v>
      </c>
      <c r="E81" s="22" t="s">
        <v>11</v>
      </c>
      <c r="F81" s="22" t="str" cm="1">
        <f t="array" ref="F81">_xll.MADRec.RtGet(B81,TRUE)</f>
        <v>Please connect first</v>
      </c>
      <c r="G81" t="s">
        <v>11</v>
      </c>
      <c r="H81" t="str">
        <f>IF(LEFT($F81,1)="{",_xlfn.SINGLE(INDEX(_xll.MADRec.Extract.ToPieChartData($F81,H$4),8,0)),"")</f>
        <v/>
      </c>
      <c r="I81" t="str">
        <f>IF(LEFT($F81,1)="{",_xlfn.SINGLE(INDEX(_xll.MADRec.Extract.ToPieChartData($F81,I$4),8,0)),"")</f>
        <v/>
      </c>
      <c r="J81" t="str">
        <f>IF(LEFT($F81,1)="{",_xlfn.SINGLE(INDEX(_xll.MADRec.Extract.ToPieChartData($F81,J$4),8,0)),"")</f>
        <v/>
      </c>
      <c r="K81" t="str">
        <f>IF(LEFT($F81,1)="{",_xlfn.SINGLE(INDEX(_xll.MADRec.Extract.ToPieChartData($F81,K$4),8,0)),"")</f>
        <v/>
      </c>
      <c r="L81" t="str">
        <f>IF(LEFT($F81,1)="{",_xlfn.SINGLE(INDEX(_xll.MADRec.Extract.ToPieChartData($F81,L$4),8,0)),"")</f>
        <v/>
      </c>
      <c r="M81" t="str">
        <f>IF(LEFT($F81,1)="{",_xlfn.SINGLE(INDEX(_xll.MADRec.Extract.ToPieChartData($F81,M$4),8,0)),"")</f>
        <v/>
      </c>
    </row>
    <row r="82" spans="2:13" x14ac:dyDescent="0.45">
      <c r="B82" t="str">
        <f>'LEIs &amp; Verifications'!J82</f>
        <v>ABCDEFGHIJK000007738</v>
      </c>
      <c r="D82" s="22" t="str" cm="1">
        <f t="array" ref="D82">_xll.MADRec.RtPut(B82,VLOOKUP(B82,'LEIs &amp; Verifications'!J:T,11,0),'LEIs &amp; Verifications'!$V$2)</f>
        <v>Executed @12/11/2018 13:02:11</v>
      </c>
      <c r="E82" s="22" t="s">
        <v>11</v>
      </c>
      <c r="F82" s="22" t="str" cm="1">
        <f t="array" ref="F82">_xll.MADRec.RtGet(B82,TRUE)</f>
        <v>Please connect first</v>
      </c>
      <c r="G82" t="s">
        <v>11</v>
      </c>
      <c r="H82" t="str">
        <f>IF(LEFT($F82,1)="{",_xlfn.SINGLE(INDEX(_xll.MADRec.Extract.ToPieChartData($F82,H$4),8,0)),"")</f>
        <v/>
      </c>
      <c r="I82" t="str">
        <f>IF(LEFT($F82,1)="{",_xlfn.SINGLE(INDEX(_xll.MADRec.Extract.ToPieChartData($F82,I$4),8,0)),"")</f>
        <v/>
      </c>
      <c r="J82" t="str">
        <f>IF(LEFT($F82,1)="{",_xlfn.SINGLE(INDEX(_xll.MADRec.Extract.ToPieChartData($F82,J$4),8,0)),"")</f>
        <v/>
      </c>
      <c r="K82" t="str">
        <f>IF(LEFT($F82,1)="{",_xlfn.SINGLE(INDEX(_xll.MADRec.Extract.ToPieChartData($F82,K$4),8,0)),"")</f>
        <v/>
      </c>
      <c r="L82" t="str">
        <f>IF(LEFT($F82,1)="{",_xlfn.SINGLE(INDEX(_xll.MADRec.Extract.ToPieChartData($F82,L$4),8,0)),"")</f>
        <v/>
      </c>
      <c r="M82" t="str">
        <f>IF(LEFT($F82,1)="{",_xlfn.SINGLE(INDEX(_xll.MADRec.Extract.ToPieChartData($F82,M$4),8,0)),"")</f>
        <v/>
      </c>
    </row>
    <row r="83" spans="2:13" x14ac:dyDescent="0.45">
      <c r="B83" t="str">
        <f>'LEIs &amp; Verifications'!J83</f>
        <v>ABCDEFGHIJK000007835</v>
      </c>
      <c r="D83" s="22" t="str" cm="1">
        <f t="array" ref="D83">_xll.MADRec.RtPut(B83,VLOOKUP(B83,'LEIs &amp; Verifications'!J:T,11,0),'LEIs &amp; Verifications'!$V$2)</f>
        <v>Executed @12/11/2018 13:02:13</v>
      </c>
      <c r="E83" s="22" t="s">
        <v>11</v>
      </c>
      <c r="F83" s="22" t="str" cm="1">
        <f t="array" ref="F83">_xll.MADRec.RtGet(B83,TRUE)</f>
        <v>Please connect first</v>
      </c>
      <c r="G83" t="s">
        <v>11</v>
      </c>
      <c r="H83" t="str">
        <f>IF(LEFT($F83,1)="{",_xlfn.SINGLE(INDEX(_xll.MADRec.Extract.ToPieChartData($F83,H$4),8,0)),"")</f>
        <v/>
      </c>
      <c r="I83" t="str">
        <f>IF(LEFT($F83,1)="{",_xlfn.SINGLE(INDEX(_xll.MADRec.Extract.ToPieChartData($F83,I$4),8,0)),"")</f>
        <v/>
      </c>
      <c r="J83" t="str">
        <f>IF(LEFT($F83,1)="{",_xlfn.SINGLE(INDEX(_xll.MADRec.Extract.ToPieChartData($F83,J$4),8,0)),"")</f>
        <v/>
      </c>
      <c r="K83" t="str">
        <f>IF(LEFT($F83,1)="{",_xlfn.SINGLE(INDEX(_xll.MADRec.Extract.ToPieChartData($F83,K$4),8,0)),"")</f>
        <v/>
      </c>
      <c r="L83" t="str">
        <f>IF(LEFT($F83,1)="{",_xlfn.SINGLE(INDEX(_xll.MADRec.Extract.ToPieChartData($F83,L$4),8,0)),"")</f>
        <v/>
      </c>
      <c r="M83" t="str">
        <f>IF(LEFT($F83,1)="{",_xlfn.SINGLE(INDEX(_xll.MADRec.Extract.ToPieChartData($F83,M$4),8,0)),"")</f>
        <v/>
      </c>
    </row>
    <row r="84" spans="2:13" x14ac:dyDescent="0.45">
      <c r="B84" t="str">
        <f>'LEIs &amp; Verifications'!J84</f>
        <v>ABCDEFGHIJK000007932</v>
      </c>
      <c r="D84" s="22" t="str" cm="1">
        <f t="array" ref="D84">_xll.MADRec.RtPut(B84,VLOOKUP(B84,'LEIs &amp; Verifications'!J:T,11,0),'LEIs &amp; Verifications'!$V$2)</f>
        <v>Executed @12/11/2018 13:02:15</v>
      </c>
      <c r="E84" s="22" t="s">
        <v>11</v>
      </c>
      <c r="F84" s="22" t="str" cm="1">
        <f t="array" ref="F84">_xll.MADRec.RtGet(B84,TRUE)</f>
        <v>Please connect first</v>
      </c>
      <c r="G84" t="s">
        <v>11</v>
      </c>
      <c r="H84" t="str">
        <f>IF(LEFT($F84,1)="{",_xlfn.SINGLE(INDEX(_xll.MADRec.Extract.ToPieChartData($F84,H$4),8,0)),"")</f>
        <v/>
      </c>
      <c r="I84" t="str">
        <f>IF(LEFT($F84,1)="{",_xlfn.SINGLE(INDEX(_xll.MADRec.Extract.ToPieChartData($F84,I$4),8,0)),"")</f>
        <v/>
      </c>
      <c r="J84" t="str">
        <f>IF(LEFT($F84,1)="{",_xlfn.SINGLE(INDEX(_xll.MADRec.Extract.ToPieChartData($F84,J$4),8,0)),"")</f>
        <v/>
      </c>
      <c r="K84" t="str">
        <f>IF(LEFT($F84,1)="{",_xlfn.SINGLE(INDEX(_xll.MADRec.Extract.ToPieChartData($F84,K$4),8,0)),"")</f>
        <v/>
      </c>
      <c r="L84" t="str">
        <f>IF(LEFT($F84,1)="{",_xlfn.SINGLE(INDEX(_xll.MADRec.Extract.ToPieChartData($F84,L$4),8,0)),"")</f>
        <v/>
      </c>
      <c r="M84" t="str">
        <f>IF(LEFT($F84,1)="{",_xlfn.SINGLE(INDEX(_xll.MADRec.Extract.ToPieChartData($F84,M$4),8,0)),"")</f>
        <v/>
      </c>
    </row>
    <row r="85" spans="2:13" x14ac:dyDescent="0.45">
      <c r="B85" t="str">
        <f>'LEIs &amp; Verifications'!J85</f>
        <v>ABCDEFGHIJK000008029</v>
      </c>
      <c r="D85" s="22" t="str" cm="1">
        <f t="array" ref="D85">_xll.MADRec.RtPut(B85,VLOOKUP(B85,'LEIs &amp; Verifications'!J:T,11,0),'LEIs &amp; Verifications'!$V$2)</f>
        <v>Executed @12/11/2018 13:02:12</v>
      </c>
      <c r="E85" s="22" t="s">
        <v>11</v>
      </c>
      <c r="F85" s="22" t="str" cm="1">
        <f t="array" ref="F85">_xll.MADRec.RtGet(B85,TRUE)</f>
        <v>Please connect first</v>
      </c>
      <c r="G85" t="s">
        <v>11</v>
      </c>
      <c r="H85" t="str">
        <f>IF(LEFT($F85,1)="{",_xlfn.SINGLE(INDEX(_xll.MADRec.Extract.ToPieChartData($F85,H$4),8,0)),"")</f>
        <v/>
      </c>
      <c r="I85" t="str">
        <f>IF(LEFT($F85,1)="{",_xlfn.SINGLE(INDEX(_xll.MADRec.Extract.ToPieChartData($F85,I$4),8,0)),"")</f>
        <v/>
      </c>
      <c r="J85" t="str">
        <f>IF(LEFT($F85,1)="{",_xlfn.SINGLE(INDEX(_xll.MADRec.Extract.ToPieChartData($F85,J$4),8,0)),"")</f>
        <v/>
      </c>
      <c r="K85" t="str">
        <f>IF(LEFT($F85,1)="{",_xlfn.SINGLE(INDEX(_xll.MADRec.Extract.ToPieChartData($F85,K$4),8,0)),"")</f>
        <v/>
      </c>
      <c r="L85" t="str">
        <f>IF(LEFT($F85,1)="{",_xlfn.SINGLE(INDEX(_xll.MADRec.Extract.ToPieChartData($F85,L$4),8,0)),"")</f>
        <v/>
      </c>
      <c r="M85" t="str">
        <f>IF(LEFT($F85,1)="{",_xlfn.SINGLE(INDEX(_xll.MADRec.Extract.ToPieChartData($F85,M$4),8,0)),"")</f>
        <v/>
      </c>
    </row>
    <row r="86" spans="2:13" x14ac:dyDescent="0.45">
      <c r="B86" t="str">
        <f>'LEIs &amp; Verifications'!J86</f>
        <v>ABCDEFGHIJK000008126</v>
      </c>
      <c r="D86" s="22" t="str" cm="1">
        <f t="array" ref="D86">_xll.MADRec.RtPut(B86,VLOOKUP(B86,'LEIs &amp; Verifications'!J:T,11,0),'LEIs &amp; Verifications'!$V$2)</f>
        <v>Executed @12/11/2018 13:02:11</v>
      </c>
      <c r="E86" s="22" t="s">
        <v>11</v>
      </c>
      <c r="F86" s="22" t="str" cm="1">
        <f t="array" ref="F86">_xll.MADRec.RtGet(B86,TRUE)</f>
        <v>Please connect first</v>
      </c>
      <c r="G86" t="s">
        <v>11</v>
      </c>
      <c r="H86" t="str">
        <f>IF(LEFT($F86,1)="{",_xlfn.SINGLE(INDEX(_xll.MADRec.Extract.ToPieChartData($F86,H$4),8,0)),"")</f>
        <v/>
      </c>
      <c r="I86" t="str">
        <f>IF(LEFT($F86,1)="{",_xlfn.SINGLE(INDEX(_xll.MADRec.Extract.ToPieChartData($F86,I$4),8,0)),"")</f>
        <v/>
      </c>
      <c r="J86" t="str">
        <f>IF(LEFT($F86,1)="{",_xlfn.SINGLE(INDEX(_xll.MADRec.Extract.ToPieChartData($F86,J$4),8,0)),"")</f>
        <v/>
      </c>
      <c r="K86" t="str">
        <f>IF(LEFT($F86,1)="{",_xlfn.SINGLE(INDEX(_xll.MADRec.Extract.ToPieChartData($F86,K$4),8,0)),"")</f>
        <v/>
      </c>
      <c r="L86" t="str">
        <f>IF(LEFT($F86,1)="{",_xlfn.SINGLE(INDEX(_xll.MADRec.Extract.ToPieChartData($F86,L$4),8,0)),"")</f>
        <v/>
      </c>
      <c r="M86" t="str">
        <f>IF(LEFT($F86,1)="{",_xlfn.SINGLE(INDEX(_xll.MADRec.Extract.ToPieChartData($F86,M$4),8,0)),"")</f>
        <v/>
      </c>
    </row>
    <row r="87" spans="2:13" x14ac:dyDescent="0.45">
      <c r="B87" t="str">
        <f>'LEIs &amp; Verifications'!J87</f>
        <v>ABCDEFGHIJK000008223</v>
      </c>
      <c r="D87" s="22" t="str" cm="1">
        <f t="array" ref="D87">_xll.MADRec.RtPut(B87,VLOOKUP(B87,'LEIs &amp; Verifications'!J:T,11,0),'LEIs &amp; Verifications'!$V$2)</f>
        <v>Executed @12/11/2018 13:02:13</v>
      </c>
      <c r="E87" s="22" t="s">
        <v>11</v>
      </c>
      <c r="F87" s="22" t="str" cm="1">
        <f t="array" ref="F87">_xll.MADRec.RtGet(B87,TRUE)</f>
        <v>Please connect first</v>
      </c>
      <c r="G87" t="s">
        <v>11</v>
      </c>
      <c r="H87" t="str">
        <f>IF(LEFT($F87,1)="{",_xlfn.SINGLE(INDEX(_xll.MADRec.Extract.ToPieChartData($F87,H$4),8,0)),"")</f>
        <v/>
      </c>
      <c r="I87" t="str">
        <f>IF(LEFT($F87,1)="{",_xlfn.SINGLE(INDEX(_xll.MADRec.Extract.ToPieChartData($F87,I$4),8,0)),"")</f>
        <v/>
      </c>
      <c r="J87" t="str">
        <f>IF(LEFT($F87,1)="{",_xlfn.SINGLE(INDEX(_xll.MADRec.Extract.ToPieChartData($F87,J$4),8,0)),"")</f>
        <v/>
      </c>
      <c r="K87" t="str">
        <f>IF(LEFT($F87,1)="{",_xlfn.SINGLE(INDEX(_xll.MADRec.Extract.ToPieChartData($F87,K$4),8,0)),"")</f>
        <v/>
      </c>
      <c r="L87" t="str">
        <f>IF(LEFT($F87,1)="{",_xlfn.SINGLE(INDEX(_xll.MADRec.Extract.ToPieChartData($F87,L$4),8,0)),"")</f>
        <v/>
      </c>
      <c r="M87" t="str">
        <f>IF(LEFT($F87,1)="{",_xlfn.SINGLE(INDEX(_xll.MADRec.Extract.ToPieChartData($F87,M$4),8,0)),"")</f>
        <v/>
      </c>
    </row>
    <row r="88" spans="2:13" x14ac:dyDescent="0.45">
      <c r="B88" t="str">
        <f>'LEIs &amp; Verifications'!J88</f>
        <v>ABCDEFGHIJK000008320</v>
      </c>
      <c r="D88" s="22" t="str" cm="1">
        <f t="array" ref="D88">_xll.MADRec.RtPut(B88,VLOOKUP(B88,'LEIs &amp; Verifications'!J:T,11,0),'LEIs &amp; Verifications'!$V$2)</f>
        <v>Executed @12/11/2018 13:02:10</v>
      </c>
      <c r="E88" s="22" t="s">
        <v>11</v>
      </c>
      <c r="F88" s="22" t="str" cm="1">
        <f t="array" ref="F88">_xll.MADRec.RtGet(B88,TRUE)</f>
        <v>Please connect first</v>
      </c>
      <c r="G88" t="s">
        <v>11</v>
      </c>
      <c r="H88" t="str">
        <f>IF(LEFT($F88,1)="{",_xlfn.SINGLE(INDEX(_xll.MADRec.Extract.ToPieChartData($F88,H$4),8,0)),"")</f>
        <v/>
      </c>
      <c r="I88" t="str">
        <f>IF(LEFT($F88,1)="{",_xlfn.SINGLE(INDEX(_xll.MADRec.Extract.ToPieChartData($F88,I$4),8,0)),"")</f>
        <v/>
      </c>
      <c r="J88" t="str">
        <f>IF(LEFT($F88,1)="{",_xlfn.SINGLE(INDEX(_xll.MADRec.Extract.ToPieChartData($F88,J$4),8,0)),"")</f>
        <v/>
      </c>
      <c r="K88" t="str">
        <f>IF(LEFT($F88,1)="{",_xlfn.SINGLE(INDEX(_xll.MADRec.Extract.ToPieChartData($F88,K$4),8,0)),"")</f>
        <v/>
      </c>
      <c r="L88" t="str">
        <f>IF(LEFT($F88,1)="{",_xlfn.SINGLE(INDEX(_xll.MADRec.Extract.ToPieChartData($F88,L$4),8,0)),"")</f>
        <v/>
      </c>
      <c r="M88" t="str">
        <f>IF(LEFT($F88,1)="{",_xlfn.SINGLE(INDEX(_xll.MADRec.Extract.ToPieChartData($F88,M$4),8,0)),"")</f>
        <v/>
      </c>
    </row>
    <row r="89" spans="2:13" x14ac:dyDescent="0.45">
      <c r="B89" t="str">
        <f>'LEIs &amp; Verifications'!J89</f>
        <v>ABCDEFGHIJK000008417</v>
      </c>
      <c r="D89" s="22" t="str" cm="1">
        <f t="array" ref="D89">_xll.MADRec.RtPut(B89,VLOOKUP(B89,'LEIs &amp; Verifications'!J:T,11,0),'LEIs &amp; Verifications'!$V$2)</f>
        <v>Executed @12/11/2018 13:02:13</v>
      </c>
      <c r="E89" s="22" t="s">
        <v>11</v>
      </c>
      <c r="F89" s="22" t="str" cm="1">
        <f t="array" ref="F89">_xll.MADRec.RtGet(B89,TRUE)</f>
        <v>Please connect first</v>
      </c>
      <c r="G89" t="s">
        <v>11</v>
      </c>
      <c r="H89" t="str">
        <f>IF(LEFT($F89,1)="{",_xlfn.SINGLE(INDEX(_xll.MADRec.Extract.ToPieChartData($F89,H$4),8,0)),"")</f>
        <v/>
      </c>
      <c r="I89" t="str">
        <f>IF(LEFT($F89,1)="{",_xlfn.SINGLE(INDEX(_xll.MADRec.Extract.ToPieChartData($F89,I$4),8,0)),"")</f>
        <v/>
      </c>
      <c r="J89" t="str">
        <f>IF(LEFT($F89,1)="{",_xlfn.SINGLE(INDEX(_xll.MADRec.Extract.ToPieChartData($F89,J$4),8,0)),"")</f>
        <v/>
      </c>
      <c r="K89" t="str">
        <f>IF(LEFT($F89,1)="{",_xlfn.SINGLE(INDEX(_xll.MADRec.Extract.ToPieChartData($F89,K$4),8,0)),"")</f>
        <v/>
      </c>
      <c r="L89" t="str">
        <f>IF(LEFT($F89,1)="{",_xlfn.SINGLE(INDEX(_xll.MADRec.Extract.ToPieChartData($F89,L$4),8,0)),"")</f>
        <v/>
      </c>
      <c r="M89" t="str">
        <f>IF(LEFT($F89,1)="{",_xlfn.SINGLE(INDEX(_xll.MADRec.Extract.ToPieChartData($F89,M$4),8,0)),"")</f>
        <v/>
      </c>
    </row>
    <row r="90" spans="2:13" x14ac:dyDescent="0.45">
      <c r="B90" t="str">
        <f>'LEIs &amp; Verifications'!J90</f>
        <v>ABCDEFGHIJK000008514</v>
      </c>
      <c r="D90" s="22" t="str" cm="1">
        <f t="array" ref="D90">_xll.MADRec.RtPut(B90,VLOOKUP(B90,'LEIs &amp; Verifications'!J:T,11,0),'LEIs &amp; Verifications'!$V$2)</f>
        <v>Executed @12/11/2018 13:02:13</v>
      </c>
      <c r="E90" s="22" t="s">
        <v>11</v>
      </c>
      <c r="F90" s="22" t="str" cm="1">
        <f t="array" ref="F90">_xll.MADRec.RtGet(B90,TRUE)</f>
        <v>Please connect first</v>
      </c>
      <c r="G90" t="s">
        <v>11</v>
      </c>
      <c r="H90" t="str">
        <f>IF(LEFT($F90,1)="{",_xlfn.SINGLE(INDEX(_xll.MADRec.Extract.ToPieChartData($F90,H$4),8,0)),"")</f>
        <v/>
      </c>
      <c r="I90" t="str">
        <f>IF(LEFT($F90,1)="{",_xlfn.SINGLE(INDEX(_xll.MADRec.Extract.ToPieChartData($F90,I$4),8,0)),"")</f>
        <v/>
      </c>
      <c r="J90" t="str">
        <f>IF(LEFT($F90,1)="{",_xlfn.SINGLE(INDEX(_xll.MADRec.Extract.ToPieChartData($F90,J$4),8,0)),"")</f>
        <v/>
      </c>
      <c r="K90" t="str">
        <f>IF(LEFT($F90,1)="{",_xlfn.SINGLE(INDEX(_xll.MADRec.Extract.ToPieChartData($F90,K$4),8,0)),"")</f>
        <v/>
      </c>
      <c r="L90" t="str">
        <f>IF(LEFT($F90,1)="{",_xlfn.SINGLE(INDEX(_xll.MADRec.Extract.ToPieChartData($F90,L$4),8,0)),"")</f>
        <v/>
      </c>
      <c r="M90" t="str">
        <f>IF(LEFT($F90,1)="{",_xlfn.SINGLE(INDEX(_xll.MADRec.Extract.ToPieChartData($F90,M$4),8,0)),"")</f>
        <v/>
      </c>
    </row>
    <row r="91" spans="2:13" x14ac:dyDescent="0.45">
      <c r="B91" t="str">
        <f>'LEIs &amp; Verifications'!J91</f>
        <v>ABCDEFGHIJK000008611</v>
      </c>
      <c r="D91" s="22" t="str" cm="1">
        <f t="array" ref="D91">_xll.MADRec.RtPut(B91,VLOOKUP(B91,'LEIs &amp; Verifications'!J:T,11,0),'LEIs &amp; Verifications'!$V$2)</f>
        <v>Executed @12/11/2018 13:02:14</v>
      </c>
      <c r="E91" s="22" t="s">
        <v>11</v>
      </c>
      <c r="F91" s="22" t="str" cm="1">
        <f t="array" ref="F91">_xll.MADRec.RtGet(B91,TRUE)</f>
        <v>Please connect first</v>
      </c>
      <c r="G91" t="s">
        <v>11</v>
      </c>
      <c r="H91" t="str">
        <f>IF(LEFT($F91,1)="{",_xlfn.SINGLE(INDEX(_xll.MADRec.Extract.ToPieChartData($F91,H$4),8,0)),"")</f>
        <v/>
      </c>
      <c r="I91" t="str">
        <f>IF(LEFT($F91,1)="{",_xlfn.SINGLE(INDEX(_xll.MADRec.Extract.ToPieChartData($F91,I$4),8,0)),"")</f>
        <v/>
      </c>
      <c r="J91" t="str">
        <f>IF(LEFT($F91,1)="{",_xlfn.SINGLE(INDEX(_xll.MADRec.Extract.ToPieChartData($F91,J$4),8,0)),"")</f>
        <v/>
      </c>
      <c r="K91" t="str">
        <f>IF(LEFT($F91,1)="{",_xlfn.SINGLE(INDEX(_xll.MADRec.Extract.ToPieChartData($F91,K$4),8,0)),"")</f>
        <v/>
      </c>
      <c r="L91" t="str">
        <f>IF(LEFT($F91,1)="{",_xlfn.SINGLE(INDEX(_xll.MADRec.Extract.ToPieChartData($F91,L$4),8,0)),"")</f>
        <v/>
      </c>
      <c r="M91" t="str">
        <f>IF(LEFT($F91,1)="{",_xlfn.SINGLE(INDEX(_xll.MADRec.Extract.ToPieChartData($F91,M$4),8,0)),"")</f>
        <v/>
      </c>
    </row>
    <row r="92" spans="2:13" x14ac:dyDescent="0.45">
      <c r="B92" t="str">
        <f>'LEIs &amp; Verifications'!J92</f>
        <v>ABCDEFGHIJK000008708</v>
      </c>
      <c r="D92" s="22" t="str" cm="1">
        <f t="array" ref="D92">_xll.MADRec.RtPut(B92,VLOOKUP(B92,'LEIs &amp; Verifications'!J:T,11,0),'LEIs &amp; Verifications'!$V$2)</f>
        <v>Executed @12/11/2018 13:02:12</v>
      </c>
      <c r="E92" s="22" t="s">
        <v>11</v>
      </c>
      <c r="F92" s="22" t="str" cm="1">
        <f t="array" ref="F92">_xll.MADRec.RtGet(B92,TRUE)</f>
        <v>Please connect first</v>
      </c>
      <c r="G92" t="s">
        <v>11</v>
      </c>
      <c r="H92" t="str">
        <f>IF(LEFT($F92,1)="{",_xlfn.SINGLE(INDEX(_xll.MADRec.Extract.ToPieChartData($F92,H$4),8,0)),"")</f>
        <v/>
      </c>
      <c r="I92" t="str">
        <f>IF(LEFT($F92,1)="{",_xlfn.SINGLE(INDEX(_xll.MADRec.Extract.ToPieChartData($F92,I$4),8,0)),"")</f>
        <v/>
      </c>
      <c r="J92" t="str">
        <f>IF(LEFT($F92,1)="{",_xlfn.SINGLE(INDEX(_xll.MADRec.Extract.ToPieChartData($F92,J$4),8,0)),"")</f>
        <v/>
      </c>
      <c r="K92" t="str">
        <f>IF(LEFT($F92,1)="{",_xlfn.SINGLE(INDEX(_xll.MADRec.Extract.ToPieChartData($F92,K$4),8,0)),"")</f>
        <v/>
      </c>
      <c r="L92" t="str">
        <f>IF(LEFT($F92,1)="{",_xlfn.SINGLE(INDEX(_xll.MADRec.Extract.ToPieChartData($F92,L$4),8,0)),"")</f>
        <v/>
      </c>
      <c r="M92" t="str">
        <f>IF(LEFT($F92,1)="{",_xlfn.SINGLE(INDEX(_xll.MADRec.Extract.ToPieChartData($F92,M$4),8,0)),"")</f>
        <v/>
      </c>
    </row>
    <row r="93" spans="2:13" x14ac:dyDescent="0.45">
      <c r="B93" t="str">
        <f>'LEIs &amp; Verifications'!J93</f>
        <v>ABCDEFGHIJK000008805</v>
      </c>
      <c r="D93" s="22" t="str" cm="1">
        <f t="array" ref="D93">_xll.MADRec.RtPut(B93,VLOOKUP(B93,'LEIs &amp; Verifications'!J:T,11,0),'LEIs &amp; Verifications'!$V$2)</f>
        <v>Executed @12/11/2018 13:02:14</v>
      </c>
      <c r="E93" s="22" t="s">
        <v>11</v>
      </c>
      <c r="F93" s="22" t="str" cm="1">
        <f t="array" ref="F93">_xll.MADRec.RtGet(B93,TRUE)</f>
        <v>Please connect first</v>
      </c>
      <c r="G93" t="s">
        <v>11</v>
      </c>
      <c r="H93" t="str">
        <f>IF(LEFT($F93,1)="{",_xlfn.SINGLE(INDEX(_xll.MADRec.Extract.ToPieChartData($F93,H$4),8,0)),"")</f>
        <v/>
      </c>
      <c r="I93" t="str">
        <f>IF(LEFT($F93,1)="{",_xlfn.SINGLE(INDEX(_xll.MADRec.Extract.ToPieChartData($F93,I$4),8,0)),"")</f>
        <v/>
      </c>
      <c r="J93" t="str">
        <f>IF(LEFT($F93,1)="{",_xlfn.SINGLE(INDEX(_xll.MADRec.Extract.ToPieChartData($F93,J$4),8,0)),"")</f>
        <v/>
      </c>
      <c r="K93" t="str">
        <f>IF(LEFT($F93,1)="{",_xlfn.SINGLE(INDEX(_xll.MADRec.Extract.ToPieChartData($F93,K$4),8,0)),"")</f>
        <v/>
      </c>
      <c r="L93" t="str">
        <f>IF(LEFT($F93,1)="{",_xlfn.SINGLE(INDEX(_xll.MADRec.Extract.ToPieChartData($F93,L$4),8,0)),"")</f>
        <v/>
      </c>
      <c r="M93" t="str">
        <f>IF(LEFT($F93,1)="{",_xlfn.SINGLE(INDEX(_xll.MADRec.Extract.ToPieChartData($F93,M$4),8,0)),"")</f>
        <v/>
      </c>
    </row>
    <row r="94" spans="2:13" x14ac:dyDescent="0.45">
      <c r="B94" t="str">
        <f>'LEIs &amp; Verifications'!J94</f>
        <v>ABCDEFGHIJK000008902</v>
      </c>
      <c r="D94" s="22" t="str" cm="1">
        <f t="array" ref="D94">_xll.MADRec.RtPut(B94,VLOOKUP(B94,'LEIs &amp; Verifications'!J:T,11,0),'LEIs &amp; Verifications'!$V$2)</f>
        <v>Executed @12/11/2018 13:02:12</v>
      </c>
      <c r="E94" s="22" t="s">
        <v>11</v>
      </c>
      <c r="F94" s="22" t="str" cm="1">
        <f t="array" ref="F94">_xll.MADRec.RtGet(B94,TRUE)</f>
        <v>Please connect first</v>
      </c>
      <c r="G94" t="s">
        <v>11</v>
      </c>
      <c r="H94" t="str">
        <f>IF(LEFT($F94,1)="{",_xlfn.SINGLE(INDEX(_xll.MADRec.Extract.ToPieChartData($F94,H$4),8,0)),"")</f>
        <v/>
      </c>
      <c r="I94" t="str">
        <f>IF(LEFT($F94,1)="{",_xlfn.SINGLE(INDEX(_xll.MADRec.Extract.ToPieChartData($F94,I$4),8,0)),"")</f>
        <v/>
      </c>
      <c r="J94" t="str">
        <f>IF(LEFT($F94,1)="{",_xlfn.SINGLE(INDEX(_xll.MADRec.Extract.ToPieChartData($F94,J$4),8,0)),"")</f>
        <v/>
      </c>
      <c r="K94" t="str">
        <f>IF(LEFT($F94,1)="{",_xlfn.SINGLE(INDEX(_xll.MADRec.Extract.ToPieChartData($F94,K$4),8,0)),"")</f>
        <v/>
      </c>
      <c r="L94" t="str">
        <f>IF(LEFT($F94,1)="{",_xlfn.SINGLE(INDEX(_xll.MADRec.Extract.ToPieChartData($F94,L$4),8,0)),"")</f>
        <v/>
      </c>
      <c r="M94" t="str">
        <f>IF(LEFT($F94,1)="{",_xlfn.SINGLE(INDEX(_xll.MADRec.Extract.ToPieChartData($F94,M$4),8,0)),"")</f>
        <v/>
      </c>
    </row>
    <row r="95" spans="2:13" x14ac:dyDescent="0.45">
      <c r="B95" t="str">
        <f>'LEIs &amp; Verifications'!J95</f>
        <v>ABCDEFGHIJK000009096</v>
      </c>
      <c r="D95" s="22" t="str" cm="1">
        <f t="array" ref="D95">_xll.MADRec.RtPut(B95,VLOOKUP(B95,'LEIs &amp; Verifications'!J:T,11,0),'LEIs &amp; Verifications'!$V$2)</f>
        <v>Executed @12/11/2018 13:02:13</v>
      </c>
      <c r="E95" s="22" t="s">
        <v>11</v>
      </c>
      <c r="F95" s="22" t="str" cm="1">
        <f t="array" ref="F95">_xll.MADRec.RtGet(B95,TRUE)</f>
        <v>Please connect first</v>
      </c>
      <c r="G95" t="s">
        <v>11</v>
      </c>
      <c r="H95" t="str">
        <f>IF(LEFT($F95,1)="{",_xlfn.SINGLE(INDEX(_xll.MADRec.Extract.ToPieChartData($F95,H$4),8,0)),"")</f>
        <v/>
      </c>
      <c r="I95" t="str">
        <f>IF(LEFT($F95,1)="{",_xlfn.SINGLE(INDEX(_xll.MADRec.Extract.ToPieChartData($F95,I$4),8,0)),"")</f>
        <v/>
      </c>
      <c r="J95" t="str">
        <f>IF(LEFT($F95,1)="{",_xlfn.SINGLE(INDEX(_xll.MADRec.Extract.ToPieChartData($F95,J$4),8,0)),"")</f>
        <v/>
      </c>
      <c r="K95" t="str">
        <f>IF(LEFT($F95,1)="{",_xlfn.SINGLE(INDEX(_xll.MADRec.Extract.ToPieChartData($F95,K$4),8,0)),"")</f>
        <v/>
      </c>
      <c r="L95" t="str">
        <f>IF(LEFT($F95,1)="{",_xlfn.SINGLE(INDEX(_xll.MADRec.Extract.ToPieChartData($F95,L$4),8,0)),"")</f>
        <v/>
      </c>
      <c r="M95" t="str">
        <f>IF(LEFT($F95,1)="{",_xlfn.SINGLE(INDEX(_xll.MADRec.Extract.ToPieChartData($F95,M$4),8,0)),"")</f>
        <v/>
      </c>
    </row>
    <row r="96" spans="2:13" x14ac:dyDescent="0.45">
      <c r="B96" t="str">
        <f>'LEIs &amp; Verifications'!J96</f>
        <v>ABCDEFGHIJK000009193</v>
      </c>
      <c r="D96" s="22" t="str" cm="1">
        <f t="array" ref="D96">_xll.MADRec.RtPut(B96,VLOOKUP(B96,'LEIs &amp; Verifications'!J:T,11,0),'LEIs &amp; Verifications'!$V$2)</f>
        <v>Executed @12/11/2018 13:02:11</v>
      </c>
      <c r="E96" s="22" t="s">
        <v>11</v>
      </c>
      <c r="F96" s="22" t="str" cm="1">
        <f t="array" ref="F96">_xll.MADRec.RtGet(B96,TRUE)</f>
        <v>Please connect first</v>
      </c>
      <c r="G96" t="s">
        <v>11</v>
      </c>
      <c r="H96" t="str">
        <f>IF(LEFT($F96,1)="{",_xlfn.SINGLE(INDEX(_xll.MADRec.Extract.ToPieChartData($F96,H$4),8,0)),"")</f>
        <v/>
      </c>
      <c r="I96" t="str">
        <f>IF(LEFT($F96,1)="{",_xlfn.SINGLE(INDEX(_xll.MADRec.Extract.ToPieChartData($F96,I$4),8,0)),"")</f>
        <v/>
      </c>
      <c r="J96" t="str">
        <f>IF(LEFT($F96,1)="{",_xlfn.SINGLE(INDEX(_xll.MADRec.Extract.ToPieChartData($F96,J$4),8,0)),"")</f>
        <v/>
      </c>
      <c r="K96" t="str">
        <f>IF(LEFT($F96,1)="{",_xlfn.SINGLE(INDEX(_xll.MADRec.Extract.ToPieChartData($F96,K$4),8,0)),"")</f>
        <v/>
      </c>
      <c r="L96" t="str">
        <f>IF(LEFT($F96,1)="{",_xlfn.SINGLE(INDEX(_xll.MADRec.Extract.ToPieChartData($F96,L$4),8,0)),"")</f>
        <v/>
      </c>
      <c r="M96" t="str">
        <f>IF(LEFT($F96,1)="{",_xlfn.SINGLE(INDEX(_xll.MADRec.Extract.ToPieChartData($F96,M$4),8,0)),"")</f>
        <v/>
      </c>
    </row>
    <row r="97" spans="2:13" x14ac:dyDescent="0.45">
      <c r="B97" t="str">
        <f>'LEIs &amp; Verifications'!J97</f>
        <v>ABCDEFGHIJK000009290</v>
      </c>
      <c r="D97" s="22" t="str" cm="1">
        <f t="array" ref="D97">_xll.MADRec.RtPut(B97,VLOOKUP(B97,'LEIs &amp; Verifications'!J:T,11,0),'LEIs &amp; Verifications'!$V$2)</f>
        <v>Executed @12/11/2018 13:02:13</v>
      </c>
      <c r="E97" s="22" t="s">
        <v>11</v>
      </c>
      <c r="F97" s="22" t="str" cm="1">
        <f t="array" ref="F97">_xll.MADRec.RtGet(B97,TRUE)</f>
        <v>Please connect first</v>
      </c>
      <c r="G97" t="s">
        <v>11</v>
      </c>
      <c r="H97" t="str">
        <f>IF(LEFT($F97,1)="{",_xlfn.SINGLE(INDEX(_xll.MADRec.Extract.ToPieChartData($F97,H$4),8,0)),"")</f>
        <v/>
      </c>
      <c r="I97" t="str">
        <f>IF(LEFT($F97,1)="{",_xlfn.SINGLE(INDEX(_xll.MADRec.Extract.ToPieChartData($F97,I$4),8,0)),"")</f>
        <v/>
      </c>
      <c r="J97" t="str">
        <f>IF(LEFT($F97,1)="{",_xlfn.SINGLE(INDEX(_xll.MADRec.Extract.ToPieChartData($F97,J$4),8,0)),"")</f>
        <v/>
      </c>
      <c r="K97" t="str">
        <f>IF(LEFT($F97,1)="{",_xlfn.SINGLE(INDEX(_xll.MADRec.Extract.ToPieChartData($F97,K$4),8,0)),"")</f>
        <v/>
      </c>
      <c r="L97" t="str">
        <f>IF(LEFT($F97,1)="{",_xlfn.SINGLE(INDEX(_xll.MADRec.Extract.ToPieChartData($F97,L$4),8,0)),"")</f>
        <v/>
      </c>
      <c r="M97" t="str">
        <f>IF(LEFT($F97,1)="{",_xlfn.SINGLE(INDEX(_xll.MADRec.Extract.ToPieChartData($F97,M$4),8,0)),"")</f>
        <v/>
      </c>
    </row>
    <row r="98" spans="2:13" x14ac:dyDescent="0.45">
      <c r="B98" t="str">
        <f>'LEIs &amp; Verifications'!J98</f>
        <v>ABCDEFGHIJK000009387</v>
      </c>
      <c r="D98" s="22" t="str" cm="1">
        <f t="array" ref="D98">_xll.MADRec.RtPut(B98,VLOOKUP(B98,'LEIs &amp; Verifications'!J:T,11,0),'LEIs &amp; Verifications'!$V$2)</f>
        <v>Executed @12/11/2018 13:02:10</v>
      </c>
      <c r="E98" s="22" t="s">
        <v>11</v>
      </c>
      <c r="F98" s="22" t="str" cm="1">
        <f t="array" ref="F98">_xll.MADRec.RtGet(B98,TRUE)</f>
        <v>Please connect first</v>
      </c>
      <c r="G98" t="s">
        <v>11</v>
      </c>
      <c r="H98" t="str">
        <f>IF(LEFT($F98,1)="{",_xlfn.SINGLE(INDEX(_xll.MADRec.Extract.ToPieChartData($F98,H$4),8,0)),"")</f>
        <v/>
      </c>
      <c r="I98" t="str">
        <f>IF(LEFT($F98,1)="{",_xlfn.SINGLE(INDEX(_xll.MADRec.Extract.ToPieChartData($F98,I$4),8,0)),"")</f>
        <v/>
      </c>
      <c r="J98" t="str">
        <f>IF(LEFT($F98,1)="{",_xlfn.SINGLE(INDEX(_xll.MADRec.Extract.ToPieChartData($F98,J$4),8,0)),"")</f>
        <v/>
      </c>
      <c r="K98" t="str">
        <f>IF(LEFT($F98,1)="{",_xlfn.SINGLE(INDEX(_xll.MADRec.Extract.ToPieChartData($F98,K$4),8,0)),"")</f>
        <v/>
      </c>
      <c r="L98" t="str">
        <f>IF(LEFT($F98,1)="{",_xlfn.SINGLE(INDEX(_xll.MADRec.Extract.ToPieChartData($F98,L$4),8,0)),"")</f>
        <v/>
      </c>
      <c r="M98" t="str">
        <f>IF(LEFT($F98,1)="{",_xlfn.SINGLE(INDEX(_xll.MADRec.Extract.ToPieChartData($F98,M$4),8,0)),"")</f>
        <v/>
      </c>
    </row>
    <row r="99" spans="2:13" x14ac:dyDescent="0.45">
      <c r="B99" t="str">
        <f>'LEIs &amp; Verifications'!J99</f>
        <v>ABCDEFGHIJK000009484</v>
      </c>
      <c r="D99" s="22" t="str" cm="1">
        <f t="array" ref="D99">_xll.MADRec.RtPut(B99,VLOOKUP(B99,'LEIs &amp; Verifications'!J:T,11,0),'LEIs &amp; Verifications'!$V$2)</f>
        <v>Executed @12/11/2018 13:02:14</v>
      </c>
      <c r="E99" s="22" t="s">
        <v>11</v>
      </c>
      <c r="F99" s="22" t="str" cm="1">
        <f t="array" ref="F99">_xll.MADRec.RtGet(B99,TRUE)</f>
        <v>Please connect first</v>
      </c>
      <c r="G99" t="s">
        <v>11</v>
      </c>
      <c r="H99" t="str">
        <f>IF(LEFT($F99,1)="{",_xlfn.SINGLE(INDEX(_xll.MADRec.Extract.ToPieChartData($F99,H$4),8,0)),"")</f>
        <v/>
      </c>
      <c r="I99" t="str">
        <f>IF(LEFT($F99,1)="{",_xlfn.SINGLE(INDEX(_xll.MADRec.Extract.ToPieChartData($F99,I$4),8,0)),"")</f>
        <v/>
      </c>
      <c r="J99" t="str">
        <f>IF(LEFT($F99,1)="{",_xlfn.SINGLE(INDEX(_xll.MADRec.Extract.ToPieChartData($F99,J$4),8,0)),"")</f>
        <v/>
      </c>
      <c r="K99" t="str">
        <f>IF(LEFT($F99,1)="{",_xlfn.SINGLE(INDEX(_xll.MADRec.Extract.ToPieChartData($F99,K$4),8,0)),"")</f>
        <v/>
      </c>
      <c r="L99" t="str">
        <f>IF(LEFT($F99,1)="{",_xlfn.SINGLE(INDEX(_xll.MADRec.Extract.ToPieChartData($F99,L$4),8,0)),"")</f>
        <v/>
      </c>
      <c r="M99" t="str">
        <f>IF(LEFT($F99,1)="{",_xlfn.SINGLE(INDEX(_xll.MADRec.Extract.ToPieChartData($F99,M$4),8,0)),"")</f>
        <v/>
      </c>
    </row>
    <row r="100" spans="2:13" x14ac:dyDescent="0.45">
      <c r="B100" t="str">
        <f>'LEIs &amp; Verifications'!J100</f>
        <v>ABCDEFGHIJK000009581</v>
      </c>
      <c r="D100" s="22" t="str" cm="1">
        <f t="array" ref="D100">_xll.MADRec.RtPut(B100,VLOOKUP(B100,'LEIs &amp; Verifications'!J:T,11,0),'LEIs &amp; Verifications'!$V$2)</f>
        <v>Executed @12/11/2018 13:02:13</v>
      </c>
      <c r="E100" s="22" t="s">
        <v>11</v>
      </c>
      <c r="F100" s="22" t="str" cm="1">
        <f t="array" ref="F100">_xll.MADRec.RtGet(B100,TRUE)</f>
        <v>Please connect first</v>
      </c>
      <c r="G100" t="s">
        <v>11</v>
      </c>
      <c r="H100" t="str">
        <f>IF(LEFT($F100,1)="{",_xlfn.SINGLE(INDEX(_xll.MADRec.Extract.ToPieChartData($F100,H$4),8,0)),"")</f>
        <v/>
      </c>
      <c r="I100" t="str">
        <f>IF(LEFT($F100,1)="{",_xlfn.SINGLE(INDEX(_xll.MADRec.Extract.ToPieChartData($F100,I$4),8,0)),"")</f>
        <v/>
      </c>
      <c r="J100" t="str">
        <f>IF(LEFT($F100,1)="{",_xlfn.SINGLE(INDEX(_xll.MADRec.Extract.ToPieChartData($F100,J$4),8,0)),"")</f>
        <v/>
      </c>
      <c r="K100" t="str">
        <f>IF(LEFT($F100,1)="{",_xlfn.SINGLE(INDEX(_xll.MADRec.Extract.ToPieChartData($F100,K$4),8,0)),"")</f>
        <v/>
      </c>
      <c r="L100" t="str">
        <f>IF(LEFT($F100,1)="{",_xlfn.SINGLE(INDEX(_xll.MADRec.Extract.ToPieChartData($F100,L$4),8,0)),"")</f>
        <v/>
      </c>
      <c r="M100" t="str">
        <f>IF(LEFT($F100,1)="{",_xlfn.SINGLE(INDEX(_xll.MADRec.Extract.ToPieChartData($F100,M$4),8,0)),"")</f>
        <v/>
      </c>
    </row>
    <row r="101" spans="2:13" x14ac:dyDescent="0.45">
      <c r="B101" t="str">
        <f>'LEIs &amp; Verifications'!J101</f>
        <v>ABCDEFGHIJK000009678</v>
      </c>
      <c r="D101" s="22" t="str" cm="1">
        <f t="array" ref="D101">_xll.MADRec.RtPut(B101,VLOOKUP(B101,'LEIs &amp; Verifications'!J:T,11,0),'LEIs &amp; Verifications'!$V$2)</f>
        <v>Executed @12/11/2018 13:02:16</v>
      </c>
      <c r="E101" s="22" t="s">
        <v>11</v>
      </c>
      <c r="F101" s="22" t="str" cm="1">
        <f t="array" ref="F101">_xll.MADRec.RtGet(B101,TRUE)</f>
        <v>Please connect first</v>
      </c>
      <c r="G101" t="s">
        <v>11</v>
      </c>
      <c r="H101" t="str">
        <f>IF(LEFT($F101,1)="{",_xlfn.SINGLE(INDEX(_xll.MADRec.Extract.ToPieChartData($F101,H$4),8,0)),"")</f>
        <v/>
      </c>
      <c r="I101" t="str">
        <f>IF(LEFT($F101,1)="{",_xlfn.SINGLE(INDEX(_xll.MADRec.Extract.ToPieChartData($F101,I$4),8,0)),"")</f>
        <v/>
      </c>
      <c r="J101" t="str">
        <f>IF(LEFT($F101,1)="{",_xlfn.SINGLE(INDEX(_xll.MADRec.Extract.ToPieChartData($F101,J$4),8,0)),"")</f>
        <v/>
      </c>
      <c r="K101" t="str">
        <f>IF(LEFT($F101,1)="{",_xlfn.SINGLE(INDEX(_xll.MADRec.Extract.ToPieChartData($F101,K$4),8,0)),"")</f>
        <v/>
      </c>
      <c r="L101" t="str">
        <f>IF(LEFT($F101,1)="{",_xlfn.SINGLE(INDEX(_xll.MADRec.Extract.ToPieChartData($F101,L$4),8,0)),"")</f>
        <v/>
      </c>
      <c r="M101" t="str">
        <f>IF(LEFT($F101,1)="{",_xlfn.SINGLE(INDEX(_xll.MADRec.Extract.ToPieChartData($F101,M$4),8,0)),"")</f>
        <v/>
      </c>
    </row>
    <row r="102" spans="2:13" x14ac:dyDescent="0.45">
      <c r="B102" t="str">
        <f>'LEIs &amp; Verifications'!J102</f>
        <v>ABCDEFGHIJK000009775</v>
      </c>
      <c r="D102" s="22" t="str" cm="1">
        <f t="array" ref="D102">_xll.MADRec.RtPut(B102,VLOOKUP(B102,'LEIs &amp; Verifications'!J:T,11,0),'LEIs &amp; Verifications'!$V$2)</f>
        <v>Executed @12/11/2018 13:02:16</v>
      </c>
      <c r="E102" s="22" t="s">
        <v>11</v>
      </c>
      <c r="F102" s="22" t="str" cm="1">
        <f t="array" ref="F102">_xll.MADRec.RtGet(B102,TRUE)</f>
        <v>Please connect first</v>
      </c>
      <c r="G102" t="s">
        <v>11</v>
      </c>
      <c r="H102" t="str">
        <f>IF(LEFT($F102,1)="{",_xlfn.SINGLE(INDEX(_xll.MADRec.Extract.ToPieChartData($F102,H$4),8,0)),"")</f>
        <v/>
      </c>
      <c r="I102" t="str">
        <f>IF(LEFT($F102,1)="{",_xlfn.SINGLE(INDEX(_xll.MADRec.Extract.ToPieChartData($F102,I$4),8,0)),"")</f>
        <v/>
      </c>
      <c r="J102" t="str">
        <f>IF(LEFT($F102,1)="{",_xlfn.SINGLE(INDEX(_xll.MADRec.Extract.ToPieChartData($F102,J$4),8,0)),"")</f>
        <v/>
      </c>
      <c r="K102" t="str">
        <f>IF(LEFT($F102,1)="{",_xlfn.SINGLE(INDEX(_xll.MADRec.Extract.ToPieChartData($F102,K$4),8,0)),"")</f>
        <v/>
      </c>
      <c r="L102" t="str">
        <f>IF(LEFT($F102,1)="{",_xlfn.SINGLE(INDEX(_xll.MADRec.Extract.ToPieChartData($F102,L$4),8,0)),"")</f>
        <v/>
      </c>
      <c r="M102" t="str">
        <f>IF(LEFT($F102,1)="{",_xlfn.SINGLE(INDEX(_xll.MADRec.Extract.ToPieChartData($F102,M$4),8,0)),"")</f>
        <v/>
      </c>
    </row>
    <row r="103" spans="2:13" x14ac:dyDescent="0.45">
      <c r="B103" t="str">
        <f>'LEIs &amp; Verifications'!J103</f>
        <v>ABCDEFGHIJK000009872</v>
      </c>
      <c r="D103" s="22" t="str" cm="1">
        <f t="array" ref="D103">_xll.MADRec.RtPut(B103,VLOOKUP(B103,'LEIs &amp; Verifications'!J:T,11,0),'LEIs &amp; Verifications'!$V$2)</f>
        <v>Executed @12/11/2018 13:02:12</v>
      </c>
      <c r="E103" s="22" t="s">
        <v>11</v>
      </c>
      <c r="F103" s="22" t="str" cm="1">
        <f t="array" ref="F103">_xll.MADRec.RtGet(B103,TRUE)</f>
        <v>Please connect first</v>
      </c>
      <c r="G103" t="s">
        <v>11</v>
      </c>
      <c r="H103" t="str">
        <f>IF(LEFT($F103,1)="{",_xlfn.SINGLE(INDEX(_xll.MADRec.Extract.ToPieChartData($F103,H$4),8,0)),"")</f>
        <v/>
      </c>
      <c r="I103" t="str">
        <f>IF(LEFT($F103,1)="{",_xlfn.SINGLE(INDEX(_xll.MADRec.Extract.ToPieChartData($F103,I$4),8,0)),"")</f>
        <v/>
      </c>
      <c r="J103" t="str">
        <f>IF(LEFT($F103,1)="{",_xlfn.SINGLE(INDEX(_xll.MADRec.Extract.ToPieChartData($F103,J$4),8,0)),"")</f>
        <v/>
      </c>
      <c r="K103" t="str">
        <f>IF(LEFT($F103,1)="{",_xlfn.SINGLE(INDEX(_xll.MADRec.Extract.ToPieChartData($F103,K$4),8,0)),"")</f>
        <v/>
      </c>
      <c r="L103" t="str">
        <f>IF(LEFT($F103,1)="{",_xlfn.SINGLE(INDEX(_xll.MADRec.Extract.ToPieChartData($F103,L$4),8,0)),"")</f>
        <v/>
      </c>
      <c r="M103" t="str">
        <f>IF(LEFT($F103,1)="{",_xlfn.SINGLE(INDEX(_xll.MADRec.Extract.ToPieChartData($F103,M$4),8,0)),"")</f>
        <v/>
      </c>
    </row>
    <row r="104" spans="2:13" x14ac:dyDescent="0.45">
      <c r="B104" t="str">
        <f>'LEIs &amp; Verifications'!J104</f>
        <v>ABCDEFGHIJK000009969</v>
      </c>
      <c r="D104" s="22" t="str" cm="1">
        <f t="array" ref="D104">_xll.MADRec.RtPut(B104,VLOOKUP(B104,'LEIs &amp; Verifications'!J:T,11,0),'LEIs &amp; Verifications'!$V$2)</f>
        <v>Executed @12/11/2018 13:02:11</v>
      </c>
      <c r="E104" s="22" t="s">
        <v>11</v>
      </c>
      <c r="F104" s="22" t="str" cm="1">
        <f t="array" ref="F104">_xll.MADRec.RtGet(B104,TRUE)</f>
        <v>Please connect first</v>
      </c>
      <c r="G104" t="s">
        <v>11</v>
      </c>
      <c r="H104" t="str">
        <f>IF(LEFT($F104,1)="{",_xlfn.SINGLE(INDEX(_xll.MADRec.Extract.ToPieChartData($F104,H$4),8,0)),"")</f>
        <v/>
      </c>
      <c r="I104" t="str">
        <f>IF(LEFT($F104,1)="{",_xlfn.SINGLE(INDEX(_xll.MADRec.Extract.ToPieChartData($F104,I$4),8,0)),"")</f>
        <v/>
      </c>
      <c r="J104" t="str">
        <f>IF(LEFT($F104,1)="{",_xlfn.SINGLE(INDEX(_xll.MADRec.Extract.ToPieChartData($F104,J$4),8,0)),"")</f>
        <v/>
      </c>
      <c r="K104" t="str">
        <f>IF(LEFT($F104,1)="{",_xlfn.SINGLE(INDEX(_xll.MADRec.Extract.ToPieChartData($F104,K$4),8,0)),"")</f>
        <v/>
      </c>
      <c r="L104" t="str">
        <f>IF(LEFT($F104,1)="{",_xlfn.SINGLE(INDEX(_xll.MADRec.Extract.ToPieChartData($F104,L$4),8,0)),"")</f>
        <v/>
      </c>
      <c r="M104" t="str">
        <f>IF(LEFT($F104,1)="{",_xlfn.SINGLE(INDEX(_xll.MADRec.Extract.ToPieChartData($F104,M$4),8,0)),"")</f>
        <v/>
      </c>
    </row>
  </sheetData>
  <mergeCells count="2">
    <mergeCell ref="H3:M3"/>
    <mergeCell ref="C2:F2"/>
  </mergeCells>
  <conditionalFormatting sqref="H5:M105">
    <cfRule type="expression" dxfId="3" priority="1" stopIfTrue="1">
      <formula>H5="full consensus"</formula>
    </cfRule>
    <cfRule type="expression" dxfId="2" priority="3" stopIfTrue="1">
      <formula>H5="no consensus"</formula>
    </cfRule>
    <cfRule type="expression" dxfId="1" priority="2" stopIfTrue="1">
      <formula>H5="split consensus with majority"</formula>
    </cfRule>
    <cfRule type="expression" dxfId="0" priority="4">
      <formula>H5="split consensus with minority"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F0CD-3B8C-46B1-848F-60B9B48172B3}">
  <sheetPr>
    <tabColor theme="9"/>
  </sheetPr>
  <dimension ref="A1:F35"/>
  <sheetViews>
    <sheetView workbookViewId="0"/>
  </sheetViews>
  <sheetFormatPr defaultRowHeight="14.25" x14ac:dyDescent="0.45"/>
  <sheetData>
    <row r="1" spans="1:6" x14ac:dyDescent="0.45">
      <c r="A1" t="str">
        <f t="array" ref="A1:A35">_xll.MADRec.Extract.ToPieChartData('LEI view'!$J$5:$L$48, "BIC")</f>
        <v>ABCDEFGHIJK000000075 - BIC</v>
      </c>
      <c r="B1" t="str">
        <f t="array" ref="B1:B35">_xll.MADRec.Extract.ToPieChartData('LEI view'!$J$5:$L$48, "EMIR")</f>
        <v>ABCDEFGHIJK000000075 - EMIR</v>
      </c>
      <c r="C1" t="str">
        <f t="array" ref="C1:C35">_xll.MADRec.Extract.ToPieChartData('LEI view'!$J$5:$L$48, "GK")</f>
        <v>ABCDEFGHIJK000000075 - GK</v>
      </c>
      <c r="D1" t="str">
        <f t="array" ref="D1:D35">_xll.MADRec.Extract.ToPieChartData('LEI view'!$J$5:$L$48, "IF")</f>
        <v>ABCDEFGHIJK000000075 - IF</v>
      </c>
      <c r="E1" t="str">
        <f t="array" ref="E1:E35">_xll.MADRec.Extract.ToPieChartData('LEI view'!$J$5:$L$48, "NACE")</f>
        <v>ABCDEFGHIJK000000075 - NACE</v>
      </c>
      <c r="F1" t="str">
        <f t="array" ref="F1:F35">_xll.MADRec.Extract.ToPieChartData('LEI view'!$J$5:$L$48, "PERMID")</f>
        <v>ABCDEFGHIJK000000075 - PERMID</v>
      </c>
    </row>
    <row r="2" spans="1:6" x14ac:dyDescent="0.45">
      <c r="A2" t="str">
        <v>BIC</v>
      </c>
      <c r="B2" t="str">
        <v>EMIR</v>
      </c>
      <c r="C2" t="str">
        <v>GK</v>
      </c>
      <c r="D2" t="str">
        <v>IF</v>
      </c>
      <c r="E2" t="str">
        <v>NACE</v>
      </c>
      <c r="F2" t="str">
        <v>PERMID</v>
      </c>
    </row>
    <row r="3" spans="1:6" x14ac:dyDescent="0.45">
      <c r="A3" t="str">
        <v>1WlUDONHZRGjGMyteYzO96lRCig8K2wpUtmOmaUkn1c=</v>
      </c>
      <c r="B3" t="str">
        <v>tHd8zBcvsH5m52WC/LrgGvkVTL3FlsH2auriEMn1s6k=</v>
      </c>
      <c r="C3" t="str">
        <v>a4ayc/80/OGda4BO/1o/V0etpOqiLx1JwB5S3beHW0s=</v>
      </c>
      <c r="D3" t="str">
        <v>tb6kG2xiP3wJ8b8k3K5Y66s8DN2QrZZrxDpFtEhn4Ss=</v>
      </c>
      <c r="E3" t="str">
        <v>sJbBNLZowZuQLcEoBrULe6zoJzOfWZZBBNpnjWSQoic=</v>
      </c>
      <c r="F3" t="str">
        <v>UqXUoHHYLK6ocymGjSL2uDkKw9Inxv3g1FJeaVEOxHk=</v>
      </c>
    </row>
    <row r="4" spans="1:6" x14ac:dyDescent="0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45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45">
      <c r="A6" t="str">
        <v>[2]</v>
      </c>
      <c r="B6" t="str">
        <v>[2]</v>
      </c>
      <c r="C6" t="str">
        <v>[2]</v>
      </c>
      <c r="D6" t="str">
        <v>[2]</v>
      </c>
      <c r="E6" t="str">
        <v>[2]</v>
      </c>
      <c r="F6" t="str">
        <v>[2]</v>
      </c>
    </row>
    <row r="7" spans="1:6" x14ac:dyDescent="0.45">
      <c r="A7" t="str">
        <v>Contrib: 1WlUDONHZRGjGMyteYzO96lRCig8K2wpUtmOmaUkn1c=
Total: 2
Group: 2
Split: [2]</v>
      </c>
      <c r="B7" t="str">
        <v>Contrib: tHd8zBcvsH5m52WC/LrgGvkVTL3FlsH2auriEMn1s6k=
Total: 2
Group: 2
Split: [2]</v>
      </c>
      <c r="C7" t="str">
        <v>Contrib: a4ayc/80/OGda4BO/1o/V0etpOqiLx1JwB5S3beHW0s=
Total: 2
Group: 2
Split: [2]</v>
      </c>
      <c r="D7" t="str">
        <v>Contrib: tb6kG2xiP3wJ8b8k3K5Y66s8DN2QrZZrxDpFtEhn4Ss=
Total: 2
Group: 2
Split: [2]</v>
      </c>
      <c r="E7" t="str">
        <v>Contrib: sJbBNLZowZuQLcEoBrULe6zoJzOfWZZBBNpnjWSQoic=
Total: 2
Group: 2
Split: [2]</v>
      </c>
      <c r="F7" t="str">
        <v>Contrib: UqXUoHHYLK6ocymGjSL2uDkKw9Inxv3g1FJeaVEOxHk=
Total: 2
Group: 2
Split: [2]</v>
      </c>
    </row>
    <row r="8" spans="1:6" x14ac:dyDescent="0.45">
      <c r="A8" t="str">
        <v>full consensus</v>
      </c>
      <c r="B8" t="str">
        <v>full consensus</v>
      </c>
      <c r="C8" t="str">
        <v>full consensus</v>
      </c>
      <c r="D8" t="str">
        <v>full consensus</v>
      </c>
      <c r="E8" t="str">
        <v>full consensus</v>
      </c>
      <c r="F8" t="str">
        <v>full consensus</v>
      </c>
    </row>
    <row r="9" spans="1:6" x14ac:dyDescent="0.45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4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1:6" x14ac:dyDescent="0.4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1:6" x14ac:dyDescent="0.4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  <row r="13" spans="1:6" x14ac:dyDescent="0.4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</row>
    <row r="14" spans="1:6" x14ac:dyDescent="0.4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</row>
    <row r="15" spans="1:6" x14ac:dyDescent="0.4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 spans="1:6" x14ac:dyDescent="0.4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</row>
    <row r="17" spans="1:6" x14ac:dyDescent="0.4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</row>
    <row r="18" spans="1:6" x14ac:dyDescent="0.45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</row>
    <row r="19" spans="1:6" x14ac:dyDescent="0.4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 spans="1:6" x14ac:dyDescent="0.4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</row>
    <row r="21" spans="1:6" x14ac:dyDescent="0.4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</row>
    <row r="22" spans="1:6" x14ac:dyDescent="0.4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</row>
    <row r="23" spans="1:6" x14ac:dyDescent="0.4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</row>
    <row r="24" spans="1:6" x14ac:dyDescent="0.4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</row>
    <row r="25" spans="1:6" x14ac:dyDescent="0.4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</row>
    <row r="26" spans="1:6" x14ac:dyDescent="0.4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</row>
    <row r="27" spans="1:6" x14ac:dyDescent="0.4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</row>
    <row r="28" spans="1:6" x14ac:dyDescent="0.4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</row>
    <row r="29" spans="1:6" x14ac:dyDescent="0.4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</row>
    <row r="30" spans="1:6" x14ac:dyDescent="0.4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</row>
    <row r="31" spans="1:6" x14ac:dyDescent="0.4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</row>
    <row r="32" spans="1:6" x14ac:dyDescent="0.4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</row>
    <row r="33" spans="1:6" x14ac:dyDescent="0.4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</row>
    <row r="34" spans="1:6" x14ac:dyDescent="0.4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</row>
    <row r="35" spans="1:6" x14ac:dyDescent="0.4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868-C753-42AE-A67F-1AD801680272}">
  <sheetPr codeName="Sheet3">
    <tabColor theme="9"/>
  </sheetPr>
  <dimension ref="B2:U48"/>
  <sheetViews>
    <sheetView showGridLines="0" workbookViewId="0">
      <selection activeCell="X21" sqref="X21"/>
    </sheetView>
  </sheetViews>
  <sheetFormatPr defaultRowHeight="14.25" x14ac:dyDescent="0.45"/>
  <cols>
    <col min="1" max="1" width="2.59765625" customWidth="1"/>
    <col min="2" max="4" width="8.59765625" customWidth="1"/>
    <col min="5" max="5" width="2.59765625" customWidth="1"/>
    <col min="6" max="8" width="8.59765625" customWidth="1"/>
    <col min="9" max="9" width="2.59765625" customWidth="1"/>
    <col min="13" max="13" width="4.59765625" customWidth="1"/>
    <col min="18" max="18" width="11.59765625" bestFit="1" customWidth="1"/>
  </cols>
  <sheetData>
    <row r="2" spans="2:16" x14ac:dyDescent="0.45">
      <c r="B2" s="15" t="s">
        <v>0</v>
      </c>
      <c r="C2" s="63" t="s">
        <v>32</v>
      </c>
      <c r="D2" s="64"/>
      <c r="E2" s="64"/>
      <c r="F2" s="65"/>
      <c r="H2" s="42" t="s">
        <v>9</v>
      </c>
      <c r="I2" s="43"/>
      <c r="J2" s="44"/>
      <c r="K2" s="39" t="str">
        <f>VLOOKUP(C2,Upload!B:D,3,0)</f>
        <v>Executed @12/11/2018 13:02:16</v>
      </c>
      <c r="L2" s="40"/>
      <c r="M2" s="40"/>
      <c r="N2" s="40"/>
      <c r="O2" s="41"/>
    </row>
    <row r="4" spans="2:16" x14ac:dyDescent="0.45">
      <c r="B4" s="14" t="s">
        <v>7</v>
      </c>
      <c r="C4" s="14"/>
      <c r="F4" s="3" t="s">
        <v>8</v>
      </c>
      <c r="G4" s="3"/>
      <c r="J4" s="14" t="s">
        <v>10</v>
      </c>
      <c r="K4" s="14"/>
      <c r="N4" s="38" t="s">
        <v>12</v>
      </c>
      <c r="O4" s="38"/>
      <c r="P4" s="38"/>
    </row>
    <row r="5" spans="2:16" ht="14.25" customHeight="1" x14ac:dyDescent="0.45">
      <c r="B5" s="54" t="str">
        <f>VLOOKUP(C2,'LEIs &amp; Verifications'!J:T,11,0)</f>
        <v>[_x000D_
  {_x000D_
    "name": "BIC",_x000D_
    "value": "1WlUDONHZRGjGMyteYzO96lRCig8K2wpUtmOmaUkn1c="_x000D_
  },_x000D_
  {_x000D_
    "name": "EMIR",_x000D_
    "value": "tHd8zBcvsH5m52WC/LrgGvkVTL3FlsH2auriEMn1s6k="_x000D_
  },_x000D_
  {_x000D_
    "name": "NACE",_x000D_
    "value": "sJbBNLZowZuQLcEoBrULe6zoJzOfWZZBBNpnjWSQoic="_x000D_
  },_x000D_
  {_x000D_
    "name": "IF",_x000D_
    "value": "tb6kG2xiP3wJ8b8k3K5Y66s8DN2QrZZrxDpFtEhn4Ss="_x000D_
  },_x000D_
  {_x000D_
    "name": "GK",_x000D_
    "value": "a4ayc/80/OGda4BO/1o/V0etpOqiLx1JwB5S3beHW0s="_x000D_
  },_x000D_
  {_x000D_
    "name": "PERMID",_x000D_
    "value": "UqXUoHHYLK6ocymGjSL2uDkKw9Inxv3g1FJeaVEOxHk="_x000D_
  }_x000D_
]</v>
      </c>
      <c r="C5" s="55"/>
      <c r="D5" s="56"/>
      <c r="F5" s="45" t="str" cm="1">
        <f t="array" ref="F5">_xll.Secretarium.Encrypt(_xll.MADRec.Format.Contrib(C2,B5))</f>
        <v>inMdDy9mywr_lRnC4DQ5jA_gJO0JtYg7m5jJ7eCcusWOnpSExIP9RMVKXsWslaKTmb0PzO25tPnFUdeIn0e3AcLnN2ydJEboUQsy-XAsxguakh3LtNH0RZCKFDza4OqblYEKJ-9rTMyq8l_bRGV_kwR2OqTTqOXmC0cDP2FiZemLEiX_qOJNDry5yJEaoGthslMoMcymMnluPBUy_N8c1ypdtP2k7q-ICEKXb4F17ZziDT3j14zzl8OVso08QSAMgH8tH8CH9F5T7OaDe52Z2iy8VNX-qHvgqwBLTAD0A-UTpPIFavo_HO9ruO37Fm96Cc3zWajXQ5Az4UuQFoZYCNeMcKqM68U_KLbbbLWjEjJDSBSonh-joZ9oJgCxsXM2tgkaUos_19YZRQ5K13NE1D_2e0h5ElTXnTGYp8ODyJt98e2FYJrOZAIiPmTNjVkIDoWxNnh6-vqQzB5GMc5SiV4ywdhjE5kV6dAsN_qjgFj64qwt-sRx5VGU7jCm1j8uc5dzygaBPtOloUv1p6bKghxRUmp39G9njM5YbUP-srGB1uoiQHxSTwHM2tm_UdyYLaFGrG0qjx7SYz4i0BqKFduIa642yRWHe4SMuTZgGdRpS8x-_Xra1hWkv_-5nRrFU7Id2wGXwoEYthmcZHGe6d9l2AefRqC432tudKK-5ZKelkyR27eMx6HF41CbwI4ZgLtlSPZGlS8ucLX5WBWqmWdutv2gcANKzgEQEZCoJCGN_p0zr_KdAbW12Y4KW95XOVJjA9e3tvJrDEds3WFucrLLdERZWlo72HL1lQYqBhL1BIZwLSG0kU5R19R8pDSqcO5a78mG1oAS9_JqwcCUuEgp-VEivMwa0IotVshAm_FLmuWsq--Ysj6eN0KrITf-UT2ellpVugQ=</v>
      </c>
      <c r="G5" s="46"/>
      <c r="H5" s="47"/>
      <c r="J5" s="45" t="str">
        <f>VLOOKUP(C2,Upload!B:F,5,0)</f>
        <v>{_x000D_
  "LEI": "ABCDEFGHIJK000000075",_x000D_
  "values": [_x000D_
    {_x000D_
      "name": "BIC",_x000D_
      "split": [_x000D_
        2_x000D_
      ],_x000D_
      "total": 2,_x000D_
      "group": 2,_x000D_
      "contribution": "1WlUDONHZRGjGMyteYzO96lRCig8K2wpUtmOmaUkn1c="_x000D_
    },_x000D_
    {_x000D_
      "name": "EMIR",_x000D_
      "split": [_x000D_
        2_x000D_
      ],_x000D_
      "total": 2,_x000D_
      "group": 2,_x000D_
      "contribution": "tHd8zBcvsH5m52WC/LrgGvkVTL3FlsH2auriEMn1s6k="_x000D_
    },_x000D_
    {_x000D_
      "name": "GK",_x000D_
      "split": [_x000D_
        2_x000D_
      ],_x000D_
      "total": 2,_x000D_
      "group": 2,_x000D_
      "contribution": "a4ayc/80/OGda4BO/1o/V0etpOqiLx1JwB5S3beHW0s="_x000D_
    },_x000D_
    {_x000D_
      "name": "IF",_x000D_
      "split": [_x000D_
        2_x000D_
      ],_x000D_
      "total": 2,_x000D_
      "group": 2,_x000D_
      "contribution": "tb6kG2xiP3wJ8b8k3K5Y66s8DN2QrZZrxDpFtEhn4Ss="_x000D_
    },_x000D_
    {_x000D_
      "name": "NACE",_x000D_
      "split": [_x000D_
        2_x000D_
      ],_x000D_
      "total": 2,_x000D_
      "group": 2,_x000D_
      "contribution": "sJbBNLZowZuQLcEoBrULe6zoJzOfWZZBBNpnjWSQoic="_x000D_
    },_x000D_
    {_x000D_
      "name": "PERMID",_x000D_
      "split": [_x000D_
        2_x000D_
      ],_x000D_
      "total": 2,_x000D_
      "group": 2,_x000D_
      "contribution": "UqXUoHHYLK6ocymGjSL2uDkKw9Inxv3g1FJeaVEOxHk="_x000D_
    }_x000D_
  ]_x000D_
}</v>
      </c>
      <c r="K5" s="46"/>
      <c r="L5" s="47"/>
    </row>
    <row r="6" spans="2:16" x14ac:dyDescent="0.45">
      <c r="B6" s="57"/>
      <c r="C6" s="58"/>
      <c r="D6" s="59"/>
      <c r="F6" s="48"/>
      <c r="G6" s="49"/>
      <c r="H6" s="50"/>
      <c r="J6" s="48"/>
      <c r="K6" s="49"/>
      <c r="L6" s="50"/>
    </row>
    <row r="7" spans="2:16" x14ac:dyDescent="0.45">
      <c r="B7" s="57"/>
      <c r="C7" s="58"/>
      <c r="D7" s="59"/>
      <c r="F7" s="48"/>
      <c r="G7" s="49"/>
      <c r="H7" s="50"/>
      <c r="J7" s="48"/>
      <c r="K7" s="49"/>
      <c r="L7" s="50"/>
    </row>
    <row r="8" spans="2:16" x14ac:dyDescent="0.45">
      <c r="B8" s="57"/>
      <c r="C8" s="58"/>
      <c r="D8" s="59"/>
      <c r="F8" s="48"/>
      <c r="G8" s="49"/>
      <c r="H8" s="50"/>
      <c r="J8" s="48"/>
      <c r="K8" s="49"/>
      <c r="L8" s="50"/>
    </row>
    <row r="9" spans="2:16" x14ac:dyDescent="0.45">
      <c r="B9" s="57"/>
      <c r="C9" s="58"/>
      <c r="D9" s="59"/>
      <c r="F9" s="48"/>
      <c r="G9" s="49"/>
      <c r="H9" s="50"/>
      <c r="J9" s="48"/>
      <c r="K9" s="49"/>
      <c r="L9" s="50"/>
    </row>
    <row r="10" spans="2:16" x14ac:dyDescent="0.45">
      <c r="B10" s="57"/>
      <c r="C10" s="58"/>
      <c r="D10" s="59"/>
      <c r="F10" s="48"/>
      <c r="G10" s="49"/>
      <c r="H10" s="50"/>
      <c r="J10" s="48"/>
      <c r="K10" s="49"/>
      <c r="L10" s="50"/>
    </row>
    <row r="11" spans="2:16" x14ac:dyDescent="0.45">
      <c r="B11" s="57"/>
      <c r="C11" s="58"/>
      <c r="D11" s="59"/>
      <c r="F11" s="48"/>
      <c r="G11" s="49"/>
      <c r="H11" s="50"/>
      <c r="J11" s="48"/>
      <c r="K11" s="49"/>
      <c r="L11" s="50"/>
    </row>
    <row r="12" spans="2:16" x14ac:dyDescent="0.45">
      <c r="B12" s="57"/>
      <c r="C12" s="58"/>
      <c r="D12" s="59"/>
      <c r="F12" s="48"/>
      <c r="G12" s="49"/>
      <c r="H12" s="50"/>
      <c r="J12" s="48"/>
      <c r="K12" s="49"/>
      <c r="L12" s="50"/>
    </row>
    <row r="13" spans="2:16" x14ac:dyDescent="0.45">
      <c r="B13" s="57"/>
      <c r="C13" s="58"/>
      <c r="D13" s="59"/>
      <c r="F13" s="48"/>
      <c r="G13" s="49"/>
      <c r="H13" s="50"/>
      <c r="J13" s="48"/>
      <c r="K13" s="49"/>
      <c r="L13" s="50"/>
    </row>
    <row r="14" spans="2:16" x14ac:dyDescent="0.45">
      <c r="B14" s="57"/>
      <c r="C14" s="58"/>
      <c r="D14" s="59"/>
      <c r="F14" s="48"/>
      <c r="G14" s="49"/>
      <c r="H14" s="50"/>
      <c r="J14" s="48"/>
      <c r="K14" s="49"/>
      <c r="L14" s="50"/>
    </row>
    <row r="15" spans="2:16" x14ac:dyDescent="0.45">
      <c r="B15" s="57"/>
      <c r="C15" s="58"/>
      <c r="D15" s="59"/>
      <c r="F15" s="48"/>
      <c r="G15" s="49"/>
      <c r="H15" s="50"/>
      <c r="J15" s="48"/>
      <c r="K15" s="49"/>
      <c r="L15" s="50"/>
    </row>
    <row r="16" spans="2:16" x14ac:dyDescent="0.45">
      <c r="B16" s="57"/>
      <c r="C16" s="58"/>
      <c r="D16" s="59"/>
      <c r="F16" s="48"/>
      <c r="G16" s="49"/>
      <c r="H16" s="50"/>
      <c r="J16" s="48"/>
      <c r="K16" s="49"/>
      <c r="L16" s="50"/>
    </row>
    <row r="17" spans="2:21" x14ac:dyDescent="0.45">
      <c r="B17" s="57"/>
      <c r="C17" s="58"/>
      <c r="D17" s="59"/>
      <c r="F17" s="48"/>
      <c r="G17" s="49"/>
      <c r="H17" s="50"/>
      <c r="J17" s="48"/>
      <c r="K17" s="49"/>
      <c r="L17" s="50"/>
    </row>
    <row r="18" spans="2:21" x14ac:dyDescent="0.45">
      <c r="B18" s="57"/>
      <c r="C18" s="58"/>
      <c r="D18" s="59"/>
      <c r="F18" s="48"/>
      <c r="G18" s="49"/>
      <c r="H18" s="50"/>
      <c r="J18" s="48"/>
      <c r="K18" s="49"/>
      <c r="L18" s="50"/>
    </row>
    <row r="19" spans="2:21" x14ac:dyDescent="0.45">
      <c r="B19" s="57"/>
      <c r="C19" s="58"/>
      <c r="D19" s="59"/>
      <c r="F19" s="48"/>
      <c r="G19" s="49"/>
      <c r="H19" s="50"/>
      <c r="J19" s="48"/>
      <c r="K19" s="49"/>
      <c r="L19" s="50"/>
      <c r="R19" s="16"/>
    </row>
    <row r="20" spans="2:21" x14ac:dyDescent="0.45">
      <c r="B20" s="57"/>
      <c r="C20" s="58"/>
      <c r="D20" s="59"/>
      <c r="F20" s="48"/>
      <c r="G20" s="49"/>
      <c r="H20" s="50"/>
      <c r="J20" s="48"/>
      <c r="K20" s="49"/>
      <c r="L20" s="50"/>
      <c r="R20" s="16"/>
    </row>
    <row r="21" spans="2:21" x14ac:dyDescent="0.45">
      <c r="B21" s="57"/>
      <c r="C21" s="58"/>
      <c r="D21" s="59"/>
      <c r="F21" s="48"/>
      <c r="G21" s="49"/>
      <c r="H21" s="50"/>
      <c r="J21" s="48"/>
      <c r="K21" s="49"/>
      <c r="L21" s="50"/>
    </row>
    <row r="22" spans="2:21" x14ac:dyDescent="0.45">
      <c r="B22" s="57"/>
      <c r="C22" s="58"/>
      <c r="D22" s="59"/>
      <c r="F22" s="48"/>
      <c r="G22" s="49"/>
      <c r="H22" s="50"/>
      <c r="J22" s="48"/>
      <c r="K22" s="49"/>
      <c r="L22" s="50"/>
    </row>
    <row r="23" spans="2:21" x14ac:dyDescent="0.45">
      <c r="B23" s="57"/>
      <c r="C23" s="58"/>
      <c r="D23" s="59"/>
      <c r="F23" s="48"/>
      <c r="G23" s="49"/>
      <c r="H23" s="50"/>
      <c r="J23" s="48"/>
      <c r="K23" s="49"/>
      <c r="L23" s="50"/>
    </row>
    <row r="24" spans="2:21" x14ac:dyDescent="0.45">
      <c r="B24" s="57"/>
      <c r="C24" s="58"/>
      <c r="D24" s="59"/>
      <c r="F24" s="48"/>
      <c r="G24" s="49"/>
      <c r="H24" s="50"/>
      <c r="J24" s="48"/>
      <c r="K24" s="49"/>
      <c r="L24" s="50"/>
    </row>
    <row r="25" spans="2:21" x14ac:dyDescent="0.45">
      <c r="B25" s="57"/>
      <c r="C25" s="58"/>
      <c r="D25" s="59"/>
      <c r="F25" s="48"/>
      <c r="G25" s="49"/>
      <c r="H25" s="50"/>
      <c r="J25" s="48"/>
      <c r="K25" s="49"/>
      <c r="L25" s="50"/>
    </row>
    <row r="26" spans="2:21" x14ac:dyDescent="0.45">
      <c r="B26" s="57"/>
      <c r="C26" s="58"/>
      <c r="D26" s="59"/>
      <c r="F26" s="48"/>
      <c r="G26" s="49"/>
      <c r="H26" s="50"/>
      <c r="J26" s="48"/>
      <c r="K26" s="49"/>
      <c r="L26" s="50"/>
    </row>
    <row r="27" spans="2:21" x14ac:dyDescent="0.45">
      <c r="B27" s="57"/>
      <c r="C27" s="58"/>
      <c r="D27" s="59"/>
      <c r="F27" s="48"/>
      <c r="G27" s="49"/>
      <c r="H27" s="50"/>
      <c r="J27" s="48"/>
      <c r="K27" s="49"/>
      <c r="L27" s="50"/>
    </row>
    <row r="28" spans="2:21" x14ac:dyDescent="0.45">
      <c r="B28" s="57"/>
      <c r="C28" s="58"/>
      <c r="D28" s="59"/>
      <c r="F28" s="48"/>
      <c r="G28" s="49"/>
      <c r="H28" s="50"/>
      <c r="J28" s="48"/>
      <c r="K28" s="49"/>
      <c r="L28" s="50"/>
    </row>
    <row r="29" spans="2:21" x14ac:dyDescent="0.45">
      <c r="B29" s="57"/>
      <c r="C29" s="58"/>
      <c r="D29" s="59"/>
      <c r="F29" s="48"/>
      <c r="G29" s="49"/>
      <c r="H29" s="50"/>
      <c r="J29" s="48"/>
      <c r="K29" s="49"/>
      <c r="L29" s="50"/>
    </row>
    <row r="30" spans="2:21" x14ac:dyDescent="0.45">
      <c r="B30" s="57"/>
      <c r="C30" s="58"/>
      <c r="D30" s="59"/>
      <c r="F30" s="48"/>
      <c r="G30" s="49"/>
      <c r="H30" s="50"/>
      <c r="J30" s="48"/>
      <c r="K30" s="49"/>
      <c r="L30" s="50"/>
      <c r="Q30" s="17"/>
      <c r="R30" s="17"/>
      <c r="S30" s="17"/>
      <c r="T30" s="17"/>
      <c r="U30" s="17"/>
    </row>
    <row r="31" spans="2:21" x14ac:dyDescent="0.45">
      <c r="B31" s="57"/>
      <c r="C31" s="58"/>
      <c r="D31" s="59"/>
      <c r="F31" s="48"/>
      <c r="G31" s="49"/>
      <c r="H31" s="50"/>
      <c r="J31" s="48"/>
      <c r="K31" s="49"/>
      <c r="L31" s="50"/>
      <c r="Q31" s="17"/>
      <c r="R31" s="17"/>
      <c r="S31" s="17"/>
      <c r="T31" s="17"/>
      <c r="U31" s="17"/>
    </row>
    <row r="32" spans="2:21" x14ac:dyDescent="0.45">
      <c r="B32" s="57"/>
      <c r="C32" s="58"/>
      <c r="D32" s="59"/>
      <c r="F32" s="48"/>
      <c r="G32" s="49"/>
      <c r="H32" s="50"/>
      <c r="J32" s="48"/>
      <c r="K32" s="49"/>
      <c r="L32" s="50"/>
      <c r="Q32" s="17"/>
      <c r="R32" s="17"/>
      <c r="S32" s="17"/>
      <c r="T32" s="17"/>
      <c r="U32" s="17"/>
    </row>
    <row r="33" spans="2:12" ht="14.25" customHeight="1" x14ac:dyDescent="0.45">
      <c r="B33" s="57"/>
      <c r="C33" s="58"/>
      <c r="D33" s="59"/>
      <c r="F33" s="48"/>
      <c r="G33" s="49"/>
      <c r="H33" s="50"/>
      <c r="J33" s="48"/>
      <c r="K33" s="49"/>
      <c r="L33" s="50"/>
    </row>
    <row r="34" spans="2:12" x14ac:dyDescent="0.45">
      <c r="B34" s="57"/>
      <c r="C34" s="58"/>
      <c r="D34" s="59"/>
      <c r="F34" s="48"/>
      <c r="G34" s="49"/>
      <c r="H34" s="50"/>
      <c r="J34" s="48"/>
      <c r="K34" s="49"/>
      <c r="L34" s="50"/>
    </row>
    <row r="35" spans="2:12" x14ac:dyDescent="0.45">
      <c r="B35" s="57"/>
      <c r="C35" s="58"/>
      <c r="D35" s="59"/>
      <c r="F35" s="48"/>
      <c r="G35" s="49"/>
      <c r="H35" s="50"/>
      <c r="J35" s="48"/>
      <c r="K35" s="49"/>
      <c r="L35" s="50"/>
    </row>
    <row r="36" spans="2:12" x14ac:dyDescent="0.45">
      <c r="B36" s="57"/>
      <c r="C36" s="58"/>
      <c r="D36" s="59"/>
      <c r="F36" s="48"/>
      <c r="G36" s="49"/>
      <c r="H36" s="50"/>
      <c r="J36" s="48"/>
      <c r="K36" s="49"/>
      <c r="L36" s="50"/>
    </row>
    <row r="37" spans="2:12" x14ac:dyDescent="0.45">
      <c r="B37" s="57"/>
      <c r="C37" s="58"/>
      <c r="D37" s="59"/>
      <c r="F37" s="48"/>
      <c r="G37" s="49"/>
      <c r="H37" s="50"/>
      <c r="J37" s="48"/>
      <c r="K37" s="49"/>
      <c r="L37" s="50"/>
    </row>
    <row r="38" spans="2:12" x14ac:dyDescent="0.45">
      <c r="B38" s="57"/>
      <c r="C38" s="58"/>
      <c r="D38" s="59"/>
      <c r="F38" s="48"/>
      <c r="G38" s="49"/>
      <c r="H38" s="50"/>
      <c r="J38" s="48"/>
      <c r="K38" s="49"/>
      <c r="L38" s="50"/>
    </row>
    <row r="39" spans="2:12" x14ac:dyDescent="0.45">
      <c r="B39" s="57"/>
      <c r="C39" s="58"/>
      <c r="D39" s="59"/>
      <c r="F39" s="48"/>
      <c r="G39" s="49"/>
      <c r="H39" s="50"/>
      <c r="J39" s="48"/>
      <c r="K39" s="49"/>
      <c r="L39" s="50"/>
    </row>
    <row r="40" spans="2:12" x14ac:dyDescent="0.45">
      <c r="B40" s="57"/>
      <c r="C40" s="58"/>
      <c r="D40" s="59"/>
      <c r="F40" s="48"/>
      <c r="G40" s="49"/>
      <c r="H40" s="50"/>
      <c r="J40" s="48"/>
      <c r="K40" s="49"/>
      <c r="L40" s="50"/>
    </row>
    <row r="41" spans="2:12" x14ac:dyDescent="0.45">
      <c r="B41" s="57"/>
      <c r="C41" s="58"/>
      <c r="D41" s="59"/>
      <c r="F41" s="48"/>
      <c r="G41" s="49"/>
      <c r="H41" s="50"/>
      <c r="J41" s="48"/>
      <c r="K41" s="49"/>
      <c r="L41" s="50"/>
    </row>
    <row r="42" spans="2:12" x14ac:dyDescent="0.45">
      <c r="B42" s="57"/>
      <c r="C42" s="58"/>
      <c r="D42" s="59"/>
      <c r="F42" s="48"/>
      <c r="G42" s="49"/>
      <c r="H42" s="50"/>
      <c r="J42" s="48"/>
      <c r="K42" s="49"/>
      <c r="L42" s="50"/>
    </row>
    <row r="43" spans="2:12" x14ac:dyDescent="0.45">
      <c r="B43" s="57"/>
      <c r="C43" s="58"/>
      <c r="D43" s="59"/>
      <c r="F43" s="48"/>
      <c r="G43" s="49"/>
      <c r="H43" s="50"/>
      <c r="J43" s="48"/>
      <c r="K43" s="49"/>
      <c r="L43" s="50"/>
    </row>
    <row r="44" spans="2:12" x14ac:dyDescent="0.45">
      <c r="B44" s="57"/>
      <c r="C44" s="58"/>
      <c r="D44" s="59"/>
      <c r="F44" s="48"/>
      <c r="G44" s="49"/>
      <c r="H44" s="50"/>
      <c r="J44" s="48"/>
      <c r="K44" s="49"/>
      <c r="L44" s="50"/>
    </row>
    <row r="45" spans="2:12" x14ac:dyDescent="0.45">
      <c r="B45" s="57"/>
      <c r="C45" s="58"/>
      <c r="D45" s="59"/>
      <c r="F45" s="48"/>
      <c r="G45" s="49"/>
      <c r="H45" s="50"/>
      <c r="J45" s="48"/>
      <c r="K45" s="49"/>
      <c r="L45" s="50"/>
    </row>
    <row r="46" spans="2:12" x14ac:dyDescent="0.45">
      <c r="B46" s="57"/>
      <c r="C46" s="58"/>
      <c r="D46" s="59"/>
      <c r="F46" s="48"/>
      <c r="G46" s="49"/>
      <c r="H46" s="50"/>
      <c r="J46" s="48"/>
      <c r="K46" s="49"/>
      <c r="L46" s="50"/>
    </row>
    <row r="47" spans="2:12" x14ac:dyDescent="0.45">
      <c r="B47" s="57"/>
      <c r="C47" s="58"/>
      <c r="D47" s="59"/>
      <c r="F47" s="48"/>
      <c r="G47" s="49"/>
      <c r="H47" s="50"/>
      <c r="J47" s="48"/>
      <c r="K47" s="49"/>
      <c r="L47" s="50"/>
    </row>
    <row r="48" spans="2:12" x14ac:dyDescent="0.45">
      <c r="B48" s="60"/>
      <c r="C48" s="61"/>
      <c r="D48" s="62"/>
      <c r="F48" s="51"/>
      <c r="G48" s="52"/>
      <c r="H48" s="53"/>
      <c r="J48" s="51"/>
      <c r="K48" s="52"/>
      <c r="L48" s="53"/>
    </row>
  </sheetData>
  <mergeCells count="7">
    <mergeCell ref="N4:P4"/>
    <mergeCell ref="K2:O2"/>
    <mergeCell ref="H2:J2"/>
    <mergeCell ref="J5:L48"/>
    <mergeCell ref="B5:D48"/>
    <mergeCell ref="F5:H48"/>
    <mergeCell ref="C2:F2"/>
  </mergeCell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8C13EE20-C79B-4071-9F00-D1AC354D5FDB}">
          <x14:formula1>
            <xm:f>Upload!$B$5:$B$104</xm:f>
          </x14:formula1>
          <xm:sqref>C2:F2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Connection</vt:lpstr>
      <vt:lpstr>LEIs &amp; Verifications</vt:lpstr>
      <vt:lpstr>Upload</vt:lpstr>
      <vt:lpstr>MADRecChartsArgs</vt:lpstr>
      <vt:lpstr>LEI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2018-06-19T19:49:29Z</dcterms:created>
  <dcterms:modified xsi:type="dcterms:W3CDTF">2018-11-12T13:05:40Z</dcterms:modified>
</cp:coreProperties>
</file>