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0490" windowHeight="8235" activeTab="3"/>
  </bookViews>
  <sheets>
    <sheet name="Exam Description" sheetId="6" r:id="rId1"/>
    <sheet name="RegisterExportCalc" sheetId="1" state="hidden" r:id="rId2"/>
    <sheet name="Menu" sheetId="13" r:id="rId3"/>
    <sheet name="Nutrition" sheetId="12" r:id="rId4"/>
  </sheets>
  <definedNames>
    <definedName name="cal">Nutrition!$C$2:$C$344</definedName>
    <definedName name="cb">Nutrition!$E$2:$E$344</definedName>
    <definedName name="code">#REF!</definedName>
    <definedName name="fat">Nutrition!$D$2:$D$344</definedName>
    <definedName name="info">Nutrition!$B$2:$F$344</definedName>
    <definedName name="name">Menu!$B$2:$B$344</definedName>
    <definedName name="name_tab">Menu!$A$2:$F$344</definedName>
    <definedName name="our_table">#REF!</definedName>
    <definedName name="price">#REF!</definedName>
    <definedName name="prot">Nutrition!$F$2:$F$344</definedName>
  </definedNames>
  <calcPr calcId="162913" concurrentCalc="0"/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2" i="12"/>
  <c r="G3" i="12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2" i="13"/>
  <c r="M5" i="12"/>
  <c r="M4" i="12"/>
  <c r="M3" i="12"/>
  <c r="M2" i="12"/>
  <c r="L5" i="12"/>
  <c r="L4" i="12"/>
  <c r="L3" i="12"/>
  <c r="L2" i="12"/>
  <c r="K5" i="12"/>
  <c r="K4" i="12"/>
  <c r="K3" i="12"/>
  <c r="K2" i="12"/>
  <c r="J5" i="12"/>
  <c r="J4" i="12"/>
  <c r="J3" i="12"/>
  <c r="J2" i="12"/>
  <c r="I5" i="12"/>
  <c r="I4" i="12"/>
  <c r="I3" i="12"/>
  <c r="I2" i="12"/>
  <c r="D12" i="13"/>
  <c r="D11" i="13"/>
  <c r="D3" i="13"/>
  <c r="C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5" i="13"/>
  <c r="F4" i="13"/>
  <c r="F3" i="13"/>
  <c r="F2" i="13"/>
  <c r="D10" i="13"/>
  <c r="D9" i="13"/>
  <c r="D8" i="13"/>
  <c r="D7" i="13"/>
  <c r="D6" i="13"/>
  <c r="D5" i="13"/>
  <c r="D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14" i="13"/>
  <c r="C13" i="13"/>
  <c r="C12" i="13"/>
  <c r="C11" i="13"/>
  <c r="C10" i="13"/>
  <c r="C9" i="13"/>
  <c r="C8" i="13"/>
  <c r="C7" i="13"/>
  <c r="C6" i="13"/>
  <c r="C5" i="13"/>
  <c r="C4" i="13"/>
  <c r="C3" i="13"/>
  <c r="D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2" i="13"/>
  <c r="B2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" i="1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<sst xmlns="http://schemas.openxmlformats.org/spreadsheetml/2006/main" count="1726" uniqueCount="726">
  <si>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</si>
  <si>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</si>
  <si>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</si>
  <si>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</si>
  <si>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</si>
  <si>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</si>
  <si>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</si>
  <si>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</si>
  <si>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</si>
  <si>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</si>
  <si>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</si>
  <si>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Add 0 to the end of "Item Code" to receive the correct code in column J titled "Full Code". (example output provided)</t>
  </si>
  <si>
    <t>Menu</t>
  </si>
  <si>
    <t>Nutrition</t>
  </si>
  <si>
    <t>Item Name [Item Code]</t>
  </si>
  <si>
    <t>Baby Greens and Pear Starter Salad [AB5180]</t>
  </si>
  <si>
    <t>Baby Back Pork Ribs (Half Rack) [AB6250]</t>
  </si>
  <si>
    <t>Baby Back Pork Ribs (Full Rack) [AB7810]</t>
  </si>
  <si>
    <t>Spinach and Artichoke Dip [AC1050]</t>
  </si>
  <si>
    <t>Black Olives [AC2780]</t>
  </si>
  <si>
    <t>Peach and Candied Pecan Cobbler [AC5670]</t>
  </si>
  <si>
    <t>Black and Bleu-House Burger [AC7850]</t>
  </si>
  <si>
    <t>Spinach Stuffed Mushrooms [AC8930]</t>
  </si>
  <si>
    <t>Housemade Meatballs [AD1540]</t>
  </si>
  <si>
    <t>Housemade Sides: Asparagus [AD1860]</t>
  </si>
  <si>
    <t>Housemade Sides: Crispy-Thin Fries [AD2200]</t>
  </si>
  <si>
    <t>Housemade Sides: Baked Potato [AD2360]</t>
  </si>
  <si>
    <t>Housemade Sides: Brussels Sprouts [AD2570]</t>
  </si>
  <si>
    <t>Housemade Sides: Rice Pilaf [AD5220]</t>
  </si>
  <si>
    <t>Housemade Sides: Steamed Green Beans [AD5990]</t>
  </si>
  <si>
    <t>Housemade Sides: Wedge-Cut Seasoned Fries [AD6800]</t>
  </si>
  <si>
    <t>Housemade Sides: Horseradish Mashed Potatoes [AD7820]</t>
  </si>
  <si>
    <t>Avocado Egg Rolls [AD8720]</t>
  </si>
  <si>
    <t>Housemade Sides: Steamed Broccoli [AD8960]</t>
  </si>
  <si>
    <t>Housemade Sides: White Cheddar Mashed Potatoes [AD9360]</t>
  </si>
  <si>
    <t>Housemade Sides: Seasonal Vegetables [AD9870]</t>
  </si>
  <si>
    <t>Mahi-Mahi or Shrimp Tacos [AH1360]</t>
  </si>
  <si>
    <t>Ahi Poke [AH2340]</t>
  </si>
  <si>
    <t>Mountain Dew [AI1640]</t>
  </si>
  <si>
    <t>Buffalo Chicken Pizza, Medium [AL3250]</t>
  </si>
  <si>
    <t>Jalapeños [AL4330]</t>
  </si>
  <si>
    <t>Buffalo Chicken Pizza, Individual [AL4860]</t>
  </si>
  <si>
    <t>Buffalo Chicken Pizza, Shareable [AL5360]</t>
  </si>
  <si>
    <t>Buffalo Chicken Pizza, Mini [AL5920]</t>
  </si>
  <si>
    <t>Buffalo Chicken Pizza, Large [AL8170]</t>
  </si>
  <si>
    <t>Kale and Roasted Brussels Sprouts Salad [AL8280]</t>
  </si>
  <si>
    <t>Salami [AL8370]</t>
  </si>
  <si>
    <t>Buffalo Chicken Pizza, Small [AL9720]</t>
  </si>
  <si>
    <t>Ham, Bacon or Sausage and Two Eggs [AM6450]</t>
  </si>
  <si>
    <t>Creamy Garlic Dressing [AM7430]</t>
  </si>
  <si>
    <t>Ham [AM7490]</t>
  </si>
  <si>
    <t>Thousand Island Dressing [AN2760]</t>
  </si>
  <si>
    <t>Roast Beef Dip, Aujus [AS5420]</t>
  </si>
  <si>
    <t>Breakfast Flatbread Pizza [AS6100]</t>
  </si>
  <si>
    <t>Roast Beef Dip Sandwich [AS9010]</t>
  </si>
  <si>
    <t>Chocolate Chunk Pizookie [AT6680]</t>
  </si>
  <si>
    <t>Maui Sweet Teriyaki Glaze [AU3570]</t>
  </si>
  <si>
    <t>Maui Glazed Pork Chop [AU4090]</t>
  </si>
  <si>
    <t>Double Deluxe Burger [BL4090]</t>
  </si>
  <si>
    <t>Tropical Iced Tea [CA1060]</t>
  </si>
  <si>
    <t>Tuscan Tomato Bisque, in a sourdough loaf [CA1710]</t>
  </si>
  <si>
    <t>Tuscan Chicken Limone [CA4630]</t>
  </si>
  <si>
    <t>Tuscan Tomato Bisque, Bowl [CA5300]</t>
  </si>
  <si>
    <t>Moroccan Spiced Salmon [CA5840]</t>
  </si>
  <si>
    <t>Bacon Cheeseburger [CO2130]</t>
  </si>
  <si>
    <t>Dr Pepper [D54700]</t>
  </si>
  <si>
    <t>Golden Beet and Arugula Starter Salad [DE2410]</t>
  </si>
  <si>
    <t>Garden Vegetable Potato [DE9030]</t>
  </si>
  <si>
    <t>Kids' Mini Pizookie [DS1120]</t>
  </si>
  <si>
    <t>Kids' Sticky Rice [DS1510]</t>
  </si>
  <si>
    <t>Kids' Rice Pilaf [DS2650]</t>
  </si>
  <si>
    <t>Kids' Cranberry Juice [DS2960]</t>
  </si>
  <si>
    <t>Kids' Fresh Fruit [DS3250]</t>
  </si>
  <si>
    <t>Kids' Chicken Tenders [DS3690]</t>
  </si>
  <si>
    <t>Kids' Veggies &amp; Dip [DS3840]</t>
  </si>
  <si>
    <t>Kids' Pepperoni Pizza [DS4080]</t>
  </si>
  <si>
    <t>Kids' Applesauce [DS4200]</t>
  </si>
  <si>
    <t>Kids' Spaghetti with Marinara Sauce [DS4710]</t>
  </si>
  <si>
    <t>Kids' Sundae [DS5480]</t>
  </si>
  <si>
    <t>Kids' Small Salad [DS5500]</t>
  </si>
  <si>
    <t>Kids' Handcrafted Root Beer [DS5620]</t>
  </si>
  <si>
    <t>Kids' Steamed Veggies [DS6180]</t>
  </si>
  <si>
    <t>Kids' Grilled Cheese Sandwich [DS6610]</t>
  </si>
  <si>
    <t>Kids' Lemonade [DS6810]</t>
  </si>
  <si>
    <t>Kids' Mac 'n' Cheese [DS6890]</t>
  </si>
  <si>
    <t>Kids' Crispy-Thin Fries [DS6980]</t>
  </si>
  <si>
    <t>Kids' Mini Burgers [DS7000]</t>
  </si>
  <si>
    <t>Kids' Mashed Potatoes [DS7300]</t>
  </si>
  <si>
    <t>Kids' Garlic Cheese Bread [DS7301]</t>
  </si>
  <si>
    <t>Kids' Orange Juice [DS7710]</t>
  </si>
  <si>
    <t>Kids' Milk [DS8350]</t>
  </si>
  <si>
    <t>Kids' Happy Face Potatoes [DS8360]</t>
  </si>
  <si>
    <t>Kids' Quarter Rack of Ribs [DS8410]</t>
  </si>
  <si>
    <t>Kids' Grilled Chicken Pasta [DS8890]</t>
  </si>
  <si>
    <t>Kids' Chocolate Milk [DS8980]</t>
  </si>
  <si>
    <t>Kids' Cheese Pizza [DS9040]</t>
  </si>
  <si>
    <t>Kids' Apple Juice [DS9100]</t>
  </si>
  <si>
    <t>Kids' Grilled Chicken Breast [DS9260]</t>
  </si>
  <si>
    <t>Kids' Mini Corn Dogs [DS9390]</t>
  </si>
  <si>
    <t>Kids' Soda [DS9800]</t>
  </si>
  <si>
    <t>Kids' Spaghetti with Meat Sauce [DS9860]</t>
  </si>
  <si>
    <t>Kids' Wedge-Cut Seasoned Fries [DS9970]</t>
  </si>
  <si>
    <t>Great White Pizza, Medium [EA1000]</t>
  </si>
  <si>
    <t>Great White Pizza, Small [EA1160]</t>
  </si>
  <si>
    <t>Wheat Toast (2 slices) [EA2140]</t>
  </si>
  <si>
    <t>Mediterranean Pizza, Large [EA3430]</t>
  </si>
  <si>
    <t>Great White Pizza, Mini [EA3580]</t>
  </si>
  <si>
    <t>Mediterranean Chicken Pita Tacos [EA5760]</t>
  </si>
  <si>
    <t>Mediterranean Pizza, Small [EA6450]</t>
  </si>
  <si>
    <t>Mediterranean Pizza, Mini [EA7100]</t>
  </si>
  <si>
    <t>Mediterranean Pizza, Medium [EA7640]</t>
  </si>
  <si>
    <t>Great White Pizza, Large [EA9720]</t>
  </si>
  <si>
    <t>Sweet Pig Pizza, Shareable [EE1980]</t>
  </si>
  <si>
    <t>Green Bell Peppers [EE2050]</t>
  </si>
  <si>
    <t>Sweet Pig Pizza, Large [EE5570]</t>
  </si>
  <si>
    <t>Sweet Pig Pizza, Mini [EE5900]</t>
  </si>
  <si>
    <t>Sweet Tea [EE6040]</t>
  </si>
  <si>
    <t>Sweet Corn [EE7300]</t>
  </si>
  <si>
    <t>Sweet Pig Pizza, Small [EE8730]</t>
  </si>
  <si>
    <t>Sweet Pig Pizza, Individual [EE8930]</t>
  </si>
  <si>
    <t>Sweet Pig Pizza, Medium [EE9030]</t>
  </si>
  <si>
    <t>Brussels Sprouts [EL8800]</t>
  </si>
  <si>
    <t>Pepsi [EP1160]</t>
  </si>
  <si>
    <t>Pepperoni [EP7080]</t>
  </si>
  <si>
    <t>Southern Fried Chicken Lunch Special [ER4700]</t>
  </si>
  <si>
    <t>Southern Fried Chicken [ER6240]</t>
  </si>
  <si>
    <t>Fresh Atlantic Salmon, Flame-Broiled [ES1130]</t>
  </si>
  <si>
    <t>Fresh Watermelon and Feta Starter Salad [ES1750]</t>
  </si>
  <si>
    <t>Fresh Fruit [ES2830]</t>
  </si>
  <si>
    <t>Fresh Squeezed Strawberry Lemonade [ES3310]</t>
  </si>
  <si>
    <t>Cheese and Tomato Pizza, Small [ES3760]</t>
  </si>
  <si>
    <t>Cheese and Tomato Pizza, Large [ES5760]</t>
  </si>
  <si>
    <t>Fresh Strawberry or Blueberry Topping [ES6120]</t>
  </si>
  <si>
    <t>Best Beginnings Appetizer Combo [ES6140]</t>
  </si>
  <si>
    <t>Fresh Mozzarella and Tomato Salad [ES6690]</t>
  </si>
  <si>
    <t>Fresh Atlantic Salmon, Blackened [ES6760]</t>
  </si>
  <si>
    <t>Fresh Squeezed Lemonade [ES7570]</t>
  </si>
  <si>
    <t>Cheese and Tomato Pizza, Mini [ES7600]</t>
  </si>
  <si>
    <t>Cheese and Tomato Pizza, Medium [ES9430]</t>
  </si>
  <si>
    <t>Angel Hair Classico [GE8090]</t>
  </si>
  <si>
    <t>Veggie Patty [GI7030]</t>
  </si>
  <si>
    <t>Thai Chicken Mango Salad [HA4360]</t>
  </si>
  <si>
    <t>Thai Shrimp Lettuce Wraps [HA7530]</t>
  </si>
  <si>
    <t>Hot Tea [HO1240]</t>
  </si>
  <si>
    <t>Hot &amp; Spicy Buffalo [HO5500]</t>
  </si>
  <si>
    <t>Hawaiian Mahi-Mahi [IA2550]</t>
  </si>
  <si>
    <t>Italian Dressing [IA3470]</t>
  </si>
  <si>
    <t>Italian Sausage [IA3630]</t>
  </si>
  <si>
    <t>Vegetarian Pizza, Medium [IA4520]</t>
  </si>
  <si>
    <t>Vegetarian Pizza, Shareable [IA5000]</t>
  </si>
  <si>
    <t>Vegetarian Pizza, Large [IA5700]</t>
  </si>
  <si>
    <t>Asian Chopped Salad [IA6520]</t>
  </si>
  <si>
    <t>Vegetarian Pizza, Individual [IA7310]</t>
  </si>
  <si>
    <t>Vegetarian Pizza, Small [IA8360]</t>
  </si>
  <si>
    <t>Vegetarian Pizza, Mini [IA9300]</t>
  </si>
  <si>
    <t>Ice Cream, 1 Scoop [IC3590]</t>
  </si>
  <si>
    <t>Ice Cream, 2 Scoops [IC6790]</t>
  </si>
  <si>
    <t>Side of Crispy-Thin Fries [ID5100]</t>
  </si>
  <si>
    <t>Side of Wedge-Cut Seasoned Fries [ID6550]</t>
  </si>
  <si>
    <t>Diet Pepsi [IE3700]</t>
  </si>
  <si>
    <t>Cookies 'n' Cream Pizookie [IE3800]</t>
  </si>
  <si>
    <t>Milk [IL9890]</t>
  </si>
  <si>
    <t>Shrimp Scampi Pasta [IM1620]</t>
  </si>
  <si>
    <t>Shrimp Scampi Pasta Lunch Special [IM7160]</t>
  </si>
  <si>
    <t>Sparkling Raspberry Lemonade [IN1810]</t>
  </si>
  <si>
    <t>Mini-Bruschetta [IN2610]</t>
  </si>
  <si>
    <t>Fettuccini Alfredo [IN3200]</t>
  </si>
  <si>
    <t>Skiny 'rita - Alcohol - Skinny Margarita [IN6160]</t>
  </si>
  <si>
    <t>Pineapple [IN7720]</t>
  </si>
  <si>
    <t>Fettuccini Alfredo Lunch Special [IN8630]</t>
  </si>
  <si>
    <t>Crisp Potato Skins Platter [IS6320]</t>
  </si>
  <si>
    <t>Honey-Crisp Chicken Salad Lunch Special [IS7630]</t>
  </si>
  <si>
    <t>Brisk Raspberry Iced Tea [IS8420]</t>
  </si>
  <si>
    <t>Honey-Crisp Chicken Salad [IS9630]</t>
  </si>
  <si>
    <t>Favorite Pizza, Shareable [IT3910]</t>
  </si>
  <si>
    <t>White Chocolate Macadamia Nut Pizookie [IT4630]</t>
  </si>
  <si>
    <t>Favorite Pizza, Medium [IT5720]</t>
  </si>
  <si>
    <t>White Onions [IT5930]</t>
  </si>
  <si>
    <t>Favorite Pizza, Large [IT6700]</t>
  </si>
  <si>
    <t>Favorite Pizza, Mini [IT7830]</t>
  </si>
  <si>
    <t>Favorite Pizza, Small [IT9080]</t>
  </si>
  <si>
    <t>Favorite Pizza, Individual [IT9120]</t>
  </si>
  <si>
    <t>Margherita Fresca Flatbread Appetizer Pizza (1 slice) [IT9190]</t>
  </si>
  <si>
    <t>Cajun Pasta [JU1810]</t>
  </si>
  <si>
    <t>Cajun Pasta Lunch Special [JU2790]</t>
  </si>
  <si>
    <t>Smoked Bacon [KE1000]</t>
  </si>
  <si>
    <t>Chicken Bacon Ranch Pizza, Shareable [KE1870]</t>
  </si>
  <si>
    <t>Baked Beignet [KE2150]</t>
  </si>
  <si>
    <t>Turkey Patty [KE2280]</t>
  </si>
  <si>
    <t>Chicken Tenders with Fries [KE2360]</t>
  </si>
  <si>
    <t>Chicken Lettuce Wraps [KE3000]</t>
  </si>
  <si>
    <t>Chicken Bacon Ranch Pizza, Mini [KE4950]</t>
  </si>
  <si>
    <t>Baked Italian Omelette [KE5270]</t>
  </si>
  <si>
    <t>Chicken Bacon Ranch Pizza, Large [KE5860]</t>
  </si>
  <si>
    <t>Chicken Bacon Ranch Pizza, Individual [KE6010]</t>
  </si>
  <si>
    <t>Chicken Bacon Ranch Pizza, Medium [KE6210]</t>
  </si>
  <si>
    <t>Chicken Fettuccini Alfredo Lunch Special [KE6650]</t>
  </si>
  <si>
    <t>Chicken Pot Stickers [KE6980]</t>
  </si>
  <si>
    <t>Chicken Bacon Ranch Pizza, Small [KE7510]</t>
  </si>
  <si>
    <t>Chicken Fettuccini Alfredo [KE7620]</t>
  </si>
  <si>
    <t>Chicken Tortilla, Bowl [KE7900]</t>
  </si>
  <si>
    <t>Turkey Club Sandwich [KE7910]</t>
  </si>
  <si>
    <t>Chicken Quesadilla [KE8100]</t>
  </si>
  <si>
    <t>Pizookie Trio [KI7800]</t>
  </si>
  <si>
    <t>Clam Chowder, Bowl [LA7230]</t>
  </si>
  <si>
    <t>Clam Chowder, in a sourdough loaf [LA8710]</t>
  </si>
  <si>
    <t>Grilled Ham [LE1750]</t>
  </si>
  <si>
    <t>Grilled Pork Chops [LE1800]</t>
  </si>
  <si>
    <t>Grilled Chicken Pesto Sandwich [LE2000]</t>
  </si>
  <si>
    <t>Grilled Turkey Bacon Ham Sandwich [LE2370]</t>
  </si>
  <si>
    <t>Grilled Turkey Bacon Ham Sandwich Lunch Special [LE3200]</t>
  </si>
  <si>
    <t>Grilled Chicken Pasta [LE3810]</t>
  </si>
  <si>
    <t>Bleu Cheese Dressing [LE6340]</t>
  </si>
  <si>
    <t>Grilled Chicken [LE8230]</t>
  </si>
  <si>
    <t>Grilled Chicken Pasta Lunch Special [LE9190]</t>
  </si>
  <si>
    <t>Grilled Chicken Potato [LE9390]</t>
  </si>
  <si>
    <t>Garlic Parmesan [LI1230]</t>
  </si>
  <si>
    <t>Garlic Bread [LI2700]</t>
  </si>
  <si>
    <t>Sliders [LI6900]</t>
  </si>
  <si>
    <t>Mozzarella Sticks [LL3410]</t>
  </si>
  <si>
    <t>Mozzarella Cheese [LL7700]</t>
  </si>
  <si>
    <t>Low Calorie Italian Dressing [LO1800]</t>
  </si>
  <si>
    <t>Gourmet Five Meat Pizza, Individual [ME2560]</t>
  </si>
  <si>
    <t>Gourmet Five Meat Pizza, Small [ME3120]</t>
  </si>
  <si>
    <t>Gourmet Five Meat Pizza, Medium [ME3140]</t>
  </si>
  <si>
    <t>Gourmet Five Meat Pizza, Large [ME3200]</t>
  </si>
  <si>
    <t>Gourmet Mac and Cheese [ME5280]</t>
  </si>
  <si>
    <t>Gourmet Five Meat Pizza, Mini [ME5870]</t>
  </si>
  <si>
    <t>Gourmet Five Meat Pizza, Shareable [ME7580]</t>
  </si>
  <si>
    <t>Balsamic Vinaigrette [MI1410]</t>
  </si>
  <si>
    <t>Balsamic Glazed Chicken [MI9640]</t>
  </si>
  <si>
    <t>Lemon Thyme Chicken Lunch Special [MO2540]</t>
  </si>
  <si>
    <t>Lemon Thyme Chicken [MO9990]</t>
  </si>
  <si>
    <t>Traditional Wings [NA2180]</t>
  </si>
  <si>
    <t>Anchovies [NC1340]</t>
  </si>
  <si>
    <t>French Toast, 4 Pieces [NC4230]</t>
  </si>
  <si>
    <t>French Toast Combo [NC4480]</t>
  </si>
  <si>
    <t>Ranch Dressing [NC8470]</t>
  </si>
  <si>
    <t>French Toast, 6 Pieces [NC9910]</t>
  </si>
  <si>
    <t>EnLIGHTened Turkey Burger [NE4800]</t>
  </si>
  <si>
    <t>Blackened Chicken [NE5530]</t>
  </si>
  <si>
    <t>Seasoned Country Potatoes [NE6020]</t>
  </si>
  <si>
    <t>EnLIGHTened Veggie Omelette with Fresh Fruit [NE6260]</t>
  </si>
  <si>
    <t>New Orleans Jambalaya [NE7270]</t>
  </si>
  <si>
    <t>Honey Mustard Dressing [NE7740]</t>
  </si>
  <si>
    <t>EnLIGHTened Chicken Tacos [NE8330]</t>
  </si>
  <si>
    <t>Honey Lime Seared Scallops [NE8370]</t>
  </si>
  <si>
    <t>EnLIGHTened Half Flatbread Pizza and Salad [NE8490]</t>
  </si>
  <si>
    <t>Orange Twist [NG1850]</t>
  </si>
  <si>
    <t>Orange Juice [NG5110]</t>
  </si>
  <si>
    <t>Piranha Pale Ale Chili, Bowl [NH1410]</t>
  </si>
  <si>
    <t>Piranha Pale Ale Chili and Cheese Potato [NH3380]</t>
  </si>
  <si>
    <t>Piranha Pale Ale Chili, in a sourdough loaf [NH7070]</t>
  </si>
  <si>
    <t>California Scramble [NI3340]</t>
  </si>
  <si>
    <t>California Chicken Club Sandwich [NI4320]</t>
  </si>
  <si>
    <t>California Chicken Club Sandwich Lunch Special [NI6050]</t>
  </si>
  <si>
    <t>California Burger [NI6250]</t>
  </si>
  <si>
    <t>California Club Flatbread Appetizer Pizza [NI7550]</t>
  </si>
  <si>
    <t>Santa Fe Salad [NT4330]</t>
  </si>
  <si>
    <t>Santa Fe Spring Rolls [NT8340]</t>
  </si>
  <si>
    <t>Peanut Butter Pizookie [NU3200]</t>
  </si>
  <si>
    <t>Peanut Butter S'mores Pizookie [NU7780]</t>
  </si>
  <si>
    <t>Cobb Salad [OB3750]</t>
  </si>
  <si>
    <t>Cobb Salad Lunch Special [OB9250]</t>
  </si>
  <si>
    <t>Coffee [OF1860]</t>
  </si>
  <si>
    <t>Oil and Vinegar [OI5830]</t>
  </si>
  <si>
    <t>Artichoke Hearts [OK9390]</t>
  </si>
  <si>
    <t>Broccoli Cheddar, in a sourdough loaf [OL8550]</t>
  </si>
  <si>
    <t>Broccoli Cheddar, Bowl [OL9230]</t>
  </si>
  <si>
    <t>Pepperoni Extreme Pizza, Large [ON1400]</t>
  </si>
  <si>
    <t>Pepperoni Extreme Pizza, Shareable [ON2880]</t>
  </si>
  <si>
    <t>Pepperoni Extreme Pizza, Individual [ON4050]</t>
  </si>
  <si>
    <t>Pepperoni Extreme Pizza, Small [ON4580]</t>
  </si>
  <si>
    <t>Pepperoni Extreme Pizza, Mini [ON6820]</t>
  </si>
  <si>
    <t>Pepperoni Extreme Pizza, Medium [ON9260]</t>
  </si>
  <si>
    <t>Pepperoni Extreme Flatbread Appetizer Pizza [ON9600]</t>
  </si>
  <si>
    <t>Applewood Smoked Bacon [OO5660]</t>
  </si>
  <si>
    <t>Corn Fritters with Bacon Aioli [OR3110]</t>
  </si>
  <si>
    <t>Triple Chocolate Pizookie Made With Ghirardelli [PL1530]</t>
  </si>
  <si>
    <t>Apple Juice [PL9200]</t>
  </si>
  <si>
    <t>Barbeque Bison Burger [QU1460]</t>
  </si>
  <si>
    <t>Barbeque Chicken Pizza, Mini [QU2010]</t>
  </si>
  <si>
    <t>Barbeque Chicken Chopped Salad Lunch Special [QU2790]</t>
  </si>
  <si>
    <t>Barbeque Chicken Pizza, Small [QU2830]</t>
  </si>
  <si>
    <t>Barbeque Lunch Platter [QU3510]</t>
  </si>
  <si>
    <t>Barbeque Chicken Pizza, Shareable [QU6170]</t>
  </si>
  <si>
    <t>Barbeque Pulled Pork Sandwich [QU6650]</t>
  </si>
  <si>
    <t>Barbeque Chicken Pizza, Medium [QU7920]</t>
  </si>
  <si>
    <t>Barbeque Chicken Pizza, Individual [QU8120]</t>
  </si>
  <si>
    <t>Barbeque Chicken Pizza, Large [QU8600]</t>
  </si>
  <si>
    <t>Barbeque Chicken Chopped Salad [QU8910]</t>
  </si>
  <si>
    <t>Gluten-Free Thin Crust Cheese Pizza [RE1000]</t>
  </si>
  <si>
    <t>Gluten-Free Chocolate Chip Pizookie [RE1320]</t>
  </si>
  <si>
    <t>Seared Ahi Salad [RE6810]</t>
  </si>
  <si>
    <t>Cherry Chipotle Glazed Salmon [RR2560]</t>
  </si>
  <si>
    <t>Peachberry Iced Tea [RR6000]</t>
  </si>
  <si>
    <t>Sierra Mist [RR6350]</t>
  </si>
  <si>
    <t>Cranberry Juice [RR6790]</t>
  </si>
  <si>
    <t>Berry Sweet Limeade [RR9200]</t>
  </si>
  <si>
    <t>Hearty Minestrone [RT2090]</t>
  </si>
  <si>
    <t>Caesar Salad [SA6750]</t>
  </si>
  <si>
    <t>Parmesan Crusted Chicken Sandwich [SA7120]</t>
  </si>
  <si>
    <t>Parmesan Crusted Chicken [SA7820]</t>
  </si>
  <si>
    <t>Classic Combo Pizza, Individual [SI2200]</t>
  </si>
  <si>
    <t>Classic Breakfast Sandwich [SI2410]</t>
  </si>
  <si>
    <t>Classic Combo Pizza, Large [SI3160]</t>
  </si>
  <si>
    <t>Classic Combo Pizza, Mini [SI4020]</t>
  </si>
  <si>
    <t>Classic Buttermilk Pancakes, Just for Kids [SI4100]</t>
  </si>
  <si>
    <t>Classic Combo Pizza, Small [SI4220]</t>
  </si>
  <si>
    <t>Classic Buttermilk Pancakes Combo [SI4360]</t>
  </si>
  <si>
    <t>Classic Turkey Sandwich [SI6770]</t>
  </si>
  <si>
    <t>Classic Combo Pizza, Shareable [SI6910]</t>
  </si>
  <si>
    <t>Classic Combo Pizza, Medium [SI7560]</t>
  </si>
  <si>
    <t>Classic Buttermilk Pancakes Combo, Just for Kids [SI8110]</t>
  </si>
  <si>
    <t>Classic Rib-Eye [SI8220]</t>
  </si>
  <si>
    <t>Classic Burger [SI8490]</t>
  </si>
  <si>
    <t>Classic Buttermilk Pancakes, Full Stack [SI9450]</t>
  </si>
  <si>
    <t>Classic Buttermilk Pancakes, Short Stack [SI9520]</t>
  </si>
  <si>
    <t>Crispy Jalapeño Burger [SP1900]</t>
  </si>
  <si>
    <t>Crispy Calamari [SP3410]</t>
  </si>
  <si>
    <t>Asparagus [SP4150]</t>
  </si>
  <si>
    <t>Crispy Fried Artichokes [SP5060]</t>
  </si>
  <si>
    <t>Lightswitch Light Lager [TC3320]</t>
  </si>
  <si>
    <t>Salted Caramel Pizookie [TE1200]</t>
  </si>
  <si>
    <t>Handcrafted Cream Soda [TE2020]</t>
  </si>
  <si>
    <t>Handcrafted Black Cherry Soda [TE4270]</t>
  </si>
  <si>
    <t>Handcrafted Orange Cream Soda [TE5650]</t>
  </si>
  <si>
    <t>Handcrafted Root Beer [TE5800]</t>
  </si>
  <si>
    <t>Roasted Garlic [TE6170]</t>
  </si>
  <si>
    <t>Twisted BLT Starter Salad [TE8710]</t>
  </si>
  <si>
    <t>Roasted Vegetable and Goat Cheese Flatbread Appetizer Pizza (1 slice) [TE9380]</t>
  </si>
  <si>
    <t>Fire-Roasted Red Bell Peppers [TE9900]</t>
  </si>
  <si>
    <t>The Classic Potato [TH6800]</t>
  </si>
  <si>
    <t>Country Sausage Links [TR8900]</t>
  </si>
  <si>
    <t>EXXXXtra Hot Buffalo [TR9210]</t>
  </si>
  <si>
    <t>Spaghetti With Spicy Tomato Sauce Lunch Special [TT2300]</t>
  </si>
  <si>
    <t>Spaghetti With Marinara Sauce [TT4940]</t>
  </si>
  <si>
    <t>Spaghetti With Marinara Sauce Lunch Special [TT5340]</t>
  </si>
  <si>
    <t>Spaghetti With Meat Sauce Lunch Special [TT5900]</t>
  </si>
  <si>
    <t>Spaghetti With Meat Sauce [TT7680]</t>
  </si>
  <si>
    <t>Spaghetti With Spicy Tomato Sauce [TT8220]</t>
  </si>
  <si>
    <t>Two Eggs [TW3190]</t>
  </si>
  <si>
    <t>Sourdough Toast (2 slices) [UG8520]</t>
  </si>
  <si>
    <t>Grapefruit Juice [UI7620]</t>
  </si>
  <si>
    <t>Signature Five Cheese Blend Pizza, Individual [UR3500]</t>
  </si>
  <si>
    <t>Signature Five Cheese Blend Pizza, Shareable [UR9500]</t>
  </si>
  <si>
    <t>Brewhouse Burger with Bacon and Cheese [US1760]</t>
  </si>
  <si>
    <t>Brewhouse BBQ [US4140]</t>
  </si>
  <si>
    <t>House Wedge Salad [US4360]</t>
  </si>
  <si>
    <t>Mushrooms [US4920]</t>
  </si>
  <si>
    <t>House Salad (dressing not included) [US5190]</t>
  </si>
  <si>
    <t>Brewhouse Blonde Fish 'n' Chips [US6400]</t>
  </si>
  <si>
    <t>Brewhouse Turkey Burger [US6401]</t>
  </si>
  <si>
    <t>House Top Sirloin [US7830]</t>
  </si>
  <si>
    <t>Brewhouse Burger [US8220]</t>
  </si>
  <si>
    <t>House Caesar Salad [US8380]</t>
  </si>
  <si>
    <t>Texas-Style Chicken Fried Steak [YL4420]</t>
  </si>
  <si>
    <t>Bone-In New York Steak [ZI7430]</t>
  </si>
  <si>
    <t>Name</t>
  </si>
  <si>
    <t>Item Name</t>
  </si>
  <si>
    <t>Item Code</t>
  </si>
  <si>
    <t>Calories</t>
  </si>
  <si>
    <t>Protein (g)</t>
  </si>
  <si>
    <t>QU665</t>
  </si>
  <si>
    <t>NI432</t>
  </si>
  <si>
    <t>AH136</t>
  </si>
  <si>
    <t>AS901</t>
  </si>
  <si>
    <t>AS542</t>
  </si>
  <si>
    <t>KE791</t>
  </si>
  <si>
    <t>OL923</t>
  </si>
  <si>
    <t>OL855</t>
  </si>
  <si>
    <t>KE79</t>
  </si>
  <si>
    <t>LA723</t>
  </si>
  <si>
    <t>LA871</t>
  </si>
  <si>
    <t>RT209</t>
  </si>
  <si>
    <t>NH141</t>
  </si>
  <si>
    <t>NH707</t>
  </si>
  <si>
    <t>CA53</t>
  </si>
  <si>
    <t>CA171</t>
  </si>
  <si>
    <t>GE809</t>
  </si>
  <si>
    <t>JU181</t>
  </si>
  <si>
    <t>KE762</t>
  </si>
  <si>
    <t>IN32</t>
  </si>
  <si>
    <t>LI27</t>
  </si>
  <si>
    <t>LE381</t>
  </si>
  <si>
    <t>IM162</t>
  </si>
  <si>
    <t>TT494</t>
  </si>
  <si>
    <t>TT768</t>
  </si>
  <si>
    <t>TT822</t>
  </si>
  <si>
    <t>CA463</t>
  </si>
  <si>
    <t>SI822</t>
  </si>
  <si>
    <t>AB781</t>
  </si>
  <si>
    <t>AB625</t>
  </si>
  <si>
    <t>ZI743</t>
  </si>
  <si>
    <t>US783</t>
  </si>
  <si>
    <t>AD186</t>
  </si>
  <si>
    <t>AD236</t>
  </si>
  <si>
    <t>AD257</t>
  </si>
  <si>
    <t>AD22</t>
  </si>
  <si>
    <t>AD782</t>
  </si>
  <si>
    <t>AD522</t>
  </si>
  <si>
    <t>AD987</t>
  </si>
  <si>
    <t>AD896</t>
  </si>
  <si>
    <t>AD599</t>
  </si>
  <si>
    <t>AD68</t>
  </si>
  <si>
    <t>AD936</t>
  </si>
  <si>
    <t>MI964</t>
  </si>
  <si>
    <t>US64</t>
  </si>
  <si>
    <t>ES676</t>
  </si>
  <si>
    <t>ES113</t>
  </si>
  <si>
    <t>LE18</t>
  </si>
  <si>
    <t>NE727</t>
  </si>
  <si>
    <t>SA782</t>
  </si>
  <si>
    <t>ER624</t>
  </si>
  <si>
    <t>YL442</t>
  </si>
  <si>
    <t>KE215</t>
  </si>
  <si>
    <t>NU778</t>
  </si>
  <si>
    <t>AT668</t>
  </si>
  <si>
    <t>IE38</t>
  </si>
  <si>
    <t>RE132</t>
  </si>
  <si>
    <t>IC359</t>
  </si>
  <si>
    <t>IC679</t>
  </si>
  <si>
    <t>AC567</t>
  </si>
  <si>
    <t>NU32</t>
  </si>
  <si>
    <t>KI78</t>
  </si>
  <si>
    <t>TE12</t>
  </si>
  <si>
    <t>PL153</t>
  </si>
  <si>
    <t>IT463</t>
  </si>
  <si>
    <t>QU351</t>
  </si>
  <si>
    <t>OB925</t>
  </si>
  <si>
    <t>QU279</t>
  </si>
  <si>
    <t>JU279</t>
  </si>
  <si>
    <t>NI605</t>
  </si>
  <si>
    <t>KE665</t>
  </si>
  <si>
    <t>KE81</t>
  </si>
  <si>
    <t>KE236</t>
  </si>
  <si>
    <t>SI677</t>
  </si>
  <si>
    <t>NE833</t>
  </si>
  <si>
    <t>NE849</t>
  </si>
  <si>
    <t>IN863</t>
  </si>
  <si>
    <t>DE903</t>
  </si>
  <si>
    <t>LE919</t>
  </si>
  <si>
    <t>LE20</t>
  </si>
  <si>
    <t>LE939</t>
  </si>
  <si>
    <t>LE32</t>
  </si>
  <si>
    <t>IS763</t>
  </si>
  <si>
    <t>MO254</t>
  </si>
  <si>
    <t>SA712</t>
  </si>
  <si>
    <t>NH338</t>
  </si>
  <si>
    <t>IM716</t>
  </si>
  <si>
    <t>ER47</t>
  </si>
  <si>
    <t>TT534</t>
  </si>
  <si>
    <t>TT59</t>
  </si>
  <si>
    <t>TT23</t>
  </si>
  <si>
    <t>TH68</t>
  </si>
  <si>
    <t>DS91</t>
  </si>
  <si>
    <t>DS42</t>
  </si>
  <si>
    <t>DS562</t>
  </si>
  <si>
    <t>DS904</t>
  </si>
  <si>
    <t>DS369</t>
  </si>
  <si>
    <t>DS898</t>
  </si>
  <si>
    <t>DS296</t>
  </si>
  <si>
    <t>DS698</t>
  </si>
  <si>
    <t>DS325</t>
  </si>
  <si>
    <t>DS7301</t>
  </si>
  <si>
    <t>DS661</t>
  </si>
  <si>
    <t>DS926</t>
  </si>
  <si>
    <t>DS889</t>
  </si>
  <si>
    <t>DS836</t>
  </si>
  <si>
    <t>DS681</t>
  </si>
  <si>
    <t>DS689</t>
  </si>
  <si>
    <t>DS73</t>
  </si>
  <si>
    <t>DS835</t>
  </si>
  <si>
    <t>DS70</t>
  </si>
  <si>
    <t>DS939</t>
  </si>
  <si>
    <t>DS112</t>
  </si>
  <si>
    <t>DS771</t>
  </si>
  <si>
    <t>DS408</t>
  </si>
  <si>
    <t>DS841</t>
  </si>
  <si>
    <t>DS265</t>
  </si>
  <si>
    <t>DS55</t>
  </si>
  <si>
    <t>DS98</t>
  </si>
  <si>
    <t>DS471</t>
  </si>
  <si>
    <t>DS986</t>
  </si>
  <si>
    <t>DS618</t>
  </si>
  <si>
    <t>DS151</t>
  </si>
  <si>
    <t>DS548</t>
  </si>
  <si>
    <t>DS384</t>
  </si>
  <si>
    <t>DS997</t>
  </si>
  <si>
    <t>PL92</t>
  </si>
  <si>
    <t>ES757</t>
  </si>
  <si>
    <t>ES331</t>
  </si>
  <si>
    <t>TE427</t>
  </si>
  <si>
    <t>TE202</t>
  </si>
  <si>
    <t>TE565</t>
  </si>
  <si>
    <t>TE58</t>
  </si>
  <si>
    <t>RR92</t>
  </si>
  <si>
    <t>IS842</t>
  </si>
  <si>
    <t>OF186</t>
  </si>
  <si>
    <t>RR679</t>
  </si>
  <si>
    <t>IE37</t>
  </si>
  <si>
    <t>D547</t>
  </si>
  <si>
    <t>UI762</t>
  </si>
  <si>
    <t>HO124</t>
  </si>
  <si>
    <t>TC332</t>
  </si>
  <si>
    <t>IL989</t>
  </si>
  <si>
    <t>AI164</t>
  </si>
  <si>
    <t>NG511</t>
  </si>
  <si>
    <t>NG185</t>
  </si>
  <si>
    <t>RR60</t>
  </si>
  <si>
    <t>EP116</t>
  </si>
  <si>
    <t>RR635</t>
  </si>
  <si>
    <t>IN616</t>
  </si>
  <si>
    <t>IN181</t>
  </si>
  <si>
    <t>EE604</t>
  </si>
  <si>
    <t>CA106</t>
  </si>
  <si>
    <t>AS61</t>
  </si>
  <si>
    <t>NI334</t>
  </si>
  <si>
    <t>SI436</t>
  </si>
  <si>
    <t>SI811</t>
  </si>
  <si>
    <t>SI945</t>
  </si>
  <si>
    <t>SI41</t>
  </si>
  <si>
    <t>SI952</t>
  </si>
  <si>
    <t>KE527</t>
  </si>
  <si>
    <t>SI241</t>
  </si>
  <si>
    <t>NE626</t>
  </si>
  <si>
    <t>NC448</t>
  </si>
  <si>
    <t>NC423</t>
  </si>
  <si>
    <t>NC991</t>
  </si>
  <si>
    <t>ES612</t>
  </si>
  <si>
    <t>AM645</t>
  </si>
  <si>
    <t>TW319</t>
  </si>
  <si>
    <t>OO566</t>
  </si>
  <si>
    <t>TR89</t>
  </si>
  <si>
    <t>ES283</t>
  </si>
  <si>
    <t>LE175</t>
  </si>
  <si>
    <t>NE602</t>
  </si>
  <si>
    <t>UG852</t>
  </si>
  <si>
    <t>EA214</t>
  </si>
  <si>
    <t>NC134</t>
  </si>
  <si>
    <t>OK939</t>
  </si>
  <si>
    <t>SP415</t>
  </si>
  <si>
    <t>SI22</t>
  </si>
  <si>
    <t>SI691</t>
  </si>
  <si>
    <t>IT912</t>
  </si>
  <si>
    <t>IT391</t>
  </si>
  <si>
    <t>QU812</t>
  </si>
  <si>
    <t>QU617</t>
  </si>
  <si>
    <t>AC278</t>
  </si>
  <si>
    <t>NE553</t>
  </si>
  <si>
    <t>EL88</t>
  </si>
  <si>
    <t>AL486</t>
  </si>
  <si>
    <t>AL536</t>
  </si>
  <si>
    <t>KE601</t>
  </si>
  <si>
    <t>KE187</t>
  </si>
  <si>
    <t>TE99</t>
  </si>
  <si>
    <t>ME256</t>
  </si>
  <si>
    <t>ME758</t>
  </si>
  <si>
    <t>EE205</t>
  </si>
  <si>
    <t>LE823</t>
  </si>
  <si>
    <t>AM749</t>
  </si>
  <si>
    <t>AD154</t>
  </si>
  <si>
    <t>IA363</t>
  </si>
  <si>
    <t>AL433</t>
  </si>
  <si>
    <t>LL77</t>
  </si>
  <si>
    <t>US492</t>
  </si>
  <si>
    <t>EP708</t>
  </si>
  <si>
    <t>ON405</t>
  </si>
  <si>
    <t>ON288</t>
  </si>
  <si>
    <t>IN772</t>
  </si>
  <si>
    <t>TE617</t>
  </si>
  <si>
    <t>AL837</t>
  </si>
  <si>
    <t>UR35</t>
  </si>
  <si>
    <t>UR95</t>
  </si>
  <si>
    <t>KE10</t>
  </si>
  <si>
    <t>EE73</t>
  </si>
  <si>
    <t>EE893</t>
  </si>
  <si>
    <t>EE198</t>
  </si>
  <si>
    <t>IA731</t>
  </si>
  <si>
    <t>IA50</t>
  </si>
  <si>
    <t>IT593</t>
  </si>
  <si>
    <t>SI316</t>
  </si>
  <si>
    <t>SI756</t>
  </si>
  <si>
    <t>SI402</t>
  </si>
  <si>
    <t>SI422</t>
  </si>
  <si>
    <t>IT67</t>
  </si>
  <si>
    <t>IT572</t>
  </si>
  <si>
    <t>IT783</t>
  </si>
  <si>
    <t>IT908</t>
  </si>
  <si>
    <t>QU86</t>
  </si>
  <si>
    <t>QU792</t>
  </si>
  <si>
    <t>QU201</t>
  </si>
  <si>
    <t>QU283</t>
  </si>
  <si>
    <t>AL817</t>
  </si>
  <si>
    <t>AL325</t>
  </si>
  <si>
    <t>AL592</t>
  </si>
  <si>
    <t>AL972</t>
  </si>
  <si>
    <t>ES576</t>
  </si>
  <si>
    <t>ES943</t>
  </si>
  <si>
    <t>ES76</t>
  </si>
  <si>
    <t>ES376</t>
  </si>
  <si>
    <t>KE586</t>
  </si>
  <si>
    <t>KE621</t>
  </si>
  <si>
    <t>KE495</t>
  </si>
  <si>
    <t>KE751</t>
  </si>
  <si>
    <t>RE10</t>
  </si>
  <si>
    <t>ME32</t>
  </si>
  <si>
    <t>ME314</t>
  </si>
  <si>
    <t>ME587</t>
  </si>
  <si>
    <t>ME312</t>
  </si>
  <si>
    <t>EA972</t>
  </si>
  <si>
    <t>EA10</t>
  </si>
  <si>
    <t>EA358</t>
  </si>
  <si>
    <t>EA116</t>
  </si>
  <si>
    <t>EA343</t>
  </si>
  <si>
    <t>EA764</t>
  </si>
  <si>
    <t>EA71</t>
  </si>
  <si>
    <t>EA645</t>
  </si>
  <si>
    <t>ON14</t>
  </si>
  <si>
    <t>ON926</t>
  </si>
  <si>
    <t>ON682</t>
  </si>
  <si>
    <t>ON458</t>
  </si>
  <si>
    <t>EE557</t>
  </si>
  <si>
    <t>EE903</t>
  </si>
  <si>
    <t>EE59</t>
  </si>
  <si>
    <t>EE873</t>
  </si>
  <si>
    <t>IA57</t>
  </si>
  <si>
    <t>IA452</t>
  </si>
  <si>
    <t>IA93</t>
  </si>
  <si>
    <t>IA836</t>
  </si>
  <si>
    <t>US822</t>
  </si>
  <si>
    <t>US176</t>
  </si>
  <si>
    <t>CO213</t>
  </si>
  <si>
    <t>AC785</t>
  </si>
  <si>
    <t>US6401</t>
  </si>
  <si>
    <t>NI625</t>
  </si>
  <si>
    <t>SI849</t>
  </si>
  <si>
    <t>SP19</t>
  </si>
  <si>
    <t>BL409</t>
  </si>
  <si>
    <t>KE228</t>
  </si>
  <si>
    <t>GI703</t>
  </si>
  <si>
    <t>AH234</t>
  </si>
  <si>
    <t>AD872</t>
  </si>
  <si>
    <t>AB518</t>
  </si>
  <si>
    <t>ES614</t>
  </si>
  <si>
    <t>US414</t>
  </si>
  <si>
    <t>NI755</t>
  </si>
  <si>
    <t>KE30</t>
  </si>
  <si>
    <t>KE698</t>
  </si>
  <si>
    <t>OR311</t>
  </si>
  <si>
    <t>IS632</t>
  </si>
  <si>
    <t>SP341</t>
  </si>
  <si>
    <t>SP506</t>
  </si>
  <si>
    <t>TR921</t>
  </si>
  <si>
    <t>ES669</t>
  </si>
  <si>
    <t>ES175</t>
  </si>
  <si>
    <t>LI123</t>
  </si>
  <si>
    <t>DE241</t>
  </si>
  <si>
    <t>ME528</t>
  </si>
  <si>
    <t>HO55</t>
  </si>
  <si>
    <t>IT919</t>
  </si>
  <si>
    <t>AU357</t>
  </si>
  <si>
    <t>IN261</t>
  </si>
  <si>
    <t>LL341</t>
  </si>
  <si>
    <t>ON96</t>
  </si>
  <si>
    <t>TE938</t>
  </si>
  <si>
    <t>NT834</t>
  </si>
  <si>
    <t>ID51</t>
  </si>
  <si>
    <t>ID655</t>
  </si>
  <si>
    <t>LI69</t>
  </si>
  <si>
    <t>AC893</t>
  </si>
  <si>
    <t>AC105</t>
  </si>
  <si>
    <t>HA753</t>
  </si>
  <si>
    <t>NA218</t>
  </si>
  <si>
    <t>TE871</t>
  </si>
  <si>
    <t>OB375</t>
  </si>
  <si>
    <t>MI141</t>
  </si>
  <si>
    <t>QU891</t>
  </si>
  <si>
    <t>LE634</t>
  </si>
  <si>
    <t>SA675</t>
  </si>
  <si>
    <t>AM743</t>
  </si>
  <si>
    <t>NE774</t>
  </si>
  <si>
    <t>IS963</t>
  </si>
  <si>
    <t>US838</t>
  </si>
  <si>
    <t>US519</t>
  </si>
  <si>
    <t>US436</t>
  </si>
  <si>
    <t>IA347</t>
  </si>
  <si>
    <t>LO18</t>
  </si>
  <si>
    <t>OI583</t>
  </si>
  <si>
    <t>NC847</t>
  </si>
  <si>
    <t>NT433</t>
  </si>
  <si>
    <t>AN276</t>
  </si>
  <si>
    <t>IA652</t>
  </si>
  <si>
    <t>QU146</t>
  </si>
  <si>
    <t>RR256</t>
  </si>
  <si>
    <t>NE48</t>
  </si>
  <si>
    <t>LE237</t>
  </si>
  <si>
    <t>IA255</t>
  </si>
  <si>
    <t>NE837</t>
  </si>
  <si>
    <t>AL828</t>
  </si>
  <si>
    <t>MO999</t>
  </si>
  <si>
    <t>AU409</t>
  </si>
  <si>
    <t>EA576</t>
  </si>
  <si>
    <t>CA584</t>
  </si>
  <si>
    <t>RE681</t>
  </si>
  <si>
    <t>HA436</t>
  </si>
  <si>
    <t>Fat (g)</t>
  </si>
  <si>
    <t>Carbohydrates (g)</t>
  </si>
  <si>
    <t>Full Code</t>
  </si>
  <si>
    <t>Calculate 5 descriptive measures (Mean, Mode, Median, Range, Standard Deviation) for Calories, Fat, Carbohydrates and Protein columns. (you may calculate them below the data or on the right hand side)</t>
  </si>
  <si>
    <t>Nutrition/Menu</t>
  </si>
  <si>
    <t>Menu/Nutrition</t>
  </si>
  <si>
    <t>In the sheet "Nutrition" in the Column E titled "Name" output the product name from the sheet "Menu". Use INDEX/MATCH formulas. (example output provided)</t>
  </si>
  <si>
    <t>In column B titled "Item Name" get only the name (without code) from the first column (titled "Item Name [Item Code]"). (example output provided)</t>
  </si>
  <si>
    <t>In column C titled "Item Code" get only the code (without name and without brackets of the code) from the first column (titled "Item Name [Item Code]"). (example output provided)</t>
  </si>
  <si>
    <t>In the sheet "Menu, in the Column D titled "Calories", output the calories of each product available in the sheet "Nutrition". Use VLOOKUP. (example output provided)</t>
  </si>
  <si>
    <t>+</t>
  </si>
  <si>
    <t>mode</t>
  </si>
  <si>
    <t>median</t>
  </si>
  <si>
    <t>mean</t>
  </si>
  <si>
    <t>range</t>
  </si>
  <si>
    <t>stdev</t>
  </si>
  <si>
    <t>cal</t>
  </si>
  <si>
    <t>fat</t>
  </si>
  <si>
    <t>cb</t>
  </si>
  <si>
    <t>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</si>
</sst>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413]\ #,##0.00"/>
    <numFmt numFmtId="165" formatCode="[$-409]h:mm\ AM/P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1" fontId="5" fillId="0" borderId="0" xfId="0" applyNumberFormat="1" applyFont="1"/>
    <xf numFmtId="1" fontId="6" fillId="0" borderId="0" xfId="0" applyNumberFormat="1" applyFont="1"/>
    <xf numFmtId="0" fontId="0" fillId="0" borderId="0" xfId="0" applyAlignment="1">
      <alignment horizontal="center" vertical="center"/>
    </xf>
    <xf numFmtId="0" fontId="0" fillId="0" borderId="1" xfId="0" applyBorder="1"/>
    <xf numFmtId="1" fontId="5" fillId="0" borderId="1" xfId="0" applyNumberFormat="1" applyFont="1" applyBorder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/>
  <cols>
    <col min="2" max="2" width="4.7109375" customWidth="1"/>
    <col min="3" max="3" width="15.28515625" bestFit="1" customWidth="1"/>
    <col min="4" max="4" width="77.85546875" customWidth="1"/>
  </cols>
  <sheetData>
    <row r="1" spans="1:5" ht="30">
      <c r="A1" s="8"/>
      <c r="B1" s="13">
        <v>1</v>
      </c>
      <c r="C1" s="10" t="s">
        <v>13</v>
      </c>
      <c r="D1" s="11" t="s">
        <v>11</v>
      </c>
      <c r="E1" s="18" t="s">
        <v>716</v>
      </c>
    </row>
    <row r="2" spans="1:5" ht="30">
      <c r="A2" s="8"/>
      <c r="B2" s="13">
        <v>2</v>
      </c>
      <c r="C2" s="10" t="s">
        <v>12</v>
      </c>
      <c r="D2" s="11" t="s">
        <v>713</v>
      </c>
      <c r="E2" s="18" t="s">
        <v>716</v>
      </c>
    </row>
    <row r="3" spans="1:5" ht="45">
      <c r="A3" s="8"/>
      <c r="B3" s="13">
        <v>3</v>
      </c>
      <c r="C3" s="10" t="s">
        <v>12</v>
      </c>
      <c r="D3" s="11" t="s">
        <v>714</v>
      </c>
      <c r="E3" s="18" t="s">
        <v>716</v>
      </c>
    </row>
    <row r="4" spans="1:5" ht="45">
      <c r="A4" s="8"/>
      <c r="B4" s="13">
        <v>4</v>
      </c>
      <c r="C4" s="10" t="s">
        <v>13</v>
      </c>
      <c r="D4" s="12" t="s">
        <v>709</v>
      </c>
      <c r="E4" s="18" t="s">
        <v>716</v>
      </c>
    </row>
    <row r="5" spans="1:5" ht="45">
      <c r="A5" s="8"/>
      <c r="B5" s="13">
        <v>5</v>
      </c>
      <c r="C5" s="10" t="s">
        <v>711</v>
      </c>
      <c r="D5" s="12" t="s">
        <v>715</v>
      </c>
      <c r="E5" s="18" t="s">
        <v>716</v>
      </c>
    </row>
    <row r="6" spans="1:5" ht="30">
      <c r="A6" s="8"/>
      <c r="B6" s="13">
        <v>6</v>
      </c>
      <c r="C6" s="10" t="s">
        <v>710</v>
      </c>
      <c r="D6" s="12" t="s">
        <v>712</v>
      </c>
      <c r="E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defaultColWidth="8.85546875" defaultRowHeight="15"/>
  <cols>
    <col min="2" max="2" width="10.28515625" customWidth="1"/>
    <col min="3" max="4" width="11.7109375" customWidth="1"/>
  </cols>
  <sheetData>
    <row r="1" spans="1:4">
      <c r="A1" s="4" t="s">
        <v>10</v>
      </c>
      <c r="B1" s="5" t="s">
        <v>0</v>
      </c>
      <c r="C1" s="4" t="s">
        <v>1</v>
      </c>
      <c r="D1" s="6" t="s">
        <v>2</v>
      </c>
    </row>
    <row r="2" spans="1:4">
      <c r="A2" t="s">
        <v>3</v>
      </c>
      <c r="B2" s="1" t="e">
        <f>VLOOKUP(A2,#REF!,3,FALSE)</f>
        <v>#REF!</v>
      </c>
      <c r="C2" s="3">
        <f ca="1">RANDBETWEEN(41640,41917)</f>
        <v>41704</v>
      </c>
      <c r="D2" s="2">
        <f ca="1">RANDBETWEEN(40,70)/100</f>
        <v>0.63</v>
      </c>
    </row>
    <row r="3" spans="1:4">
      <c r="A3" t="s">
        <v>4</v>
      </c>
      <c r="B3" s="1" t="e">
        <f>VLOOKUP(A3,#REF!,3,FALSE)</f>
        <v>#REF!</v>
      </c>
      <c r="C3" s="3">
        <f t="shared" ref="C3:C66" ca="1" si="0">RANDBETWEEN(41640,41917)</f>
        <v>41735</v>
      </c>
      <c r="D3" s="2">
        <f t="shared" ref="D3:D66" ca="1" si="1">RANDBETWEEN(40,70)/100</f>
        <v>0.6</v>
      </c>
    </row>
    <row r="4" spans="1:4">
      <c r="A4" t="s">
        <v>5</v>
      </c>
      <c r="B4" s="1" t="e">
        <f>VLOOKUP(A4,#REF!,3,FALSE)</f>
        <v>#REF!</v>
      </c>
      <c r="C4" s="3">
        <f t="shared" ca="1" si="0"/>
        <v>41886</v>
      </c>
      <c r="D4" s="2">
        <f t="shared" ca="1" si="1"/>
        <v>0.52</v>
      </c>
    </row>
    <row r="5" spans="1:4">
      <c r="A5" t="s">
        <v>6</v>
      </c>
      <c r="B5" s="1" t="e">
        <f>VLOOKUP(A5,#REF!,3,FALSE)</f>
        <v>#REF!</v>
      </c>
      <c r="C5" s="3">
        <f t="shared" ca="1" si="0"/>
        <v>41885</v>
      </c>
      <c r="D5" s="2">
        <f t="shared" ca="1" si="1"/>
        <v>0.48</v>
      </c>
    </row>
    <row r="6" spans="1:4">
      <c r="A6" t="s">
        <v>7</v>
      </c>
      <c r="B6" s="1" t="e">
        <f>VLOOKUP(A6,#REF!,3,FALSE)</f>
        <v>#REF!</v>
      </c>
      <c r="C6" s="3">
        <f t="shared" ca="1" si="0"/>
        <v>41731</v>
      </c>
      <c r="D6" s="2">
        <f t="shared" ca="1" si="1"/>
        <v>0.47</v>
      </c>
    </row>
    <row r="7" spans="1:4">
      <c r="A7" t="s">
        <v>3</v>
      </c>
      <c r="B7" s="1" t="e">
        <f>VLOOKUP(A7,#REF!,3,FALSE)</f>
        <v>#REF!</v>
      </c>
      <c r="C7" s="3">
        <f t="shared" ca="1" si="0"/>
        <v>41732</v>
      </c>
      <c r="D7" s="2">
        <f t="shared" ca="1" si="1"/>
        <v>0.4</v>
      </c>
    </row>
    <row r="8" spans="1:4">
      <c r="A8" t="s">
        <v>8</v>
      </c>
      <c r="B8" s="1" t="e">
        <f>VLOOKUP(A8,#REF!,3,FALSE)</f>
        <v>#REF!</v>
      </c>
      <c r="C8" s="3">
        <f t="shared" ca="1" si="0"/>
        <v>41649</v>
      </c>
      <c r="D8" s="2">
        <f t="shared" ca="1" si="1"/>
        <v>0.57999999999999996</v>
      </c>
    </row>
    <row r="9" spans="1:4">
      <c r="A9" t="s">
        <v>3</v>
      </c>
      <c r="B9" s="1" t="e">
        <f>VLOOKUP(A9,#REF!,3,FALSE)</f>
        <v>#REF!</v>
      </c>
      <c r="C9" s="3">
        <f t="shared" ca="1" si="0"/>
        <v>41885</v>
      </c>
      <c r="D9" s="2">
        <f t="shared" ca="1" si="1"/>
        <v>0.66</v>
      </c>
    </row>
    <row r="10" spans="1:4">
      <c r="A10" t="s">
        <v>6</v>
      </c>
      <c r="B10" s="1" t="e">
        <f>VLOOKUP(A10,#REF!,3,FALSE)</f>
        <v>#REF!</v>
      </c>
      <c r="C10" s="3">
        <f t="shared" ca="1" si="0"/>
        <v>41891</v>
      </c>
      <c r="D10" s="2">
        <f t="shared" ca="1" si="1"/>
        <v>0.63</v>
      </c>
    </row>
    <row r="11" spans="1:4">
      <c r="A11" t="s">
        <v>5</v>
      </c>
      <c r="B11" s="1" t="e">
        <f>VLOOKUP(A11,#REF!,3,FALSE)</f>
        <v>#REF!</v>
      </c>
      <c r="C11" s="3">
        <f t="shared" ca="1" si="0"/>
        <v>41886</v>
      </c>
      <c r="D11" s="2">
        <f t="shared" ca="1" si="1"/>
        <v>0.69</v>
      </c>
    </row>
    <row r="12" spans="1:4">
      <c r="A12" t="s">
        <v>6</v>
      </c>
      <c r="B12" s="1" t="e">
        <f>VLOOKUP(A12,#REF!,3,FALSE)</f>
        <v>#REF!</v>
      </c>
      <c r="C12" s="3">
        <f t="shared" ca="1" si="0"/>
        <v>41875</v>
      </c>
      <c r="D12" s="2">
        <f t="shared" ca="1" si="1"/>
        <v>0.7</v>
      </c>
    </row>
    <row r="13" spans="1:4">
      <c r="A13" t="s">
        <v>5</v>
      </c>
      <c r="B13" s="1" t="e">
        <f>VLOOKUP(A13,#REF!,3,FALSE)</f>
        <v>#REF!</v>
      </c>
      <c r="C13" s="3">
        <f t="shared" ca="1" si="0"/>
        <v>41845</v>
      </c>
      <c r="D13" s="2">
        <f t="shared" ca="1" si="1"/>
        <v>0.63</v>
      </c>
    </row>
    <row r="14" spans="1:4">
      <c r="A14" t="s">
        <v>5</v>
      </c>
      <c r="B14" s="1" t="e">
        <f>VLOOKUP(A14,#REF!,3,FALSE)</f>
        <v>#REF!</v>
      </c>
      <c r="C14" s="3">
        <f t="shared" ca="1" si="0"/>
        <v>41658</v>
      </c>
      <c r="D14" s="2">
        <f t="shared" ca="1" si="1"/>
        <v>0.48</v>
      </c>
    </row>
    <row r="15" spans="1:4">
      <c r="A15" t="s">
        <v>9</v>
      </c>
      <c r="B15" s="1" t="e">
        <f>VLOOKUP(A15,#REF!,3,FALSE)</f>
        <v>#REF!</v>
      </c>
      <c r="C15" s="3">
        <f t="shared" ca="1" si="0"/>
        <v>41860</v>
      </c>
      <c r="D15" s="2">
        <f t="shared" ca="1" si="1"/>
        <v>0.4</v>
      </c>
    </row>
    <row r="16" spans="1:4">
      <c r="A16" t="s">
        <v>9</v>
      </c>
      <c r="B16" s="1" t="e">
        <f>VLOOKUP(A16,#REF!,3,FALSE)</f>
        <v>#REF!</v>
      </c>
      <c r="C16" s="3">
        <f t="shared" ca="1" si="0"/>
        <v>41684</v>
      </c>
      <c r="D16" s="2">
        <f t="shared" ca="1" si="1"/>
        <v>0.65</v>
      </c>
    </row>
    <row r="17" spans="1:4">
      <c r="A17" t="s">
        <v>4</v>
      </c>
      <c r="B17" s="1" t="e">
        <f>VLOOKUP(A17,#REF!,3,FALSE)</f>
        <v>#REF!</v>
      </c>
      <c r="C17" s="3">
        <f t="shared" ca="1" si="0"/>
        <v>41648</v>
      </c>
      <c r="D17" s="2">
        <f t="shared" ca="1" si="1"/>
        <v>0.65</v>
      </c>
    </row>
    <row r="18" spans="1:4">
      <c r="A18" t="s">
        <v>7</v>
      </c>
      <c r="B18" s="1" t="e">
        <f>VLOOKUP(A18,#REF!,3,FALSE)</f>
        <v>#REF!</v>
      </c>
      <c r="C18" s="3">
        <f t="shared" ca="1" si="0"/>
        <v>41878</v>
      </c>
      <c r="D18" s="2">
        <f t="shared" ca="1" si="1"/>
        <v>0.44</v>
      </c>
    </row>
    <row r="19" spans="1:4">
      <c r="A19" t="s">
        <v>5</v>
      </c>
      <c r="B19" s="1" t="e">
        <f>VLOOKUP(A19,#REF!,3,FALSE)</f>
        <v>#REF!</v>
      </c>
      <c r="C19" s="3">
        <f t="shared" ca="1" si="0"/>
        <v>41888</v>
      </c>
      <c r="D19" s="2">
        <f t="shared" ca="1" si="1"/>
        <v>0.53</v>
      </c>
    </row>
    <row r="20" spans="1:4">
      <c r="A20" t="s">
        <v>5</v>
      </c>
      <c r="B20" s="1" t="e">
        <f>VLOOKUP(A20,#REF!,3,FALSE)</f>
        <v>#REF!</v>
      </c>
      <c r="C20" s="3">
        <f t="shared" ca="1" si="0"/>
        <v>41685</v>
      </c>
      <c r="D20" s="2">
        <f t="shared" ca="1" si="1"/>
        <v>0.48</v>
      </c>
    </row>
    <row r="21" spans="1:4">
      <c r="A21" t="s">
        <v>8</v>
      </c>
      <c r="B21" s="1" t="e">
        <f>VLOOKUP(A21,#REF!,3,FALSE)</f>
        <v>#REF!</v>
      </c>
      <c r="C21" s="3">
        <f t="shared" ca="1" si="0"/>
        <v>41900</v>
      </c>
      <c r="D21" s="2">
        <f t="shared" ca="1" si="1"/>
        <v>0.69</v>
      </c>
    </row>
    <row r="22" spans="1:4">
      <c r="A22" t="s">
        <v>4</v>
      </c>
      <c r="B22" s="1" t="e">
        <f>VLOOKUP(A22,#REF!,3,FALSE)</f>
        <v>#REF!</v>
      </c>
      <c r="C22" s="3">
        <f t="shared" ca="1" si="0"/>
        <v>41799</v>
      </c>
      <c r="D22" s="2">
        <f t="shared" ca="1" si="1"/>
        <v>0.48</v>
      </c>
    </row>
    <row r="23" spans="1:4">
      <c r="A23" t="s">
        <v>6</v>
      </c>
      <c r="B23" s="1" t="e">
        <f>VLOOKUP(A23,#REF!,3,FALSE)</f>
        <v>#REF!</v>
      </c>
      <c r="C23" s="3">
        <f t="shared" ca="1" si="0"/>
        <v>41872</v>
      </c>
      <c r="D23" s="2">
        <f t="shared" ca="1" si="1"/>
        <v>0.68</v>
      </c>
    </row>
    <row r="24" spans="1:4">
      <c r="A24" t="s">
        <v>5</v>
      </c>
      <c r="B24" s="1" t="e">
        <f>VLOOKUP(A24,#REF!,3,FALSE)</f>
        <v>#REF!</v>
      </c>
      <c r="C24" s="3">
        <f t="shared" ca="1" si="0"/>
        <v>41819</v>
      </c>
      <c r="D24" s="2">
        <f t="shared" ca="1" si="1"/>
        <v>0.63</v>
      </c>
    </row>
    <row r="25" spans="1:4">
      <c r="A25" t="s">
        <v>6</v>
      </c>
      <c r="B25" s="1" t="e">
        <f>VLOOKUP(A25,#REF!,3,FALSE)</f>
        <v>#REF!</v>
      </c>
      <c r="C25" s="3">
        <f t="shared" ca="1" si="0"/>
        <v>41812</v>
      </c>
      <c r="D25" s="2">
        <f t="shared" ca="1" si="1"/>
        <v>0.59</v>
      </c>
    </row>
    <row r="26" spans="1:4">
      <c r="A26" t="s">
        <v>4</v>
      </c>
      <c r="B26" s="1" t="e">
        <f>VLOOKUP(A26,#REF!,3,FALSE)</f>
        <v>#REF!</v>
      </c>
      <c r="C26" s="3">
        <f t="shared" ca="1" si="0"/>
        <v>41809</v>
      </c>
      <c r="D26" s="2">
        <f t="shared" ca="1" si="1"/>
        <v>0.55000000000000004</v>
      </c>
    </row>
    <row r="27" spans="1:4">
      <c r="A27" t="s">
        <v>6</v>
      </c>
      <c r="B27" s="1" t="e">
        <f>VLOOKUP(A27,#REF!,3,FALSE)</f>
        <v>#REF!</v>
      </c>
      <c r="C27" s="3">
        <f t="shared" ca="1" si="0"/>
        <v>41843</v>
      </c>
      <c r="D27" s="2">
        <f t="shared" ca="1" si="1"/>
        <v>0.7</v>
      </c>
    </row>
    <row r="28" spans="1:4">
      <c r="A28" t="s">
        <v>6</v>
      </c>
      <c r="B28" s="1" t="e">
        <f>VLOOKUP(A28,#REF!,3,FALSE)</f>
        <v>#REF!</v>
      </c>
      <c r="C28" s="3">
        <f t="shared" ca="1" si="0"/>
        <v>41692</v>
      </c>
      <c r="D28" s="2">
        <f t="shared" ca="1" si="1"/>
        <v>0.42</v>
      </c>
    </row>
    <row r="29" spans="1:4">
      <c r="A29" t="s">
        <v>9</v>
      </c>
      <c r="B29" s="1" t="e">
        <f>VLOOKUP(A29,#REF!,3,FALSE)</f>
        <v>#REF!</v>
      </c>
      <c r="C29" s="3">
        <f t="shared" ca="1" si="0"/>
        <v>41787</v>
      </c>
      <c r="D29" s="2">
        <f t="shared" ca="1" si="1"/>
        <v>0.54</v>
      </c>
    </row>
    <row r="30" spans="1:4">
      <c r="A30" t="s">
        <v>5</v>
      </c>
      <c r="B30" s="1" t="e">
        <f>VLOOKUP(A30,#REF!,3,FALSE)</f>
        <v>#REF!</v>
      </c>
      <c r="C30" s="3">
        <f t="shared" ca="1" si="0"/>
        <v>41831</v>
      </c>
      <c r="D30" s="2">
        <f t="shared" ca="1" si="1"/>
        <v>0.56999999999999995</v>
      </c>
    </row>
    <row r="31" spans="1:4">
      <c r="A31" t="s">
        <v>4</v>
      </c>
      <c r="B31" s="1" t="e">
        <f>VLOOKUP(A31,#REF!,3,FALSE)</f>
        <v>#REF!</v>
      </c>
      <c r="C31" s="3">
        <f t="shared" ca="1" si="0"/>
        <v>41693</v>
      </c>
      <c r="D31" s="2">
        <f t="shared" ca="1" si="1"/>
        <v>0.51</v>
      </c>
    </row>
    <row r="32" spans="1:4">
      <c r="A32" t="s">
        <v>9</v>
      </c>
      <c r="B32" s="1" t="e">
        <f>VLOOKUP(A32,#REF!,3,FALSE)</f>
        <v>#REF!</v>
      </c>
      <c r="C32" s="3">
        <f t="shared" ca="1" si="0"/>
        <v>41826</v>
      </c>
      <c r="D32" s="2">
        <f t="shared" ca="1" si="1"/>
        <v>0.53</v>
      </c>
    </row>
    <row r="33" spans="1:4">
      <c r="A33" t="s">
        <v>9</v>
      </c>
      <c r="B33" s="1" t="e">
        <f>VLOOKUP(A33,#REF!,3,FALSE)</f>
        <v>#REF!</v>
      </c>
      <c r="C33" s="3">
        <f t="shared" ca="1" si="0"/>
        <v>41706</v>
      </c>
      <c r="D33" s="2">
        <f t="shared" ca="1" si="1"/>
        <v>0.45</v>
      </c>
    </row>
    <row r="34" spans="1:4">
      <c r="A34" t="s">
        <v>9</v>
      </c>
      <c r="B34" s="1" t="e">
        <f>VLOOKUP(A34,#REF!,3,FALSE)</f>
        <v>#REF!</v>
      </c>
      <c r="C34" s="3">
        <f t="shared" ca="1" si="0"/>
        <v>41781</v>
      </c>
      <c r="D34" s="2">
        <f t="shared" ca="1" si="1"/>
        <v>0.49</v>
      </c>
    </row>
    <row r="35" spans="1:4">
      <c r="A35" t="s">
        <v>4</v>
      </c>
      <c r="B35" s="1" t="e">
        <f>VLOOKUP(A35,#REF!,3,FALSE)</f>
        <v>#REF!</v>
      </c>
      <c r="C35" s="3">
        <f t="shared" ca="1" si="0"/>
        <v>41644</v>
      </c>
      <c r="D35" s="2">
        <f t="shared" ca="1" si="1"/>
        <v>0.68</v>
      </c>
    </row>
    <row r="36" spans="1:4">
      <c r="A36" t="s">
        <v>5</v>
      </c>
      <c r="B36" s="1" t="e">
        <f>VLOOKUP(A36,#REF!,3,FALSE)</f>
        <v>#REF!</v>
      </c>
      <c r="C36" s="3">
        <f t="shared" ca="1" si="0"/>
        <v>41857</v>
      </c>
      <c r="D36" s="2">
        <f t="shared" ca="1" si="1"/>
        <v>0.5</v>
      </c>
    </row>
    <row r="37" spans="1:4">
      <c r="A37" t="s">
        <v>5</v>
      </c>
      <c r="B37" s="1" t="e">
        <f>VLOOKUP(A37,#REF!,3,FALSE)</f>
        <v>#REF!</v>
      </c>
      <c r="C37" s="3">
        <f t="shared" ca="1" si="0"/>
        <v>41644</v>
      </c>
      <c r="D37" s="2">
        <f t="shared" ca="1" si="1"/>
        <v>0.7</v>
      </c>
    </row>
    <row r="38" spans="1:4">
      <c r="A38" t="s">
        <v>8</v>
      </c>
      <c r="B38" s="1" t="e">
        <f>VLOOKUP(A38,#REF!,3,FALSE)</f>
        <v>#REF!</v>
      </c>
      <c r="C38" s="3">
        <f t="shared" ca="1" si="0"/>
        <v>41655</v>
      </c>
      <c r="D38" s="2">
        <f t="shared" ca="1" si="1"/>
        <v>0.66</v>
      </c>
    </row>
    <row r="39" spans="1:4">
      <c r="A39" t="s">
        <v>4</v>
      </c>
      <c r="B39" s="1" t="e">
        <f>VLOOKUP(A39,#REF!,3,FALSE)</f>
        <v>#REF!</v>
      </c>
      <c r="C39" s="3">
        <f t="shared" ca="1" si="0"/>
        <v>41712</v>
      </c>
      <c r="D39" s="2">
        <f t="shared" ca="1" si="1"/>
        <v>0.67</v>
      </c>
    </row>
    <row r="40" spans="1:4">
      <c r="A40" t="s">
        <v>6</v>
      </c>
      <c r="B40" s="1" t="e">
        <f>VLOOKUP(A40,#REF!,3,FALSE)</f>
        <v>#REF!</v>
      </c>
      <c r="C40" s="3">
        <f t="shared" ca="1" si="0"/>
        <v>41845</v>
      </c>
      <c r="D40" s="2">
        <f t="shared" ca="1" si="1"/>
        <v>0.56999999999999995</v>
      </c>
    </row>
    <row r="41" spans="1:4">
      <c r="A41" t="s">
        <v>5</v>
      </c>
      <c r="B41" s="1" t="e">
        <f>VLOOKUP(A41,#REF!,3,FALSE)</f>
        <v>#REF!</v>
      </c>
      <c r="C41" s="3">
        <f t="shared" ca="1" si="0"/>
        <v>41710</v>
      </c>
      <c r="D41" s="2">
        <f t="shared" ca="1" si="1"/>
        <v>0.44</v>
      </c>
    </row>
    <row r="42" spans="1:4">
      <c r="A42" t="s">
        <v>7</v>
      </c>
      <c r="B42" s="1" t="e">
        <f>VLOOKUP(A42,#REF!,3,FALSE)</f>
        <v>#REF!</v>
      </c>
      <c r="C42" s="3">
        <f t="shared" ca="1" si="0"/>
        <v>41903</v>
      </c>
      <c r="D42" s="2">
        <f t="shared" ca="1" si="1"/>
        <v>0.43</v>
      </c>
    </row>
    <row r="43" spans="1:4">
      <c r="A43" t="s">
        <v>3</v>
      </c>
      <c r="B43" s="1" t="e">
        <f>VLOOKUP(A43,#REF!,3,FALSE)</f>
        <v>#REF!</v>
      </c>
      <c r="C43" s="3">
        <f t="shared" ca="1" si="0"/>
        <v>41741</v>
      </c>
      <c r="D43" s="2">
        <f t="shared" ca="1" si="1"/>
        <v>0.46</v>
      </c>
    </row>
    <row r="44" spans="1:4">
      <c r="A44" t="s">
        <v>4</v>
      </c>
      <c r="B44" s="1" t="e">
        <f>VLOOKUP(A44,#REF!,3,FALSE)</f>
        <v>#REF!</v>
      </c>
      <c r="C44" s="3">
        <f t="shared" ca="1" si="0"/>
        <v>41917</v>
      </c>
      <c r="D44" s="2">
        <f t="shared" ca="1" si="1"/>
        <v>0.7</v>
      </c>
    </row>
    <row r="45" spans="1:4">
      <c r="A45" t="s">
        <v>5</v>
      </c>
      <c r="B45" s="1" t="e">
        <f>VLOOKUP(A45,#REF!,3,FALSE)</f>
        <v>#REF!</v>
      </c>
      <c r="C45" s="3">
        <f t="shared" ca="1" si="0"/>
        <v>41744</v>
      </c>
      <c r="D45" s="2">
        <f t="shared" ca="1" si="1"/>
        <v>0.5</v>
      </c>
    </row>
    <row r="46" spans="1:4">
      <c r="A46" t="s">
        <v>6</v>
      </c>
      <c r="B46" s="1" t="e">
        <f>VLOOKUP(A46,#REF!,3,FALSE)</f>
        <v>#REF!</v>
      </c>
      <c r="C46" s="3">
        <f t="shared" ca="1" si="0"/>
        <v>41848</v>
      </c>
      <c r="D46" s="2">
        <f t="shared" ca="1" si="1"/>
        <v>0.65</v>
      </c>
    </row>
    <row r="47" spans="1:4">
      <c r="A47" t="s">
        <v>7</v>
      </c>
      <c r="B47" s="1" t="e">
        <f>VLOOKUP(A47,#REF!,3,FALSE)</f>
        <v>#REF!</v>
      </c>
      <c r="C47" s="3">
        <f t="shared" ca="1" si="0"/>
        <v>41879</v>
      </c>
      <c r="D47" s="2">
        <f t="shared" ca="1" si="1"/>
        <v>0.57999999999999996</v>
      </c>
    </row>
    <row r="48" spans="1:4">
      <c r="A48" t="s">
        <v>3</v>
      </c>
      <c r="B48" s="1" t="e">
        <f>VLOOKUP(A48,#REF!,3,FALSE)</f>
        <v>#REF!</v>
      </c>
      <c r="C48" s="3">
        <f t="shared" ca="1" si="0"/>
        <v>41703</v>
      </c>
      <c r="D48" s="2">
        <f t="shared" ca="1" si="1"/>
        <v>0.49</v>
      </c>
    </row>
    <row r="49" spans="1:4">
      <c r="A49" t="s">
        <v>8</v>
      </c>
      <c r="B49" s="1" t="e">
        <f>VLOOKUP(A49,#REF!,3,FALSE)</f>
        <v>#REF!</v>
      </c>
      <c r="C49" s="3">
        <f t="shared" ca="1" si="0"/>
        <v>41879</v>
      </c>
      <c r="D49" s="2">
        <f t="shared" ca="1" si="1"/>
        <v>0.67</v>
      </c>
    </row>
    <row r="50" spans="1:4">
      <c r="A50" t="s">
        <v>3</v>
      </c>
      <c r="B50" s="1" t="e">
        <f>VLOOKUP(A50,#REF!,3,FALSE)</f>
        <v>#REF!</v>
      </c>
      <c r="C50" s="3">
        <f t="shared" ca="1" si="0"/>
        <v>41751</v>
      </c>
      <c r="D50" s="2">
        <f t="shared" ca="1" si="1"/>
        <v>0.68</v>
      </c>
    </row>
    <row r="51" spans="1:4">
      <c r="A51" t="s">
        <v>6</v>
      </c>
      <c r="B51" s="1" t="e">
        <f>VLOOKUP(A51,#REF!,3,FALSE)</f>
        <v>#REF!</v>
      </c>
      <c r="C51" s="3">
        <f t="shared" ca="1" si="0"/>
        <v>41875</v>
      </c>
      <c r="D51" s="2">
        <f t="shared" ca="1" si="1"/>
        <v>0.64</v>
      </c>
    </row>
    <row r="52" spans="1:4">
      <c r="A52" t="s">
        <v>5</v>
      </c>
      <c r="B52" s="1" t="e">
        <f>VLOOKUP(A52,#REF!,3,FALSE)</f>
        <v>#REF!</v>
      </c>
      <c r="C52" s="3">
        <f t="shared" ca="1" si="0"/>
        <v>41644</v>
      </c>
      <c r="D52" s="2">
        <f t="shared" ca="1" si="1"/>
        <v>0.46</v>
      </c>
    </row>
    <row r="53" spans="1:4">
      <c r="A53" t="s">
        <v>6</v>
      </c>
      <c r="B53" s="1" t="e">
        <f>VLOOKUP(A53,#REF!,3,FALSE)</f>
        <v>#REF!</v>
      </c>
      <c r="C53" s="3">
        <f t="shared" ca="1" si="0"/>
        <v>41643</v>
      </c>
      <c r="D53" s="2">
        <f t="shared" ca="1" si="1"/>
        <v>0.48</v>
      </c>
    </row>
    <row r="54" spans="1:4">
      <c r="A54" t="s">
        <v>5</v>
      </c>
      <c r="B54" s="1" t="e">
        <f>VLOOKUP(A54,#REF!,3,FALSE)</f>
        <v>#REF!</v>
      </c>
      <c r="C54" s="3">
        <f t="shared" ca="1" si="0"/>
        <v>41718</v>
      </c>
      <c r="D54" s="2">
        <f t="shared" ca="1" si="1"/>
        <v>0.56999999999999995</v>
      </c>
    </row>
    <row r="55" spans="1:4">
      <c r="A55" t="s">
        <v>5</v>
      </c>
      <c r="B55" s="1" t="e">
        <f>VLOOKUP(A55,#REF!,3,FALSE)</f>
        <v>#REF!</v>
      </c>
      <c r="C55" s="3">
        <f t="shared" ca="1" si="0"/>
        <v>41786</v>
      </c>
      <c r="D55" s="2">
        <f t="shared" ca="1" si="1"/>
        <v>0.5</v>
      </c>
    </row>
    <row r="56" spans="1:4">
      <c r="A56" t="s">
        <v>9</v>
      </c>
      <c r="B56" s="1" t="e">
        <f>VLOOKUP(A56,#REF!,3,FALSE)</f>
        <v>#REF!</v>
      </c>
      <c r="C56" s="3">
        <f t="shared" ca="1" si="0"/>
        <v>41812</v>
      </c>
      <c r="D56" s="2">
        <f t="shared" ca="1" si="1"/>
        <v>0.51</v>
      </c>
    </row>
    <row r="57" spans="1:4">
      <c r="A57" t="s">
        <v>4</v>
      </c>
      <c r="B57" s="1" t="e">
        <f>VLOOKUP(A57,#REF!,3,FALSE)</f>
        <v>#REF!</v>
      </c>
      <c r="C57" s="3">
        <f t="shared" ca="1" si="0"/>
        <v>41888</v>
      </c>
      <c r="D57" s="2">
        <f t="shared" ca="1" si="1"/>
        <v>0.66</v>
      </c>
    </row>
    <row r="58" spans="1:4">
      <c r="A58" t="s">
        <v>6</v>
      </c>
      <c r="B58" s="1" t="e">
        <f>VLOOKUP(A58,#REF!,3,FALSE)</f>
        <v>#REF!</v>
      </c>
      <c r="C58" s="3">
        <f t="shared" ca="1" si="0"/>
        <v>41892</v>
      </c>
      <c r="D58" s="2">
        <f t="shared" ca="1" si="1"/>
        <v>0.41</v>
      </c>
    </row>
    <row r="59" spans="1:4">
      <c r="A59" t="s">
        <v>6</v>
      </c>
      <c r="B59" s="1" t="e">
        <f>VLOOKUP(A59,#REF!,3,FALSE)</f>
        <v>#REF!</v>
      </c>
      <c r="C59" s="3">
        <f t="shared" ca="1" si="0"/>
        <v>41848</v>
      </c>
      <c r="D59" s="2">
        <f t="shared" ca="1" si="1"/>
        <v>0.46</v>
      </c>
    </row>
    <row r="60" spans="1:4">
      <c r="A60" t="s">
        <v>9</v>
      </c>
      <c r="B60" s="1" t="e">
        <f>VLOOKUP(A60,#REF!,3,FALSE)</f>
        <v>#REF!</v>
      </c>
      <c r="C60" s="3">
        <f t="shared" ca="1" si="0"/>
        <v>41675</v>
      </c>
      <c r="D60" s="2">
        <f t="shared" ca="1" si="1"/>
        <v>0.66</v>
      </c>
    </row>
    <row r="61" spans="1:4">
      <c r="A61" t="s">
        <v>5</v>
      </c>
      <c r="B61" s="1" t="e">
        <f>VLOOKUP(A61,#REF!,3,FALSE)</f>
        <v>#REF!</v>
      </c>
      <c r="C61" s="3">
        <f t="shared" ca="1" si="0"/>
        <v>41857</v>
      </c>
      <c r="D61" s="2">
        <f t="shared" ca="1" si="1"/>
        <v>0.55000000000000004</v>
      </c>
    </row>
    <row r="62" spans="1:4">
      <c r="A62" t="s">
        <v>4</v>
      </c>
      <c r="B62" s="1" t="e">
        <f>VLOOKUP(A62,#REF!,3,FALSE)</f>
        <v>#REF!</v>
      </c>
      <c r="C62" s="3">
        <f t="shared" ca="1" si="0"/>
        <v>41794</v>
      </c>
      <c r="D62" s="2">
        <f t="shared" ca="1" si="1"/>
        <v>0.4</v>
      </c>
    </row>
    <row r="63" spans="1:4">
      <c r="A63" t="s">
        <v>9</v>
      </c>
      <c r="B63" s="1" t="e">
        <f>VLOOKUP(A63,#REF!,3,FALSE)</f>
        <v>#REF!</v>
      </c>
      <c r="C63" s="3">
        <f t="shared" ca="1" si="0"/>
        <v>41731</v>
      </c>
      <c r="D63" s="2">
        <f t="shared" ca="1" si="1"/>
        <v>0.51</v>
      </c>
    </row>
    <row r="64" spans="1:4">
      <c r="A64" t="s">
        <v>9</v>
      </c>
      <c r="B64" s="1" t="e">
        <f>VLOOKUP(A64,#REF!,3,FALSE)</f>
        <v>#REF!</v>
      </c>
      <c r="C64" s="3">
        <f t="shared" ca="1" si="0"/>
        <v>41816</v>
      </c>
      <c r="D64" s="2">
        <f t="shared" ca="1" si="1"/>
        <v>0.63</v>
      </c>
    </row>
    <row r="65" spans="1:4">
      <c r="A65" t="s">
        <v>9</v>
      </c>
      <c r="B65" s="1" t="e">
        <f>VLOOKUP(A65,#REF!,3,FALSE)</f>
        <v>#REF!</v>
      </c>
      <c r="C65" s="3">
        <f t="shared" ca="1" si="0"/>
        <v>41705</v>
      </c>
      <c r="D65" s="2">
        <f t="shared" ca="1" si="1"/>
        <v>0.48</v>
      </c>
    </row>
    <row r="66" spans="1:4">
      <c r="A66" t="s">
        <v>4</v>
      </c>
      <c r="B66" s="1" t="e">
        <f>VLOOKUP(A66,#REF!,3,FALSE)</f>
        <v>#REF!</v>
      </c>
      <c r="C66" s="3">
        <f t="shared" ca="1" si="0"/>
        <v>41756</v>
      </c>
      <c r="D66" s="2">
        <f t="shared" ca="1" si="1"/>
        <v>0.52</v>
      </c>
    </row>
    <row r="67" spans="1:4">
      <c r="A67" t="s">
        <v>5</v>
      </c>
      <c r="B67" s="1" t="e">
        <f>VLOOKUP(A67,#REF!,3,FALSE)</f>
        <v>#REF!</v>
      </c>
      <c r="C67" s="3">
        <f t="shared" ref="C67:C130" ca="1" si="2">RANDBETWEEN(41640,41917)</f>
        <v>41712</v>
      </c>
      <c r="D67" s="2">
        <f t="shared" ref="D67:D130" ca="1" si="3">RANDBETWEEN(40,70)/100</f>
        <v>0.56000000000000005</v>
      </c>
    </row>
    <row r="68" spans="1:4">
      <c r="A68" t="s">
        <v>5</v>
      </c>
      <c r="B68" s="1" t="e">
        <f>VLOOKUP(A68,#REF!,3,FALSE)</f>
        <v>#REF!</v>
      </c>
      <c r="C68" s="3">
        <f t="shared" ca="1" si="2"/>
        <v>41747</v>
      </c>
      <c r="D68" s="2">
        <f t="shared" ca="1" si="3"/>
        <v>0.61</v>
      </c>
    </row>
    <row r="69" spans="1:4">
      <c r="A69" t="s">
        <v>8</v>
      </c>
      <c r="B69" s="1" t="e">
        <f>VLOOKUP(A69,#REF!,3,FALSE)</f>
        <v>#REF!</v>
      </c>
      <c r="C69" s="3">
        <f t="shared" ca="1" si="2"/>
        <v>41881</v>
      </c>
      <c r="D69" s="2">
        <f t="shared" ca="1" si="3"/>
        <v>0.59</v>
      </c>
    </row>
    <row r="70" spans="1:4">
      <c r="A70" t="s">
        <v>4</v>
      </c>
      <c r="B70" s="1" t="e">
        <f>VLOOKUP(A70,#REF!,3,FALSE)</f>
        <v>#REF!</v>
      </c>
      <c r="C70" s="3">
        <f t="shared" ca="1" si="2"/>
        <v>41774</v>
      </c>
      <c r="D70" s="2">
        <f t="shared" ca="1" si="3"/>
        <v>0.66</v>
      </c>
    </row>
    <row r="71" spans="1:4">
      <c r="A71" t="s">
        <v>6</v>
      </c>
      <c r="B71" s="1" t="e">
        <f>VLOOKUP(A71,#REF!,3,FALSE)</f>
        <v>#REF!</v>
      </c>
      <c r="C71" s="3">
        <f t="shared" ca="1" si="2"/>
        <v>41915</v>
      </c>
      <c r="D71" s="2">
        <f t="shared" ca="1" si="3"/>
        <v>0.68</v>
      </c>
    </row>
    <row r="72" spans="1:4">
      <c r="A72" t="s">
        <v>5</v>
      </c>
      <c r="B72" s="1" t="e">
        <f>VLOOKUP(A72,#REF!,3,FALSE)</f>
        <v>#REF!</v>
      </c>
      <c r="C72" s="3">
        <f t="shared" ca="1" si="2"/>
        <v>41777</v>
      </c>
      <c r="D72" s="2">
        <f t="shared" ca="1" si="3"/>
        <v>0.55000000000000004</v>
      </c>
    </row>
    <row r="73" spans="1:4">
      <c r="A73" t="s">
        <v>7</v>
      </c>
      <c r="B73" s="1" t="e">
        <f>VLOOKUP(A73,#REF!,3,FALSE)</f>
        <v>#REF!</v>
      </c>
      <c r="C73" s="3">
        <f t="shared" ca="1" si="2"/>
        <v>41758</v>
      </c>
      <c r="D73" s="2">
        <f t="shared" ca="1" si="3"/>
        <v>0.48</v>
      </c>
    </row>
    <row r="74" spans="1:4">
      <c r="A74" t="s">
        <v>4</v>
      </c>
      <c r="B74" s="1" t="e">
        <f>VLOOKUP(A74,#REF!,3,FALSE)</f>
        <v>#REF!</v>
      </c>
      <c r="C74" s="3">
        <f t="shared" ca="1" si="2"/>
        <v>41718</v>
      </c>
      <c r="D74" s="2">
        <f t="shared" ca="1" si="3"/>
        <v>0.46</v>
      </c>
    </row>
    <row r="75" spans="1:4">
      <c r="A75" t="s">
        <v>6</v>
      </c>
      <c r="B75" s="1" t="e">
        <f>VLOOKUP(A75,#REF!,3,FALSE)</f>
        <v>#REF!</v>
      </c>
      <c r="C75" s="3">
        <f t="shared" ca="1" si="2"/>
        <v>41684</v>
      </c>
      <c r="D75" s="2">
        <f t="shared" ca="1" si="3"/>
        <v>0.48</v>
      </c>
    </row>
    <row r="76" spans="1:4">
      <c r="A76" t="s">
        <v>6</v>
      </c>
      <c r="B76" s="1" t="e">
        <f>VLOOKUP(A76,#REF!,3,FALSE)</f>
        <v>#REF!</v>
      </c>
      <c r="C76" s="3">
        <f t="shared" ca="1" si="2"/>
        <v>41762</v>
      </c>
      <c r="D76" s="2">
        <f t="shared" ca="1" si="3"/>
        <v>0.4</v>
      </c>
    </row>
    <row r="77" spans="1:4">
      <c r="A77" t="s">
        <v>9</v>
      </c>
      <c r="B77" s="1" t="e">
        <f>VLOOKUP(A77,#REF!,3,FALSE)</f>
        <v>#REF!</v>
      </c>
      <c r="C77" s="3">
        <f t="shared" ca="1" si="2"/>
        <v>41766</v>
      </c>
      <c r="D77" s="2">
        <f t="shared" ca="1" si="3"/>
        <v>0.46</v>
      </c>
    </row>
    <row r="78" spans="1:4">
      <c r="A78" t="s">
        <v>5</v>
      </c>
      <c r="B78" s="1" t="e">
        <f>VLOOKUP(A78,#REF!,3,FALSE)</f>
        <v>#REF!</v>
      </c>
      <c r="C78" s="3">
        <f t="shared" ca="1" si="2"/>
        <v>41762</v>
      </c>
      <c r="D78" s="2">
        <f t="shared" ca="1" si="3"/>
        <v>0.65</v>
      </c>
    </row>
    <row r="79" spans="1:4">
      <c r="A79" t="s">
        <v>4</v>
      </c>
      <c r="B79" s="1" t="e">
        <f>VLOOKUP(A79,#REF!,3,FALSE)</f>
        <v>#REF!</v>
      </c>
      <c r="C79" s="3">
        <f t="shared" ca="1" si="2"/>
        <v>41900</v>
      </c>
      <c r="D79" s="2">
        <f t="shared" ca="1" si="3"/>
        <v>0.5</v>
      </c>
    </row>
    <row r="80" spans="1:4">
      <c r="A80" t="s">
        <v>9</v>
      </c>
      <c r="B80" s="1" t="e">
        <f>VLOOKUP(A80,#REF!,3,FALSE)</f>
        <v>#REF!</v>
      </c>
      <c r="C80" s="3">
        <f t="shared" ca="1" si="2"/>
        <v>41876</v>
      </c>
      <c r="D80" s="2">
        <f t="shared" ca="1" si="3"/>
        <v>0.47</v>
      </c>
    </row>
    <row r="81" spans="1:4">
      <c r="A81" t="s">
        <v>9</v>
      </c>
      <c r="B81" s="1" t="e">
        <f>VLOOKUP(A81,#REF!,3,FALSE)</f>
        <v>#REF!</v>
      </c>
      <c r="C81" s="3">
        <f t="shared" ca="1" si="2"/>
        <v>41720</v>
      </c>
      <c r="D81" s="2">
        <f t="shared" ca="1" si="3"/>
        <v>0.55000000000000004</v>
      </c>
    </row>
    <row r="82" spans="1:4">
      <c r="A82" t="s">
        <v>9</v>
      </c>
      <c r="B82" s="1" t="e">
        <f>VLOOKUP(A82,#REF!,3,FALSE)</f>
        <v>#REF!</v>
      </c>
      <c r="C82" s="3">
        <f t="shared" ca="1" si="2"/>
        <v>41871</v>
      </c>
      <c r="D82" s="2">
        <f t="shared" ca="1" si="3"/>
        <v>0.59</v>
      </c>
    </row>
    <row r="83" spans="1:4">
      <c r="A83" t="s">
        <v>4</v>
      </c>
      <c r="B83" s="1" t="e">
        <f>VLOOKUP(A83,#REF!,3,FALSE)</f>
        <v>#REF!</v>
      </c>
      <c r="C83" s="3">
        <f t="shared" ca="1" si="2"/>
        <v>41754</v>
      </c>
      <c r="D83" s="2">
        <f t="shared" ca="1" si="3"/>
        <v>0.6</v>
      </c>
    </row>
    <row r="84" spans="1:4">
      <c r="A84" t="s">
        <v>5</v>
      </c>
      <c r="B84" s="1" t="e">
        <f>VLOOKUP(A84,#REF!,3,FALSE)</f>
        <v>#REF!</v>
      </c>
      <c r="C84" s="3">
        <f t="shared" ca="1" si="2"/>
        <v>41669</v>
      </c>
      <c r="D84" s="2">
        <f t="shared" ca="1" si="3"/>
        <v>0.56999999999999995</v>
      </c>
    </row>
    <row r="85" spans="1:4">
      <c r="A85" t="s">
        <v>5</v>
      </c>
      <c r="B85" s="1" t="e">
        <f>VLOOKUP(A85,#REF!,3,FALSE)</f>
        <v>#REF!</v>
      </c>
      <c r="C85" s="3">
        <f t="shared" ca="1" si="2"/>
        <v>41644</v>
      </c>
      <c r="D85" s="2">
        <f t="shared" ca="1" si="3"/>
        <v>0.59</v>
      </c>
    </row>
    <row r="86" spans="1:4">
      <c r="A86" t="s">
        <v>8</v>
      </c>
      <c r="B86" s="1" t="e">
        <f>VLOOKUP(A86,#REF!,3,FALSE)</f>
        <v>#REF!</v>
      </c>
      <c r="C86" s="3">
        <f t="shared" ca="1" si="2"/>
        <v>41907</v>
      </c>
      <c r="D86" s="2">
        <f t="shared" ca="1" si="3"/>
        <v>0.56999999999999995</v>
      </c>
    </row>
    <row r="87" spans="1:4">
      <c r="A87" t="s">
        <v>4</v>
      </c>
      <c r="B87" s="1" t="e">
        <f>VLOOKUP(A87,#REF!,3,FALSE)</f>
        <v>#REF!</v>
      </c>
      <c r="C87" s="3">
        <f t="shared" ca="1" si="2"/>
        <v>41739</v>
      </c>
      <c r="D87" s="2">
        <f t="shared" ca="1" si="3"/>
        <v>0.41</v>
      </c>
    </row>
    <row r="88" spans="1:4">
      <c r="A88" t="s">
        <v>6</v>
      </c>
      <c r="B88" s="1" t="e">
        <f>VLOOKUP(A88,#REF!,3,FALSE)</f>
        <v>#REF!</v>
      </c>
      <c r="C88" s="3">
        <f t="shared" ca="1" si="2"/>
        <v>41890</v>
      </c>
      <c r="D88" s="2">
        <f t="shared" ca="1" si="3"/>
        <v>0.54</v>
      </c>
    </row>
    <row r="89" spans="1:4">
      <c r="A89" t="s">
        <v>5</v>
      </c>
      <c r="B89" s="1" t="e">
        <f>VLOOKUP(A89,#REF!,3,FALSE)</f>
        <v>#REF!</v>
      </c>
      <c r="C89" s="3">
        <f t="shared" ca="1" si="2"/>
        <v>41799</v>
      </c>
      <c r="D89" s="2">
        <f t="shared" ca="1" si="3"/>
        <v>0.55000000000000004</v>
      </c>
    </row>
    <row r="90" spans="1:4">
      <c r="A90" t="s">
        <v>7</v>
      </c>
      <c r="B90" s="1" t="e">
        <f>VLOOKUP(A90,#REF!,3,FALSE)</f>
        <v>#REF!</v>
      </c>
      <c r="C90" s="3">
        <f t="shared" ca="1" si="2"/>
        <v>41754</v>
      </c>
      <c r="D90" s="2">
        <f t="shared" ca="1" si="3"/>
        <v>0.69</v>
      </c>
    </row>
    <row r="91" spans="1:4">
      <c r="A91" t="s">
        <v>3</v>
      </c>
      <c r="B91" s="1" t="e">
        <f>VLOOKUP(A91,#REF!,3,FALSE)</f>
        <v>#REF!</v>
      </c>
      <c r="C91" s="3">
        <f t="shared" ca="1" si="2"/>
        <v>41729</v>
      </c>
      <c r="D91" s="2">
        <f t="shared" ca="1" si="3"/>
        <v>0.67</v>
      </c>
    </row>
    <row r="92" spans="1:4">
      <c r="A92" t="s">
        <v>4</v>
      </c>
      <c r="B92" s="1" t="e">
        <f>VLOOKUP(A92,#REF!,3,FALSE)</f>
        <v>#REF!</v>
      </c>
      <c r="C92" s="3">
        <f t="shared" ca="1" si="2"/>
        <v>41656</v>
      </c>
      <c r="D92" s="2">
        <f t="shared" ca="1" si="3"/>
        <v>0.65</v>
      </c>
    </row>
    <row r="93" spans="1:4">
      <c r="A93" t="s">
        <v>5</v>
      </c>
      <c r="B93" s="1" t="e">
        <f>VLOOKUP(A93,#REF!,3,FALSE)</f>
        <v>#REF!</v>
      </c>
      <c r="C93" s="3">
        <f t="shared" ca="1" si="2"/>
        <v>41894</v>
      </c>
      <c r="D93" s="2">
        <f t="shared" ca="1" si="3"/>
        <v>0.44</v>
      </c>
    </row>
    <row r="94" spans="1:4">
      <c r="A94" t="s">
        <v>6</v>
      </c>
      <c r="B94" s="1" t="e">
        <f>VLOOKUP(A94,#REF!,3,FALSE)</f>
        <v>#REF!</v>
      </c>
      <c r="C94" s="3">
        <f t="shared" ca="1" si="2"/>
        <v>41750</v>
      </c>
      <c r="D94" s="2">
        <f t="shared" ca="1" si="3"/>
        <v>0.63</v>
      </c>
    </row>
    <row r="95" spans="1:4">
      <c r="A95" t="s">
        <v>7</v>
      </c>
      <c r="B95" s="1" t="e">
        <f>VLOOKUP(A95,#REF!,3,FALSE)</f>
        <v>#REF!</v>
      </c>
      <c r="C95" s="3">
        <f t="shared" ca="1" si="2"/>
        <v>41859</v>
      </c>
      <c r="D95" s="2">
        <f t="shared" ca="1" si="3"/>
        <v>0.47</v>
      </c>
    </row>
    <row r="96" spans="1:4">
      <c r="A96" t="s">
        <v>3</v>
      </c>
      <c r="B96" s="1" t="e">
        <f>VLOOKUP(A96,#REF!,3,FALSE)</f>
        <v>#REF!</v>
      </c>
      <c r="C96" s="3">
        <f t="shared" ca="1" si="2"/>
        <v>41888</v>
      </c>
      <c r="D96" s="2">
        <f t="shared" ca="1" si="3"/>
        <v>0.65</v>
      </c>
    </row>
    <row r="97" spans="1:4">
      <c r="A97" t="s">
        <v>8</v>
      </c>
      <c r="B97" s="1" t="e">
        <f>VLOOKUP(A97,#REF!,3,FALSE)</f>
        <v>#REF!</v>
      </c>
      <c r="C97" s="3">
        <f t="shared" ca="1" si="2"/>
        <v>41660</v>
      </c>
      <c r="D97" s="2">
        <f t="shared" ca="1" si="3"/>
        <v>0.54</v>
      </c>
    </row>
    <row r="98" spans="1:4">
      <c r="A98" t="s">
        <v>3</v>
      </c>
      <c r="B98" s="1" t="e">
        <f>VLOOKUP(A98,#REF!,3,FALSE)</f>
        <v>#REF!</v>
      </c>
      <c r="C98" s="3">
        <f t="shared" ca="1" si="2"/>
        <v>41772</v>
      </c>
      <c r="D98" s="2">
        <f t="shared" ca="1" si="3"/>
        <v>0.57999999999999996</v>
      </c>
    </row>
    <row r="99" spans="1:4">
      <c r="A99" t="s">
        <v>6</v>
      </c>
      <c r="B99" s="1" t="e">
        <f>VLOOKUP(A99,#REF!,3,FALSE)</f>
        <v>#REF!</v>
      </c>
      <c r="C99" s="3">
        <f t="shared" ca="1" si="2"/>
        <v>41871</v>
      </c>
      <c r="D99" s="2">
        <f t="shared" ca="1" si="3"/>
        <v>0.68</v>
      </c>
    </row>
    <row r="100" spans="1:4">
      <c r="A100" t="s">
        <v>5</v>
      </c>
      <c r="B100" s="1" t="e">
        <f>VLOOKUP(A100,#REF!,3,FALSE)</f>
        <v>#REF!</v>
      </c>
      <c r="C100" s="3">
        <f t="shared" ca="1" si="2"/>
        <v>41820</v>
      </c>
      <c r="D100" s="2">
        <f t="shared" ca="1" si="3"/>
        <v>0.4</v>
      </c>
    </row>
    <row r="101" spans="1:4">
      <c r="A101" t="s">
        <v>6</v>
      </c>
      <c r="B101" s="1" t="e">
        <f>VLOOKUP(A101,#REF!,3,FALSE)</f>
        <v>#REF!</v>
      </c>
      <c r="C101" s="3">
        <f t="shared" ca="1" si="2"/>
        <v>41684</v>
      </c>
      <c r="D101" s="2">
        <f t="shared" ca="1" si="3"/>
        <v>0.56999999999999995</v>
      </c>
    </row>
    <row r="102" spans="1:4">
      <c r="A102" t="s">
        <v>5</v>
      </c>
      <c r="B102" s="1" t="e">
        <f>VLOOKUP(A102,#REF!,3,FALSE)</f>
        <v>#REF!</v>
      </c>
      <c r="C102" s="3">
        <f t="shared" ca="1" si="2"/>
        <v>41764</v>
      </c>
      <c r="D102" s="2">
        <f t="shared" ca="1" si="3"/>
        <v>0.69</v>
      </c>
    </row>
    <row r="103" spans="1:4">
      <c r="A103" t="s">
        <v>5</v>
      </c>
      <c r="B103" s="1" t="e">
        <f>VLOOKUP(A103,#REF!,3,FALSE)</f>
        <v>#REF!</v>
      </c>
      <c r="C103" s="3">
        <f t="shared" ca="1" si="2"/>
        <v>41805</v>
      </c>
      <c r="D103" s="2">
        <f t="shared" ca="1" si="3"/>
        <v>0.53</v>
      </c>
    </row>
    <row r="104" spans="1:4">
      <c r="A104" t="s">
        <v>9</v>
      </c>
      <c r="B104" s="1" t="e">
        <f>VLOOKUP(A104,#REF!,3,FALSE)</f>
        <v>#REF!</v>
      </c>
      <c r="C104" s="3">
        <f t="shared" ca="1" si="2"/>
        <v>41749</v>
      </c>
      <c r="D104" s="2">
        <f t="shared" ca="1" si="3"/>
        <v>0.62</v>
      </c>
    </row>
    <row r="105" spans="1:4">
      <c r="A105" t="s">
        <v>9</v>
      </c>
      <c r="B105" s="1" t="e">
        <f>VLOOKUP(A105,#REF!,3,FALSE)</f>
        <v>#REF!</v>
      </c>
      <c r="C105" s="3">
        <f t="shared" ca="1" si="2"/>
        <v>41774</v>
      </c>
      <c r="D105" s="2">
        <f t="shared" ca="1" si="3"/>
        <v>0.62</v>
      </c>
    </row>
    <row r="106" spans="1:4">
      <c r="A106" t="s">
        <v>4</v>
      </c>
      <c r="B106" s="1" t="e">
        <f>VLOOKUP(A106,#REF!,3,FALSE)</f>
        <v>#REF!</v>
      </c>
      <c r="C106" s="3">
        <f t="shared" ca="1" si="2"/>
        <v>41667</v>
      </c>
      <c r="D106" s="2">
        <f t="shared" ca="1" si="3"/>
        <v>0.49</v>
      </c>
    </row>
    <row r="107" spans="1:4">
      <c r="A107" t="s">
        <v>7</v>
      </c>
      <c r="B107" s="1" t="e">
        <f>VLOOKUP(A107,#REF!,3,FALSE)</f>
        <v>#REF!</v>
      </c>
      <c r="C107" s="3">
        <f t="shared" ca="1" si="2"/>
        <v>41794</v>
      </c>
      <c r="D107" s="2">
        <f t="shared" ca="1" si="3"/>
        <v>0.44</v>
      </c>
    </row>
    <row r="108" spans="1:4">
      <c r="A108" t="s">
        <v>5</v>
      </c>
      <c r="B108" s="1" t="e">
        <f>VLOOKUP(A108,#REF!,3,FALSE)</f>
        <v>#REF!</v>
      </c>
      <c r="C108" s="3">
        <f t="shared" ca="1" si="2"/>
        <v>41909</v>
      </c>
      <c r="D108" s="2">
        <f t="shared" ca="1" si="3"/>
        <v>0.57999999999999996</v>
      </c>
    </row>
    <row r="109" spans="1:4">
      <c r="A109" t="s">
        <v>5</v>
      </c>
      <c r="B109" s="1" t="e">
        <f>VLOOKUP(A109,#REF!,3,FALSE)</f>
        <v>#REF!</v>
      </c>
      <c r="C109" s="3">
        <f t="shared" ca="1" si="2"/>
        <v>41719</v>
      </c>
      <c r="D109" s="2">
        <f t="shared" ca="1" si="3"/>
        <v>0.67</v>
      </c>
    </row>
    <row r="110" spans="1:4">
      <c r="A110" t="s">
        <v>8</v>
      </c>
      <c r="B110" s="1" t="e">
        <f>VLOOKUP(A110,#REF!,3,FALSE)</f>
        <v>#REF!</v>
      </c>
      <c r="C110" s="3">
        <f t="shared" ca="1" si="2"/>
        <v>41879</v>
      </c>
      <c r="D110" s="2">
        <f t="shared" ca="1" si="3"/>
        <v>0.69</v>
      </c>
    </row>
    <row r="111" spans="1:4">
      <c r="A111" t="s">
        <v>4</v>
      </c>
      <c r="B111" s="1" t="e">
        <f>VLOOKUP(A111,#REF!,3,FALSE)</f>
        <v>#REF!</v>
      </c>
      <c r="C111" s="3">
        <f t="shared" ca="1" si="2"/>
        <v>41866</v>
      </c>
      <c r="D111" s="2">
        <f t="shared" ca="1" si="3"/>
        <v>0.7</v>
      </c>
    </row>
    <row r="112" spans="1:4">
      <c r="A112" t="s">
        <v>6</v>
      </c>
      <c r="B112" s="1" t="e">
        <f>VLOOKUP(A112,#REF!,3,FALSE)</f>
        <v>#REF!</v>
      </c>
      <c r="C112" s="3">
        <f t="shared" ca="1" si="2"/>
        <v>41760</v>
      </c>
      <c r="D112" s="2">
        <f t="shared" ca="1" si="3"/>
        <v>0.41</v>
      </c>
    </row>
    <row r="113" spans="1:4">
      <c r="A113" t="s">
        <v>5</v>
      </c>
      <c r="B113" s="1" t="e">
        <f>VLOOKUP(A113,#REF!,3,FALSE)</f>
        <v>#REF!</v>
      </c>
      <c r="C113" s="3">
        <f t="shared" ca="1" si="2"/>
        <v>41861</v>
      </c>
      <c r="D113" s="2">
        <f t="shared" ca="1" si="3"/>
        <v>0.56000000000000005</v>
      </c>
    </row>
    <row r="114" spans="1:4">
      <c r="A114" t="s">
        <v>6</v>
      </c>
      <c r="B114" s="1" t="e">
        <f>VLOOKUP(A114,#REF!,3,FALSE)</f>
        <v>#REF!</v>
      </c>
      <c r="C114" s="3">
        <f t="shared" ca="1" si="2"/>
        <v>41728</v>
      </c>
      <c r="D114" s="2">
        <f t="shared" ca="1" si="3"/>
        <v>0.61</v>
      </c>
    </row>
    <row r="115" spans="1:4">
      <c r="A115" t="s">
        <v>4</v>
      </c>
      <c r="B115" s="1" t="e">
        <f>VLOOKUP(A115,#REF!,3,FALSE)</f>
        <v>#REF!</v>
      </c>
      <c r="C115" s="3">
        <f t="shared" ca="1" si="2"/>
        <v>41745</v>
      </c>
      <c r="D115" s="2">
        <f t="shared" ca="1" si="3"/>
        <v>0.48</v>
      </c>
    </row>
    <row r="116" spans="1:4">
      <c r="A116" t="s">
        <v>6</v>
      </c>
      <c r="B116" s="1" t="e">
        <f>VLOOKUP(A116,#REF!,3,FALSE)</f>
        <v>#REF!</v>
      </c>
      <c r="C116" s="3">
        <f t="shared" ca="1" si="2"/>
        <v>41890</v>
      </c>
      <c r="D116" s="2">
        <f t="shared" ca="1" si="3"/>
        <v>0.56999999999999995</v>
      </c>
    </row>
    <row r="117" spans="1:4">
      <c r="A117" t="s">
        <v>6</v>
      </c>
      <c r="B117" s="1" t="e">
        <f>VLOOKUP(A117,#REF!,3,FALSE)</f>
        <v>#REF!</v>
      </c>
      <c r="C117" s="3">
        <f t="shared" ca="1" si="2"/>
        <v>41878</v>
      </c>
      <c r="D117" s="2">
        <f t="shared" ca="1" si="3"/>
        <v>0.5</v>
      </c>
    </row>
    <row r="118" spans="1:4">
      <c r="A118" t="s">
        <v>9</v>
      </c>
      <c r="B118" s="1" t="e">
        <f>VLOOKUP(A118,#REF!,3,FALSE)</f>
        <v>#REF!</v>
      </c>
      <c r="C118" s="3">
        <f t="shared" ca="1" si="2"/>
        <v>41787</v>
      </c>
      <c r="D118" s="2">
        <f t="shared" ca="1" si="3"/>
        <v>0.62</v>
      </c>
    </row>
    <row r="119" spans="1:4">
      <c r="A119" t="s">
        <v>5</v>
      </c>
      <c r="B119" s="1" t="e">
        <f>VLOOKUP(A119,#REF!,3,FALSE)</f>
        <v>#REF!</v>
      </c>
      <c r="C119" s="3">
        <f t="shared" ca="1" si="2"/>
        <v>41659</v>
      </c>
      <c r="D119" s="2">
        <f t="shared" ca="1" si="3"/>
        <v>0.68</v>
      </c>
    </row>
    <row r="120" spans="1:4">
      <c r="A120" t="s">
        <v>4</v>
      </c>
      <c r="B120" s="1" t="e">
        <f>VLOOKUP(A120,#REF!,3,FALSE)</f>
        <v>#REF!</v>
      </c>
      <c r="C120" s="3">
        <f t="shared" ca="1" si="2"/>
        <v>41670</v>
      </c>
      <c r="D120" s="2">
        <f t="shared" ca="1" si="3"/>
        <v>0.47</v>
      </c>
    </row>
    <row r="121" spans="1:4">
      <c r="A121" t="s">
        <v>9</v>
      </c>
      <c r="B121" s="1" t="e">
        <f>VLOOKUP(A121,#REF!,3,FALSE)</f>
        <v>#REF!</v>
      </c>
      <c r="C121" s="3">
        <f t="shared" ca="1" si="2"/>
        <v>41869</v>
      </c>
      <c r="D121" s="2">
        <f t="shared" ca="1" si="3"/>
        <v>0.46</v>
      </c>
    </row>
    <row r="122" spans="1:4">
      <c r="A122" t="s">
        <v>9</v>
      </c>
      <c r="B122" s="1" t="e">
        <f>VLOOKUP(A122,#REF!,3,FALSE)</f>
        <v>#REF!</v>
      </c>
      <c r="C122" s="3">
        <f t="shared" ca="1" si="2"/>
        <v>41871</v>
      </c>
      <c r="D122" s="2">
        <f t="shared" ca="1" si="3"/>
        <v>0.6</v>
      </c>
    </row>
    <row r="123" spans="1:4">
      <c r="A123" t="s">
        <v>9</v>
      </c>
      <c r="B123" s="1" t="e">
        <f>VLOOKUP(A123,#REF!,3,FALSE)</f>
        <v>#REF!</v>
      </c>
      <c r="C123" s="3">
        <f t="shared" ca="1" si="2"/>
        <v>41758</v>
      </c>
      <c r="D123" s="2">
        <f t="shared" ca="1" si="3"/>
        <v>0.4</v>
      </c>
    </row>
    <row r="124" spans="1:4">
      <c r="A124" t="s">
        <v>4</v>
      </c>
      <c r="B124" s="1" t="e">
        <f>VLOOKUP(A124,#REF!,3,FALSE)</f>
        <v>#REF!</v>
      </c>
      <c r="C124" s="3">
        <f t="shared" ca="1" si="2"/>
        <v>41888</v>
      </c>
      <c r="D124" s="2">
        <f t="shared" ca="1" si="3"/>
        <v>0.67</v>
      </c>
    </row>
    <row r="125" spans="1:4">
      <c r="A125" t="s">
        <v>5</v>
      </c>
      <c r="B125" s="1" t="e">
        <f>VLOOKUP(A125,#REF!,3,FALSE)</f>
        <v>#REF!</v>
      </c>
      <c r="C125" s="3">
        <f t="shared" ca="1" si="2"/>
        <v>41716</v>
      </c>
      <c r="D125" s="2">
        <f t="shared" ca="1" si="3"/>
        <v>0.67</v>
      </c>
    </row>
    <row r="126" spans="1:4">
      <c r="A126" t="s">
        <v>5</v>
      </c>
      <c r="B126" s="1" t="e">
        <f>VLOOKUP(A126,#REF!,3,FALSE)</f>
        <v>#REF!</v>
      </c>
      <c r="C126" s="3">
        <f t="shared" ca="1" si="2"/>
        <v>41736</v>
      </c>
      <c r="D126" s="2">
        <f t="shared" ca="1" si="3"/>
        <v>0.5</v>
      </c>
    </row>
    <row r="127" spans="1:4">
      <c r="A127" t="s">
        <v>8</v>
      </c>
      <c r="B127" s="1" t="e">
        <f>VLOOKUP(A127,#REF!,3,FALSE)</f>
        <v>#REF!</v>
      </c>
      <c r="C127" s="3">
        <f t="shared" ca="1" si="2"/>
        <v>41794</v>
      </c>
      <c r="D127" s="2">
        <f t="shared" ca="1" si="3"/>
        <v>0.55000000000000004</v>
      </c>
    </row>
    <row r="128" spans="1:4">
      <c r="A128" t="s">
        <v>4</v>
      </c>
      <c r="B128" s="1" t="e">
        <f>VLOOKUP(A128,#REF!,3,FALSE)</f>
        <v>#REF!</v>
      </c>
      <c r="C128" s="3">
        <f t="shared" ca="1" si="2"/>
        <v>41706</v>
      </c>
      <c r="D128" s="2">
        <f t="shared" ca="1" si="3"/>
        <v>0.6</v>
      </c>
    </row>
    <row r="129" spans="1:4">
      <c r="A129" t="s">
        <v>6</v>
      </c>
      <c r="B129" s="1" t="e">
        <f>VLOOKUP(A129,#REF!,3,FALSE)</f>
        <v>#REF!</v>
      </c>
      <c r="C129" s="3">
        <f t="shared" ca="1" si="2"/>
        <v>41901</v>
      </c>
      <c r="D129" s="2">
        <f t="shared" ca="1" si="3"/>
        <v>0.7</v>
      </c>
    </row>
    <row r="130" spans="1:4">
      <c r="A130" t="s">
        <v>5</v>
      </c>
      <c r="B130" s="1" t="e">
        <f>VLOOKUP(A130,#REF!,3,FALSE)</f>
        <v>#REF!</v>
      </c>
      <c r="C130" s="3">
        <f t="shared" ca="1" si="2"/>
        <v>41698</v>
      </c>
      <c r="D130" s="2">
        <f t="shared" ca="1" si="3"/>
        <v>0.61</v>
      </c>
    </row>
    <row r="131" spans="1:4">
      <c r="A131" t="s">
        <v>7</v>
      </c>
      <c r="B131" s="1" t="e">
        <f>VLOOKUP(A131,#REF!,3,FALSE)</f>
        <v>#REF!</v>
      </c>
      <c r="C131" s="3">
        <f t="shared" ref="C131:C194" ca="1" si="4">RANDBETWEEN(41640,41917)</f>
        <v>41879</v>
      </c>
      <c r="D131" s="2">
        <f t="shared" ref="D131:D194" ca="1" si="5">RANDBETWEEN(40,70)/100</f>
        <v>0.52</v>
      </c>
    </row>
    <row r="132" spans="1:4">
      <c r="A132" t="s">
        <v>3</v>
      </c>
      <c r="B132" s="1" t="e">
        <f>VLOOKUP(A132,#REF!,3,FALSE)</f>
        <v>#REF!</v>
      </c>
      <c r="C132" s="3">
        <f t="shared" ca="1" si="4"/>
        <v>41686</v>
      </c>
      <c r="D132" s="2">
        <f t="shared" ca="1" si="5"/>
        <v>0.67</v>
      </c>
    </row>
    <row r="133" spans="1:4">
      <c r="A133" t="s">
        <v>4</v>
      </c>
      <c r="B133" s="1" t="e">
        <f>VLOOKUP(A133,#REF!,3,FALSE)</f>
        <v>#REF!</v>
      </c>
      <c r="C133" s="3">
        <f t="shared" ca="1" si="4"/>
        <v>41888</v>
      </c>
      <c r="D133" s="2">
        <f t="shared" ca="1" si="5"/>
        <v>0.54</v>
      </c>
    </row>
    <row r="134" spans="1:4">
      <c r="A134" t="s">
        <v>5</v>
      </c>
      <c r="B134" s="1" t="e">
        <f>VLOOKUP(A134,#REF!,3,FALSE)</f>
        <v>#REF!</v>
      </c>
      <c r="C134" s="3">
        <f t="shared" ca="1" si="4"/>
        <v>41661</v>
      </c>
      <c r="D134" s="2">
        <f t="shared" ca="1" si="5"/>
        <v>0.42</v>
      </c>
    </row>
    <row r="135" spans="1:4">
      <c r="A135" t="s">
        <v>6</v>
      </c>
      <c r="B135" s="1" t="e">
        <f>VLOOKUP(A135,#REF!,3,FALSE)</f>
        <v>#REF!</v>
      </c>
      <c r="C135" s="3">
        <f t="shared" ca="1" si="4"/>
        <v>41910</v>
      </c>
      <c r="D135" s="2">
        <f t="shared" ca="1" si="5"/>
        <v>0.57999999999999996</v>
      </c>
    </row>
    <row r="136" spans="1:4">
      <c r="A136" t="s">
        <v>7</v>
      </c>
      <c r="B136" s="1" t="e">
        <f>VLOOKUP(A136,#REF!,3,FALSE)</f>
        <v>#REF!</v>
      </c>
      <c r="C136" s="3">
        <f t="shared" ca="1" si="4"/>
        <v>41907</v>
      </c>
      <c r="D136" s="2">
        <f t="shared" ca="1" si="5"/>
        <v>0.55000000000000004</v>
      </c>
    </row>
    <row r="137" spans="1:4">
      <c r="A137" t="s">
        <v>3</v>
      </c>
      <c r="B137" s="1" t="e">
        <f>VLOOKUP(A137,#REF!,3,FALSE)</f>
        <v>#REF!</v>
      </c>
      <c r="C137" s="3">
        <f t="shared" ca="1" si="4"/>
        <v>41652</v>
      </c>
      <c r="D137" s="2">
        <f t="shared" ca="1" si="5"/>
        <v>0.64</v>
      </c>
    </row>
    <row r="138" spans="1:4">
      <c r="A138" t="s">
        <v>8</v>
      </c>
      <c r="B138" s="1" t="e">
        <f>VLOOKUP(A138,#REF!,3,FALSE)</f>
        <v>#REF!</v>
      </c>
      <c r="C138" s="3">
        <f t="shared" ca="1" si="4"/>
        <v>41871</v>
      </c>
      <c r="D138" s="2">
        <f t="shared" ca="1" si="5"/>
        <v>0.61</v>
      </c>
    </row>
    <row r="139" spans="1:4">
      <c r="A139" t="s">
        <v>3</v>
      </c>
      <c r="B139" s="1" t="e">
        <f>VLOOKUP(A139,#REF!,3,FALSE)</f>
        <v>#REF!</v>
      </c>
      <c r="C139" s="3">
        <f t="shared" ca="1" si="4"/>
        <v>41898</v>
      </c>
      <c r="D139" s="2">
        <f t="shared" ca="1" si="5"/>
        <v>0.48</v>
      </c>
    </row>
    <row r="140" spans="1:4">
      <c r="A140" t="s">
        <v>6</v>
      </c>
      <c r="B140" s="1" t="e">
        <f>VLOOKUP(A140,#REF!,3,FALSE)</f>
        <v>#REF!</v>
      </c>
      <c r="C140" s="3">
        <f t="shared" ca="1" si="4"/>
        <v>41779</v>
      </c>
      <c r="D140" s="2">
        <f t="shared" ca="1" si="5"/>
        <v>0.64</v>
      </c>
    </row>
    <row r="141" spans="1:4">
      <c r="A141" t="s">
        <v>5</v>
      </c>
      <c r="B141" s="1" t="e">
        <f>VLOOKUP(A141,#REF!,3,FALSE)</f>
        <v>#REF!</v>
      </c>
      <c r="C141" s="3">
        <f t="shared" ca="1" si="4"/>
        <v>41851</v>
      </c>
      <c r="D141" s="2">
        <f t="shared" ca="1" si="5"/>
        <v>0.57999999999999996</v>
      </c>
    </row>
    <row r="142" spans="1:4">
      <c r="A142" t="s">
        <v>6</v>
      </c>
      <c r="B142" s="1" t="e">
        <f>VLOOKUP(A142,#REF!,3,FALSE)</f>
        <v>#REF!</v>
      </c>
      <c r="C142" s="3">
        <f t="shared" ca="1" si="4"/>
        <v>41722</v>
      </c>
      <c r="D142" s="2">
        <f t="shared" ca="1" si="5"/>
        <v>0.5</v>
      </c>
    </row>
    <row r="143" spans="1:4">
      <c r="A143" t="s">
        <v>5</v>
      </c>
      <c r="B143" s="1" t="e">
        <f>VLOOKUP(A143,#REF!,3,FALSE)</f>
        <v>#REF!</v>
      </c>
      <c r="C143" s="3">
        <f t="shared" ca="1" si="4"/>
        <v>41724</v>
      </c>
      <c r="D143" s="2">
        <f t="shared" ca="1" si="5"/>
        <v>0.55000000000000004</v>
      </c>
    </row>
    <row r="144" spans="1:4">
      <c r="A144" t="s">
        <v>5</v>
      </c>
      <c r="B144" s="1" t="e">
        <f>VLOOKUP(A144,#REF!,3,FALSE)</f>
        <v>#REF!</v>
      </c>
      <c r="C144" s="3">
        <f t="shared" ca="1" si="4"/>
        <v>41686</v>
      </c>
      <c r="D144" s="2">
        <f t="shared" ca="1" si="5"/>
        <v>0.45</v>
      </c>
    </row>
    <row r="145" spans="1:4">
      <c r="A145" t="s">
        <v>9</v>
      </c>
      <c r="B145" s="1" t="e">
        <f>VLOOKUP(A145,#REF!,3,FALSE)</f>
        <v>#REF!</v>
      </c>
      <c r="C145" s="3">
        <f t="shared" ca="1" si="4"/>
        <v>41876</v>
      </c>
      <c r="D145" s="2">
        <f t="shared" ca="1" si="5"/>
        <v>0.45</v>
      </c>
    </row>
    <row r="146" spans="1:4">
      <c r="A146" t="s">
        <v>4</v>
      </c>
      <c r="B146" s="1" t="e">
        <f>VLOOKUP(A146,#REF!,3,FALSE)</f>
        <v>#REF!</v>
      </c>
      <c r="C146" s="3">
        <f t="shared" ca="1" si="4"/>
        <v>41880</v>
      </c>
      <c r="D146" s="2">
        <f t="shared" ca="1" si="5"/>
        <v>0.66</v>
      </c>
    </row>
    <row r="147" spans="1:4">
      <c r="A147" t="s">
        <v>6</v>
      </c>
      <c r="B147" s="1" t="e">
        <f>VLOOKUP(A147,#REF!,3,FALSE)</f>
        <v>#REF!</v>
      </c>
      <c r="C147" s="3">
        <f t="shared" ca="1" si="4"/>
        <v>41780</v>
      </c>
      <c r="D147" s="2">
        <f t="shared" ca="1" si="5"/>
        <v>0.62</v>
      </c>
    </row>
    <row r="148" spans="1:4">
      <c r="A148" t="s">
        <v>6</v>
      </c>
      <c r="B148" s="1" t="e">
        <f>VLOOKUP(A148,#REF!,3,FALSE)</f>
        <v>#REF!</v>
      </c>
      <c r="C148" s="3">
        <f t="shared" ca="1" si="4"/>
        <v>41741</v>
      </c>
      <c r="D148" s="2">
        <f t="shared" ca="1" si="5"/>
        <v>0.59</v>
      </c>
    </row>
    <row r="149" spans="1:4">
      <c r="A149" t="s">
        <v>9</v>
      </c>
      <c r="B149" s="1" t="e">
        <f>VLOOKUP(A149,#REF!,3,FALSE)</f>
        <v>#REF!</v>
      </c>
      <c r="C149" s="3">
        <f t="shared" ca="1" si="4"/>
        <v>41765</v>
      </c>
      <c r="D149" s="2">
        <f t="shared" ca="1" si="5"/>
        <v>0.51</v>
      </c>
    </row>
    <row r="150" spans="1:4">
      <c r="A150" t="s">
        <v>5</v>
      </c>
      <c r="B150" s="1" t="e">
        <f>VLOOKUP(A150,#REF!,3,FALSE)</f>
        <v>#REF!</v>
      </c>
      <c r="C150" s="3">
        <f t="shared" ca="1" si="4"/>
        <v>41675</v>
      </c>
      <c r="D150" s="2">
        <f t="shared" ca="1" si="5"/>
        <v>0.62</v>
      </c>
    </row>
    <row r="151" spans="1:4">
      <c r="A151" t="s">
        <v>4</v>
      </c>
      <c r="B151" s="1" t="e">
        <f>VLOOKUP(A151,#REF!,3,FALSE)</f>
        <v>#REF!</v>
      </c>
      <c r="C151" s="3">
        <f t="shared" ca="1" si="4"/>
        <v>41721</v>
      </c>
      <c r="D151" s="2">
        <f t="shared" ca="1" si="5"/>
        <v>0.42</v>
      </c>
    </row>
    <row r="152" spans="1:4">
      <c r="A152" t="s">
        <v>9</v>
      </c>
      <c r="B152" s="1" t="e">
        <f>VLOOKUP(A152,#REF!,3,FALSE)</f>
        <v>#REF!</v>
      </c>
      <c r="C152" s="3">
        <f t="shared" ca="1" si="4"/>
        <v>41825</v>
      </c>
      <c r="D152" s="2">
        <f t="shared" ca="1" si="5"/>
        <v>0.51</v>
      </c>
    </row>
    <row r="153" spans="1:4">
      <c r="A153" t="s">
        <v>9</v>
      </c>
      <c r="B153" s="1" t="e">
        <f>VLOOKUP(A153,#REF!,3,FALSE)</f>
        <v>#REF!</v>
      </c>
      <c r="C153" s="3">
        <f t="shared" ca="1" si="4"/>
        <v>41867</v>
      </c>
      <c r="D153" s="2">
        <f t="shared" ca="1" si="5"/>
        <v>0.43</v>
      </c>
    </row>
    <row r="154" spans="1:4">
      <c r="A154" t="s">
        <v>9</v>
      </c>
      <c r="B154" s="1" t="e">
        <f>VLOOKUP(A154,#REF!,3,FALSE)</f>
        <v>#REF!</v>
      </c>
      <c r="C154" s="3">
        <f t="shared" ca="1" si="4"/>
        <v>41872</v>
      </c>
      <c r="D154" s="2">
        <f t="shared" ca="1" si="5"/>
        <v>0.56000000000000005</v>
      </c>
    </row>
    <row r="155" spans="1:4">
      <c r="A155" t="s">
        <v>4</v>
      </c>
      <c r="B155" s="1" t="e">
        <f>VLOOKUP(A155,#REF!,3,FALSE)</f>
        <v>#REF!</v>
      </c>
      <c r="C155" s="3">
        <f t="shared" ca="1" si="4"/>
        <v>41899</v>
      </c>
      <c r="D155" s="2">
        <f t="shared" ca="1" si="5"/>
        <v>0.52</v>
      </c>
    </row>
    <row r="156" spans="1:4">
      <c r="A156" t="s">
        <v>5</v>
      </c>
      <c r="B156" s="1" t="e">
        <f>VLOOKUP(A156,#REF!,3,FALSE)</f>
        <v>#REF!</v>
      </c>
      <c r="C156" s="3">
        <f t="shared" ca="1" si="4"/>
        <v>41908</v>
      </c>
      <c r="D156" s="2">
        <f t="shared" ca="1" si="5"/>
        <v>0.44</v>
      </c>
    </row>
    <row r="157" spans="1:4">
      <c r="A157" t="s">
        <v>5</v>
      </c>
      <c r="B157" s="1" t="e">
        <f>VLOOKUP(A157,#REF!,3,FALSE)</f>
        <v>#REF!</v>
      </c>
      <c r="C157" s="3">
        <f t="shared" ca="1" si="4"/>
        <v>41815</v>
      </c>
      <c r="D157" s="2">
        <f t="shared" ca="1" si="5"/>
        <v>0.42</v>
      </c>
    </row>
    <row r="158" spans="1:4">
      <c r="A158" t="s">
        <v>8</v>
      </c>
      <c r="B158" s="1" t="e">
        <f>VLOOKUP(A158,#REF!,3,FALSE)</f>
        <v>#REF!</v>
      </c>
      <c r="C158" s="3">
        <f t="shared" ca="1" si="4"/>
        <v>41735</v>
      </c>
      <c r="D158" s="2">
        <f t="shared" ca="1" si="5"/>
        <v>0.56000000000000005</v>
      </c>
    </row>
    <row r="159" spans="1:4">
      <c r="A159" t="s">
        <v>4</v>
      </c>
      <c r="B159" s="1" t="e">
        <f>VLOOKUP(A159,#REF!,3,FALSE)</f>
        <v>#REF!</v>
      </c>
      <c r="C159" s="3">
        <f t="shared" ca="1" si="4"/>
        <v>41829</v>
      </c>
      <c r="D159" s="2">
        <f t="shared" ca="1" si="5"/>
        <v>0.69</v>
      </c>
    </row>
    <row r="160" spans="1:4">
      <c r="A160" t="s">
        <v>6</v>
      </c>
      <c r="B160" s="1" t="e">
        <f>VLOOKUP(A160,#REF!,3,FALSE)</f>
        <v>#REF!</v>
      </c>
      <c r="C160" s="3">
        <f t="shared" ca="1" si="4"/>
        <v>41917</v>
      </c>
      <c r="D160" s="2">
        <f t="shared" ca="1" si="5"/>
        <v>0.45</v>
      </c>
    </row>
    <row r="161" spans="1:4">
      <c r="A161" t="s">
        <v>5</v>
      </c>
      <c r="B161" s="1" t="e">
        <f>VLOOKUP(A161,#REF!,3,FALSE)</f>
        <v>#REF!</v>
      </c>
      <c r="C161" s="3">
        <f t="shared" ca="1" si="4"/>
        <v>41686</v>
      </c>
      <c r="D161" s="2">
        <f t="shared" ca="1" si="5"/>
        <v>0.69</v>
      </c>
    </row>
    <row r="162" spans="1:4">
      <c r="A162" t="s">
        <v>7</v>
      </c>
      <c r="B162" s="1" t="e">
        <f>VLOOKUP(A162,#REF!,3,FALSE)</f>
        <v>#REF!</v>
      </c>
      <c r="C162" s="3">
        <f t="shared" ca="1" si="4"/>
        <v>41778</v>
      </c>
      <c r="D162" s="2">
        <f t="shared" ca="1" si="5"/>
        <v>0.6</v>
      </c>
    </row>
    <row r="163" spans="1:4">
      <c r="A163" t="s">
        <v>4</v>
      </c>
      <c r="B163" s="1" t="e">
        <f>VLOOKUP(A163,#REF!,3,FALSE)</f>
        <v>#REF!</v>
      </c>
      <c r="C163" s="3">
        <f t="shared" ca="1" si="4"/>
        <v>41752</v>
      </c>
      <c r="D163" s="2">
        <f t="shared" ca="1" si="5"/>
        <v>0.55000000000000004</v>
      </c>
    </row>
    <row r="164" spans="1:4">
      <c r="A164" t="s">
        <v>6</v>
      </c>
      <c r="B164" s="1" t="e">
        <f>VLOOKUP(A164,#REF!,3,FALSE)</f>
        <v>#REF!</v>
      </c>
      <c r="C164" s="3">
        <f t="shared" ca="1" si="4"/>
        <v>41904</v>
      </c>
      <c r="D164" s="2">
        <f t="shared" ca="1" si="5"/>
        <v>0.55000000000000004</v>
      </c>
    </row>
    <row r="165" spans="1:4">
      <c r="A165" t="s">
        <v>6</v>
      </c>
      <c r="B165" s="1" t="e">
        <f>VLOOKUP(A165,#REF!,3,FALSE)</f>
        <v>#REF!</v>
      </c>
      <c r="C165" s="3">
        <f t="shared" ca="1" si="4"/>
        <v>41877</v>
      </c>
      <c r="D165" s="2">
        <f t="shared" ca="1" si="5"/>
        <v>0.5</v>
      </c>
    </row>
    <row r="166" spans="1:4">
      <c r="A166" t="s">
        <v>9</v>
      </c>
      <c r="B166" s="1" t="e">
        <f>VLOOKUP(A166,#REF!,3,FALSE)</f>
        <v>#REF!</v>
      </c>
      <c r="C166" s="3">
        <f t="shared" ca="1" si="4"/>
        <v>41825</v>
      </c>
      <c r="D166" s="2">
        <f t="shared" ca="1" si="5"/>
        <v>0.7</v>
      </c>
    </row>
    <row r="167" spans="1:4">
      <c r="A167" t="s">
        <v>5</v>
      </c>
      <c r="B167" s="1" t="e">
        <f>VLOOKUP(A167,#REF!,3,FALSE)</f>
        <v>#REF!</v>
      </c>
      <c r="C167" s="3">
        <f t="shared" ca="1" si="4"/>
        <v>41900</v>
      </c>
      <c r="D167" s="2">
        <f t="shared" ca="1" si="5"/>
        <v>0.43</v>
      </c>
    </row>
    <row r="168" spans="1:4">
      <c r="A168" t="s">
        <v>4</v>
      </c>
      <c r="B168" s="1" t="e">
        <f>VLOOKUP(A168,#REF!,3,FALSE)</f>
        <v>#REF!</v>
      </c>
      <c r="C168" s="3">
        <f t="shared" ca="1" si="4"/>
        <v>41744</v>
      </c>
      <c r="D168" s="2">
        <f t="shared" ca="1" si="5"/>
        <v>0.69</v>
      </c>
    </row>
    <row r="169" spans="1:4">
      <c r="A169" t="s">
        <v>9</v>
      </c>
      <c r="B169" s="1" t="e">
        <f>VLOOKUP(A169,#REF!,3,FALSE)</f>
        <v>#REF!</v>
      </c>
      <c r="C169" s="3">
        <f t="shared" ca="1" si="4"/>
        <v>41646</v>
      </c>
      <c r="D169" s="2">
        <f t="shared" ca="1" si="5"/>
        <v>0.6</v>
      </c>
    </row>
    <row r="170" spans="1:4">
      <c r="A170" t="s">
        <v>9</v>
      </c>
      <c r="B170" s="1" t="e">
        <f>VLOOKUP(A170,#REF!,3,FALSE)</f>
        <v>#REF!</v>
      </c>
      <c r="C170" s="3">
        <f t="shared" ca="1" si="4"/>
        <v>41657</v>
      </c>
      <c r="D170" s="2">
        <f t="shared" ca="1" si="5"/>
        <v>0.63</v>
      </c>
    </row>
    <row r="171" spans="1:4">
      <c r="A171" t="s">
        <v>9</v>
      </c>
      <c r="B171" s="1" t="e">
        <f>VLOOKUP(A171,#REF!,3,FALSE)</f>
        <v>#REF!</v>
      </c>
      <c r="C171" s="3">
        <f t="shared" ca="1" si="4"/>
        <v>41824</v>
      </c>
      <c r="D171" s="2">
        <f t="shared" ca="1" si="5"/>
        <v>0.62</v>
      </c>
    </row>
    <row r="172" spans="1:4">
      <c r="A172" t="s">
        <v>4</v>
      </c>
      <c r="B172" s="1" t="e">
        <f>VLOOKUP(A172,#REF!,3,FALSE)</f>
        <v>#REF!</v>
      </c>
      <c r="C172" s="3">
        <f t="shared" ca="1" si="4"/>
        <v>41915</v>
      </c>
      <c r="D172" s="2">
        <f t="shared" ca="1" si="5"/>
        <v>0.56999999999999995</v>
      </c>
    </row>
    <row r="173" spans="1:4">
      <c r="A173" t="s">
        <v>5</v>
      </c>
      <c r="B173" s="1" t="e">
        <f>VLOOKUP(A173,#REF!,3,FALSE)</f>
        <v>#REF!</v>
      </c>
      <c r="C173" s="3">
        <f t="shared" ca="1" si="4"/>
        <v>41862</v>
      </c>
      <c r="D173" s="2">
        <f t="shared" ca="1" si="5"/>
        <v>0.67</v>
      </c>
    </row>
    <row r="174" spans="1:4">
      <c r="A174" t="s">
        <v>5</v>
      </c>
      <c r="B174" s="1" t="e">
        <f>VLOOKUP(A174,#REF!,3,FALSE)</f>
        <v>#REF!</v>
      </c>
      <c r="C174" s="3">
        <f t="shared" ca="1" si="4"/>
        <v>41646</v>
      </c>
      <c r="D174" s="2">
        <f t="shared" ca="1" si="5"/>
        <v>0.42</v>
      </c>
    </row>
    <row r="175" spans="1:4">
      <c r="A175" t="s">
        <v>8</v>
      </c>
      <c r="B175" s="1" t="e">
        <f>VLOOKUP(A175,#REF!,3,FALSE)</f>
        <v>#REF!</v>
      </c>
      <c r="C175" s="3">
        <f t="shared" ca="1" si="4"/>
        <v>41841</v>
      </c>
      <c r="D175" s="2">
        <f t="shared" ca="1" si="5"/>
        <v>0.4</v>
      </c>
    </row>
    <row r="176" spans="1:4">
      <c r="A176" t="s">
        <v>4</v>
      </c>
      <c r="B176" s="1" t="e">
        <f>VLOOKUP(A176,#REF!,3,FALSE)</f>
        <v>#REF!</v>
      </c>
      <c r="C176" s="3">
        <f t="shared" ca="1" si="4"/>
        <v>41892</v>
      </c>
      <c r="D176" s="2">
        <f t="shared" ca="1" si="5"/>
        <v>0.62</v>
      </c>
    </row>
    <row r="177" spans="1:4">
      <c r="A177" t="s">
        <v>6</v>
      </c>
      <c r="B177" s="1" t="e">
        <f>VLOOKUP(A177,#REF!,3,FALSE)</f>
        <v>#REF!</v>
      </c>
      <c r="C177" s="3">
        <f t="shared" ca="1" si="4"/>
        <v>41880</v>
      </c>
      <c r="D177" s="2">
        <f t="shared" ca="1" si="5"/>
        <v>0.48</v>
      </c>
    </row>
    <row r="178" spans="1:4">
      <c r="A178" t="s">
        <v>5</v>
      </c>
      <c r="B178" s="1" t="e">
        <f>VLOOKUP(A178,#REF!,3,FALSE)</f>
        <v>#REF!</v>
      </c>
      <c r="C178" s="3">
        <f t="shared" ca="1" si="4"/>
        <v>41797</v>
      </c>
      <c r="D178" s="2">
        <f t="shared" ca="1" si="5"/>
        <v>0.49</v>
      </c>
    </row>
    <row r="179" spans="1:4">
      <c r="A179" t="s">
        <v>7</v>
      </c>
      <c r="B179" s="1" t="e">
        <f>VLOOKUP(A179,#REF!,3,FALSE)</f>
        <v>#REF!</v>
      </c>
      <c r="C179" s="3">
        <f t="shared" ca="1" si="4"/>
        <v>41911</v>
      </c>
      <c r="D179" s="2">
        <f t="shared" ca="1" si="5"/>
        <v>0.41</v>
      </c>
    </row>
    <row r="180" spans="1:4">
      <c r="A180" t="s">
        <v>5</v>
      </c>
      <c r="B180" s="1" t="e">
        <f>VLOOKUP(A180,#REF!,3,FALSE)</f>
        <v>#REF!</v>
      </c>
      <c r="C180" s="3">
        <f t="shared" ca="1" si="4"/>
        <v>41851</v>
      </c>
      <c r="D180" s="2">
        <f t="shared" ca="1" si="5"/>
        <v>0.68</v>
      </c>
    </row>
    <row r="181" spans="1:4">
      <c r="A181" t="s">
        <v>8</v>
      </c>
      <c r="B181" s="1" t="e">
        <f>VLOOKUP(A181,#REF!,3,FALSE)</f>
        <v>#REF!</v>
      </c>
      <c r="C181" s="3">
        <f t="shared" ca="1" si="4"/>
        <v>41663</v>
      </c>
      <c r="D181" s="2">
        <f t="shared" ca="1" si="5"/>
        <v>0.43</v>
      </c>
    </row>
    <row r="182" spans="1:4">
      <c r="A182" t="s">
        <v>4</v>
      </c>
      <c r="B182" s="1" t="e">
        <f>VLOOKUP(A182,#REF!,3,FALSE)</f>
        <v>#REF!</v>
      </c>
      <c r="C182" s="3">
        <f t="shared" ca="1" si="4"/>
        <v>41838</v>
      </c>
      <c r="D182" s="2">
        <f t="shared" ca="1" si="5"/>
        <v>0.59</v>
      </c>
    </row>
    <row r="183" spans="1:4">
      <c r="A183" t="s">
        <v>6</v>
      </c>
      <c r="B183" s="1" t="e">
        <f>VLOOKUP(A183,#REF!,3,FALSE)</f>
        <v>#REF!</v>
      </c>
      <c r="C183" s="3">
        <f t="shared" ca="1" si="4"/>
        <v>41650</v>
      </c>
      <c r="D183" s="2">
        <f t="shared" ca="1" si="5"/>
        <v>0.68</v>
      </c>
    </row>
    <row r="184" spans="1:4">
      <c r="A184" t="s">
        <v>5</v>
      </c>
      <c r="B184" s="1" t="e">
        <f>VLOOKUP(A184,#REF!,3,FALSE)</f>
        <v>#REF!</v>
      </c>
      <c r="C184" s="3">
        <f t="shared" ca="1" si="4"/>
        <v>41733</v>
      </c>
      <c r="D184" s="2">
        <f t="shared" ca="1" si="5"/>
        <v>0.44</v>
      </c>
    </row>
    <row r="185" spans="1:4">
      <c r="A185" t="s">
        <v>6</v>
      </c>
      <c r="B185" s="1" t="e">
        <f>VLOOKUP(A185,#REF!,3,FALSE)</f>
        <v>#REF!</v>
      </c>
      <c r="C185" s="3">
        <f t="shared" ca="1" si="4"/>
        <v>41707</v>
      </c>
      <c r="D185" s="2">
        <f t="shared" ca="1" si="5"/>
        <v>0.54</v>
      </c>
    </row>
    <row r="186" spans="1:4">
      <c r="A186" t="s">
        <v>4</v>
      </c>
      <c r="B186" s="1" t="e">
        <f>VLOOKUP(A186,#REF!,3,FALSE)</f>
        <v>#REF!</v>
      </c>
      <c r="C186" s="3">
        <f t="shared" ca="1" si="4"/>
        <v>41685</v>
      </c>
      <c r="D186" s="2">
        <f t="shared" ca="1" si="5"/>
        <v>0.65</v>
      </c>
    </row>
    <row r="187" spans="1:4">
      <c r="A187" t="s">
        <v>6</v>
      </c>
      <c r="B187" s="1" t="e">
        <f>VLOOKUP(A187,#REF!,3,FALSE)</f>
        <v>#REF!</v>
      </c>
      <c r="C187" s="3">
        <f t="shared" ca="1" si="4"/>
        <v>41787</v>
      </c>
      <c r="D187" s="2">
        <f t="shared" ca="1" si="5"/>
        <v>0.51</v>
      </c>
    </row>
    <row r="188" spans="1:4">
      <c r="A188" t="s">
        <v>6</v>
      </c>
      <c r="B188" s="1" t="e">
        <f>VLOOKUP(A188,#REF!,3,FALSE)</f>
        <v>#REF!</v>
      </c>
      <c r="C188" s="3">
        <f t="shared" ca="1" si="4"/>
        <v>41856</v>
      </c>
      <c r="D188" s="2">
        <f t="shared" ca="1" si="5"/>
        <v>0.59</v>
      </c>
    </row>
    <row r="189" spans="1:4">
      <c r="A189" t="s">
        <v>9</v>
      </c>
      <c r="B189" s="1" t="e">
        <f>VLOOKUP(A189,#REF!,3,FALSE)</f>
        <v>#REF!</v>
      </c>
      <c r="C189" s="3">
        <f t="shared" ca="1" si="4"/>
        <v>41646</v>
      </c>
      <c r="D189" s="2">
        <f t="shared" ca="1" si="5"/>
        <v>0.57999999999999996</v>
      </c>
    </row>
    <row r="190" spans="1:4">
      <c r="A190" t="s">
        <v>5</v>
      </c>
      <c r="B190" s="1" t="e">
        <f>VLOOKUP(A190,#REF!,3,FALSE)</f>
        <v>#REF!</v>
      </c>
      <c r="C190" s="3">
        <f t="shared" ca="1" si="4"/>
        <v>41646</v>
      </c>
      <c r="D190" s="2">
        <f t="shared" ca="1" si="5"/>
        <v>0.53</v>
      </c>
    </row>
    <row r="191" spans="1:4">
      <c r="A191" t="s">
        <v>4</v>
      </c>
      <c r="B191" s="1" t="e">
        <f>VLOOKUP(A191,#REF!,3,FALSE)</f>
        <v>#REF!</v>
      </c>
      <c r="C191" s="3">
        <f t="shared" ca="1" si="4"/>
        <v>41878</v>
      </c>
      <c r="D191" s="2">
        <f t="shared" ca="1" si="5"/>
        <v>0.41</v>
      </c>
    </row>
    <row r="192" spans="1:4">
      <c r="A192" t="s">
        <v>9</v>
      </c>
      <c r="B192" s="1" t="e">
        <f>VLOOKUP(A192,#REF!,3,FALSE)</f>
        <v>#REF!</v>
      </c>
      <c r="C192" s="3">
        <f t="shared" ca="1" si="4"/>
        <v>41855</v>
      </c>
      <c r="D192" s="2">
        <f t="shared" ca="1" si="5"/>
        <v>0.5</v>
      </c>
    </row>
    <row r="193" spans="1:4">
      <c r="A193" t="s">
        <v>9</v>
      </c>
      <c r="B193" s="1" t="e">
        <f>VLOOKUP(A193,#REF!,3,FALSE)</f>
        <v>#REF!</v>
      </c>
      <c r="C193" s="3">
        <f t="shared" ca="1" si="4"/>
        <v>41793</v>
      </c>
      <c r="D193" s="2">
        <f t="shared" ca="1" si="5"/>
        <v>0.66</v>
      </c>
    </row>
    <row r="194" spans="1:4">
      <c r="A194" t="s">
        <v>9</v>
      </c>
      <c r="B194" s="1" t="e">
        <f>VLOOKUP(A194,#REF!,3,FALSE)</f>
        <v>#REF!</v>
      </c>
      <c r="C194" s="3">
        <f t="shared" ca="1" si="4"/>
        <v>41817</v>
      </c>
      <c r="D194" s="2">
        <f t="shared" ca="1" si="5"/>
        <v>0.46</v>
      </c>
    </row>
    <row r="195" spans="1:4">
      <c r="A195" t="s">
        <v>4</v>
      </c>
      <c r="B195" s="1" t="e">
        <f>VLOOKUP(A195,#REF!,3,FALSE)</f>
        <v>#REF!</v>
      </c>
      <c r="C195" s="3">
        <f t="shared" ref="C195:C258" ca="1" si="6">RANDBETWEEN(41640,41917)</f>
        <v>41829</v>
      </c>
      <c r="D195" s="2">
        <f t="shared" ref="D195:D258" ca="1" si="7">RANDBETWEEN(40,70)/100</f>
        <v>0.4</v>
      </c>
    </row>
    <row r="196" spans="1:4">
      <c r="A196" t="s">
        <v>5</v>
      </c>
      <c r="B196" s="1" t="e">
        <f>VLOOKUP(A196,#REF!,3,FALSE)</f>
        <v>#REF!</v>
      </c>
      <c r="C196" s="3">
        <f t="shared" ca="1" si="6"/>
        <v>41898</v>
      </c>
      <c r="D196" s="2">
        <f t="shared" ca="1" si="7"/>
        <v>0.51</v>
      </c>
    </row>
    <row r="197" spans="1:4">
      <c r="A197" t="s">
        <v>5</v>
      </c>
      <c r="B197" s="1" t="e">
        <f>VLOOKUP(A197,#REF!,3,FALSE)</f>
        <v>#REF!</v>
      </c>
      <c r="C197" s="3">
        <f t="shared" ca="1" si="6"/>
        <v>41876</v>
      </c>
      <c r="D197" s="2">
        <f t="shared" ca="1" si="7"/>
        <v>0.47</v>
      </c>
    </row>
    <row r="198" spans="1:4">
      <c r="A198" t="s">
        <v>8</v>
      </c>
      <c r="B198" s="1" t="e">
        <f>VLOOKUP(A198,#REF!,3,FALSE)</f>
        <v>#REF!</v>
      </c>
      <c r="C198" s="3">
        <f t="shared" ca="1" si="6"/>
        <v>41723</v>
      </c>
      <c r="D198" s="2">
        <f t="shared" ca="1" si="7"/>
        <v>0.57999999999999996</v>
      </c>
    </row>
    <row r="199" spans="1:4">
      <c r="A199" t="s">
        <v>4</v>
      </c>
      <c r="B199" s="1" t="e">
        <f>VLOOKUP(A199,#REF!,3,FALSE)</f>
        <v>#REF!</v>
      </c>
      <c r="C199" s="3">
        <f t="shared" ca="1" si="6"/>
        <v>41737</v>
      </c>
      <c r="D199" s="2">
        <f t="shared" ca="1" si="7"/>
        <v>0.49</v>
      </c>
    </row>
    <row r="200" spans="1:4">
      <c r="A200" t="s">
        <v>6</v>
      </c>
      <c r="B200" s="1" t="e">
        <f>VLOOKUP(A200,#REF!,3,FALSE)</f>
        <v>#REF!</v>
      </c>
      <c r="C200" s="3">
        <f t="shared" ca="1" si="6"/>
        <v>41744</v>
      </c>
      <c r="D200" s="2">
        <f t="shared" ca="1" si="7"/>
        <v>0.44</v>
      </c>
    </row>
    <row r="201" spans="1:4">
      <c r="A201" t="s">
        <v>5</v>
      </c>
      <c r="B201" s="1" t="e">
        <f>VLOOKUP(A201,#REF!,3,FALSE)</f>
        <v>#REF!</v>
      </c>
      <c r="C201" s="3">
        <f t="shared" ca="1" si="6"/>
        <v>41811</v>
      </c>
      <c r="D201" s="2">
        <f t="shared" ca="1" si="7"/>
        <v>0.5</v>
      </c>
    </row>
    <row r="202" spans="1:4">
      <c r="A202" t="s">
        <v>7</v>
      </c>
      <c r="B202" s="1" t="e">
        <f>VLOOKUP(A202,#REF!,3,FALSE)</f>
        <v>#REF!</v>
      </c>
      <c r="C202" s="3">
        <f t="shared" ca="1" si="6"/>
        <v>41820</v>
      </c>
      <c r="D202" s="2">
        <f t="shared" ca="1" si="7"/>
        <v>0.48</v>
      </c>
    </row>
    <row r="203" spans="1:4">
      <c r="A203" t="s">
        <v>3</v>
      </c>
      <c r="B203" s="1" t="e">
        <f>VLOOKUP(A203,#REF!,3,FALSE)</f>
        <v>#REF!</v>
      </c>
      <c r="C203" s="3">
        <f t="shared" ca="1" si="6"/>
        <v>41723</v>
      </c>
      <c r="D203" s="2">
        <f t="shared" ca="1" si="7"/>
        <v>0.7</v>
      </c>
    </row>
    <row r="204" spans="1:4">
      <c r="A204" t="s">
        <v>4</v>
      </c>
      <c r="B204" s="1" t="e">
        <f>VLOOKUP(A204,#REF!,3,FALSE)</f>
        <v>#REF!</v>
      </c>
      <c r="C204" s="3">
        <f t="shared" ca="1" si="6"/>
        <v>41735</v>
      </c>
      <c r="D204" s="2">
        <f t="shared" ca="1" si="7"/>
        <v>0.43</v>
      </c>
    </row>
    <row r="205" spans="1:4">
      <c r="A205" t="s">
        <v>5</v>
      </c>
      <c r="B205" s="1" t="e">
        <f>VLOOKUP(A205,#REF!,3,FALSE)</f>
        <v>#REF!</v>
      </c>
      <c r="C205" s="3">
        <f t="shared" ca="1" si="6"/>
        <v>41811</v>
      </c>
      <c r="D205" s="2">
        <f t="shared" ca="1" si="7"/>
        <v>0.65</v>
      </c>
    </row>
    <row r="206" spans="1:4">
      <c r="A206" t="s">
        <v>6</v>
      </c>
      <c r="B206" s="1" t="e">
        <f>VLOOKUP(A206,#REF!,3,FALSE)</f>
        <v>#REF!</v>
      </c>
      <c r="C206" s="3">
        <f t="shared" ca="1" si="6"/>
        <v>41857</v>
      </c>
      <c r="D206" s="2">
        <f t="shared" ca="1" si="7"/>
        <v>0.56999999999999995</v>
      </c>
    </row>
    <row r="207" spans="1:4">
      <c r="A207" t="s">
        <v>7</v>
      </c>
      <c r="B207" s="1" t="e">
        <f>VLOOKUP(A207,#REF!,3,FALSE)</f>
        <v>#REF!</v>
      </c>
      <c r="C207" s="3">
        <f t="shared" ca="1" si="6"/>
        <v>41714</v>
      </c>
      <c r="D207" s="2">
        <f t="shared" ca="1" si="7"/>
        <v>0.45</v>
      </c>
    </row>
    <row r="208" spans="1:4">
      <c r="A208" t="s">
        <v>3</v>
      </c>
      <c r="B208" s="1" t="e">
        <f>VLOOKUP(A208,#REF!,3,FALSE)</f>
        <v>#REF!</v>
      </c>
      <c r="C208" s="3">
        <f t="shared" ca="1" si="6"/>
        <v>41911</v>
      </c>
      <c r="D208" s="2">
        <f t="shared" ca="1" si="7"/>
        <v>0.48</v>
      </c>
    </row>
    <row r="209" spans="1:4">
      <c r="A209" t="s">
        <v>8</v>
      </c>
      <c r="B209" s="1" t="e">
        <f>VLOOKUP(A209,#REF!,3,FALSE)</f>
        <v>#REF!</v>
      </c>
      <c r="C209" s="3">
        <f t="shared" ca="1" si="6"/>
        <v>41693</v>
      </c>
      <c r="D209" s="2">
        <f t="shared" ca="1" si="7"/>
        <v>0.44</v>
      </c>
    </row>
    <row r="210" spans="1:4">
      <c r="A210" t="s">
        <v>3</v>
      </c>
      <c r="B210" s="1" t="e">
        <f>VLOOKUP(A210,#REF!,3,FALSE)</f>
        <v>#REF!</v>
      </c>
      <c r="C210" s="3">
        <f t="shared" ca="1" si="6"/>
        <v>41904</v>
      </c>
      <c r="D210" s="2">
        <f t="shared" ca="1" si="7"/>
        <v>0.44</v>
      </c>
    </row>
    <row r="211" spans="1:4">
      <c r="A211" t="s">
        <v>6</v>
      </c>
      <c r="B211" s="1" t="e">
        <f>VLOOKUP(A211,#REF!,3,FALSE)</f>
        <v>#REF!</v>
      </c>
      <c r="C211" s="3">
        <f t="shared" ca="1" si="6"/>
        <v>41793</v>
      </c>
      <c r="D211" s="2">
        <f t="shared" ca="1" si="7"/>
        <v>0.44</v>
      </c>
    </row>
    <row r="212" spans="1:4">
      <c r="A212" t="s">
        <v>5</v>
      </c>
      <c r="B212" s="1" t="e">
        <f>VLOOKUP(A212,#REF!,3,FALSE)</f>
        <v>#REF!</v>
      </c>
      <c r="C212" s="3">
        <f t="shared" ca="1" si="6"/>
        <v>41905</v>
      </c>
      <c r="D212" s="2">
        <f t="shared" ca="1" si="7"/>
        <v>0.46</v>
      </c>
    </row>
    <row r="213" spans="1:4">
      <c r="A213" t="s">
        <v>6</v>
      </c>
      <c r="B213" s="1" t="e">
        <f>VLOOKUP(A213,#REF!,3,FALSE)</f>
        <v>#REF!</v>
      </c>
      <c r="C213" s="3">
        <f t="shared" ca="1" si="6"/>
        <v>41847</v>
      </c>
      <c r="D213" s="2">
        <f t="shared" ca="1" si="7"/>
        <v>0.7</v>
      </c>
    </row>
    <row r="214" spans="1:4">
      <c r="A214" t="s">
        <v>5</v>
      </c>
      <c r="B214" s="1" t="e">
        <f>VLOOKUP(A214,#REF!,3,FALSE)</f>
        <v>#REF!</v>
      </c>
      <c r="C214" s="3">
        <f t="shared" ca="1" si="6"/>
        <v>41892</v>
      </c>
      <c r="D214" s="2">
        <f t="shared" ca="1" si="7"/>
        <v>0.64</v>
      </c>
    </row>
    <row r="215" spans="1:4">
      <c r="A215" t="s">
        <v>5</v>
      </c>
      <c r="B215" s="1" t="e">
        <f>VLOOKUP(A215,#REF!,3,FALSE)</f>
        <v>#REF!</v>
      </c>
      <c r="C215" s="3">
        <f t="shared" ca="1" si="6"/>
        <v>41649</v>
      </c>
      <c r="D215" s="2">
        <f t="shared" ca="1" si="7"/>
        <v>0.68</v>
      </c>
    </row>
    <row r="216" spans="1:4">
      <c r="A216" t="s">
        <v>9</v>
      </c>
      <c r="B216" s="1" t="e">
        <f>VLOOKUP(A216,#REF!,3,FALSE)</f>
        <v>#REF!</v>
      </c>
      <c r="C216" s="3">
        <f t="shared" ca="1" si="6"/>
        <v>41883</v>
      </c>
      <c r="D216" s="2">
        <f t="shared" ca="1" si="7"/>
        <v>0.68</v>
      </c>
    </row>
    <row r="217" spans="1:4">
      <c r="A217" t="s">
        <v>4</v>
      </c>
      <c r="B217" s="1" t="e">
        <f>VLOOKUP(A217,#REF!,3,FALSE)</f>
        <v>#REF!</v>
      </c>
      <c r="C217" s="3">
        <f t="shared" ca="1" si="6"/>
        <v>41647</v>
      </c>
      <c r="D217" s="2">
        <f t="shared" ca="1" si="7"/>
        <v>0.66</v>
      </c>
    </row>
    <row r="218" spans="1:4">
      <c r="A218" t="s">
        <v>6</v>
      </c>
      <c r="B218" s="1" t="e">
        <f>VLOOKUP(A218,#REF!,3,FALSE)</f>
        <v>#REF!</v>
      </c>
      <c r="C218" s="3">
        <f t="shared" ca="1" si="6"/>
        <v>41669</v>
      </c>
      <c r="D218" s="2">
        <f t="shared" ca="1" si="7"/>
        <v>0.43</v>
      </c>
    </row>
    <row r="219" spans="1:4">
      <c r="A219" t="s">
        <v>6</v>
      </c>
      <c r="B219" s="1" t="e">
        <f>VLOOKUP(A219,#REF!,3,FALSE)</f>
        <v>#REF!</v>
      </c>
      <c r="C219" s="3">
        <f t="shared" ca="1" si="6"/>
        <v>41793</v>
      </c>
      <c r="D219" s="2">
        <f t="shared" ca="1" si="7"/>
        <v>0.68</v>
      </c>
    </row>
    <row r="220" spans="1:4">
      <c r="A220" t="s">
        <v>9</v>
      </c>
      <c r="B220" s="1" t="e">
        <f>VLOOKUP(A220,#REF!,3,FALSE)</f>
        <v>#REF!</v>
      </c>
      <c r="C220" s="3">
        <f t="shared" ca="1" si="6"/>
        <v>41768</v>
      </c>
      <c r="D220" s="2">
        <f t="shared" ca="1" si="7"/>
        <v>0.61</v>
      </c>
    </row>
    <row r="221" spans="1:4">
      <c r="A221" t="s">
        <v>5</v>
      </c>
      <c r="B221" s="1" t="e">
        <f>VLOOKUP(A221,#REF!,3,FALSE)</f>
        <v>#REF!</v>
      </c>
      <c r="C221" s="3">
        <f t="shared" ca="1" si="6"/>
        <v>41667</v>
      </c>
      <c r="D221" s="2">
        <f t="shared" ca="1" si="7"/>
        <v>0.67</v>
      </c>
    </row>
    <row r="222" spans="1:4">
      <c r="A222" t="s">
        <v>4</v>
      </c>
      <c r="B222" s="1" t="e">
        <f>VLOOKUP(A222,#REF!,3,FALSE)</f>
        <v>#REF!</v>
      </c>
      <c r="C222" s="3">
        <f t="shared" ca="1" si="6"/>
        <v>41837</v>
      </c>
      <c r="D222" s="2">
        <f t="shared" ca="1" si="7"/>
        <v>0.56999999999999995</v>
      </c>
    </row>
    <row r="223" spans="1:4">
      <c r="A223" t="s">
        <v>9</v>
      </c>
      <c r="B223" s="1" t="e">
        <f>VLOOKUP(A223,#REF!,3,FALSE)</f>
        <v>#REF!</v>
      </c>
      <c r="C223" s="3">
        <f t="shared" ca="1" si="6"/>
        <v>41756</v>
      </c>
      <c r="D223" s="2">
        <f t="shared" ca="1" si="7"/>
        <v>0.46</v>
      </c>
    </row>
    <row r="224" spans="1:4">
      <c r="A224" t="s">
        <v>9</v>
      </c>
      <c r="B224" s="1" t="e">
        <f>VLOOKUP(A224,#REF!,3,FALSE)</f>
        <v>#REF!</v>
      </c>
      <c r="C224" s="3">
        <f t="shared" ca="1" si="6"/>
        <v>41704</v>
      </c>
      <c r="D224" s="2">
        <f t="shared" ca="1" si="7"/>
        <v>0.54</v>
      </c>
    </row>
    <row r="225" spans="1:4">
      <c r="A225" t="s">
        <v>9</v>
      </c>
      <c r="B225" s="1" t="e">
        <f>VLOOKUP(A225,#REF!,3,FALSE)</f>
        <v>#REF!</v>
      </c>
      <c r="C225" s="3">
        <f t="shared" ca="1" si="6"/>
        <v>41714</v>
      </c>
      <c r="D225" s="2">
        <f t="shared" ca="1" si="7"/>
        <v>0.55000000000000004</v>
      </c>
    </row>
    <row r="226" spans="1:4">
      <c r="A226" t="s">
        <v>4</v>
      </c>
      <c r="B226" s="1" t="e">
        <f>VLOOKUP(A226,#REF!,3,FALSE)</f>
        <v>#REF!</v>
      </c>
      <c r="C226" s="3">
        <f t="shared" ca="1" si="6"/>
        <v>41910</v>
      </c>
      <c r="D226" s="2">
        <f t="shared" ca="1" si="7"/>
        <v>0.56000000000000005</v>
      </c>
    </row>
    <row r="227" spans="1:4">
      <c r="A227" t="s">
        <v>5</v>
      </c>
      <c r="B227" s="1" t="e">
        <f>VLOOKUP(A227,#REF!,3,FALSE)</f>
        <v>#REF!</v>
      </c>
      <c r="C227" s="3">
        <f t="shared" ca="1" si="6"/>
        <v>41710</v>
      </c>
      <c r="D227" s="2">
        <f t="shared" ca="1" si="7"/>
        <v>0.45</v>
      </c>
    </row>
    <row r="228" spans="1:4">
      <c r="A228" t="s">
        <v>5</v>
      </c>
      <c r="B228" s="1" t="e">
        <f>VLOOKUP(A228,#REF!,3,FALSE)</f>
        <v>#REF!</v>
      </c>
      <c r="C228" s="3">
        <f t="shared" ca="1" si="6"/>
        <v>41858</v>
      </c>
      <c r="D228" s="2">
        <f t="shared" ca="1" si="7"/>
        <v>0.43</v>
      </c>
    </row>
    <row r="229" spans="1:4">
      <c r="A229" t="s">
        <v>8</v>
      </c>
      <c r="B229" s="1" t="e">
        <f>VLOOKUP(A229,#REF!,3,FALSE)</f>
        <v>#REF!</v>
      </c>
      <c r="C229" s="3">
        <f t="shared" ca="1" si="6"/>
        <v>41894</v>
      </c>
      <c r="D229" s="2">
        <f t="shared" ca="1" si="7"/>
        <v>0.43</v>
      </c>
    </row>
    <row r="230" spans="1:4">
      <c r="A230" t="s">
        <v>4</v>
      </c>
      <c r="B230" s="1" t="e">
        <f>VLOOKUP(A230,#REF!,3,FALSE)</f>
        <v>#REF!</v>
      </c>
      <c r="C230" s="3">
        <f t="shared" ca="1" si="6"/>
        <v>41792</v>
      </c>
      <c r="D230" s="2">
        <f t="shared" ca="1" si="7"/>
        <v>0.4</v>
      </c>
    </row>
    <row r="231" spans="1:4">
      <c r="A231" t="s">
        <v>6</v>
      </c>
      <c r="B231" s="1" t="e">
        <f>VLOOKUP(A231,#REF!,3,FALSE)</f>
        <v>#REF!</v>
      </c>
      <c r="C231" s="3">
        <f t="shared" ca="1" si="6"/>
        <v>41736</v>
      </c>
      <c r="D231" s="2">
        <f t="shared" ca="1" si="7"/>
        <v>0.64</v>
      </c>
    </row>
    <row r="232" spans="1:4">
      <c r="A232" t="s">
        <v>5</v>
      </c>
      <c r="B232" s="1" t="e">
        <f>VLOOKUP(A232,#REF!,3,FALSE)</f>
        <v>#REF!</v>
      </c>
      <c r="C232" s="3">
        <f t="shared" ca="1" si="6"/>
        <v>41724</v>
      </c>
      <c r="D232" s="2">
        <f t="shared" ca="1" si="7"/>
        <v>0.53</v>
      </c>
    </row>
    <row r="233" spans="1:4">
      <c r="A233" t="s">
        <v>7</v>
      </c>
      <c r="B233" s="1" t="e">
        <f>VLOOKUP(A233,#REF!,3,FALSE)</f>
        <v>#REF!</v>
      </c>
      <c r="C233" s="3">
        <f t="shared" ca="1" si="6"/>
        <v>41740</v>
      </c>
      <c r="D233" s="2">
        <f t="shared" ca="1" si="7"/>
        <v>0.69</v>
      </c>
    </row>
    <row r="234" spans="1:4">
      <c r="A234" t="s">
        <v>4</v>
      </c>
      <c r="B234" s="1" t="e">
        <f>VLOOKUP(A234,#REF!,3,FALSE)</f>
        <v>#REF!</v>
      </c>
      <c r="C234" s="3">
        <f t="shared" ca="1" si="6"/>
        <v>41796</v>
      </c>
      <c r="D234" s="2">
        <f t="shared" ca="1" si="7"/>
        <v>0.41</v>
      </c>
    </row>
    <row r="235" spans="1:4">
      <c r="A235" t="s">
        <v>6</v>
      </c>
      <c r="B235" s="1" t="e">
        <f>VLOOKUP(A235,#REF!,3,FALSE)</f>
        <v>#REF!</v>
      </c>
      <c r="C235" s="3">
        <f t="shared" ca="1" si="6"/>
        <v>41894</v>
      </c>
      <c r="D235" s="2">
        <f t="shared" ca="1" si="7"/>
        <v>0.6</v>
      </c>
    </row>
    <row r="236" spans="1:4">
      <c r="A236" t="s">
        <v>6</v>
      </c>
      <c r="B236" s="1" t="e">
        <f>VLOOKUP(A236,#REF!,3,FALSE)</f>
        <v>#REF!</v>
      </c>
      <c r="C236" s="3">
        <f t="shared" ca="1" si="6"/>
        <v>41791</v>
      </c>
      <c r="D236" s="2">
        <f t="shared" ca="1" si="7"/>
        <v>0.64</v>
      </c>
    </row>
    <row r="237" spans="1:4">
      <c r="A237" t="s">
        <v>9</v>
      </c>
      <c r="B237" s="1" t="e">
        <f>VLOOKUP(A237,#REF!,3,FALSE)</f>
        <v>#REF!</v>
      </c>
      <c r="C237" s="3">
        <f t="shared" ca="1" si="6"/>
        <v>41673</v>
      </c>
      <c r="D237" s="2">
        <f t="shared" ca="1" si="7"/>
        <v>0.66</v>
      </c>
    </row>
    <row r="238" spans="1:4">
      <c r="A238" t="s">
        <v>5</v>
      </c>
      <c r="B238" s="1" t="e">
        <f>VLOOKUP(A238,#REF!,3,FALSE)</f>
        <v>#REF!</v>
      </c>
      <c r="C238" s="3">
        <f t="shared" ca="1" si="6"/>
        <v>41828</v>
      </c>
      <c r="D238" s="2">
        <f t="shared" ca="1" si="7"/>
        <v>0.67</v>
      </c>
    </row>
    <row r="239" spans="1:4">
      <c r="A239" t="s">
        <v>4</v>
      </c>
      <c r="B239" s="1" t="e">
        <f>VLOOKUP(A239,#REF!,3,FALSE)</f>
        <v>#REF!</v>
      </c>
      <c r="C239" s="3">
        <f t="shared" ca="1" si="6"/>
        <v>41713</v>
      </c>
      <c r="D239" s="2">
        <f t="shared" ca="1" si="7"/>
        <v>0.5</v>
      </c>
    </row>
    <row r="240" spans="1:4">
      <c r="A240" t="s">
        <v>9</v>
      </c>
      <c r="B240" s="1" t="e">
        <f>VLOOKUP(A240,#REF!,3,FALSE)</f>
        <v>#REF!</v>
      </c>
      <c r="C240" s="3">
        <f t="shared" ca="1" si="6"/>
        <v>41849</v>
      </c>
      <c r="D240" s="2">
        <f t="shared" ca="1" si="7"/>
        <v>0.55000000000000004</v>
      </c>
    </row>
    <row r="241" spans="1:4">
      <c r="A241" t="s">
        <v>9</v>
      </c>
      <c r="B241" s="1" t="e">
        <f>VLOOKUP(A241,#REF!,3,FALSE)</f>
        <v>#REF!</v>
      </c>
      <c r="C241" s="3">
        <f t="shared" ca="1" si="6"/>
        <v>41711</v>
      </c>
      <c r="D241" s="2">
        <f t="shared" ca="1" si="7"/>
        <v>0.56999999999999995</v>
      </c>
    </row>
    <row r="242" spans="1:4">
      <c r="A242" t="s">
        <v>9</v>
      </c>
      <c r="B242" s="1" t="e">
        <f>VLOOKUP(A242,#REF!,3,FALSE)</f>
        <v>#REF!</v>
      </c>
      <c r="C242" s="3">
        <f t="shared" ca="1" si="6"/>
        <v>41888</v>
      </c>
      <c r="D242" s="2">
        <f t="shared" ca="1" si="7"/>
        <v>0.43</v>
      </c>
    </row>
    <row r="243" spans="1:4">
      <c r="A243" t="s">
        <v>4</v>
      </c>
      <c r="B243" s="1" t="e">
        <f>VLOOKUP(A243,#REF!,3,FALSE)</f>
        <v>#REF!</v>
      </c>
      <c r="C243" s="3">
        <f t="shared" ca="1" si="6"/>
        <v>41743</v>
      </c>
      <c r="D243" s="2">
        <f t="shared" ca="1" si="7"/>
        <v>0.41</v>
      </c>
    </row>
    <row r="244" spans="1:4">
      <c r="A244" t="s">
        <v>5</v>
      </c>
      <c r="B244" s="1" t="e">
        <f>VLOOKUP(A244,#REF!,3,FALSE)</f>
        <v>#REF!</v>
      </c>
      <c r="C244" s="3">
        <f t="shared" ca="1" si="6"/>
        <v>41683</v>
      </c>
      <c r="D244" s="2">
        <f t="shared" ca="1" si="7"/>
        <v>0.66</v>
      </c>
    </row>
    <row r="245" spans="1:4">
      <c r="A245" t="s">
        <v>5</v>
      </c>
      <c r="B245" s="1" t="e">
        <f>VLOOKUP(A245,#REF!,3,FALSE)</f>
        <v>#REF!</v>
      </c>
      <c r="C245" s="3">
        <f t="shared" ca="1" si="6"/>
        <v>41660</v>
      </c>
      <c r="D245" s="2">
        <f t="shared" ca="1" si="7"/>
        <v>0.49</v>
      </c>
    </row>
    <row r="246" spans="1:4">
      <c r="A246" t="s">
        <v>8</v>
      </c>
      <c r="B246" s="1" t="e">
        <f>VLOOKUP(A246,#REF!,3,FALSE)</f>
        <v>#REF!</v>
      </c>
      <c r="C246" s="3">
        <f t="shared" ca="1" si="6"/>
        <v>41660</v>
      </c>
      <c r="D246" s="2">
        <f t="shared" ca="1" si="7"/>
        <v>0.53</v>
      </c>
    </row>
    <row r="247" spans="1:4">
      <c r="A247" t="s">
        <v>4</v>
      </c>
      <c r="B247" s="1" t="e">
        <f>VLOOKUP(A247,#REF!,3,FALSE)</f>
        <v>#REF!</v>
      </c>
      <c r="C247" s="3">
        <f t="shared" ca="1" si="6"/>
        <v>41668</v>
      </c>
      <c r="D247" s="2">
        <f t="shared" ca="1" si="7"/>
        <v>0.69</v>
      </c>
    </row>
    <row r="248" spans="1:4">
      <c r="A248" t="s">
        <v>6</v>
      </c>
      <c r="B248" s="1" t="e">
        <f>VLOOKUP(A248,#REF!,3,FALSE)</f>
        <v>#REF!</v>
      </c>
      <c r="C248" s="3">
        <f t="shared" ca="1" si="6"/>
        <v>41775</v>
      </c>
      <c r="D248" s="2">
        <f t="shared" ca="1" si="7"/>
        <v>0.67</v>
      </c>
    </row>
    <row r="249" spans="1:4">
      <c r="A249" t="s">
        <v>5</v>
      </c>
      <c r="B249" s="1" t="e">
        <f>VLOOKUP(A249,#REF!,3,FALSE)</f>
        <v>#REF!</v>
      </c>
      <c r="C249" s="3">
        <f t="shared" ca="1" si="6"/>
        <v>41786</v>
      </c>
      <c r="D249" s="2">
        <f t="shared" ca="1" si="7"/>
        <v>0.6</v>
      </c>
    </row>
    <row r="250" spans="1:4">
      <c r="A250" t="s">
        <v>7</v>
      </c>
      <c r="B250" s="1" t="e">
        <f>VLOOKUP(A250,#REF!,3,FALSE)</f>
        <v>#REF!</v>
      </c>
      <c r="C250" s="3">
        <f t="shared" ca="1" si="6"/>
        <v>41671</v>
      </c>
      <c r="D250" s="2">
        <f t="shared" ca="1" si="7"/>
        <v>0.63</v>
      </c>
    </row>
    <row r="251" spans="1:4">
      <c r="A251" t="s">
        <v>3</v>
      </c>
      <c r="B251" s="1" t="e">
        <f>VLOOKUP(A251,#REF!,3,FALSE)</f>
        <v>#REF!</v>
      </c>
      <c r="C251" s="3">
        <f t="shared" ca="1" si="6"/>
        <v>41813</v>
      </c>
      <c r="D251" s="2">
        <f t="shared" ca="1" si="7"/>
        <v>0.56999999999999995</v>
      </c>
    </row>
    <row r="252" spans="1:4">
      <c r="A252" t="s">
        <v>4</v>
      </c>
      <c r="B252" s="1" t="e">
        <f>VLOOKUP(A252,#REF!,3,FALSE)</f>
        <v>#REF!</v>
      </c>
      <c r="C252" s="3">
        <f t="shared" ca="1" si="6"/>
        <v>41790</v>
      </c>
      <c r="D252" s="2">
        <f t="shared" ca="1" si="7"/>
        <v>0.63</v>
      </c>
    </row>
    <row r="253" spans="1:4">
      <c r="A253" t="s">
        <v>5</v>
      </c>
      <c r="B253" s="1" t="e">
        <f>VLOOKUP(A253,#REF!,3,FALSE)</f>
        <v>#REF!</v>
      </c>
      <c r="C253" s="3">
        <f t="shared" ca="1" si="6"/>
        <v>41915</v>
      </c>
      <c r="D253" s="2">
        <f t="shared" ca="1" si="7"/>
        <v>0.69</v>
      </c>
    </row>
    <row r="254" spans="1:4">
      <c r="A254" t="s">
        <v>6</v>
      </c>
      <c r="B254" s="1" t="e">
        <f>VLOOKUP(A254,#REF!,3,FALSE)</f>
        <v>#REF!</v>
      </c>
      <c r="C254" s="3">
        <f t="shared" ca="1" si="6"/>
        <v>41847</v>
      </c>
      <c r="D254" s="2">
        <f t="shared" ca="1" si="7"/>
        <v>0.67</v>
      </c>
    </row>
    <row r="255" spans="1:4">
      <c r="A255" t="s">
        <v>7</v>
      </c>
      <c r="B255" s="1" t="e">
        <f>VLOOKUP(A255,#REF!,3,FALSE)</f>
        <v>#REF!</v>
      </c>
      <c r="C255" s="3">
        <f t="shared" ca="1" si="6"/>
        <v>41668</v>
      </c>
      <c r="D255" s="2">
        <f t="shared" ca="1" si="7"/>
        <v>0.56999999999999995</v>
      </c>
    </row>
    <row r="256" spans="1:4">
      <c r="A256" t="s">
        <v>3</v>
      </c>
      <c r="B256" s="1" t="e">
        <f>VLOOKUP(A256,#REF!,3,FALSE)</f>
        <v>#REF!</v>
      </c>
      <c r="C256" s="3">
        <f t="shared" ca="1" si="6"/>
        <v>41816</v>
      </c>
      <c r="D256" s="2">
        <f t="shared" ca="1" si="7"/>
        <v>0.5</v>
      </c>
    </row>
    <row r="257" spans="1:4">
      <c r="A257" t="s">
        <v>8</v>
      </c>
      <c r="B257" s="1" t="e">
        <f>VLOOKUP(A257,#REF!,3,FALSE)</f>
        <v>#REF!</v>
      </c>
      <c r="C257" s="3">
        <f t="shared" ca="1" si="6"/>
        <v>41743</v>
      </c>
      <c r="D257" s="2">
        <f t="shared" ca="1" si="7"/>
        <v>0.43</v>
      </c>
    </row>
    <row r="258" spans="1:4">
      <c r="A258" t="s">
        <v>3</v>
      </c>
      <c r="B258" s="1" t="e">
        <f>VLOOKUP(A258,#REF!,3,FALSE)</f>
        <v>#REF!</v>
      </c>
      <c r="C258" s="3">
        <f t="shared" ca="1" si="6"/>
        <v>41824</v>
      </c>
      <c r="D258" s="2">
        <f t="shared" ca="1" si="7"/>
        <v>0.47</v>
      </c>
    </row>
    <row r="259" spans="1:4">
      <c r="A259" t="s">
        <v>6</v>
      </c>
      <c r="B259" s="1" t="e">
        <f>VLOOKUP(A259,#REF!,3,FALSE)</f>
        <v>#REF!</v>
      </c>
      <c r="C259" s="3">
        <f t="shared" ref="C259:C322" ca="1" si="8">RANDBETWEEN(41640,41917)</f>
        <v>41780</v>
      </c>
      <c r="D259" s="2">
        <f t="shared" ref="D259:D322" ca="1" si="9">RANDBETWEEN(40,70)/100</f>
        <v>0.64</v>
      </c>
    </row>
    <row r="260" spans="1:4">
      <c r="A260" t="s">
        <v>5</v>
      </c>
      <c r="B260" s="1" t="e">
        <f>VLOOKUP(A260,#REF!,3,FALSE)</f>
        <v>#REF!</v>
      </c>
      <c r="C260" s="3">
        <f t="shared" ca="1" si="8"/>
        <v>41827</v>
      </c>
      <c r="D260" s="2">
        <f t="shared" ca="1" si="9"/>
        <v>0.4</v>
      </c>
    </row>
    <row r="261" spans="1:4">
      <c r="A261" t="s">
        <v>6</v>
      </c>
      <c r="B261" s="1" t="e">
        <f>VLOOKUP(A261,#REF!,3,FALSE)</f>
        <v>#REF!</v>
      </c>
      <c r="C261" s="3">
        <f t="shared" ca="1" si="8"/>
        <v>41796</v>
      </c>
      <c r="D261" s="2">
        <f t="shared" ca="1" si="9"/>
        <v>0.68</v>
      </c>
    </row>
    <row r="262" spans="1:4">
      <c r="A262" t="s">
        <v>5</v>
      </c>
      <c r="B262" s="1" t="e">
        <f>VLOOKUP(A262,#REF!,3,FALSE)</f>
        <v>#REF!</v>
      </c>
      <c r="C262" s="3">
        <f t="shared" ca="1" si="8"/>
        <v>41665</v>
      </c>
      <c r="D262" s="2">
        <f t="shared" ca="1" si="9"/>
        <v>0.42</v>
      </c>
    </row>
    <row r="263" spans="1:4">
      <c r="A263" t="s">
        <v>5</v>
      </c>
      <c r="B263" s="1" t="e">
        <f>VLOOKUP(A263,#REF!,3,FALSE)</f>
        <v>#REF!</v>
      </c>
      <c r="C263" s="3">
        <f t="shared" ca="1" si="8"/>
        <v>41779</v>
      </c>
      <c r="D263" s="2">
        <f t="shared" ca="1" si="9"/>
        <v>0.48</v>
      </c>
    </row>
    <row r="264" spans="1:4">
      <c r="A264" t="s">
        <v>9</v>
      </c>
      <c r="B264" s="1" t="e">
        <f>VLOOKUP(A264,#REF!,3,FALSE)</f>
        <v>#REF!</v>
      </c>
      <c r="C264" s="3">
        <f t="shared" ca="1" si="8"/>
        <v>41707</v>
      </c>
      <c r="D264" s="2">
        <f t="shared" ca="1" si="9"/>
        <v>0.41</v>
      </c>
    </row>
    <row r="265" spans="1:4">
      <c r="A265" t="s">
        <v>9</v>
      </c>
      <c r="B265" s="1" t="e">
        <f>VLOOKUP(A265,#REF!,3,FALSE)</f>
        <v>#REF!</v>
      </c>
      <c r="C265" s="3">
        <f t="shared" ca="1" si="8"/>
        <v>41665</v>
      </c>
      <c r="D265" s="2">
        <f t="shared" ca="1" si="9"/>
        <v>0.63</v>
      </c>
    </row>
    <row r="266" spans="1:4">
      <c r="A266" t="s">
        <v>3</v>
      </c>
      <c r="B266" s="1" t="e">
        <f>VLOOKUP(A266,#REF!,3,FALSE)</f>
        <v>#REF!</v>
      </c>
      <c r="C266" s="3">
        <f t="shared" ca="1" si="8"/>
        <v>41691</v>
      </c>
      <c r="D266" s="2">
        <f t="shared" ca="1" si="9"/>
        <v>0.5</v>
      </c>
    </row>
    <row r="267" spans="1:4">
      <c r="A267" t="s">
        <v>4</v>
      </c>
      <c r="B267" s="1" t="e">
        <f>VLOOKUP(A267,#REF!,3,FALSE)</f>
        <v>#REF!</v>
      </c>
      <c r="C267" s="3">
        <f t="shared" ca="1" si="8"/>
        <v>41842</v>
      </c>
      <c r="D267" s="2">
        <f t="shared" ca="1" si="9"/>
        <v>0.43</v>
      </c>
    </row>
    <row r="268" spans="1:4">
      <c r="A268" t="s">
        <v>5</v>
      </c>
      <c r="B268" s="1" t="e">
        <f>VLOOKUP(A268,#REF!,3,FALSE)</f>
        <v>#REF!</v>
      </c>
      <c r="C268" s="3">
        <f t="shared" ca="1" si="8"/>
        <v>41864</v>
      </c>
      <c r="D268" s="2">
        <f t="shared" ca="1" si="9"/>
        <v>0.53</v>
      </c>
    </row>
    <row r="269" spans="1:4">
      <c r="A269" t="s">
        <v>6</v>
      </c>
      <c r="B269" s="1" t="e">
        <f>VLOOKUP(A269,#REF!,3,FALSE)</f>
        <v>#REF!</v>
      </c>
      <c r="C269" s="3">
        <f t="shared" ca="1" si="8"/>
        <v>41751</v>
      </c>
      <c r="D269" s="2">
        <f t="shared" ca="1" si="9"/>
        <v>0.48</v>
      </c>
    </row>
    <row r="270" spans="1:4">
      <c r="A270" t="s">
        <v>7</v>
      </c>
      <c r="B270" s="1" t="e">
        <f>VLOOKUP(A270,#REF!,3,FALSE)</f>
        <v>#REF!</v>
      </c>
      <c r="C270" s="3">
        <f t="shared" ca="1" si="8"/>
        <v>41767</v>
      </c>
      <c r="D270" s="2">
        <f t="shared" ca="1" si="9"/>
        <v>0.46</v>
      </c>
    </row>
    <row r="271" spans="1:4">
      <c r="A271" t="s">
        <v>3</v>
      </c>
      <c r="B271" s="1" t="e">
        <f>VLOOKUP(A271,#REF!,3,FALSE)</f>
        <v>#REF!</v>
      </c>
      <c r="C271" s="3">
        <f t="shared" ca="1" si="8"/>
        <v>41910</v>
      </c>
      <c r="D271" s="2">
        <f t="shared" ca="1" si="9"/>
        <v>0.66</v>
      </c>
    </row>
    <row r="272" spans="1:4">
      <c r="A272" t="s">
        <v>8</v>
      </c>
      <c r="B272" s="1" t="e">
        <f>VLOOKUP(A272,#REF!,3,FALSE)</f>
        <v>#REF!</v>
      </c>
      <c r="C272" s="3">
        <f t="shared" ca="1" si="8"/>
        <v>41791</v>
      </c>
      <c r="D272" s="2">
        <f t="shared" ca="1" si="9"/>
        <v>0.69</v>
      </c>
    </row>
    <row r="273" spans="1:4">
      <c r="A273" t="s">
        <v>3</v>
      </c>
      <c r="B273" s="1" t="e">
        <f>VLOOKUP(A273,#REF!,3,FALSE)</f>
        <v>#REF!</v>
      </c>
      <c r="C273" s="3">
        <f t="shared" ca="1" si="8"/>
        <v>41872</v>
      </c>
      <c r="D273" s="2">
        <f t="shared" ca="1" si="9"/>
        <v>0.6</v>
      </c>
    </row>
    <row r="274" spans="1:4">
      <c r="A274" t="s">
        <v>6</v>
      </c>
      <c r="B274" s="1" t="e">
        <f>VLOOKUP(A274,#REF!,3,FALSE)</f>
        <v>#REF!</v>
      </c>
      <c r="C274" s="3">
        <f t="shared" ca="1" si="8"/>
        <v>41696</v>
      </c>
      <c r="D274" s="2">
        <f t="shared" ca="1" si="9"/>
        <v>0.56999999999999995</v>
      </c>
    </row>
    <row r="275" spans="1:4">
      <c r="A275" t="s">
        <v>5</v>
      </c>
      <c r="B275" s="1" t="e">
        <f>VLOOKUP(A275,#REF!,3,FALSE)</f>
        <v>#REF!</v>
      </c>
      <c r="C275" s="3">
        <f t="shared" ca="1" si="8"/>
        <v>41822</v>
      </c>
      <c r="D275" s="2">
        <f t="shared" ca="1" si="9"/>
        <v>0.67</v>
      </c>
    </row>
    <row r="276" spans="1:4">
      <c r="A276" t="s">
        <v>6</v>
      </c>
      <c r="B276" s="1" t="e">
        <f>VLOOKUP(A276,#REF!,3,FALSE)</f>
        <v>#REF!</v>
      </c>
      <c r="C276" s="3">
        <f t="shared" ca="1" si="8"/>
        <v>41816</v>
      </c>
      <c r="D276" s="2">
        <f t="shared" ca="1" si="9"/>
        <v>0.5</v>
      </c>
    </row>
    <row r="277" spans="1:4">
      <c r="A277" t="s">
        <v>5</v>
      </c>
      <c r="B277" s="1" t="e">
        <f>VLOOKUP(A277,#REF!,3,FALSE)</f>
        <v>#REF!</v>
      </c>
      <c r="C277" s="3">
        <f t="shared" ca="1" si="8"/>
        <v>41850</v>
      </c>
      <c r="D277" s="2">
        <f t="shared" ca="1" si="9"/>
        <v>0.57999999999999996</v>
      </c>
    </row>
    <row r="278" spans="1:4">
      <c r="A278" t="s">
        <v>5</v>
      </c>
      <c r="B278" s="1" t="e">
        <f>VLOOKUP(A278,#REF!,3,FALSE)</f>
        <v>#REF!</v>
      </c>
      <c r="C278" s="3">
        <f t="shared" ca="1" si="8"/>
        <v>41705</v>
      </c>
      <c r="D278" s="2">
        <f t="shared" ca="1" si="9"/>
        <v>0.48</v>
      </c>
    </row>
    <row r="279" spans="1:4">
      <c r="A279" t="s">
        <v>9</v>
      </c>
      <c r="B279" s="1" t="e">
        <f>VLOOKUP(A279,#REF!,3,FALSE)</f>
        <v>#REF!</v>
      </c>
      <c r="C279" s="3">
        <f t="shared" ca="1" si="8"/>
        <v>41708</v>
      </c>
      <c r="D279" s="2">
        <f t="shared" ca="1" si="9"/>
        <v>0.41</v>
      </c>
    </row>
    <row r="280" spans="1:4">
      <c r="A280" t="s">
        <v>9</v>
      </c>
      <c r="B280" s="1" t="e">
        <f>VLOOKUP(A280,#REF!,3,FALSE)</f>
        <v>#REF!</v>
      </c>
      <c r="C280" s="3">
        <f t="shared" ca="1" si="8"/>
        <v>41856</v>
      </c>
      <c r="D280" s="2">
        <f t="shared" ca="1" si="9"/>
        <v>0.61</v>
      </c>
    </row>
    <row r="281" spans="1:4">
      <c r="A281" t="s">
        <v>4</v>
      </c>
      <c r="B281" s="1" t="e">
        <f>VLOOKUP(A281,#REF!,3,FALSE)</f>
        <v>#REF!</v>
      </c>
      <c r="C281" s="3">
        <f t="shared" ca="1" si="8"/>
        <v>41856</v>
      </c>
      <c r="D281" s="2">
        <f t="shared" ca="1" si="9"/>
        <v>0.54</v>
      </c>
    </row>
    <row r="282" spans="1:4">
      <c r="A282" t="s">
        <v>7</v>
      </c>
      <c r="B282" s="1" t="e">
        <f>VLOOKUP(A282,#REF!,3,FALSE)</f>
        <v>#REF!</v>
      </c>
      <c r="C282" s="3">
        <f t="shared" ca="1" si="8"/>
        <v>41858</v>
      </c>
      <c r="D282" s="2">
        <f t="shared" ca="1" si="9"/>
        <v>0.67</v>
      </c>
    </row>
    <row r="283" spans="1:4">
      <c r="A283" t="s">
        <v>5</v>
      </c>
      <c r="B283" s="1" t="e">
        <f>VLOOKUP(A283,#REF!,3,FALSE)</f>
        <v>#REF!</v>
      </c>
      <c r="C283" s="3">
        <f t="shared" ca="1" si="8"/>
        <v>41685</v>
      </c>
      <c r="D283" s="2">
        <f t="shared" ca="1" si="9"/>
        <v>0.7</v>
      </c>
    </row>
    <row r="284" spans="1:4">
      <c r="A284" t="s">
        <v>5</v>
      </c>
      <c r="B284" s="1" t="e">
        <f>VLOOKUP(A284,#REF!,3,FALSE)</f>
        <v>#REF!</v>
      </c>
      <c r="C284" s="3">
        <f t="shared" ca="1" si="8"/>
        <v>41912</v>
      </c>
      <c r="D284" s="2">
        <f t="shared" ca="1" si="9"/>
        <v>0.52</v>
      </c>
    </row>
    <row r="285" spans="1:4">
      <c r="A285" t="s">
        <v>8</v>
      </c>
      <c r="B285" s="1" t="e">
        <f>VLOOKUP(A285,#REF!,3,FALSE)</f>
        <v>#REF!</v>
      </c>
      <c r="C285" s="3">
        <f t="shared" ca="1" si="8"/>
        <v>41812</v>
      </c>
      <c r="D285" s="2">
        <f t="shared" ca="1" si="9"/>
        <v>0.54</v>
      </c>
    </row>
    <row r="286" spans="1:4">
      <c r="A286" t="s">
        <v>4</v>
      </c>
      <c r="B286" s="1" t="e">
        <f>VLOOKUP(A286,#REF!,3,FALSE)</f>
        <v>#REF!</v>
      </c>
      <c r="C286" s="3">
        <f t="shared" ca="1" si="8"/>
        <v>41704</v>
      </c>
      <c r="D286" s="2">
        <f t="shared" ca="1" si="9"/>
        <v>0.6</v>
      </c>
    </row>
    <row r="287" spans="1:4">
      <c r="A287" t="s">
        <v>6</v>
      </c>
      <c r="B287" s="1" t="e">
        <f>VLOOKUP(A287,#REF!,3,FALSE)</f>
        <v>#REF!</v>
      </c>
      <c r="C287" s="3">
        <f t="shared" ca="1" si="8"/>
        <v>41828</v>
      </c>
      <c r="D287" s="2">
        <f t="shared" ca="1" si="9"/>
        <v>0.59</v>
      </c>
    </row>
    <row r="288" spans="1:4">
      <c r="A288" t="s">
        <v>5</v>
      </c>
      <c r="B288" s="1" t="e">
        <f>VLOOKUP(A288,#REF!,3,FALSE)</f>
        <v>#REF!</v>
      </c>
      <c r="C288" s="3">
        <f t="shared" ca="1" si="8"/>
        <v>41853</v>
      </c>
      <c r="D288" s="2">
        <f t="shared" ca="1" si="9"/>
        <v>0.68</v>
      </c>
    </row>
    <row r="289" spans="1:4">
      <c r="A289" t="s">
        <v>6</v>
      </c>
      <c r="B289" s="1" t="e">
        <f>VLOOKUP(A289,#REF!,3,FALSE)</f>
        <v>#REF!</v>
      </c>
      <c r="C289" s="3">
        <f t="shared" ca="1" si="8"/>
        <v>41903</v>
      </c>
      <c r="D289" s="2">
        <f t="shared" ca="1" si="9"/>
        <v>0.41</v>
      </c>
    </row>
    <row r="290" spans="1:4">
      <c r="A290" t="s">
        <v>4</v>
      </c>
      <c r="B290" s="1" t="e">
        <f>VLOOKUP(A290,#REF!,3,FALSE)</f>
        <v>#REF!</v>
      </c>
      <c r="C290" s="3">
        <f t="shared" ca="1" si="8"/>
        <v>41867</v>
      </c>
      <c r="D290" s="2">
        <f t="shared" ca="1" si="9"/>
        <v>0.47</v>
      </c>
    </row>
    <row r="291" spans="1:4">
      <c r="A291" t="s">
        <v>6</v>
      </c>
      <c r="B291" s="1" t="e">
        <f>VLOOKUP(A291,#REF!,3,FALSE)</f>
        <v>#REF!</v>
      </c>
      <c r="C291" s="3">
        <f t="shared" ca="1" si="8"/>
        <v>41873</v>
      </c>
      <c r="D291" s="2">
        <f t="shared" ca="1" si="9"/>
        <v>0.64</v>
      </c>
    </row>
    <row r="292" spans="1:4">
      <c r="A292" t="s">
        <v>6</v>
      </c>
      <c r="B292" s="1" t="e">
        <f>VLOOKUP(A292,#REF!,3,FALSE)</f>
        <v>#REF!</v>
      </c>
      <c r="C292" s="3">
        <f t="shared" ca="1" si="8"/>
        <v>41851</v>
      </c>
      <c r="D292" s="2">
        <f t="shared" ca="1" si="9"/>
        <v>0.63</v>
      </c>
    </row>
    <row r="293" spans="1:4">
      <c r="A293" t="s">
        <v>9</v>
      </c>
      <c r="B293" s="1" t="e">
        <f>VLOOKUP(A293,#REF!,3,FALSE)</f>
        <v>#REF!</v>
      </c>
      <c r="C293" s="3">
        <f t="shared" ca="1" si="8"/>
        <v>41832</v>
      </c>
      <c r="D293" s="2">
        <f t="shared" ca="1" si="9"/>
        <v>0.64</v>
      </c>
    </row>
    <row r="294" spans="1:4">
      <c r="A294" t="s">
        <v>5</v>
      </c>
      <c r="B294" s="1" t="e">
        <f>VLOOKUP(A294,#REF!,3,FALSE)</f>
        <v>#REF!</v>
      </c>
      <c r="C294" s="3">
        <f t="shared" ca="1" si="8"/>
        <v>41682</v>
      </c>
      <c r="D294" s="2">
        <f t="shared" ca="1" si="9"/>
        <v>0.49</v>
      </c>
    </row>
    <row r="295" spans="1:4">
      <c r="A295" t="s">
        <v>4</v>
      </c>
      <c r="B295" s="1" t="e">
        <f>VLOOKUP(A295,#REF!,3,FALSE)</f>
        <v>#REF!</v>
      </c>
      <c r="C295" s="3">
        <f t="shared" ca="1" si="8"/>
        <v>41702</v>
      </c>
      <c r="D295" s="2">
        <f t="shared" ca="1" si="9"/>
        <v>0.42</v>
      </c>
    </row>
    <row r="296" spans="1:4">
      <c r="A296" t="s">
        <v>9</v>
      </c>
      <c r="B296" s="1" t="e">
        <f>VLOOKUP(A296,#REF!,3,FALSE)</f>
        <v>#REF!</v>
      </c>
      <c r="C296" s="3">
        <f t="shared" ca="1" si="8"/>
        <v>41806</v>
      </c>
      <c r="D296" s="2">
        <f t="shared" ca="1" si="9"/>
        <v>0.67</v>
      </c>
    </row>
    <row r="297" spans="1:4">
      <c r="A297" t="s">
        <v>9</v>
      </c>
      <c r="B297" s="1" t="e">
        <f>VLOOKUP(A297,#REF!,3,FALSE)</f>
        <v>#REF!</v>
      </c>
      <c r="C297" s="3">
        <f t="shared" ca="1" si="8"/>
        <v>41823</v>
      </c>
      <c r="D297" s="2">
        <f t="shared" ca="1" si="9"/>
        <v>0.43</v>
      </c>
    </row>
    <row r="298" spans="1:4">
      <c r="A298" t="s">
        <v>9</v>
      </c>
      <c r="B298" s="1" t="e">
        <f>VLOOKUP(A298,#REF!,3,FALSE)</f>
        <v>#REF!</v>
      </c>
      <c r="C298" s="3">
        <f t="shared" ca="1" si="8"/>
        <v>41806</v>
      </c>
      <c r="D298" s="2">
        <f t="shared" ca="1" si="9"/>
        <v>0.56000000000000005</v>
      </c>
    </row>
    <row r="299" spans="1:4">
      <c r="A299" t="s">
        <v>4</v>
      </c>
      <c r="B299" s="1" t="e">
        <f>VLOOKUP(A299,#REF!,3,FALSE)</f>
        <v>#REF!</v>
      </c>
      <c r="C299" s="3">
        <f t="shared" ca="1" si="8"/>
        <v>41669</v>
      </c>
      <c r="D299" s="2">
        <f t="shared" ca="1" si="9"/>
        <v>0.47</v>
      </c>
    </row>
    <row r="300" spans="1:4">
      <c r="A300" t="s">
        <v>5</v>
      </c>
      <c r="B300" s="1" t="e">
        <f>VLOOKUP(A300,#REF!,3,FALSE)</f>
        <v>#REF!</v>
      </c>
      <c r="C300" s="3">
        <f t="shared" ca="1" si="8"/>
        <v>41851</v>
      </c>
      <c r="D300" s="2">
        <f t="shared" ca="1" si="9"/>
        <v>0.43</v>
      </c>
    </row>
    <row r="301" spans="1:4">
      <c r="A301" t="s">
        <v>5</v>
      </c>
      <c r="B301" s="1" t="e">
        <f>VLOOKUP(A301,#REF!,3,FALSE)</f>
        <v>#REF!</v>
      </c>
      <c r="C301" s="3">
        <f t="shared" ca="1" si="8"/>
        <v>41680</v>
      </c>
      <c r="D301" s="2">
        <f t="shared" ca="1" si="9"/>
        <v>0.54</v>
      </c>
    </row>
    <row r="302" spans="1:4">
      <c r="A302" t="s">
        <v>8</v>
      </c>
      <c r="B302" s="1" t="e">
        <f>VLOOKUP(A302,#REF!,3,FALSE)</f>
        <v>#REF!</v>
      </c>
      <c r="C302" s="3">
        <f t="shared" ca="1" si="8"/>
        <v>41650</v>
      </c>
      <c r="D302" s="2">
        <f t="shared" ca="1" si="9"/>
        <v>0.57999999999999996</v>
      </c>
    </row>
    <row r="303" spans="1:4">
      <c r="A303" t="s">
        <v>4</v>
      </c>
      <c r="B303" s="1" t="e">
        <f>VLOOKUP(A303,#REF!,3,FALSE)</f>
        <v>#REF!</v>
      </c>
      <c r="C303" s="3">
        <f t="shared" ca="1" si="8"/>
        <v>41699</v>
      </c>
      <c r="D303" s="2">
        <f t="shared" ca="1" si="9"/>
        <v>0.56000000000000005</v>
      </c>
    </row>
    <row r="304" spans="1:4">
      <c r="A304" t="s">
        <v>6</v>
      </c>
      <c r="B304" s="1" t="e">
        <f>VLOOKUP(A304,#REF!,3,FALSE)</f>
        <v>#REF!</v>
      </c>
      <c r="C304" s="3">
        <f t="shared" ca="1" si="8"/>
        <v>41914</v>
      </c>
      <c r="D304" s="2">
        <f t="shared" ca="1" si="9"/>
        <v>0.59</v>
      </c>
    </row>
    <row r="305" spans="1:4">
      <c r="A305" t="s">
        <v>5</v>
      </c>
      <c r="B305" s="1" t="e">
        <f>VLOOKUP(A305,#REF!,3,FALSE)</f>
        <v>#REF!</v>
      </c>
      <c r="C305" s="3">
        <f t="shared" ca="1" si="8"/>
        <v>41668</v>
      </c>
      <c r="D305" s="2">
        <f t="shared" ca="1" si="9"/>
        <v>0.54</v>
      </c>
    </row>
    <row r="306" spans="1:4">
      <c r="A306" t="s">
        <v>7</v>
      </c>
      <c r="B306" s="1" t="e">
        <f>VLOOKUP(A306,#REF!,3,FALSE)</f>
        <v>#REF!</v>
      </c>
      <c r="C306" s="3">
        <f t="shared" ca="1" si="8"/>
        <v>41740</v>
      </c>
      <c r="D306" s="2">
        <f t="shared" ca="1" si="9"/>
        <v>0.44</v>
      </c>
    </row>
    <row r="307" spans="1:4">
      <c r="A307" t="s">
        <v>3</v>
      </c>
      <c r="B307" s="1" t="e">
        <f>VLOOKUP(A307,#REF!,3,FALSE)</f>
        <v>#REF!</v>
      </c>
      <c r="C307" s="3">
        <f t="shared" ca="1" si="8"/>
        <v>41807</v>
      </c>
      <c r="D307" s="2">
        <f t="shared" ca="1" si="9"/>
        <v>0.55000000000000004</v>
      </c>
    </row>
    <row r="308" spans="1:4">
      <c r="A308" t="s">
        <v>4</v>
      </c>
      <c r="B308" s="1" t="e">
        <f>VLOOKUP(A308,#REF!,3,FALSE)</f>
        <v>#REF!</v>
      </c>
      <c r="C308" s="3">
        <f t="shared" ca="1" si="8"/>
        <v>41746</v>
      </c>
      <c r="D308" s="2">
        <f t="shared" ca="1" si="9"/>
        <v>0.5</v>
      </c>
    </row>
    <row r="309" spans="1:4">
      <c r="A309" t="s">
        <v>5</v>
      </c>
      <c r="B309" s="1" t="e">
        <f>VLOOKUP(A309,#REF!,3,FALSE)</f>
        <v>#REF!</v>
      </c>
      <c r="C309" s="3">
        <f t="shared" ca="1" si="8"/>
        <v>41677</v>
      </c>
      <c r="D309" s="2">
        <f t="shared" ca="1" si="9"/>
        <v>0.56000000000000005</v>
      </c>
    </row>
    <row r="310" spans="1:4">
      <c r="A310" t="s">
        <v>6</v>
      </c>
      <c r="B310" s="1" t="e">
        <f>VLOOKUP(A310,#REF!,3,FALSE)</f>
        <v>#REF!</v>
      </c>
      <c r="C310" s="3">
        <f t="shared" ca="1" si="8"/>
        <v>41858</v>
      </c>
      <c r="D310" s="2">
        <f t="shared" ca="1" si="9"/>
        <v>0.56000000000000005</v>
      </c>
    </row>
    <row r="311" spans="1:4">
      <c r="A311" t="s">
        <v>7</v>
      </c>
      <c r="B311" s="1" t="e">
        <f>VLOOKUP(A311,#REF!,3,FALSE)</f>
        <v>#REF!</v>
      </c>
      <c r="C311" s="3">
        <f t="shared" ca="1" si="8"/>
        <v>41807</v>
      </c>
      <c r="D311" s="2">
        <f t="shared" ca="1" si="9"/>
        <v>0.51</v>
      </c>
    </row>
    <row r="312" spans="1:4">
      <c r="A312" t="s">
        <v>3</v>
      </c>
      <c r="B312" s="1" t="e">
        <f>VLOOKUP(A312,#REF!,3,FALSE)</f>
        <v>#REF!</v>
      </c>
      <c r="C312" s="3">
        <f t="shared" ca="1" si="8"/>
        <v>41848</v>
      </c>
      <c r="D312" s="2">
        <f t="shared" ca="1" si="9"/>
        <v>0.65</v>
      </c>
    </row>
    <row r="313" spans="1:4">
      <c r="A313" t="s">
        <v>8</v>
      </c>
      <c r="B313" s="1" t="e">
        <f>VLOOKUP(A313,#REF!,3,FALSE)</f>
        <v>#REF!</v>
      </c>
      <c r="C313" s="3">
        <f t="shared" ca="1" si="8"/>
        <v>41871</v>
      </c>
      <c r="D313" s="2">
        <f t="shared" ca="1" si="9"/>
        <v>0.4</v>
      </c>
    </row>
    <row r="314" spans="1:4">
      <c r="A314" t="s">
        <v>3</v>
      </c>
      <c r="B314" s="1" t="e">
        <f>VLOOKUP(A314,#REF!,3,FALSE)</f>
        <v>#REF!</v>
      </c>
      <c r="C314" s="3">
        <f t="shared" ca="1" si="8"/>
        <v>41753</v>
      </c>
      <c r="D314" s="2">
        <f t="shared" ca="1" si="9"/>
        <v>0.41</v>
      </c>
    </row>
    <row r="315" spans="1:4">
      <c r="A315" t="s">
        <v>6</v>
      </c>
      <c r="B315" s="1" t="e">
        <f>VLOOKUP(A315,#REF!,3,FALSE)</f>
        <v>#REF!</v>
      </c>
      <c r="C315" s="3">
        <f t="shared" ca="1" si="8"/>
        <v>41733</v>
      </c>
      <c r="D315" s="2">
        <f t="shared" ca="1" si="9"/>
        <v>0.48</v>
      </c>
    </row>
    <row r="316" spans="1:4">
      <c r="A316" t="s">
        <v>5</v>
      </c>
      <c r="B316" s="1" t="e">
        <f>VLOOKUP(A316,#REF!,3,FALSE)</f>
        <v>#REF!</v>
      </c>
      <c r="C316" s="3">
        <f t="shared" ca="1" si="8"/>
        <v>41683</v>
      </c>
      <c r="D316" s="2">
        <f t="shared" ca="1" si="9"/>
        <v>0.43</v>
      </c>
    </row>
    <row r="317" spans="1:4">
      <c r="A317" t="s">
        <v>6</v>
      </c>
      <c r="B317" s="1" t="e">
        <f>VLOOKUP(A317,#REF!,3,FALSE)</f>
        <v>#REF!</v>
      </c>
      <c r="C317" s="3">
        <f t="shared" ca="1" si="8"/>
        <v>41668</v>
      </c>
      <c r="D317" s="2">
        <f t="shared" ca="1" si="9"/>
        <v>0.69</v>
      </c>
    </row>
    <row r="318" spans="1:4">
      <c r="A318" t="s">
        <v>5</v>
      </c>
      <c r="B318" s="1" t="e">
        <f>VLOOKUP(A318,#REF!,3,FALSE)</f>
        <v>#REF!</v>
      </c>
      <c r="C318" s="3">
        <f t="shared" ca="1" si="8"/>
        <v>41838</v>
      </c>
      <c r="D318" s="2">
        <f t="shared" ca="1" si="9"/>
        <v>0.7</v>
      </c>
    </row>
    <row r="319" spans="1:4">
      <c r="A319" t="s">
        <v>5</v>
      </c>
      <c r="B319" s="1" t="e">
        <f>VLOOKUP(A319,#REF!,3,FALSE)</f>
        <v>#REF!</v>
      </c>
      <c r="C319" s="3">
        <f t="shared" ca="1" si="8"/>
        <v>41903</v>
      </c>
      <c r="D319" s="2">
        <f t="shared" ca="1" si="9"/>
        <v>0.53</v>
      </c>
    </row>
    <row r="320" spans="1:4">
      <c r="A320" t="s">
        <v>9</v>
      </c>
      <c r="B320" s="1" t="e">
        <f>VLOOKUP(A320,#REF!,3,FALSE)</f>
        <v>#REF!</v>
      </c>
      <c r="C320" s="3">
        <f t="shared" ca="1" si="8"/>
        <v>41748</v>
      </c>
      <c r="D320" s="2">
        <f t="shared" ca="1" si="9"/>
        <v>0.56999999999999995</v>
      </c>
    </row>
    <row r="321" spans="1:4">
      <c r="A321" t="s">
        <v>4</v>
      </c>
      <c r="B321" s="1" t="e">
        <f>VLOOKUP(A321,#REF!,3,FALSE)</f>
        <v>#REF!</v>
      </c>
      <c r="C321" s="3">
        <f t="shared" ca="1" si="8"/>
        <v>41896</v>
      </c>
      <c r="D321" s="2">
        <f t="shared" ca="1" si="9"/>
        <v>0.63</v>
      </c>
    </row>
    <row r="322" spans="1:4">
      <c r="A322" t="s">
        <v>6</v>
      </c>
      <c r="B322" s="1" t="e">
        <f>VLOOKUP(A322,#REF!,3,FALSE)</f>
        <v>#REF!</v>
      </c>
      <c r="C322" s="3">
        <f t="shared" ca="1" si="8"/>
        <v>41713</v>
      </c>
      <c r="D322" s="2">
        <f t="shared" ca="1" si="9"/>
        <v>0.51</v>
      </c>
    </row>
    <row r="323" spans="1:4">
      <c r="A323" t="s">
        <v>6</v>
      </c>
      <c r="B323" s="1" t="e">
        <f>VLOOKUP(A323,#REF!,3,FALSE)</f>
        <v>#REF!</v>
      </c>
      <c r="C323" s="3">
        <f t="shared" ref="C323:C386" ca="1" si="10">RANDBETWEEN(41640,41917)</f>
        <v>41825</v>
      </c>
      <c r="D323" s="2">
        <f t="shared" ref="D323:D386" ca="1" si="11">RANDBETWEEN(40,70)/100</f>
        <v>0.46</v>
      </c>
    </row>
    <row r="324" spans="1:4">
      <c r="A324" t="s">
        <v>9</v>
      </c>
      <c r="B324" s="1" t="e">
        <f>VLOOKUP(A324,#REF!,3,FALSE)</f>
        <v>#REF!</v>
      </c>
      <c r="C324" s="3">
        <f t="shared" ca="1" si="10"/>
        <v>41823</v>
      </c>
      <c r="D324" s="2">
        <f t="shared" ca="1" si="11"/>
        <v>0.67</v>
      </c>
    </row>
    <row r="325" spans="1:4">
      <c r="A325" t="s">
        <v>5</v>
      </c>
      <c r="B325" s="1" t="e">
        <f>VLOOKUP(A325,#REF!,3,FALSE)</f>
        <v>#REF!</v>
      </c>
      <c r="C325" s="3">
        <f t="shared" ca="1" si="10"/>
        <v>41795</v>
      </c>
      <c r="D325" s="2">
        <f t="shared" ca="1" si="11"/>
        <v>0.66</v>
      </c>
    </row>
    <row r="326" spans="1:4">
      <c r="A326" t="s">
        <v>4</v>
      </c>
      <c r="B326" s="1" t="e">
        <f>VLOOKUP(A326,#REF!,3,FALSE)</f>
        <v>#REF!</v>
      </c>
      <c r="C326" s="3">
        <f t="shared" ca="1" si="10"/>
        <v>41871</v>
      </c>
      <c r="D326" s="2">
        <f t="shared" ca="1" si="11"/>
        <v>0.46</v>
      </c>
    </row>
    <row r="327" spans="1:4">
      <c r="A327" t="s">
        <v>9</v>
      </c>
      <c r="B327" s="1" t="e">
        <f>VLOOKUP(A327,#REF!,3,FALSE)</f>
        <v>#REF!</v>
      </c>
      <c r="C327" s="3">
        <f t="shared" ca="1" si="10"/>
        <v>41674</v>
      </c>
      <c r="D327" s="2">
        <f t="shared" ca="1" si="11"/>
        <v>0.41</v>
      </c>
    </row>
    <row r="328" spans="1:4">
      <c r="A328" t="s">
        <v>9</v>
      </c>
      <c r="B328" s="1" t="e">
        <f>VLOOKUP(A328,#REF!,3,FALSE)</f>
        <v>#REF!</v>
      </c>
      <c r="C328" s="3">
        <f t="shared" ca="1" si="10"/>
        <v>41790</v>
      </c>
      <c r="D328" s="2">
        <f t="shared" ca="1" si="11"/>
        <v>0.61</v>
      </c>
    </row>
    <row r="329" spans="1:4">
      <c r="A329" t="s">
        <v>9</v>
      </c>
      <c r="B329" s="1" t="e">
        <f>VLOOKUP(A329,#REF!,3,FALSE)</f>
        <v>#REF!</v>
      </c>
      <c r="C329" s="3">
        <f t="shared" ca="1" si="10"/>
        <v>41691</v>
      </c>
      <c r="D329" s="2">
        <f t="shared" ca="1" si="11"/>
        <v>0.46</v>
      </c>
    </row>
    <row r="330" spans="1:4">
      <c r="A330" t="s">
        <v>4</v>
      </c>
      <c r="B330" s="1" t="e">
        <f>VLOOKUP(A330,#REF!,3,FALSE)</f>
        <v>#REF!</v>
      </c>
      <c r="C330" s="3">
        <f t="shared" ca="1" si="10"/>
        <v>41738</v>
      </c>
      <c r="D330" s="2">
        <f t="shared" ca="1" si="11"/>
        <v>0.49</v>
      </c>
    </row>
    <row r="331" spans="1:4">
      <c r="A331" t="s">
        <v>5</v>
      </c>
      <c r="B331" s="1" t="e">
        <f>VLOOKUP(A331,#REF!,3,FALSE)</f>
        <v>#REF!</v>
      </c>
      <c r="C331" s="3">
        <f t="shared" ca="1" si="10"/>
        <v>41650</v>
      </c>
      <c r="D331" s="2">
        <f t="shared" ca="1" si="11"/>
        <v>0.66</v>
      </c>
    </row>
    <row r="332" spans="1:4">
      <c r="A332" t="s">
        <v>5</v>
      </c>
      <c r="B332" s="1" t="e">
        <f>VLOOKUP(A332,#REF!,3,FALSE)</f>
        <v>#REF!</v>
      </c>
      <c r="C332" s="3">
        <f t="shared" ca="1" si="10"/>
        <v>41884</v>
      </c>
      <c r="D332" s="2">
        <f t="shared" ca="1" si="11"/>
        <v>0.47</v>
      </c>
    </row>
    <row r="333" spans="1:4">
      <c r="A333" t="s">
        <v>8</v>
      </c>
      <c r="B333" s="1" t="e">
        <f>VLOOKUP(A333,#REF!,3,FALSE)</f>
        <v>#REF!</v>
      </c>
      <c r="C333" s="3">
        <f t="shared" ca="1" si="10"/>
        <v>41686</v>
      </c>
      <c r="D333" s="2">
        <f t="shared" ca="1" si="11"/>
        <v>0.57999999999999996</v>
      </c>
    </row>
    <row r="334" spans="1:4">
      <c r="A334" t="s">
        <v>4</v>
      </c>
      <c r="B334" s="1" t="e">
        <f>VLOOKUP(A334,#REF!,3,FALSE)</f>
        <v>#REF!</v>
      </c>
      <c r="C334" s="3">
        <f t="shared" ca="1" si="10"/>
        <v>41909</v>
      </c>
      <c r="D334" s="2">
        <f t="shared" ca="1" si="11"/>
        <v>0.56000000000000005</v>
      </c>
    </row>
    <row r="335" spans="1:4">
      <c r="A335" t="s">
        <v>6</v>
      </c>
      <c r="B335" s="1" t="e">
        <f>VLOOKUP(A335,#REF!,3,FALSE)</f>
        <v>#REF!</v>
      </c>
      <c r="C335" s="3">
        <f t="shared" ca="1" si="10"/>
        <v>41742</v>
      </c>
      <c r="D335" s="2">
        <f t="shared" ca="1" si="11"/>
        <v>0.54</v>
      </c>
    </row>
    <row r="336" spans="1:4">
      <c r="A336" t="s">
        <v>5</v>
      </c>
      <c r="B336" s="1" t="e">
        <f>VLOOKUP(A336,#REF!,3,FALSE)</f>
        <v>#REF!</v>
      </c>
      <c r="C336" s="3">
        <f t="shared" ca="1" si="10"/>
        <v>41795</v>
      </c>
      <c r="D336" s="2">
        <f t="shared" ca="1" si="11"/>
        <v>0.45</v>
      </c>
    </row>
    <row r="337" spans="1:4">
      <c r="A337" t="s">
        <v>7</v>
      </c>
      <c r="B337" s="1" t="e">
        <f>VLOOKUP(A337,#REF!,3,FALSE)</f>
        <v>#REF!</v>
      </c>
      <c r="C337" s="3">
        <f t="shared" ca="1" si="10"/>
        <v>41771</v>
      </c>
      <c r="D337" s="2">
        <f t="shared" ca="1" si="11"/>
        <v>0.66</v>
      </c>
    </row>
    <row r="338" spans="1:4">
      <c r="A338" t="s">
        <v>4</v>
      </c>
      <c r="B338" s="1" t="e">
        <f>VLOOKUP(A338,#REF!,3,FALSE)</f>
        <v>#REF!</v>
      </c>
      <c r="C338" s="3">
        <f t="shared" ca="1" si="10"/>
        <v>41642</v>
      </c>
      <c r="D338" s="2">
        <f t="shared" ca="1" si="11"/>
        <v>0.62</v>
      </c>
    </row>
    <row r="339" spans="1:4">
      <c r="A339" t="s">
        <v>6</v>
      </c>
      <c r="B339" s="1" t="e">
        <f>VLOOKUP(A339,#REF!,3,FALSE)</f>
        <v>#REF!</v>
      </c>
      <c r="C339" s="3">
        <f t="shared" ca="1" si="10"/>
        <v>41804</v>
      </c>
      <c r="D339" s="2">
        <f t="shared" ca="1" si="11"/>
        <v>0.46</v>
      </c>
    </row>
    <row r="340" spans="1:4">
      <c r="A340" t="s">
        <v>6</v>
      </c>
      <c r="B340" s="1" t="e">
        <f>VLOOKUP(A340,#REF!,3,FALSE)</f>
        <v>#REF!</v>
      </c>
      <c r="C340" s="3">
        <f t="shared" ca="1" si="10"/>
        <v>41850</v>
      </c>
      <c r="D340" s="2">
        <f t="shared" ca="1" si="11"/>
        <v>0.5</v>
      </c>
    </row>
    <row r="341" spans="1:4">
      <c r="A341" t="s">
        <v>9</v>
      </c>
      <c r="B341" s="1" t="e">
        <f>VLOOKUP(A341,#REF!,3,FALSE)</f>
        <v>#REF!</v>
      </c>
      <c r="C341" s="3">
        <f t="shared" ca="1" si="10"/>
        <v>41883</v>
      </c>
      <c r="D341" s="2">
        <f t="shared" ca="1" si="11"/>
        <v>0.41</v>
      </c>
    </row>
    <row r="342" spans="1:4">
      <c r="A342" t="s">
        <v>5</v>
      </c>
      <c r="B342" s="1" t="e">
        <f>VLOOKUP(A342,#REF!,3,FALSE)</f>
        <v>#REF!</v>
      </c>
      <c r="C342" s="3">
        <f t="shared" ca="1" si="10"/>
        <v>41691</v>
      </c>
      <c r="D342" s="2">
        <f t="shared" ca="1" si="11"/>
        <v>0.48</v>
      </c>
    </row>
    <row r="343" spans="1:4">
      <c r="A343" t="s">
        <v>4</v>
      </c>
      <c r="B343" s="1" t="e">
        <f>VLOOKUP(A343,#REF!,3,FALSE)</f>
        <v>#REF!</v>
      </c>
      <c r="C343" s="3">
        <f t="shared" ca="1" si="10"/>
        <v>41846</v>
      </c>
      <c r="D343" s="2">
        <f t="shared" ca="1" si="11"/>
        <v>0.53</v>
      </c>
    </row>
    <row r="344" spans="1:4">
      <c r="A344" t="s">
        <v>9</v>
      </c>
      <c r="B344" s="1" t="e">
        <f>VLOOKUP(A344,#REF!,3,FALSE)</f>
        <v>#REF!</v>
      </c>
      <c r="C344" s="3">
        <f t="shared" ca="1" si="10"/>
        <v>41649</v>
      </c>
      <c r="D344" s="2">
        <f t="shared" ca="1" si="11"/>
        <v>0.65</v>
      </c>
    </row>
    <row r="345" spans="1:4">
      <c r="A345" t="s">
        <v>9</v>
      </c>
      <c r="B345" s="1" t="e">
        <f>VLOOKUP(A345,#REF!,3,FALSE)</f>
        <v>#REF!</v>
      </c>
      <c r="C345" s="3">
        <f t="shared" ca="1" si="10"/>
        <v>41696</v>
      </c>
      <c r="D345" s="2">
        <f t="shared" ca="1" si="11"/>
        <v>0.48</v>
      </c>
    </row>
    <row r="346" spans="1:4">
      <c r="A346" t="s">
        <v>9</v>
      </c>
      <c r="B346" s="1" t="e">
        <f>VLOOKUP(A346,#REF!,3,FALSE)</f>
        <v>#REF!</v>
      </c>
      <c r="C346" s="3">
        <f t="shared" ca="1" si="10"/>
        <v>41763</v>
      </c>
      <c r="D346" s="2">
        <f t="shared" ca="1" si="11"/>
        <v>0.45</v>
      </c>
    </row>
    <row r="347" spans="1:4">
      <c r="A347" t="s">
        <v>4</v>
      </c>
      <c r="B347" s="1" t="e">
        <f>VLOOKUP(A347,#REF!,3,FALSE)</f>
        <v>#REF!</v>
      </c>
      <c r="C347" s="3">
        <f t="shared" ca="1" si="10"/>
        <v>41709</v>
      </c>
      <c r="D347" s="2">
        <f t="shared" ca="1" si="11"/>
        <v>0.69</v>
      </c>
    </row>
    <row r="348" spans="1:4">
      <c r="A348" t="s">
        <v>5</v>
      </c>
      <c r="B348" s="1" t="e">
        <f>VLOOKUP(A348,#REF!,3,FALSE)</f>
        <v>#REF!</v>
      </c>
      <c r="C348" s="3">
        <f t="shared" ca="1" si="10"/>
        <v>41820</v>
      </c>
      <c r="D348" s="2">
        <f t="shared" ca="1" si="11"/>
        <v>0.53</v>
      </c>
    </row>
    <row r="349" spans="1:4">
      <c r="A349" t="s">
        <v>5</v>
      </c>
      <c r="B349" s="1" t="e">
        <f>VLOOKUP(A349,#REF!,3,FALSE)</f>
        <v>#REF!</v>
      </c>
      <c r="C349" s="3">
        <f t="shared" ca="1" si="10"/>
        <v>41883</v>
      </c>
      <c r="D349" s="2">
        <f t="shared" ca="1" si="11"/>
        <v>0.52</v>
      </c>
    </row>
    <row r="350" spans="1:4">
      <c r="A350" t="s">
        <v>8</v>
      </c>
      <c r="B350" s="1" t="e">
        <f>VLOOKUP(A350,#REF!,3,FALSE)</f>
        <v>#REF!</v>
      </c>
      <c r="C350" s="3">
        <f t="shared" ca="1" si="10"/>
        <v>41780</v>
      </c>
      <c r="D350" s="2">
        <f t="shared" ca="1" si="11"/>
        <v>0.59</v>
      </c>
    </row>
    <row r="351" spans="1:4">
      <c r="A351" t="s">
        <v>4</v>
      </c>
      <c r="B351" s="1" t="e">
        <f>VLOOKUP(A351,#REF!,3,FALSE)</f>
        <v>#REF!</v>
      </c>
      <c r="C351" s="3">
        <f t="shared" ca="1" si="10"/>
        <v>41660</v>
      </c>
      <c r="D351" s="2">
        <f t="shared" ca="1" si="11"/>
        <v>0.51</v>
      </c>
    </row>
    <row r="352" spans="1:4">
      <c r="A352" t="s">
        <v>6</v>
      </c>
      <c r="B352" s="1" t="e">
        <f>VLOOKUP(A352,#REF!,3,FALSE)</f>
        <v>#REF!</v>
      </c>
      <c r="C352" s="3">
        <f t="shared" ca="1" si="10"/>
        <v>41812</v>
      </c>
      <c r="D352" s="2">
        <f t="shared" ca="1" si="11"/>
        <v>0.66</v>
      </c>
    </row>
    <row r="353" spans="1:4">
      <c r="A353" t="s">
        <v>5</v>
      </c>
      <c r="B353" s="1" t="e">
        <f>VLOOKUP(A353,#REF!,3,FALSE)</f>
        <v>#REF!</v>
      </c>
      <c r="C353" s="3">
        <f t="shared" ca="1" si="10"/>
        <v>41647</v>
      </c>
      <c r="D353" s="2">
        <f t="shared" ca="1" si="11"/>
        <v>0.46</v>
      </c>
    </row>
    <row r="354" spans="1:4">
      <c r="A354" t="s">
        <v>7</v>
      </c>
      <c r="B354" s="1" t="e">
        <f>VLOOKUP(A354,#REF!,3,FALSE)</f>
        <v>#REF!</v>
      </c>
      <c r="C354" s="3">
        <f t="shared" ca="1" si="10"/>
        <v>41687</v>
      </c>
      <c r="D354" s="2">
        <f t="shared" ca="1" si="11"/>
        <v>0.69</v>
      </c>
    </row>
    <row r="355" spans="1:4">
      <c r="A355" t="s">
        <v>3</v>
      </c>
      <c r="B355" s="1" t="e">
        <f>VLOOKUP(A355,#REF!,3,FALSE)</f>
        <v>#REF!</v>
      </c>
      <c r="C355" s="3">
        <f t="shared" ca="1" si="10"/>
        <v>41733</v>
      </c>
      <c r="D355" s="2">
        <f t="shared" ca="1" si="11"/>
        <v>0.62</v>
      </c>
    </row>
    <row r="356" spans="1:4">
      <c r="A356" t="s">
        <v>4</v>
      </c>
      <c r="B356" s="1" t="e">
        <f>VLOOKUP(A356,#REF!,3,FALSE)</f>
        <v>#REF!</v>
      </c>
      <c r="C356" s="3">
        <f t="shared" ca="1" si="10"/>
        <v>41647</v>
      </c>
      <c r="D356" s="2">
        <f t="shared" ca="1" si="11"/>
        <v>0.64</v>
      </c>
    </row>
    <row r="357" spans="1:4">
      <c r="A357" t="s">
        <v>5</v>
      </c>
      <c r="B357" s="1" t="e">
        <f>VLOOKUP(A357,#REF!,3,FALSE)</f>
        <v>#REF!</v>
      </c>
      <c r="C357" s="3">
        <f t="shared" ca="1" si="10"/>
        <v>41663</v>
      </c>
      <c r="D357" s="2">
        <f t="shared" ca="1" si="11"/>
        <v>0.56000000000000005</v>
      </c>
    </row>
    <row r="358" spans="1:4">
      <c r="A358" t="s">
        <v>6</v>
      </c>
      <c r="B358" s="1" t="e">
        <f>VLOOKUP(A358,#REF!,3,FALSE)</f>
        <v>#REF!</v>
      </c>
      <c r="C358" s="3">
        <f t="shared" ca="1" si="10"/>
        <v>41859</v>
      </c>
      <c r="D358" s="2">
        <f t="shared" ca="1" si="11"/>
        <v>0.62</v>
      </c>
    </row>
    <row r="359" spans="1:4">
      <c r="A359" t="s">
        <v>7</v>
      </c>
      <c r="B359" s="1" t="e">
        <f>VLOOKUP(A359,#REF!,3,FALSE)</f>
        <v>#REF!</v>
      </c>
      <c r="C359" s="3">
        <f t="shared" ca="1" si="10"/>
        <v>41684</v>
      </c>
      <c r="D359" s="2">
        <f t="shared" ca="1" si="11"/>
        <v>0.61</v>
      </c>
    </row>
    <row r="360" spans="1:4">
      <c r="A360" t="s">
        <v>3</v>
      </c>
      <c r="B360" s="1" t="e">
        <f>VLOOKUP(A360,#REF!,3,FALSE)</f>
        <v>#REF!</v>
      </c>
      <c r="C360" s="3">
        <f t="shared" ca="1" si="10"/>
        <v>41725</v>
      </c>
      <c r="D360" s="2">
        <f t="shared" ca="1" si="11"/>
        <v>0.48</v>
      </c>
    </row>
    <row r="361" spans="1:4">
      <c r="A361" t="s">
        <v>8</v>
      </c>
      <c r="B361" s="1" t="e">
        <f>VLOOKUP(A361,#REF!,3,FALSE)</f>
        <v>#REF!</v>
      </c>
      <c r="C361" s="3">
        <f t="shared" ca="1" si="10"/>
        <v>41666</v>
      </c>
      <c r="D361" s="2">
        <f t="shared" ca="1" si="11"/>
        <v>0.62</v>
      </c>
    </row>
    <row r="362" spans="1:4">
      <c r="A362" t="s">
        <v>3</v>
      </c>
      <c r="B362" s="1" t="e">
        <f>VLOOKUP(A362,#REF!,3,FALSE)</f>
        <v>#REF!</v>
      </c>
      <c r="C362" s="3">
        <f t="shared" ca="1" si="10"/>
        <v>41882</v>
      </c>
      <c r="D362" s="2">
        <f t="shared" ca="1" si="11"/>
        <v>0.59</v>
      </c>
    </row>
    <row r="363" spans="1:4">
      <c r="A363" t="s">
        <v>6</v>
      </c>
      <c r="B363" s="1" t="e">
        <f>VLOOKUP(A363,#REF!,3,FALSE)</f>
        <v>#REF!</v>
      </c>
      <c r="C363" s="3">
        <f t="shared" ca="1" si="10"/>
        <v>41706</v>
      </c>
      <c r="D363" s="2">
        <f t="shared" ca="1" si="11"/>
        <v>0.46</v>
      </c>
    </row>
    <row r="364" spans="1:4">
      <c r="A364" t="s">
        <v>5</v>
      </c>
      <c r="B364" s="1" t="e">
        <f>VLOOKUP(A364,#REF!,3,FALSE)</f>
        <v>#REF!</v>
      </c>
      <c r="C364" s="3">
        <f t="shared" ca="1" si="10"/>
        <v>41732</v>
      </c>
      <c r="D364" s="2">
        <f t="shared" ca="1" si="11"/>
        <v>0.51</v>
      </c>
    </row>
    <row r="365" spans="1:4">
      <c r="A365" t="s">
        <v>6</v>
      </c>
      <c r="B365" s="1" t="e">
        <f>VLOOKUP(A365,#REF!,3,FALSE)</f>
        <v>#REF!</v>
      </c>
      <c r="C365" s="3">
        <f t="shared" ca="1" si="10"/>
        <v>41771</v>
      </c>
      <c r="D365" s="2">
        <f t="shared" ca="1" si="11"/>
        <v>0.43</v>
      </c>
    </row>
    <row r="366" spans="1:4">
      <c r="A366" t="s">
        <v>5</v>
      </c>
      <c r="B366" s="1" t="e">
        <f>VLOOKUP(A366,#REF!,3,FALSE)</f>
        <v>#REF!</v>
      </c>
      <c r="C366" s="3">
        <f t="shared" ca="1" si="10"/>
        <v>41645</v>
      </c>
      <c r="D366" s="2">
        <f t="shared" ca="1" si="11"/>
        <v>0.52</v>
      </c>
    </row>
    <row r="367" spans="1:4">
      <c r="A367" t="s">
        <v>5</v>
      </c>
      <c r="B367" s="1" t="e">
        <f>VLOOKUP(A367,#REF!,3,FALSE)</f>
        <v>#REF!</v>
      </c>
      <c r="C367" s="3">
        <f t="shared" ca="1" si="10"/>
        <v>41827</v>
      </c>
      <c r="D367" s="2">
        <f t="shared" ca="1" si="11"/>
        <v>0.62</v>
      </c>
    </row>
    <row r="368" spans="1:4">
      <c r="A368" t="s">
        <v>9</v>
      </c>
      <c r="B368" s="1" t="e">
        <f>VLOOKUP(A368,#REF!,3,FALSE)</f>
        <v>#REF!</v>
      </c>
      <c r="C368" s="3">
        <f t="shared" ca="1" si="10"/>
        <v>41653</v>
      </c>
      <c r="D368" s="2">
        <f t="shared" ca="1" si="11"/>
        <v>0.47</v>
      </c>
    </row>
    <row r="369" spans="1:4">
      <c r="A369" t="s">
        <v>9</v>
      </c>
      <c r="B369" s="1" t="e">
        <f>VLOOKUP(A369,#REF!,3,FALSE)</f>
        <v>#REF!</v>
      </c>
      <c r="C369" s="3">
        <f t="shared" ca="1" si="10"/>
        <v>41867</v>
      </c>
      <c r="D369" s="2">
        <f t="shared" ca="1" si="11"/>
        <v>0.52</v>
      </c>
    </row>
    <row r="370" spans="1:4">
      <c r="A370" t="s">
        <v>4</v>
      </c>
      <c r="B370" s="1" t="e">
        <f>VLOOKUP(A370,#REF!,3,FALSE)</f>
        <v>#REF!</v>
      </c>
      <c r="C370" s="3">
        <f t="shared" ca="1" si="10"/>
        <v>41713</v>
      </c>
      <c r="D370" s="2">
        <f t="shared" ca="1" si="11"/>
        <v>0.51</v>
      </c>
    </row>
    <row r="371" spans="1:4">
      <c r="A371" t="s">
        <v>7</v>
      </c>
      <c r="B371" s="1" t="e">
        <f>VLOOKUP(A371,#REF!,3,FALSE)</f>
        <v>#REF!</v>
      </c>
      <c r="C371" s="3">
        <f t="shared" ca="1" si="10"/>
        <v>41832</v>
      </c>
      <c r="D371" s="2">
        <f t="shared" ca="1" si="11"/>
        <v>0.48</v>
      </c>
    </row>
    <row r="372" spans="1:4">
      <c r="A372" t="s">
        <v>5</v>
      </c>
      <c r="B372" s="1" t="e">
        <f>VLOOKUP(A372,#REF!,3,FALSE)</f>
        <v>#REF!</v>
      </c>
      <c r="C372" s="3">
        <f t="shared" ca="1" si="10"/>
        <v>41765</v>
      </c>
      <c r="D372" s="2">
        <f t="shared" ca="1" si="11"/>
        <v>0.5</v>
      </c>
    </row>
    <row r="373" spans="1:4">
      <c r="A373" t="s">
        <v>5</v>
      </c>
      <c r="B373" s="1" t="e">
        <f>VLOOKUP(A373,#REF!,3,FALSE)</f>
        <v>#REF!</v>
      </c>
      <c r="C373" s="3">
        <f t="shared" ca="1" si="10"/>
        <v>41645</v>
      </c>
      <c r="D373" s="2">
        <f t="shared" ca="1" si="11"/>
        <v>0.57999999999999996</v>
      </c>
    </row>
    <row r="374" spans="1:4">
      <c r="A374" t="s">
        <v>8</v>
      </c>
      <c r="B374" s="1" t="e">
        <f>VLOOKUP(A374,#REF!,3,FALSE)</f>
        <v>#REF!</v>
      </c>
      <c r="C374" s="3">
        <f t="shared" ca="1" si="10"/>
        <v>41856</v>
      </c>
      <c r="D374" s="2">
        <f t="shared" ca="1" si="11"/>
        <v>0.65</v>
      </c>
    </row>
    <row r="375" spans="1:4">
      <c r="A375" t="s">
        <v>4</v>
      </c>
      <c r="B375" s="1" t="e">
        <f>VLOOKUP(A375,#REF!,3,FALSE)</f>
        <v>#REF!</v>
      </c>
      <c r="C375" s="3">
        <f t="shared" ca="1" si="10"/>
        <v>41795</v>
      </c>
      <c r="D375" s="2">
        <f t="shared" ca="1" si="11"/>
        <v>0.64</v>
      </c>
    </row>
    <row r="376" spans="1:4">
      <c r="A376" t="s">
        <v>6</v>
      </c>
      <c r="B376" s="1" t="e">
        <f>VLOOKUP(A376,#REF!,3,FALSE)</f>
        <v>#REF!</v>
      </c>
      <c r="C376" s="3">
        <f t="shared" ca="1" si="10"/>
        <v>41740</v>
      </c>
      <c r="D376" s="2">
        <f t="shared" ca="1" si="11"/>
        <v>0.56000000000000005</v>
      </c>
    </row>
    <row r="377" spans="1:4">
      <c r="A377" t="s">
        <v>5</v>
      </c>
      <c r="B377" s="1" t="e">
        <f>VLOOKUP(A377,#REF!,3,FALSE)</f>
        <v>#REF!</v>
      </c>
      <c r="C377" s="3">
        <f t="shared" ca="1" si="10"/>
        <v>41758</v>
      </c>
      <c r="D377" s="2">
        <f t="shared" ca="1" si="11"/>
        <v>0.67</v>
      </c>
    </row>
    <row r="378" spans="1:4">
      <c r="A378" t="s">
        <v>6</v>
      </c>
      <c r="B378" s="1" t="e">
        <f>VLOOKUP(A378,#REF!,3,FALSE)</f>
        <v>#REF!</v>
      </c>
      <c r="C378" s="3">
        <f t="shared" ca="1" si="10"/>
        <v>41846</v>
      </c>
      <c r="D378" s="2">
        <f t="shared" ca="1" si="11"/>
        <v>0.43</v>
      </c>
    </row>
    <row r="379" spans="1:4">
      <c r="A379" t="s">
        <v>4</v>
      </c>
      <c r="B379" s="1" t="e">
        <f>VLOOKUP(A379,#REF!,3,FALSE)</f>
        <v>#REF!</v>
      </c>
      <c r="C379" s="3">
        <f t="shared" ca="1" si="10"/>
        <v>41751</v>
      </c>
      <c r="D379" s="2">
        <f t="shared" ca="1" si="11"/>
        <v>0.53</v>
      </c>
    </row>
    <row r="380" spans="1:4">
      <c r="A380" t="s">
        <v>6</v>
      </c>
      <c r="B380" s="1" t="e">
        <f>VLOOKUP(A380,#REF!,3,FALSE)</f>
        <v>#REF!</v>
      </c>
      <c r="C380" s="3">
        <f t="shared" ca="1" si="10"/>
        <v>41691</v>
      </c>
      <c r="D380" s="2">
        <f t="shared" ca="1" si="11"/>
        <v>0.56000000000000005</v>
      </c>
    </row>
    <row r="381" spans="1:4">
      <c r="A381" t="s">
        <v>6</v>
      </c>
      <c r="B381" s="1" t="e">
        <f>VLOOKUP(A381,#REF!,3,FALSE)</f>
        <v>#REF!</v>
      </c>
      <c r="C381" s="3">
        <f t="shared" ca="1" si="10"/>
        <v>41724</v>
      </c>
      <c r="D381" s="2">
        <f t="shared" ca="1" si="11"/>
        <v>0.49</v>
      </c>
    </row>
    <row r="382" spans="1:4">
      <c r="A382" t="s">
        <v>9</v>
      </c>
      <c r="B382" s="1" t="e">
        <f>VLOOKUP(A382,#REF!,3,FALSE)</f>
        <v>#REF!</v>
      </c>
      <c r="C382" s="3">
        <f t="shared" ca="1" si="10"/>
        <v>41903</v>
      </c>
      <c r="D382" s="2">
        <f t="shared" ca="1" si="11"/>
        <v>0.47</v>
      </c>
    </row>
    <row r="383" spans="1:4">
      <c r="A383" t="s">
        <v>5</v>
      </c>
      <c r="B383" s="1" t="e">
        <f>VLOOKUP(A383,#REF!,3,FALSE)</f>
        <v>#REF!</v>
      </c>
      <c r="C383" s="3">
        <f t="shared" ca="1" si="10"/>
        <v>41863</v>
      </c>
      <c r="D383" s="2">
        <f t="shared" ca="1" si="11"/>
        <v>0.62</v>
      </c>
    </row>
    <row r="384" spans="1:4">
      <c r="A384" t="s">
        <v>4</v>
      </c>
      <c r="B384" s="1" t="e">
        <f>VLOOKUP(A384,#REF!,3,FALSE)</f>
        <v>#REF!</v>
      </c>
      <c r="C384" s="3">
        <f t="shared" ca="1" si="10"/>
        <v>41739</v>
      </c>
      <c r="D384" s="2">
        <f t="shared" ca="1" si="11"/>
        <v>0.4</v>
      </c>
    </row>
    <row r="385" spans="1:4">
      <c r="A385" t="s">
        <v>9</v>
      </c>
      <c r="B385" s="1" t="e">
        <f>VLOOKUP(A385,#REF!,3,FALSE)</f>
        <v>#REF!</v>
      </c>
      <c r="C385" s="3">
        <f t="shared" ca="1" si="10"/>
        <v>41802</v>
      </c>
      <c r="D385" s="2">
        <f t="shared" ca="1" si="11"/>
        <v>0.47</v>
      </c>
    </row>
    <row r="386" spans="1:4">
      <c r="A386" t="s">
        <v>9</v>
      </c>
      <c r="B386" s="1" t="e">
        <f>VLOOKUP(A386,#REF!,3,FALSE)</f>
        <v>#REF!</v>
      </c>
      <c r="C386" s="3">
        <f t="shared" ca="1" si="10"/>
        <v>41641</v>
      </c>
      <c r="D386" s="2">
        <f t="shared" ca="1" si="11"/>
        <v>0.46</v>
      </c>
    </row>
    <row r="387" spans="1:4">
      <c r="A387" t="s">
        <v>9</v>
      </c>
      <c r="B387" s="1" t="e">
        <f>VLOOKUP(A387,#REF!,3,FALSE)</f>
        <v>#REF!</v>
      </c>
      <c r="C387" s="3">
        <f t="shared" ref="C387:C450" ca="1" si="12">RANDBETWEEN(41640,41917)</f>
        <v>41679</v>
      </c>
      <c r="D387" s="2">
        <f t="shared" ref="D387:D450" ca="1" si="13">RANDBETWEEN(40,70)/100</f>
        <v>0.52</v>
      </c>
    </row>
    <row r="388" spans="1:4">
      <c r="A388" t="s">
        <v>4</v>
      </c>
      <c r="B388" s="1" t="e">
        <f>VLOOKUP(A388,#REF!,3,FALSE)</f>
        <v>#REF!</v>
      </c>
      <c r="C388" s="3">
        <f t="shared" ca="1" si="12"/>
        <v>41642</v>
      </c>
      <c r="D388" s="2">
        <f t="shared" ca="1" si="13"/>
        <v>0.59</v>
      </c>
    </row>
    <row r="389" spans="1:4">
      <c r="A389" t="s">
        <v>5</v>
      </c>
      <c r="B389" s="1" t="e">
        <f>VLOOKUP(A389,#REF!,3,FALSE)</f>
        <v>#REF!</v>
      </c>
      <c r="C389" s="3">
        <f t="shared" ca="1" si="12"/>
        <v>41860</v>
      </c>
      <c r="D389" s="2">
        <f t="shared" ca="1" si="13"/>
        <v>0.59</v>
      </c>
    </row>
    <row r="390" spans="1:4">
      <c r="A390" t="s">
        <v>5</v>
      </c>
      <c r="B390" s="1" t="e">
        <f>VLOOKUP(A390,#REF!,3,FALSE)</f>
        <v>#REF!</v>
      </c>
      <c r="C390" s="3">
        <f t="shared" ca="1" si="12"/>
        <v>41724</v>
      </c>
      <c r="D390" s="2">
        <f t="shared" ca="1" si="13"/>
        <v>0.45</v>
      </c>
    </row>
    <row r="391" spans="1:4">
      <c r="A391" t="s">
        <v>8</v>
      </c>
      <c r="B391" s="1" t="e">
        <f>VLOOKUP(A391,#REF!,3,FALSE)</f>
        <v>#REF!</v>
      </c>
      <c r="C391" s="3">
        <f t="shared" ca="1" si="12"/>
        <v>41652</v>
      </c>
      <c r="D391" s="2">
        <f t="shared" ca="1" si="13"/>
        <v>0.42</v>
      </c>
    </row>
    <row r="392" spans="1:4">
      <c r="A392" t="s">
        <v>4</v>
      </c>
      <c r="B392" s="1" t="e">
        <f>VLOOKUP(A392,#REF!,3,FALSE)</f>
        <v>#REF!</v>
      </c>
      <c r="C392" s="3">
        <f t="shared" ca="1" si="12"/>
        <v>41873</v>
      </c>
      <c r="D392" s="2">
        <f t="shared" ca="1" si="13"/>
        <v>0.49</v>
      </c>
    </row>
    <row r="393" spans="1:4">
      <c r="A393" t="s">
        <v>6</v>
      </c>
      <c r="B393" s="1" t="e">
        <f>VLOOKUP(A393,#REF!,3,FALSE)</f>
        <v>#REF!</v>
      </c>
      <c r="C393" s="3">
        <f t="shared" ca="1" si="12"/>
        <v>41875</v>
      </c>
      <c r="D393" s="2">
        <f t="shared" ca="1" si="13"/>
        <v>0.41</v>
      </c>
    </row>
    <row r="394" spans="1:4">
      <c r="A394" t="s">
        <v>5</v>
      </c>
      <c r="B394" s="1" t="e">
        <f>VLOOKUP(A394,#REF!,3,FALSE)</f>
        <v>#REF!</v>
      </c>
      <c r="C394" s="3">
        <f t="shared" ca="1" si="12"/>
        <v>41656</v>
      </c>
      <c r="D394" s="2">
        <f t="shared" ca="1" si="13"/>
        <v>0.65</v>
      </c>
    </row>
    <row r="395" spans="1:4">
      <c r="A395" t="s">
        <v>7</v>
      </c>
      <c r="B395" s="1" t="e">
        <f>VLOOKUP(A395,#REF!,3,FALSE)</f>
        <v>#REF!</v>
      </c>
      <c r="C395" s="3">
        <f t="shared" ca="1" si="12"/>
        <v>41858</v>
      </c>
      <c r="D395" s="2">
        <f t="shared" ca="1" si="13"/>
        <v>0.44</v>
      </c>
    </row>
    <row r="396" spans="1:4">
      <c r="A396" t="s">
        <v>3</v>
      </c>
      <c r="B396" s="1" t="e">
        <f>VLOOKUP(A396,#REF!,3,FALSE)</f>
        <v>#REF!</v>
      </c>
      <c r="C396" s="3">
        <f t="shared" ca="1" si="12"/>
        <v>41732</v>
      </c>
      <c r="D396" s="2">
        <f t="shared" ca="1" si="13"/>
        <v>0.56999999999999995</v>
      </c>
    </row>
    <row r="397" spans="1:4">
      <c r="A397" t="s">
        <v>4</v>
      </c>
      <c r="B397" s="1" t="e">
        <f>VLOOKUP(A397,#REF!,3,FALSE)</f>
        <v>#REF!</v>
      </c>
      <c r="C397" s="3">
        <f t="shared" ca="1" si="12"/>
        <v>41696</v>
      </c>
      <c r="D397" s="2">
        <f t="shared" ca="1" si="13"/>
        <v>0.65</v>
      </c>
    </row>
    <row r="398" spans="1:4">
      <c r="A398" t="s">
        <v>5</v>
      </c>
      <c r="B398" s="1" t="e">
        <f>VLOOKUP(A398,#REF!,3,FALSE)</f>
        <v>#REF!</v>
      </c>
      <c r="C398" s="3">
        <f t="shared" ca="1" si="12"/>
        <v>41825</v>
      </c>
      <c r="D398" s="2">
        <f t="shared" ca="1" si="13"/>
        <v>0.5</v>
      </c>
    </row>
    <row r="399" spans="1:4">
      <c r="A399" t="s">
        <v>6</v>
      </c>
      <c r="B399" s="1" t="e">
        <f>VLOOKUP(A399,#REF!,3,FALSE)</f>
        <v>#REF!</v>
      </c>
      <c r="C399" s="3">
        <f t="shared" ca="1" si="12"/>
        <v>41651</v>
      </c>
      <c r="D399" s="2">
        <f t="shared" ca="1" si="13"/>
        <v>0.67</v>
      </c>
    </row>
    <row r="400" spans="1:4">
      <c r="A400" t="s">
        <v>7</v>
      </c>
      <c r="B400" s="1" t="e">
        <f>VLOOKUP(A400,#REF!,3,FALSE)</f>
        <v>#REF!</v>
      </c>
      <c r="C400" s="3">
        <f t="shared" ca="1" si="12"/>
        <v>41876</v>
      </c>
      <c r="D400" s="2">
        <f t="shared" ca="1" si="13"/>
        <v>0.52</v>
      </c>
    </row>
    <row r="401" spans="1:4">
      <c r="A401" t="s">
        <v>3</v>
      </c>
      <c r="B401" s="1" t="e">
        <f>VLOOKUP(A401,#REF!,3,FALSE)</f>
        <v>#REF!</v>
      </c>
      <c r="C401" s="3">
        <f t="shared" ca="1" si="12"/>
        <v>41798</v>
      </c>
      <c r="D401" s="2">
        <f t="shared" ca="1" si="13"/>
        <v>0.5</v>
      </c>
    </row>
    <row r="402" spans="1:4">
      <c r="A402" t="s">
        <v>8</v>
      </c>
      <c r="B402" s="1" t="e">
        <f>VLOOKUP(A402,#REF!,3,FALSE)</f>
        <v>#REF!</v>
      </c>
      <c r="C402" s="3">
        <f t="shared" ca="1" si="12"/>
        <v>41656</v>
      </c>
      <c r="D402" s="2">
        <f t="shared" ca="1" si="13"/>
        <v>0.68</v>
      </c>
    </row>
    <row r="403" spans="1:4">
      <c r="A403" t="s">
        <v>3</v>
      </c>
      <c r="B403" s="1" t="e">
        <f>VLOOKUP(A403,#REF!,3,FALSE)</f>
        <v>#REF!</v>
      </c>
      <c r="C403" s="3">
        <f t="shared" ca="1" si="12"/>
        <v>41878</v>
      </c>
      <c r="D403" s="2">
        <f t="shared" ca="1" si="13"/>
        <v>0.63</v>
      </c>
    </row>
    <row r="404" spans="1:4">
      <c r="A404" t="s">
        <v>6</v>
      </c>
      <c r="B404" s="1" t="e">
        <f>VLOOKUP(A404,#REF!,3,FALSE)</f>
        <v>#REF!</v>
      </c>
      <c r="C404" s="3">
        <f t="shared" ca="1" si="12"/>
        <v>41675</v>
      </c>
      <c r="D404" s="2">
        <f t="shared" ca="1" si="13"/>
        <v>0.4</v>
      </c>
    </row>
    <row r="405" spans="1:4">
      <c r="A405" t="s">
        <v>5</v>
      </c>
      <c r="B405" s="1" t="e">
        <f>VLOOKUP(A405,#REF!,3,FALSE)</f>
        <v>#REF!</v>
      </c>
      <c r="C405" s="3">
        <f t="shared" ca="1" si="12"/>
        <v>41791</v>
      </c>
      <c r="D405" s="2">
        <f t="shared" ca="1" si="13"/>
        <v>0.43</v>
      </c>
    </row>
    <row r="406" spans="1:4">
      <c r="A406" t="s">
        <v>6</v>
      </c>
      <c r="B406" s="1" t="e">
        <f>VLOOKUP(A406,#REF!,3,FALSE)</f>
        <v>#REF!</v>
      </c>
      <c r="C406" s="3">
        <f t="shared" ca="1" si="12"/>
        <v>41900</v>
      </c>
      <c r="D406" s="2">
        <f t="shared" ca="1" si="13"/>
        <v>0.7</v>
      </c>
    </row>
    <row r="407" spans="1:4">
      <c r="A407" t="s">
        <v>5</v>
      </c>
      <c r="B407" s="1" t="e">
        <f>VLOOKUP(A407,#REF!,3,FALSE)</f>
        <v>#REF!</v>
      </c>
      <c r="C407" s="3">
        <f t="shared" ca="1" si="12"/>
        <v>41814</v>
      </c>
      <c r="D407" s="2">
        <f t="shared" ca="1" si="13"/>
        <v>0.68</v>
      </c>
    </row>
    <row r="408" spans="1:4">
      <c r="A408" t="s">
        <v>5</v>
      </c>
      <c r="B408" s="1" t="e">
        <f>VLOOKUP(A408,#REF!,3,FALSE)</f>
        <v>#REF!</v>
      </c>
      <c r="C408" s="3">
        <f t="shared" ca="1" si="12"/>
        <v>41704</v>
      </c>
      <c r="D408" s="2">
        <f t="shared" ca="1" si="13"/>
        <v>0.47</v>
      </c>
    </row>
    <row r="409" spans="1:4">
      <c r="A409" t="s">
        <v>9</v>
      </c>
      <c r="B409" s="1" t="e">
        <f>VLOOKUP(A409,#REF!,3,FALSE)</f>
        <v>#REF!</v>
      </c>
      <c r="C409" s="3">
        <f t="shared" ca="1" si="12"/>
        <v>41701</v>
      </c>
      <c r="D409" s="2">
        <f t="shared" ca="1" si="13"/>
        <v>0.64</v>
      </c>
    </row>
    <row r="410" spans="1:4">
      <c r="A410" t="s">
        <v>4</v>
      </c>
      <c r="B410" s="1" t="e">
        <f>VLOOKUP(A410,#REF!,3,FALSE)</f>
        <v>#REF!</v>
      </c>
      <c r="C410" s="3">
        <f t="shared" ca="1" si="12"/>
        <v>41649</v>
      </c>
      <c r="D410" s="2">
        <f t="shared" ca="1" si="13"/>
        <v>0.56999999999999995</v>
      </c>
    </row>
    <row r="411" spans="1:4">
      <c r="A411" t="s">
        <v>6</v>
      </c>
      <c r="B411" s="1" t="e">
        <f>VLOOKUP(A411,#REF!,3,FALSE)</f>
        <v>#REF!</v>
      </c>
      <c r="C411" s="3">
        <f t="shared" ca="1" si="12"/>
        <v>41750</v>
      </c>
      <c r="D411" s="2">
        <f t="shared" ca="1" si="13"/>
        <v>0.56999999999999995</v>
      </c>
    </row>
    <row r="412" spans="1:4">
      <c r="A412" t="s">
        <v>6</v>
      </c>
      <c r="B412" s="1" t="e">
        <f>VLOOKUP(A412,#REF!,3,FALSE)</f>
        <v>#REF!</v>
      </c>
      <c r="C412" s="3">
        <f t="shared" ca="1" si="12"/>
        <v>41878</v>
      </c>
      <c r="D412" s="2">
        <f t="shared" ca="1" si="13"/>
        <v>0.45</v>
      </c>
    </row>
    <row r="413" spans="1:4">
      <c r="A413" t="s">
        <v>9</v>
      </c>
      <c r="B413" s="1" t="e">
        <f>VLOOKUP(A413,#REF!,3,FALSE)</f>
        <v>#REF!</v>
      </c>
      <c r="C413" s="3">
        <f t="shared" ca="1" si="12"/>
        <v>41795</v>
      </c>
      <c r="D413" s="2">
        <f t="shared" ca="1" si="13"/>
        <v>0.4</v>
      </c>
    </row>
    <row r="414" spans="1:4">
      <c r="A414" t="s">
        <v>5</v>
      </c>
      <c r="B414" s="1" t="e">
        <f>VLOOKUP(A414,#REF!,3,FALSE)</f>
        <v>#REF!</v>
      </c>
      <c r="C414" s="3">
        <f t="shared" ca="1" si="12"/>
        <v>41722</v>
      </c>
      <c r="D414" s="2">
        <f t="shared" ca="1" si="13"/>
        <v>0.67</v>
      </c>
    </row>
    <row r="415" spans="1:4">
      <c r="A415" t="s">
        <v>4</v>
      </c>
      <c r="B415" s="1" t="e">
        <f>VLOOKUP(A415,#REF!,3,FALSE)</f>
        <v>#REF!</v>
      </c>
      <c r="C415" s="3">
        <f t="shared" ca="1" si="12"/>
        <v>41692</v>
      </c>
      <c r="D415" s="2">
        <f t="shared" ca="1" si="13"/>
        <v>0.47</v>
      </c>
    </row>
    <row r="416" spans="1:4">
      <c r="A416" t="s">
        <v>9</v>
      </c>
      <c r="B416" s="1" t="e">
        <f>VLOOKUP(A416,#REF!,3,FALSE)</f>
        <v>#REF!</v>
      </c>
      <c r="C416" s="3">
        <f t="shared" ca="1" si="12"/>
        <v>41720</v>
      </c>
      <c r="D416" s="2">
        <f t="shared" ca="1" si="13"/>
        <v>0.49</v>
      </c>
    </row>
    <row r="417" spans="1:4">
      <c r="A417" t="s">
        <v>9</v>
      </c>
      <c r="B417" s="1" t="e">
        <f>VLOOKUP(A417,#REF!,3,FALSE)</f>
        <v>#REF!</v>
      </c>
      <c r="C417" s="3">
        <f t="shared" ca="1" si="12"/>
        <v>41786</v>
      </c>
      <c r="D417" s="2">
        <f t="shared" ca="1" si="13"/>
        <v>0.56999999999999995</v>
      </c>
    </row>
    <row r="418" spans="1:4">
      <c r="A418" t="s">
        <v>9</v>
      </c>
      <c r="B418" s="1" t="e">
        <f>VLOOKUP(A418,#REF!,3,FALSE)</f>
        <v>#REF!</v>
      </c>
      <c r="C418" s="3">
        <f t="shared" ca="1" si="12"/>
        <v>41786</v>
      </c>
      <c r="D418" s="2">
        <f t="shared" ca="1" si="13"/>
        <v>0.63</v>
      </c>
    </row>
    <row r="419" spans="1:4">
      <c r="A419" t="s">
        <v>4</v>
      </c>
      <c r="B419" s="1" t="e">
        <f>VLOOKUP(A419,#REF!,3,FALSE)</f>
        <v>#REF!</v>
      </c>
      <c r="C419" s="3">
        <f t="shared" ca="1" si="12"/>
        <v>41650</v>
      </c>
      <c r="D419" s="2">
        <f t="shared" ca="1" si="13"/>
        <v>0.47</v>
      </c>
    </row>
    <row r="420" spans="1:4">
      <c r="A420" t="s">
        <v>5</v>
      </c>
      <c r="B420" s="1" t="e">
        <f>VLOOKUP(A420,#REF!,3,FALSE)</f>
        <v>#REF!</v>
      </c>
      <c r="C420" s="3">
        <f t="shared" ca="1" si="12"/>
        <v>41851</v>
      </c>
      <c r="D420" s="2">
        <f t="shared" ca="1" si="13"/>
        <v>0.56999999999999995</v>
      </c>
    </row>
    <row r="421" spans="1:4">
      <c r="A421" t="s">
        <v>5</v>
      </c>
      <c r="B421" s="1" t="e">
        <f>VLOOKUP(A421,#REF!,3,FALSE)</f>
        <v>#REF!</v>
      </c>
      <c r="C421" s="3">
        <f t="shared" ca="1" si="12"/>
        <v>41696</v>
      </c>
      <c r="D421" s="2">
        <f t="shared" ca="1" si="13"/>
        <v>0.41</v>
      </c>
    </row>
    <row r="422" spans="1:4">
      <c r="A422" t="s">
        <v>8</v>
      </c>
      <c r="B422" s="1" t="e">
        <f>VLOOKUP(A422,#REF!,3,FALSE)</f>
        <v>#REF!</v>
      </c>
      <c r="C422" s="3">
        <f t="shared" ca="1" si="12"/>
        <v>41694</v>
      </c>
      <c r="D422" s="2">
        <f t="shared" ca="1" si="13"/>
        <v>0.44</v>
      </c>
    </row>
    <row r="423" spans="1:4">
      <c r="A423" t="s">
        <v>4</v>
      </c>
      <c r="B423" s="1" t="e">
        <f>VLOOKUP(A423,#REF!,3,FALSE)</f>
        <v>#REF!</v>
      </c>
      <c r="C423" s="3">
        <f t="shared" ca="1" si="12"/>
        <v>41699</v>
      </c>
      <c r="D423" s="2">
        <f t="shared" ca="1" si="13"/>
        <v>0.46</v>
      </c>
    </row>
    <row r="424" spans="1:4">
      <c r="A424" t="s">
        <v>6</v>
      </c>
      <c r="B424" s="1" t="e">
        <f>VLOOKUP(A424,#REF!,3,FALSE)</f>
        <v>#REF!</v>
      </c>
      <c r="C424" s="3">
        <f t="shared" ca="1" si="12"/>
        <v>41916</v>
      </c>
      <c r="D424" s="2">
        <f t="shared" ca="1" si="13"/>
        <v>0.52</v>
      </c>
    </row>
    <row r="425" spans="1:4">
      <c r="A425" t="s">
        <v>5</v>
      </c>
      <c r="B425" s="1" t="e">
        <f>VLOOKUP(A425,#REF!,3,FALSE)</f>
        <v>#REF!</v>
      </c>
      <c r="C425" s="3">
        <f t="shared" ca="1" si="12"/>
        <v>41772</v>
      </c>
      <c r="D425" s="2">
        <f t="shared" ca="1" si="13"/>
        <v>0.47</v>
      </c>
    </row>
    <row r="426" spans="1:4">
      <c r="A426" t="s">
        <v>7</v>
      </c>
      <c r="B426" s="1" t="e">
        <f>VLOOKUP(A426,#REF!,3,FALSE)</f>
        <v>#REF!</v>
      </c>
      <c r="C426" s="3">
        <f t="shared" ca="1" si="12"/>
        <v>41905</v>
      </c>
      <c r="D426" s="2">
        <f t="shared" ca="1" si="13"/>
        <v>0.6</v>
      </c>
    </row>
    <row r="427" spans="1:4">
      <c r="A427" t="s">
        <v>4</v>
      </c>
      <c r="B427" s="1" t="e">
        <f>VLOOKUP(A427,#REF!,3,FALSE)</f>
        <v>#REF!</v>
      </c>
      <c r="C427" s="3">
        <f t="shared" ca="1" si="12"/>
        <v>41714</v>
      </c>
      <c r="D427" s="2">
        <f t="shared" ca="1" si="13"/>
        <v>0.46</v>
      </c>
    </row>
    <row r="428" spans="1:4">
      <c r="A428" t="s">
        <v>6</v>
      </c>
      <c r="B428" s="1" t="e">
        <f>VLOOKUP(A428,#REF!,3,FALSE)</f>
        <v>#REF!</v>
      </c>
      <c r="C428" s="3">
        <f t="shared" ca="1" si="12"/>
        <v>41753</v>
      </c>
      <c r="D428" s="2">
        <f t="shared" ca="1" si="13"/>
        <v>0.56999999999999995</v>
      </c>
    </row>
    <row r="429" spans="1:4">
      <c r="A429" t="s">
        <v>6</v>
      </c>
      <c r="B429" s="1" t="e">
        <f>VLOOKUP(A429,#REF!,3,FALSE)</f>
        <v>#REF!</v>
      </c>
      <c r="C429" s="3">
        <f t="shared" ca="1" si="12"/>
        <v>41697</v>
      </c>
      <c r="D429" s="2">
        <f t="shared" ca="1" si="13"/>
        <v>0.67</v>
      </c>
    </row>
    <row r="430" spans="1:4">
      <c r="A430" t="s">
        <v>9</v>
      </c>
      <c r="B430" s="1" t="e">
        <f>VLOOKUP(A430,#REF!,3,FALSE)</f>
        <v>#REF!</v>
      </c>
      <c r="C430" s="3">
        <f t="shared" ca="1" si="12"/>
        <v>41718</v>
      </c>
      <c r="D430" s="2">
        <f t="shared" ca="1" si="13"/>
        <v>0.59</v>
      </c>
    </row>
    <row r="431" spans="1:4">
      <c r="A431" t="s">
        <v>5</v>
      </c>
      <c r="B431" s="1" t="e">
        <f>VLOOKUP(A431,#REF!,3,FALSE)</f>
        <v>#REF!</v>
      </c>
      <c r="C431" s="3">
        <f t="shared" ca="1" si="12"/>
        <v>41797</v>
      </c>
      <c r="D431" s="2">
        <f t="shared" ca="1" si="13"/>
        <v>0.56000000000000005</v>
      </c>
    </row>
    <row r="432" spans="1:4">
      <c r="A432" t="s">
        <v>4</v>
      </c>
      <c r="B432" s="1" t="e">
        <f>VLOOKUP(A432,#REF!,3,FALSE)</f>
        <v>#REF!</v>
      </c>
      <c r="C432" s="3">
        <f t="shared" ca="1" si="12"/>
        <v>41823</v>
      </c>
      <c r="D432" s="2">
        <f t="shared" ca="1" si="13"/>
        <v>0.66</v>
      </c>
    </row>
    <row r="433" spans="1:4">
      <c r="A433" t="s">
        <v>9</v>
      </c>
      <c r="B433" s="1" t="e">
        <f>VLOOKUP(A433,#REF!,3,FALSE)</f>
        <v>#REF!</v>
      </c>
      <c r="C433" s="3">
        <f t="shared" ca="1" si="12"/>
        <v>41852</v>
      </c>
      <c r="D433" s="2">
        <f t="shared" ca="1" si="13"/>
        <v>0.52</v>
      </c>
    </row>
    <row r="434" spans="1:4">
      <c r="A434" t="s">
        <v>9</v>
      </c>
      <c r="B434" s="1" t="e">
        <f>VLOOKUP(A434,#REF!,3,FALSE)</f>
        <v>#REF!</v>
      </c>
      <c r="C434" s="3">
        <f t="shared" ca="1" si="12"/>
        <v>41916</v>
      </c>
      <c r="D434" s="2">
        <f t="shared" ca="1" si="13"/>
        <v>0.66</v>
      </c>
    </row>
    <row r="435" spans="1:4">
      <c r="A435" t="s">
        <v>9</v>
      </c>
      <c r="B435" s="1" t="e">
        <f>VLOOKUP(A435,#REF!,3,FALSE)</f>
        <v>#REF!</v>
      </c>
      <c r="C435" s="3">
        <f t="shared" ca="1" si="12"/>
        <v>41826</v>
      </c>
      <c r="D435" s="2">
        <f t="shared" ca="1" si="13"/>
        <v>0.46</v>
      </c>
    </row>
    <row r="436" spans="1:4">
      <c r="A436" t="s">
        <v>4</v>
      </c>
      <c r="B436" s="1" t="e">
        <f>VLOOKUP(A436,#REF!,3,FALSE)</f>
        <v>#REF!</v>
      </c>
      <c r="C436" s="3">
        <f t="shared" ca="1" si="12"/>
        <v>41754</v>
      </c>
      <c r="D436" s="2">
        <f t="shared" ca="1" si="13"/>
        <v>0.63</v>
      </c>
    </row>
    <row r="437" spans="1:4">
      <c r="A437" t="s">
        <v>5</v>
      </c>
      <c r="B437" s="1" t="e">
        <f>VLOOKUP(A437,#REF!,3,FALSE)</f>
        <v>#REF!</v>
      </c>
      <c r="C437" s="3">
        <f t="shared" ca="1" si="12"/>
        <v>41799</v>
      </c>
      <c r="D437" s="2">
        <f t="shared" ca="1" si="13"/>
        <v>0.42</v>
      </c>
    </row>
    <row r="438" spans="1:4">
      <c r="A438" t="s">
        <v>5</v>
      </c>
      <c r="B438" s="1" t="e">
        <f>VLOOKUP(A438,#REF!,3,FALSE)</f>
        <v>#REF!</v>
      </c>
      <c r="C438" s="3">
        <f t="shared" ca="1" si="12"/>
        <v>41781</v>
      </c>
      <c r="D438" s="2">
        <f t="shared" ca="1" si="13"/>
        <v>0.59</v>
      </c>
    </row>
    <row r="439" spans="1:4">
      <c r="A439" t="s">
        <v>8</v>
      </c>
      <c r="B439" s="1" t="e">
        <f>VLOOKUP(A439,#REF!,3,FALSE)</f>
        <v>#REF!</v>
      </c>
      <c r="C439" s="3">
        <f t="shared" ca="1" si="12"/>
        <v>41877</v>
      </c>
      <c r="D439" s="2">
        <f t="shared" ca="1" si="13"/>
        <v>0.52</v>
      </c>
    </row>
    <row r="440" spans="1:4">
      <c r="A440" t="s">
        <v>4</v>
      </c>
      <c r="B440" s="1" t="e">
        <f>VLOOKUP(A440,#REF!,3,FALSE)</f>
        <v>#REF!</v>
      </c>
      <c r="C440" s="3">
        <f t="shared" ca="1" si="12"/>
        <v>41694</v>
      </c>
      <c r="D440" s="2">
        <f t="shared" ca="1" si="13"/>
        <v>0.62</v>
      </c>
    </row>
    <row r="441" spans="1:4">
      <c r="A441" t="s">
        <v>6</v>
      </c>
      <c r="B441" s="1" t="e">
        <f>VLOOKUP(A441,#REF!,3,FALSE)</f>
        <v>#REF!</v>
      </c>
      <c r="C441" s="3">
        <f t="shared" ca="1" si="12"/>
        <v>41905</v>
      </c>
      <c r="D441" s="2">
        <f t="shared" ca="1" si="13"/>
        <v>0.67</v>
      </c>
    </row>
    <row r="442" spans="1:4">
      <c r="A442" t="s">
        <v>5</v>
      </c>
      <c r="B442" s="1" t="e">
        <f>VLOOKUP(A442,#REF!,3,FALSE)</f>
        <v>#REF!</v>
      </c>
      <c r="C442" s="3">
        <f t="shared" ca="1" si="12"/>
        <v>41727</v>
      </c>
      <c r="D442" s="2">
        <f t="shared" ca="1" si="13"/>
        <v>0.61</v>
      </c>
    </row>
    <row r="443" spans="1:4">
      <c r="A443" t="s">
        <v>7</v>
      </c>
      <c r="B443" s="1" t="e">
        <f>VLOOKUP(A443,#REF!,3,FALSE)</f>
        <v>#REF!</v>
      </c>
      <c r="C443" s="3">
        <f t="shared" ca="1" si="12"/>
        <v>41738</v>
      </c>
      <c r="D443" s="2">
        <f t="shared" ca="1" si="13"/>
        <v>0.59</v>
      </c>
    </row>
    <row r="444" spans="1:4">
      <c r="A444" t="s">
        <v>5</v>
      </c>
      <c r="B444" s="1" t="e">
        <f>VLOOKUP(A444,#REF!,3,FALSE)</f>
        <v>#REF!</v>
      </c>
      <c r="C444" s="3">
        <f t="shared" ca="1" si="12"/>
        <v>41752</v>
      </c>
      <c r="D444" s="2">
        <f t="shared" ca="1" si="13"/>
        <v>0.63</v>
      </c>
    </row>
    <row r="445" spans="1:4">
      <c r="A445" t="s">
        <v>8</v>
      </c>
      <c r="B445" s="1" t="e">
        <f>VLOOKUP(A445,#REF!,3,FALSE)</f>
        <v>#REF!</v>
      </c>
      <c r="C445" s="3">
        <f t="shared" ca="1" si="12"/>
        <v>41676</v>
      </c>
      <c r="D445" s="2">
        <f t="shared" ca="1" si="13"/>
        <v>0.68</v>
      </c>
    </row>
    <row r="446" spans="1:4">
      <c r="A446" t="s">
        <v>4</v>
      </c>
      <c r="B446" s="1" t="e">
        <f>VLOOKUP(A446,#REF!,3,FALSE)</f>
        <v>#REF!</v>
      </c>
      <c r="C446" s="3">
        <f t="shared" ca="1" si="12"/>
        <v>41693</v>
      </c>
      <c r="D446" s="2">
        <f t="shared" ca="1" si="13"/>
        <v>0.55000000000000004</v>
      </c>
    </row>
    <row r="447" spans="1:4">
      <c r="A447" t="s">
        <v>6</v>
      </c>
      <c r="B447" s="1" t="e">
        <f>VLOOKUP(A447,#REF!,3,FALSE)</f>
        <v>#REF!</v>
      </c>
      <c r="C447" s="3">
        <f t="shared" ca="1" si="12"/>
        <v>41674</v>
      </c>
      <c r="D447" s="2">
        <f t="shared" ca="1" si="13"/>
        <v>0.47</v>
      </c>
    </row>
    <row r="448" spans="1:4">
      <c r="A448" t="s">
        <v>5</v>
      </c>
      <c r="B448" s="1" t="e">
        <f>VLOOKUP(A448,#REF!,3,FALSE)</f>
        <v>#REF!</v>
      </c>
      <c r="C448" s="3">
        <f t="shared" ca="1" si="12"/>
        <v>41853</v>
      </c>
      <c r="D448" s="2">
        <f t="shared" ca="1" si="13"/>
        <v>0.7</v>
      </c>
    </row>
    <row r="449" spans="1:4">
      <c r="A449" t="s">
        <v>6</v>
      </c>
      <c r="B449" s="1" t="e">
        <f>VLOOKUP(A449,#REF!,3,FALSE)</f>
        <v>#REF!</v>
      </c>
      <c r="C449" s="3">
        <f t="shared" ca="1" si="12"/>
        <v>41794</v>
      </c>
      <c r="D449" s="2">
        <f t="shared" ca="1" si="13"/>
        <v>0.56999999999999995</v>
      </c>
    </row>
    <row r="450" spans="1:4">
      <c r="A450" t="s">
        <v>4</v>
      </c>
      <c r="B450" s="1" t="e">
        <f>VLOOKUP(A450,#REF!,3,FALSE)</f>
        <v>#REF!</v>
      </c>
      <c r="C450" s="3">
        <f t="shared" ca="1" si="12"/>
        <v>41723</v>
      </c>
      <c r="D450" s="2">
        <f t="shared" ca="1" si="13"/>
        <v>0.44</v>
      </c>
    </row>
    <row r="451" spans="1:4">
      <c r="A451" t="s">
        <v>6</v>
      </c>
      <c r="B451" s="1" t="e">
        <f>VLOOKUP(A451,#REF!,3,FALSE)</f>
        <v>#REF!</v>
      </c>
      <c r="C451" s="3">
        <f t="shared" ref="C451:C514" ca="1" si="14">RANDBETWEEN(41640,41917)</f>
        <v>41808</v>
      </c>
      <c r="D451" s="2">
        <f t="shared" ref="D451:D514" ca="1" si="15">RANDBETWEEN(40,70)/100</f>
        <v>0.5</v>
      </c>
    </row>
    <row r="452" spans="1:4">
      <c r="A452" t="s">
        <v>6</v>
      </c>
      <c r="B452" s="1" t="e">
        <f>VLOOKUP(A452,#REF!,3,FALSE)</f>
        <v>#REF!</v>
      </c>
      <c r="C452" s="3">
        <f t="shared" ca="1" si="14"/>
        <v>41670</v>
      </c>
      <c r="D452" s="2">
        <f t="shared" ca="1" si="15"/>
        <v>0.68</v>
      </c>
    </row>
    <row r="453" spans="1:4">
      <c r="A453" t="s">
        <v>9</v>
      </c>
      <c r="B453" s="1" t="e">
        <f>VLOOKUP(A453,#REF!,3,FALSE)</f>
        <v>#REF!</v>
      </c>
      <c r="C453" s="3">
        <f t="shared" ca="1" si="14"/>
        <v>41646</v>
      </c>
      <c r="D453" s="2">
        <f t="shared" ca="1" si="15"/>
        <v>0.53</v>
      </c>
    </row>
    <row r="454" spans="1:4">
      <c r="A454" t="s">
        <v>5</v>
      </c>
      <c r="B454" s="1" t="e">
        <f>VLOOKUP(A454,#REF!,3,FALSE)</f>
        <v>#REF!</v>
      </c>
      <c r="C454" s="3">
        <f t="shared" ca="1" si="14"/>
        <v>41661</v>
      </c>
      <c r="D454" s="2">
        <f t="shared" ca="1" si="15"/>
        <v>0.56000000000000005</v>
      </c>
    </row>
    <row r="455" spans="1:4">
      <c r="A455" t="s">
        <v>4</v>
      </c>
      <c r="B455" s="1" t="e">
        <f>VLOOKUP(A455,#REF!,3,FALSE)</f>
        <v>#REF!</v>
      </c>
      <c r="C455" s="3">
        <f t="shared" ca="1" si="14"/>
        <v>41901</v>
      </c>
      <c r="D455" s="2">
        <f t="shared" ca="1" si="15"/>
        <v>0.69</v>
      </c>
    </row>
    <row r="456" spans="1:4">
      <c r="A456" t="s">
        <v>9</v>
      </c>
      <c r="B456" s="1" t="e">
        <f>VLOOKUP(A456,#REF!,3,FALSE)</f>
        <v>#REF!</v>
      </c>
      <c r="C456" s="3">
        <f t="shared" ca="1" si="14"/>
        <v>41787</v>
      </c>
      <c r="D456" s="2">
        <f t="shared" ca="1" si="15"/>
        <v>0.4</v>
      </c>
    </row>
    <row r="457" spans="1:4">
      <c r="A457" t="s">
        <v>9</v>
      </c>
      <c r="B457" s="1" t="e">
        <f>VLOOKUP(A457,#REF!,3,FALSE)</f>
        <v>#REF!</v>
      </c>
      <c r="C457" s="3">
        <f t="shared" ca="1" si="14"/>
        <v>41640</v>
      </c>
      <c r="D457" s="2">
        <f t="shared" ca="1" si="15"/>
        <v>0.51</v>
      </c>
    </row>
    <row r="458" spans="1:4">
      <c r="A458" t="s">
        <v>9</v>
      </c>
      <c r="B458" s="1" t="e">
        <f>VLOOKUP(A458,#REF!,3,FALSE)</f>
        <v>#REF!</v>
      </c>
      <c r="C458" s="3">
        <f t="shared" ca="1" si="14"/>
        <v>41844</v>
      </c>
      <c r="D458" s="2">
        <f t="shared" ca="1" si="15"/>
        <v>0.66</v>
      </c>
    </row>
    <row r="459" spans="1:4">
      <c r="A459" t="s">
        <v>4</v>
      </c>
      <c r="B459" s="1" t="e">
        <f>VLOOKUP(A459,#REF!,3,FALSE)</f>
        <v>#REF!</v>
      </c>
      <c r="C459" s="3">
        <f t="shared" ca="1" si="14"/>
        <v>41778</v>
      </c>
      <c r="D459" s="2">
        <f t="shared" ca="1" si="15"/>
        <v>0.62</v>
      </c>
    </row>
    <row r="460" spans="1:4">
      <c r="A460" t="s">
        <v>5</v>
      </c>
      <c r="B460" s="1" t="e">
        <f>VLOOKUP(A460,#REF!,3,FALSE)</f>
        <v>#REF!</v>
      </c>
      <c r="C460" s="3">
        <f t="shared" ca="1" si="14"/>
        <v>41810</v>
      </c>
      <c r="D460" s="2">
        <f t="shared" ca="1" si="15"/>
        <v>0.55000000000000004</v>
      </c>
    </row>
    <row r="461" spans="1:4">
      <c r="A461" t="s">
        <v>5</v>
      </c>
      <c r="B461" s="1" t="e">
        <f>VLOOKUP(A461,#REF!,3,FALSE)</f>
        <v>#REF!</v>
      </c>
      <c r="C461" s="3">
        <f t="shared" ca="1" si="14"/>
        <v>41903</v>
      </c>
      <c r="D461" s="2">
        <f t="shared" ca="1" si="15"/>
        <v>0.51</v>
      </c>
    </row>
    <row r="462" spans="1:4">
      <c r="A462" t="s">
        <v>8</v>
      </c>
      <c r="B462" s="1" t="e">
        <f>VLOOKUP(A462,#REF!,3,FALSE)</f>
        <v>#REF!</v>
      </c>
      <c r="C462" s="3">
        <f t="shared" ca="1" si="14"/>
        <v>41754</v>
      </c>
      <c r="D462" s="2">
        <f t="shared" ca="1" si="15"/>
        <v>0.46</v>
      </c>
    </row>
    <row r="463" spans="1:4">
      <c r="A463" t="s">
        <v>4</v>
      </c>
      <c r="B463" s="1" t="e">
        <f>VLOOKUP(A463,#REF!,3,FALSE)</f>
        <v>#REF!</v>
      </c>
      <c r="C463" s="3">
        <f t="shared" ca="1" si="14"/>
        <v>41806</v>
      </c>
      <c r="D463" s="2">
        <f t="shared" ca="1" si="15"/>
        <v>0.67</v>
      </c>
    </row>
    <row r="464" spans="1:4">
      <c r="A464" t="s">
        <v>6</v>
      </c>
      <c r="B464" s="1" t="e">
        <f>VLOOKUP(A464,#REF!,3,FALSE)</f>
        <v>#REF!</v>
      </c>
      <c r="C464" s="3">
        <f t="shared" ca="1" si="14"/>
        <v>41766</v>
      </c>
      <c r="D464" s="2">
        <f t="shared" ca="1" si="15"/>
        <v>0.56999999999999995</v>
      </c>
    </row>
    <row r="465" spans="1:4">
      <c r="A465" t="s">
        <v>5</v>
      </c>
      <c r="B465" s="1" t="e">
        <f>VLOOKUP(A465,#REF!,3,FALSE)</f>
        <v>#REF!</v>
      </c>
      <c r="C465" s="3">
        <f t="shared" ca="1" si="14"/>
        <v>41644</v>
      </c>
      <c r="D465" s="2">
        <f t="shared" ca="1" si="15"/>
        <v>0.46</v>
      </c>
    </row>
    <row r="466" spans="1:4">
      <c r="A466" t="s">
        <v>7</v>
      </c>
      <c r="B466" s="1" t="e">
        <f>VLOOKUP(A466,#REF!,3,FALSE)</f>
        <v>#REF!</v>
      </c>
      <c r="C466" s="3">
        <f t="shared" ca="1" si="14"/>
        <v>41869</v>
      </c>
      <c r="D466" s="2">
        <f t="shared" ca="1" si="15"/>
        <v>0.59</v>
      </c>
    </row>
    <row r="467" spans="1:4">
      <c r="A467" t="s">
        <v>3</v>
      </c>
      <c r="B467" s="1" t="e">
        <f>VLOOKUP(A467,#REF!,3,FALSE)</f>
        <v>#REF!</v>
      </c>
      <c r="C467" s="3">
        <f t="shared" ca="1" si="14"/>
        <v>41745</v>
      </c>
      <c r="D467" s="2">
        <f t="shared" ca="1" si="15"/>
        <v>0.49</v>
      </c>
    </row>
    <row r="468" spans="1:4">
      <c r="A468" t="s">
        <v>4</v>
      </c>
      <c r="B468" s="1" t="e">
        <f>VLOOKUP(A468,#REF!,3,FALSE)</f>
        <v>#REF!</v>
      </c>
      <c r="C468" s="3">
        <f t="shared" ca="1" si="14"/>
        <v>41753</v>
      </c>
      <c r="D468" s="2">
        <f t="shared" ca="1" si="15"/>
        <v>0.69</v>
      </c>
    </row>
    <row r="469" spans="1:4">
      <c r="A469" t="s">
        <v>5</v>
      </c>
      <c r="B469" s="1" t="e">
        <f>VLOOKUP(A469,#REF!,3,FALSE)</f>
        <v>#REF!</v>
      </c>
      <c r="C469" s="3">
        <f t="shared" ca="1" si="14"/>
        <v>41855</v>
      </c>
      <c r="D469" s="2">
        <f t="shared" ca="1" si="15"/>
        <v>0.67</v>
      </c>
    </row>
    <row r="470" spans="1:4">
      <c r="A470" t="s">
        <v>6</v>
      </c>
      <c r="B470" s="1" t="e">
        <f>VLOOKUP(A470,#REF!,3,FALSE)</f>
        <v>#REF!</v>
      </c>
      <c r="C470" s="3">
        <f t="shared" ca="1" si="14"/>
        <v>41914</v>
      </c>
      <c r="D470" s="2">
        <f t="shared" ca="1" si="15"/>
        <v>0.7</v>
      </c>
    </row>
    <row r="471" spans="1:4">
      <c r="A471" t="s">
        <v>7</v>
      </c>
      <c r="B471" s="1" t="e">
        <f>VLOOKUP(A471,#REF!,3,FALSE)</f>
        <v>#REF!</v>
      </c>
      <c r="C471" s="3">
        <f t="shared" ca="1" si="14"/>
        <v>41671</v>
      </c>
      <c r="D471" s="2">
        <f t="shared" ca="1" si="15"/>
        <v>0.55000000000000004</v>
      </c>
    </row>
    <row r="472" spans="1:4">
      <c r="A472" t="s">
        <v>3</v>
      </c>
      <c r="B472" s="1" t="e">
        <f>VLOOKUP(A472,#REF!,3,FALSE)</f>
        <v>#REF!</v>
      </c>
      <c r="C472" s="3">
        <f t="shared" ca="1" si="14"/>
        <v>41745</v>
      </c>
      <c r="D472" s="2">
        <f t="shared" ca="1" si="15"/>
        <v>0.6</v>
      </c>
    </row>
    <row r="473" spans="1:4">
      <c r="A473" t="s">
        <v>8</v>
      </c>
      <c r="B473" s="1" t="e">
        <f>VLOOKUP(A473,#REF!,3,FALSE)</f>
        <v>#REF!</v>
      </c>
      <c r="C473" s="3">
        <f t="shared" ca="1" si="14"/>
        <v>41663</v>
      </c>
      <c r="D473" s="2">
        <f t="shared" ca="1" si="15"/>
        <v>0.66</v>
      </c>
    </row>
    <row r="474" spans="1:4">
      <c r="A474" t="s">
        <v>3</v>
      </c>
      <c r="B474" s="1" t="e">
        <f>VLOOKUP(A474,#REF!,3,FALSE)</f>
        <v>#REF!</v>
      </c>
      <c r="C474" s="3">
        <f t="shared" ca="1" si="14"/>
        <v>41817</v>
      </c>
      <c r="D474" s="2">
        <f t="shared" ca="1" si="15"/>
        <v>0.51</v>
      </c>
    </row>
    <row r="475" spans="1:4">
      <c r="A475" t="s">
        <v>6</v>
      </c>
      <c r="B475" s="1" t="e">
        <f>VLOOKUP(A475,#REF!,3,FALSE)</f>
        <v>#REF!</v>
      </c>
      <c r="C475" s="3">
        <f t="shared" ca="1" si="14"/>
        <v>41757</v>
      </c>
      <c r="D475" s="2">
        <f t="shared" ca="1" si="15"/>
        <v>0.43</v>
      </c>
    </row>
    <row r="476" spans="1:4">
      <c r="A476" t="s">
        <v>5</v>
      </c>
      <c r="B476" s="1" t="e">
        <f>VLOOKUP(A476,#REF!,3,FALSE)</f>
        <v>#REF!</v>
      </c>
      <c r="C476" s="3">
        <f t="shared" ca="1" si="14"/>
        <v>41736</v>
      </c>
      <c r="D476" s="2">
        <f t="shared" ca="1" si="15"/>
        <v>0.48</v>
      </c>
    </row>
    <row r="477" spans="1:4">
      <c r="A477" t="s">
        <v>6</v>
      </c>
      <c r="B477" s="1" t="e">
        <f>VLOOKUP(A477,#REF!,3,FALSE)</f>
        <v>#REF!</v>
      </c>
      <c r="C477" s="3">
        <f t="shared" ca="1" si="14"/>
        <v>41788</v>
      </c>
      <c r="D477" s="2">
        <f t="shared" ca="1" si="15"/>
        <v>0.49</v>
      </c>
    </row>
    <row r="478" spans="1:4">
      <c r="A478" t="s">
        <v>5</v>
      </c>
      <c r="B478" s="1" t="e">
        <f>VLOOKUP(A478,#REF!,3,FALSE)</f>
        <v>#REF!</v>
      </c>
      <c r="C478" s="3">
        <f t="shared" ca="1" si="14"/>
        <v>41795</v>
      </c>
      <c r="D478" s="2">
        <f t="shared" ca="1" si="15"/>
        <v>0.62</v>
      </c>
    </row>
    <row r="479" spans="1:4">
      <c r="A479" t="s">
        <v>5</v>
      </c>
      <c r="B479" s="1" t="e">
        <f>VLOOKUP(A479,#REF!,3,FALSE)</f>
        <v>#REF!</v>
      </c>
      <c r="C479" s="3">
        <f t="shared" ca="1" si="14"/>
        <v>41795</v>
      </c>
      <c r="D479" s="2">
        <f t="shared" ca="1" si="15"/>
        <v>0.49</v>
      </c>
    </row>
    <row r="480" spans="1:4">
      <c r="A480" t="s">
        <v>9</v>
      </c>
      <c r="B480" s="1" t="e">
        <f>VLOOKUP(A480,#REF!,3,FALSE)</f>
        <v>#REF!</v>
      </c>
      <c r="C480" s="3">
        <f t="shared" ca="1" si="14"/>
        <v>41640</v>
      </c>
      <c r="D480" s="2">
        <f t="shared" ca="1" si="15"/>
        <v>0.56999999999999995</v>
      </c>
    </row>
    <row r="481" spans="1:4">
      <c r="A481" t="s">
        <v>4</v>
      </c>
      <c r="B481" s="1" t="e">
        <f>VLOOKUP(A481,#REF!,3,FALSE)</f>
        <v>#REF!</v>
      </c>
      <c r="C481" s="3">
        <f t="shared" ca="1" si="14"/>
        <v>41872</v>
      </c>
      <c r="D481" s="2">
        <f t="shared" ca="1" si="15"/>
        <v>0.55000000000000004</v>
      </c>
    </row>
    <row r="482" spans="1:4">
      <c r="A482" t="s">
        <v>6</v>
      </c>
      <c r="B482" s="1" t="e">
        <f>VLOOKUP(A482,#REF!,3,FALSE)</f>
        <v>#REF!</v>
      </c>
      <c r="C482" s="3">
        <f t="shared" ca="1" si="14"/>
        <v>41795</v>
      </c>
      <c r="D482" s="2">
        <f t="shared" ca="1" si="15"/>
        <v>0.62</v>
      </c>
    </row>
    <row r="483" spans="1:4">
      <c r="A483" t="s">
        <v>6</v>
      </c>
      <c r="B483" s="1" t="e">
        <f>VLOOKUP(A483,#REF!,3,FALSE)</f>
        <v>#REF!</v>
      </c>
      <c r="C483" s="3">
        <f t="shared" ca="1" si="14"/>
        <v>41655</v>
      </c>
      <c r="D483" s="2">
        <f t="shared" ca="1" si="15"/>
        <v>0.64</v>
      </c>
    </row>
    <row r="484" spans="1:4">
      <c r="A484" t="s">
        <v>9</v>
      </c>
      <c r="B484" s="1" t="e">
        <f>VLOOKUP(A484,#REF!,3,FALSE)</f>
        <v>#REF!</v>
      </c>
      <c r="C484" s="3">
        <f t="shared" ca="1" si="14"/>
        <v>41879</v>
      </c>
      <c r="D484" s="2">
        <f t="shared" ca="1" si="15"/>
        <v>0.7</v>
      </c>
    </row>
    <row r="485" spans="1:4">
      <c r="A485" t="s">
        <v>5</v>
      </c>
      <c r="B485" s="1" t="e">
        <f>VLOOKUP(A485,#REF!,3,FALSE)</f>
        <v>#REF!</v>
      </c>
      <c r="C485" s="3">
        <f t="shared" ca="1" si="14"/>
        <v>41909</v>
      </c>
      <c r="D485" s="2">
        <f t="shared" ca="1" si="15"/>
        <v>0.51</v>
      </c>
    </row>
    <row r="486" spans="1:4">
      <c r="A486" t="s">
        <v>4</v>
      </c>
      <c r="B486" s="1" t="e">
        <f>VLOOKUP(A486,#REF!,3,FALSE)</f>
        <v>#REF!</v>
      </c>
      <c r="C486" s="3">
        <f t="shared" ca="1" si="14"/>
        <v>41861</v>
      </c>
      <c r="D486" s="2">
        <f t="shared" ca="1" si="15"/>
        <v>0.54</v>
      </c>
    </row>
    <row r="487" spans="1:4">
      <c r="A487" t="s">
        <v>9</v>
      </c>
      <c r="B487" s="1" t="e">
        <f>VLOOKUP(A487,#REF!,3,FALSE)</f>
        <v>#REF!</v>
      </c>
      <c r="C487" s="3">
        <f t="shared" ca="1" si="14"/>
        <v>41801</v>
      </c>
      <c r="D487" s="2">
        <f t="shared" ca="1" si="15"/>
        <v>0.51</v>
      </c>
    </row>
    <row r="488" spans="1:4">
      <c r="A488" t="s">
        <v>9</v>
      </c>
      <c r="B488" s="1" t="e">
        <f>VLOOKUP(A488,#REF!,3,FALSE)</f>
        <v>#REF!</v>
      </c>
      <c r="C488" s="3">
        <f t="shared" ca="1" si="14"/>
        <v>41722</v>
      </c>
      <c r="D488" s="2">
        <f t="shared" ca="1" si="15"/>
        <v>0.4</v>
      </c>
    </row>
    <row r="489" spans="1:4">
      <c r="A489" t="s">
        <v>9</v>
      </c>
      <c r="B489" s="1" t="e">
        <f>VLOOKUP(A489,#REF!,3,FALSE)</f>
        <v>#REF!</v>
      </c>
      <c r="C489" s="3">
        <f t="shared" ca="1" si="14"/>
        <v>41642</v>
      </c>
      <c r="D489" s="2">
        <f t="shared" ca="1" si="15"/>
        <v>0.51</v>
      </c>
    </row>
    <row r="490" spans="1:4">
      <c r="A490" t="s">
        <v>4</v>
      </c>
      <c r="B490" s="1" t="e">
        <f>VLOOKUP(A490,#REF!,3,FALSE)</f>
        <v>#REF!</v>
      </c>
      <c r="C490" s="3">
        <f t="shared" ca="1" si="14"/>
        <v>41737</v>
      </c>
      <c r="D490" s="2">
        <f t="shared" ca="1" si="15"/>
        <v>0.6</v>
      </c>
    </row>
    <row r="491" spans="1:4">
      <c r="A491" t="s">
        <v>5</v>
      </c>
      <c r="B491" s="1" t="e">
        <f>VLOOKUP(A491,#REF!,3,FALSE)</f>
        <v>#REF!</v>
      </c>
      <c r="C491" s="3">
        <f t="shared" ca="1" si="14"/>
        <v>41913</v>
      </c>
      <c r="D491" s="2">
        <f t="shared" ca="1" si="15"/>
        <v>0.47</v>
      </c>
    </row>
    <row r="492" spans="1:4">
      <c r="A492" t="s">
        <v>5</v>
      </c>
      <c r="B492" s="1" t="e">
        <f>VLOOKUP(A492,#REF!,3,FALSE)</f>
        <v>#REF!</v>
      </c>
      <c r="C492" s="3">
        <f t="shared" ca="1" si="14"/>
        <v>41772</v>
      </c>
      <c r="D492" s="2">
        <f t="shared" ca="1" si="15"/>
        <v>0.51</v>
      </c>
    </row>
    <row r="493" spans="1:4">
      <c r="A493" t="s">
        <v>8</v>
      </c>
      <c r="B493" s="1" t="e">
        <f>VLOOKUP(A493,#REF!,3,FALSE)</f>
        <v>#REF!</v>
      </c>
      <c r="C493" s="3">
        <f t="shared" ca="1" si="14"/>
        <v>41659</v>
      </c>
      <c r="D493" s="2">
        <f t="shared" ca="1" si="15"/>
        <v>0.43</v>
      </c>
    </row>
    <row r="494" spans="1:4">
      <c r="A494" t="s">
        <v>4</v>
      </c>
      <c r="B494" s="1" t="e">
        <f>VLOOKUP(A494,#REF!,3,FALSE)</f>
        <v>#REF!</v>
      </c>
      <c r="C494" s="3">
        <f t="shared" ca="1" si="14"/>
        <v>41716</v>
      </c>
      <c r="D494" s="2">
        <f t="shared" ca="1" si="15"/>
        <v>0.4</v>
      </c>
    </row>
    <row r="495" spans="1:4">
      <c r="A495" t="s">
        <v>6</v>
      </c>
      <c r="B495" s="1" t="e">
        <f>VLOOKUP(A495,#REF!,3,FALSE)</f>
        <v>#REF!</v>
      </c>
      <c r="C495" s="3">
        <f t="shared" ca="1" si="14"/>
        <v>41755</v>
      </c>
      <c r="D495" s="2">
        <f t="shared" ca="1" si="15"/>
        <v>0.7</v>
      </c>
    </row>
    <row r="496" spans="1:4">
      <c r="A496" t="s">
        <v>5</v>
      </c>
      <c r="B496" s="1" t="e">
        <f>VLOOKUP(A496,#REF!,3,FALSE)</f>
        <v>#REF!</v>
      </c>
      <c r="C496" s="3">
        <f t="shared" ca="1" si="14"/>
        <v>41656</v>
      </c>
      <c r="D496" s="2">
        <f t="shared" ca="1" si="15"/>
        <v>0.7</v>
      </c>
    </row>
    <row r="497" spans="1:4">
      <c r="A497" t="s">
        <v>7</v>
      </c>
      <c r="B497" s="1" t="e">
        <f>VLOOKUP(A497,#REF!,3,FALSE)</f>
        <v>#REF!</v>
      </c>
      <c r="C497" s="3">
        <f t="shared" ca="1" si="14"/>
        <v>41907</v>
      </c>
      <c r="D497" s="2">
        <f t="shared" ca="1" si="15"/>
        <v>0.4</v>
      </c>
    </row>
    <row r="498" spans="1:4">
      <c r="A498" t="s">
        <v>4</v>
      </c>
      <c r="B498" s="1" t="e">
        <f>VLOOKUP(A498,#REF!,3,FALSE)</f>
        <v>#REF!</v>
      </c>
      <c r="C498" s="3">
        <f t="shared" ca="1" si="14"/>
        <v>41648</v>
      </c>
      <c r="D498" s="2">
        <f t="shared" ca="1" si="15"/>
        <v>0.63</v>
      </c>
    </row>
    <row r="499" spans="1:4">
      <c r="A499" t="s">
        <v>6</v>
      </c>
      <c r="B499" s="1" t="e">
        <f>VLOOKUP(A499,#REF!,3,FALSE)</f>
        <v>#REF!</v>
      </c>
      <c r="C499" s="3">
        <f t="shared" ca="1" si="14"/>
        <v>41647</v>
      </c>
      <c r="D499" s="2">
        <f t="shared" ca="1" si="15"/>
        <v>0.43</v>
      </c>
    </row>
    <row r="500" spans="1:4">
      <c r="A500" t="s">
        <v>6</v>
      </c>
      <c r="B500" s="1" t="e">
        <f>VLOOKUP(A500,#REF!,3,FALSE)</f>
        <v>#REF!</v>
      </c>
      <c r="C500" s="3">
        <f t="shared" ca="1" si="14"/>
        <v>41840</v>
      </c>
      <c r="D500" s="2">
        <f t="shared" ca="1" si="15"/>
        <v>0.46</v>
      </c>
    </row>
    <row r="501" spans="1:4">
      <c r="A501" t="s">
        <v>9</v>
      </c>
      <c r="B501" s="1" t="e">
        <f>VLOOKUP(A501,#REF!,3,FALSE)</f>
        <v>#REF!</v>
      </c>
      <c r="C501" s="3">
        <f t="shared" ca="1" si="14"/>
        <v>41685</v>
      </c>
      <c r="D501" s="2">
        <f t="shared" ca="1" si="15"/>
        <v>0.42</v>
      </c>
    </row>
    <row r="502" spans="1:4">
      <c r="A502" t="s">
        <v>5</v>
      </c>
      <c r="B502" s="1" t="e">
        <f>VLOOKUP(A502,#REF!,3,FALSE)</f>
        <v>#REF!</v>
      </c>
      <c r="C502" s="3">
        <f t="shared" ca="1" si="14"/>
        <v>41695</v>
      </c>
      <c r="D502" s="2">
        <f t="shared" ca="1" si="15"/>
        <v>0.49</v>
      </c>
    </row>
    <row r="503" spans="1:4">
      <c r="A503" t="s">
        <v>4</v>
      </c>
      <c r="B503" s="1" t="e">
        <f>VLOOKUP(A503,#REF!,3,FALSE)</f>
        <v>#REF!</v>
      </c>
      <c r="C503" s="3">
        <f t="shared" ca="1" si="14"/>
        <v>41729</v>
      </c>
      <c r="D503" s="2">
        <f t="shared" ca="1" si="15"/>
        <v>0.4</v>
      </c>
    </row>
    <row r="504" spans="1:4">
      <c r="A504" t="s">
        <v>9</v>
      </c>
      <c r="B504" s="1" t="e">
        <f>VLOOKUP(A504,#REF!,3,FALSE)</f>
        <v>#REF!</v>
      </c>
      <c r="C504" s="3">
        <f t="shared" ca="1" si="14"/>
        <v>41818</v>
      </c>
      <c r="D504" s="2">
        <f t="shared" ca="1" si="15"/>
        <v>0.56999999999999995</v>
      </c>
    </row>
    <row r="505" spans="1:4">
      <c r="A505" t="s">
        <v>9</v>
      </c>
      <c r="B505" s="1" t="e">
        <f>VLOOKUP(A505,#REF!,3,FALSE)</f>
        <v>#REF!</v>
      </c>
      <c r="C505" s="3">
        <f t="shared" ca="1" si="14"/>
        <v>41835</v>
      </c>
      <c r="D505" s="2">
        <f t="shared" ca="1" si="15"/>
        <v>0.5</v>
      </c>
    </row>
    <row r="506" spans="1:4">
      <c r="A506" t="s">
        <v>9</v>
      </c>
      <c r="B506" s="1" t="e">
        <f>VLOOKUP(A506,#REF!,3,FALSE)</f>
        <v>#REF!</v>
      </c>
      <c r="C506" s="3">
        <f t="shared" ca="1" si="14"/>
        <v>41713</v>
      </c>
      <c r="D506" s="2">
        <f t="shared" ca="1" si="15"/>
        <v>0.43</v>
      </c>
    </row>
    <row r="507" spans="1:4">
      <c r="A507" t="s">
        <v>4</v>
      </c>
      <c r="B507" s="1" t="e">
        <f>VLOOKUP(A507,#REF!,3,FALSE)</f>
        <v>#REF!</v>
      </c>
      <c r="C507" s="3">
        <f t="shared" ca="1" si="14"/>
        <v>41786</v>
      </c>
      <c r="D507" s="2">
        <f t="shared" ca="1" si="15"/>
        <v>0.43</v>
      </c>
    </row>
    <row r="508" spans="1:4">
      <c r="A508" t="s">
        <v>5</v>
      </c>
      <c r="B508" s="1" t="e">
        <f>VLOOKUP(A508,#REF!,3,FALSE)</f>
        <v>#REF!</v>
      </c>
      <c r="C508" s="3">
        <f t="shared" ca="1" si="14"/>
        <v>41907</v>
      </c>
      <c r="D508" s="2">
        <f t="shared" ca="1" si="15"/>
        <v>0.6</v>
      </c>
    </row>
    <row r="509" spans="1:4">
      <c r="A509" t="s">
        <v>5</v>
      </c>
      <c r="B509" s="1" t="e">
        <f>VLOOKUP(A509,#REF!,3,FALSE)</f>
        <v>#REF!</v>
      </c>
      <c r="C509" s="3">
        <f t="shared" ca="1" si="14"/>
        <v>41728</v>
      </c>
      <c r="D509" s="2">
        <f t="shared" ca="1" si="15"/>
        <v>0.56000000000000005</v>
      </c>
    </row>
    <row r="510" spans="1:4">
      <c r="A510" t="s">
        <v>8</v>
      </c>
      <c r="B510" s="1" t="e">
        <f>VLOOKUP(A510,#REF!,3,FALSE)</f>
        <v>#REF!</v>
      </c>
      <c r="C510" s="3">
        <f t="shared" ca="1" si="14"/>
        <v>41773</v>
      </c>
      <c r="D510" s="2">
        <f t="shared" ca="1" si="15"/>
        <v>0.49</v>
      </c>
    </row>
    <row r="511" spans="1:4">
      <c r="A511" t="s">
        <v>4</v>
      </c>
      <c r="B511" s="1" t="e">
        <f>VLOOKUP(A511,#REF!,3,FALSE)</f>
        <v>#REF!</v>
      </c>
      <c r="C511" s="3">
        <f t="shared" ca="1" si="14"/>
        <v>41697</v>
      </c>
      <c r="D511" s="2">
        <f t="shared" ca="1" si="15"/>
        <v>0.55000000000000004</v>
      </c>
    </row>
    <row r="512" spans="1:4">
      <c r="A512" t="s">
        <v>6</v>
      </c>
      <c r="B512" s="1" t="e">
        <f>VLOOKUP(A512,#REF!,3,FALSE)</f>
        <v>#REF!</v>
      </c>
      <c r="C512" s="3">
        <f t="shared" ca="1" si="14"/>
        <v>41780</v>
      </c>
      <c r="D512" s="2">
        <f t="shared" ca="1" si="15"/>
        <v>0.65</v>
      </c>
    </row>
    <row r="513" spans="1:4">
      <c r="A513" t="s">
        <v>5</v>
      </c>
      <c r="B513" s="1" t="e">
        <f>VLOOKUP(A513,#REF!,3,FALSE)</f>
        <v>#REF!</v>
      </c>
      <c r="C513" s="3">
        <f t="shared" ca="1" si="14"/>
        <v>41710</v>
      </c>
      <c r="D513" s="2">
        <f t="shared" ca="1" si="15"/>
        <v>0.44</v>
      </c>
    </row>
    <row r="514" spans="1:4">
      <c r="A514" t="s">
        <v>7</v>
      </c>
      <c r="B514" s="1" t="e">
        <f>VLOOKUP(A514,#REF!,3,FALSE)</f>
        <v>#REF!</v>
      </c>
      <c r="C514" s="3">
        <f t="shared" ca="1" si="14"/>
        <v>41907</v>
      </c>
      <c r="D514" s="2">
        <f t="shared" ca="1" si="15"/>
        <v>0.41</v>
      </c>
    </row>
    <row r="515" spans="1:4">
      <c r="A515" t="s">
        <v>3</v>
      </c>
      <c r="B515" s="1" t="e">
        <f>VLOOKUP(A515,#REF!,3,FALSE)</f>
        <v>#REF!</v>
      </c>
      <c r="C515" s="3">
        <f t="shared" ref="C515:C578" ca="1" si="16">RANDBETWEEN(41640,41917)</f>
        <v>41808</v>
      </c>
      <c r="D515" s="2">
        <f t="shared" ref="D515:D578" ca="1" si="17">RANDBETWEEN(40,70)/100</f>
        <v>0.67</v>
      </c>
    </row>
    <row r="516" spans="1:4">
      <c r="A516" t="s">
        <v>4</v>
      </c>
      <c r="B516" s="1" t="e">
        <f>VLOOKUP(A516,#REF!,3,FALSE)</f>
        <v>#REF!</v>
      </c>
      <c r="C516" s="3">
        <f t="shared" ca="1" si="16"/>
        <v>41754</v>
      </c>
      <c r="D516" s="2">
        <f t="shared" ca="1" si="17"/>
        <v>0.49</v>
      </c>
    </row>
    <row r="517" spans="1:4">
      <c r="A517" t="s">
        <v>5</v>
      </c>
      <c r="B517" s="1" t="e">
        <f>VLOOKUP(A517,#REF!,3,FALSE)</f>
        <v>#REF!</v>
      </c>
      <c r="C517" s="3">
        <f t="shared" ca="1" si="16"/>
        <v>41866</v>
      </c>
      <c r="D517" s="2">
        <f t="shared" ca="1" si="17"/>
        <v>0.67</v>
      </c>
    </row>
    <row r="518" spans="1:4">
      <c r="A518" t="s">
        <v>6</v>
      </c>
      <c r="B518" s="1" t="e">
        <f>VLOOKUP(A518,#REF!,3,FALSE)</f>
        <v>#REF!</v>
      </c>
      <c r="C518" s="3">
        <f t="shared" ca="1" si="16"/>
        <v>41788</v>
      </c>
      <c r="D518" s="2">
        <f t="shared" ca="1" si="17"/>
        <v>0.43</v>
      </c>
    </row>
    <row r="519" spans="1:4">
      <c r="A519" t="s">
        <v>7</v>
      </c>
      <c r="B519" s="1" t="e">
        <f>VLOOKUP(A519,#REF!,3,FALSE)</f>
        <v>#REF!</v>
      </c>
      <c r="C519" s="3">
        <f t="shared" ca="1" si="16"/>
        <v>41775</v>
      </c>
      <c r="D519" s="2">
        <f t="shared" ca="1" si="17"/>
        <v>0.56999999999999995</v>
      </c>
    </row>
    <row r="520" spans="1:4">
      <c r="A520" t="s">
        <v>3</v>
      </c>
      <c r="B520" s="1" t="e">
        <f>VLOOKUP(A520,#REF!,3,FALSE)</f>
        <v>#REF!</v>
      </c>
      <c r="C520" s="3">
        <f t="shared" ca="1" si="16"/>
        <v>41811</v>
      </c>
      <c r="D520" s="2">
        <f t="shared" ca="1" si="17"/>
        <v>0.48</v>
      </c>
    </row>
    <row r="521" spans="1:4">
      <c r="A521" t="s">
        <v>8</v>
      </c>
      <c r="B521" s="1" t="e">
        <f>VLOOKUP(A521,#REF!,3,FALSE)</f>
        <v>#REF!</v>
      </c>
      <c r="C521" s="3">
        <f t="shared" ca="1" si="16"/>
        <v>41815</v>
      </c>
      <c r="D521" s="2">
        <f t="shared" ca="1" si="17"/>
        <v>0.51</v>
      </c>
    </row>
    <row r="522" spans="1:4">
      <c r="A522" t="s">
        <v>3</v>
      </c>
      <c r="B522" s="1" t="e">
        <f>VLOOKUP(A522,#REF!,3,FALSE)</f>
        <v>#REF!</v>
      </c>
      <c r="C522" s="3">
        <f t="shared" ca="1" si="16"/>
        <v>41909</v>
      </c>
      <c r="D522" s="2">
        <f t="shared" ca="1" si="17"/>
        <v>0.57999999999999996</v>
      </c>
    </row>
    <row r="523" spans="1:4">
      <c r="A523" t="s">
        <v>6</v>
      </c>
      <c r="B523" s="1" t="e">
        <f>VLOOKUP(A523,#REF!,3,FALSE)</f>
        <v>#REF!</v>
      </c>
      <c r="C523" s="3">
        <f t="shared" ca="1" si="16"/>
        <v>41695</v>
      </c>
      <c r="D523" s="2">
        <f t="shared" ca="1" si="17"/>
        <v>0.53</v>
      </c>
    </row>
    <row r="524" spans="1:4">
      <c r="A524" t="s">
        <v>5</v>
      </c>
      <c r="B524" s="1" t="e">
        <f>VLOOKUP(A524,#REF!,3,FALSE)</f>
        <v>#REF!</v>
      </c>
      <c r="C524" s="3">
        <f t="shared" ca="1" si="16"/>
        <v>41821</v>
      </c>
      <c r="D524" s="2">
        <f t="shared" ca="1" si="17"/>
        <v>0.56000000000000005</v>
      </c>
    </row>
    <row r="525" spans="1:4">
      <c r="A525" t="s">
        <v>6</v>
      </c>
      <c r="B525" s="1" t="e">
        <f>VLOOKUP(A525,#REF!,3,FALSE)</f>
        <v>#REF!</v>
      </c>
      <c r="C525" s="3">
        <f t="shared" ca="1" si="16"/>
        <v>41653</v>
      </c>
      <c r="D525" s="2">
        <f t="shared" ca="1" si="17"/>
        <v>0.65</v>
      </c>
    </row>
    <row r="526" spans="1:4">
      <c r="A526" t="s">
        <v>5</v>
      </c>
      <c r="B526" s="1" t="e">
        <f>VLOOKUP(A526,#REF!,3,FALSE)</f>
        <v>#REF!</v>
      </c>
      <c r="C526" s="3">
        <f t="shared" ca="1" si="16"/>
        <v>41688</v>
      </c>
      <c r="D526" s="2">
        <f t="shared" ca="1" si="17"/>
        <v>0.68</v>
      </c>
    </row>
    <row r="527" spans="1:4">
      <c r="A527" t="s">
        <v>5</v>
      </c>
      <c r="B527" s="1" t="e">
        <f>VLOOKUP(A527,#REF!,3,FALSE)</f>
        <v>#REF!</v>
      </c>
      <c r="C527" s="3">
        <f t="shared" ca="1" si="16"/>
        <v>41666</v>
      </c>
      <c r="D527" s="2">
        <f t="shared" ca="1" si="17"/>
        <v>0.64</v>
      </c>
    </row>
    <row r="528" spans="1:4">
      <c r="A528" t="s">
        <v>9</v>
      </c>
      <c r="B528" s="1" t="e">
        <f>VLOOKUP(A528,#REF!,3,FALSE)</f>
        <v>#REF!</v>
      </c>
      <c r="C528" s="3">
        <f t="shared" ca="1" si="16"/>
        <v>41781</v>
      </c>
      <c r="D528" s="2">
        <f t="shared" ca="1" si="17"/>
        <v>0.66</v>
      </c>
    </row>
    <row r="529" spans="1:4">
      <c r="A529" t="s">
        <v>9</v>
      </c>
      <c r="B529" s="1" t="e">
        <f>VLOOKUP(A529,#REF!,3,FALSE)</f>
        <v>#REF!</v>
      </c>
      <c r="C529" s="3">
        <f t="shared" ca="1" si="16"/>
        <v>41699</v>
      </c>
      <c r="D529" s="2">
        <f t="shared" ca="1" si="17"/>
        <v>0.55000000000000004</v>
      </c>
    </row>
    <row r="530" spans="1:4">
      <c r="A530" t="s">
        <v>3</v>
      </c>
      <c r="B530" s="1" t="e">
        <f>VLOOKUP(A530,#REF!,3,FALSE)</f>
        <v>#REF!</v>
      </c>
      <c r="C530" s="3">
        <f t="shared" ca="1" si="16"/>
        <v>41753</v>
      </c>
      <c r="D530" s="2">
        <f t="shared" ca="1" si="17"/>
        <v>0.56999999999999995</v>
      </c>
    </row>
    <row r="531" spans="1:4">
      <c r="A531" t="s">
        <v>4</v>
      </c>
      <c r="B531" s="1" t="e">
        <f>VLOOKUP(A531,#REF!,3,FALSE)</f>
        <v>#REF!</v>
      </c>
      <c r="C531" s="3">
        <f t="shared" ca="1" si="16"/>
        <v>41816</v>
      </c>
      <c r="D531" s="2">
        <f t="shared" ca="1" si="17"/>
        <v>0.43</v>
      </c>
    </row>
    <row r="532" spans="1:4">
      <c r="A532" t="s">
        <v>5</v>
      </c>
      <c r="B532" s="1" t="e">
        <f>VLOOKUP(A532,#REF!,3,FALSE)</f>
        <v>#REF!</v>
      </c>
      <c r="C532" s="3">
        <f t="shared" ca="1" si="16"/>
        <v>41647</v>
      </c>
      <c r="D532" s="2">
        <f t="shared" ca="1" si="17"/>
        <v>0.55000000000000004</v>
      </c>
    </row>
    <row r="533" spans="1:4">
      <c r="A533" t="s">
        <v>6</v>
      </c>
      <c r="B533" s="1" t="e">
        <f>VLOOKUP(A533,#REF!,3,FALSE)</f>
        <v>#REF!</v>
      </c>
      <c r="C533" s="3">
        <f t="shared" ca="1" si="16"/>
        <v>41798</v>
      </c>
      <c r="D533" s="2">
        <f t="shared" ca="1" si="17"/>
        <v>0.47</v>
      </c>
    </row>
    <row r="534" spans="1:4">
      <c r="A534" t="s">
        <v>7</v>
      </c>
      <c r="B534" s="1" t="e">
        <f>VLOOKUP(A534,#REF!,3,FALSE)</f>
        <v>#REF!</v>
      </c>
      <c r="C534" s="3">
        <f t="shared" ca="1" si="16"/>
        <v>41659</v>
      </c>
      <c r="D534" s="2">
        <f t="shared" ca="1" si="17"/>
        <v>0.47</v>
      </c>
    </row>
    <row r="535" spans="1:4">
      <c r="A535" t="s">
        <v>3</v>
      </c>
      <c r="B535" s="1" t="e">
        <f>VLOOKUP(A535,#REF!,3,FALSE)</f>
        <v>#REF!</v>
      </c>
      <c r="C535" s="3">
        <f t="shared" ca="1" si="16"/>
        <v>41895</v>
      </c>
      <c r="D535" s="2">
        <f t="shared" ca="1" si="17"/>
        <v>0.59</v>
      </c>
    </row>
    <row r="536" spans="1:4">
      <c r="A536" t="s">
        <v>8</v>
      </c>
      <c r="B536" s="1" t="e">
        <f>VLOOKUP(A536,#REF!,3,FALSE)</f>
        <v>#REF!</v>
      </c>
      <c r="C536" s="3">
        <f t="shared" ca="1" si="16"/>
        <v>41893</v>
      </c>
      <c r="D536" s="2">
        <f t="shared" ca="1" si="17"/>
        <v>0.5</v>
      </c>
    </row>
    <row r="537" spans="1:4">
      <c r="A537" t="s">
        <v>3</v>
      </c>
      <c r="B537" s="1" t="e">
        <f>VLOOKUP(A537,#REF!,3,FALSE)</f>
        <v>#REF!</v>
      </c>
      <c r="C537" s="3">
        <f t="shared" ca="1" si="16"/>
        <v>41700</v>
      </c>
      <c r="D537" s="2">
        <f t="shared" ca="1" si="17"/>
        <v>0.55000000000000004</v>
      </c>
    </row>
    <row r="538" spans="1:4">
      <c r="A538" t="s">
        <v>6</v>
      </c>
      <c r="B538" s="1" t="e">
        <f>VLOOKUP(A538,#REF!,3,FALSE)</f>
        <v>#REF!</v>
      </c>
      <c r="C538" s="3">
        <f t="shared" ca="1" si="16"/>
        <v>41817</v>
      </c>
      <c r="D538" s="2">
        <f t="shared" ca="1" si="17"/>
        <v>0.41</v>
      </c>
    </row>
    <row r="539" spans="1:4">
      <c r="A539" t="s">
        <v>5</v>
      </c>
      <c r="B539" s="1" t="e">
        <f>VLOOKUP(A539,#REF!,3,FALSE)</f>
        <v>#REF!</v>
      </c>
      <c r="C539" s="3">
        <f t="shared" ca="1" si="16"/>
        <v>41881</v>
      </c>
      <c r="D539" s="2">
        <f t="shared" ca="1" si="17"/>
        <v>0.42</v>
      </c>
    </row>
    <row r="540" spans="1:4">
      <c r="A540" t="s">
        <v>6</v>
      </c>
      <c r="B540" s="1" t="e">
        <f>VLOOKUP(A540,#REF!,3,FALSE)</f>
        <v>#REF!</v>
      </c>
      <c r="C540" s="3">
        <f t="shared" ca="1" si="16"/>
        <v>41840</v>
      </c>
      <c r="D540" s="2">
        <f t="shared" ca="1" si="17"/>
        <v>0.42</v>
      </c>
    </row>
    <row r="541" spans="1:4">
      <c r="A541" t="s">
        <v>5</v>
      </c>
      <c r="B541" s="1" t="e">
        <f>VLOOKUP(A541,#REF!,3,FALSE)</f>
        <v>#REF!</v>
      </c>
      <c r="C541" s="3">
        <f t="shared" ca="1" si="16"/>
        <v>41719</v>
      </c>
      <c r="D541" s="2">
        <f t="shared" ca="1" si="17"/>
        <v>0.48</v>
      </c>
    </row>
    <row r="542" spans="1:4">
      <c r="A542" t="s">
        <v>5</v>
      </c>
      <c r="B542" s="1" t="e">
        <f>VLOOKUP(A542,#REF!,3,FALSE)</f>
        <v>#REF!</v>
      </c>
      <c r="C542" s="3">
        <f t="shared" ca="1" si="16"/>
        <v>41856</v>
      </c>
      <c r="D542" s="2">
        <f t="shared" ca="1" si="17"/>
        <v>0.65</v>
      </c>
    </row>
    <row r="543" spans="1:4">
      <c r="A543" t="s">
        <v>9</v>
      </c>
      <c r="B543" s="1" t="e">
        <f>VLOOKUP(A543,#REF!,3,FALSE)</f>
        <v>#REF!</v>
      </c>
      <c r="C543" s="3">
        <f t="shared" ca="1" si="16"/>
        <v>41792</v>
      </c>
      <c r="D543" s="2">
        <f t="shared" ca="1" si="17"/>
        <v>0.66</v>
      </c>
    </row>
    <row r="544" spans="1:4">
      <c r="A544" t="s">
        <v>9</v>
      </c>
      <c r="B544" s="1" t="e">
        <f>VLOOKUP(A544,#REF!,3,FALSE)</f>
        <v>#REF!</v>
      </c>
      <c r="C544" s="3">
        <f t="shared" ca="1" si="16"/>
        <v>41896</v>
      </c>
      <c r="D544" s="2">
        <f t="shared" ca="1" si="17"/>
        <v>0.67</v>
      </c>
    </row>
    <row r="545" spans="1:4">
      <c r="A545" t="s">
        <v>4</v>
      </c>
      <c r="B545" s="1" t="e">
        <f>VLOOKUP(A545,#REF!,3,FALSE)</f>
        <v>#REF!</v>
      </c>
      <c r="C545" s="3">
        <f t="shared" ca="1" si="16"/>
        <v>41762</v>
      </c>
      <c r="D545" s="2">
        <f t="shared" ca="1" si="17"/>
        <v>0.59</v>
      </c>
    </row>
    <row r="546" spans="1:4">
      <c r="A546" t="s">
        <v>7</v>
      </c>
      <c r="B546" s="1" t="e">
        <f>VLOOKUP(A546,#REF!,3,FALSE)</f>
        <v>#REF!</v>
      </c>
      <c r="C546" s="3">
        <f t="shared" ca="1" si="16"/>
        <v>41890</v>
      </c>
      <c r="D546" s="2">
        <f t="shared" ca="1" si="17"/>
        <v>0.51</v>
      </c>
    </row>
    <row r="547" spans="1:4">
      <c r="A547" t="s">
        <v>5</v>
      </c>
      <c r="B547" s="1" t="e">
        <f>VLOOKUP(A547,#REF!,3,FALSE)</f>
        <v>#REF!</v>
      </c>
      <c r="C547" s="3">
        <f t="shared" ca="1" si="16"/>
        <v>41750</v>
      </c>
      <c r="D547" s="2">
        <f t="shared" ca="1" si="17"/>
        <v>0.42</v>
      </c>
    </row>
    <row r="548" spans="1:4">
      <c r="A548" t="s">
        <v>5</v>
      </c>
      <c r="B548" s="1" t="e">
        <f>VLOOKUP(A548,#REF!,3,FALSE)</f>
        <v>#REF!</v>
      </c>
      <c r="C548" s="3">
        <f t="shared" ca="1" si="16"/>
        <v>41863</v>
      </c>
      <c r="D548" s="2">
        <f t="shared" ca="1" si="17"/>
        <v>0.55000000000000004</v>
      </c>
    </row>
    <row r="549" spans="1:4">
      <c r="A549" t="s">
        <v>8</v>
      </c>
      <c r="B549" s="1" t="e">
        <f>VLOOKUP(A549,#REF!,3,FALSE)</f>
        <v>#REF!</v>
      </c>
      <c r="C549" s="3">
        <f t="shared" ca="1" si="16"/>
        <v>41805</v>
      </c>
      <c r="D549" s="2">
        <f t="shared" ca="1" si="17"/>
        <v>0.56000000000000005</v>
      </c>
    </row>
    <row r="550" spans="1:4">
      <c r="A550" t="s">
        <v>4</v>
      </c>
      <c r="B550" s="1" t="e">
        <f>VLOOKUP(A550,#REF!,3,FALSE)</f>
        <v>#REF!</v>
      </c>
      <c r="C550" s="3">
        <f t="shared" ca="1" si="16"/>
        <v>41802</v>
      </c>
      <c r="D550" s="2">
        <f t="shared" ca="1" si="17"/>
        <v>0.41</v>
      </c>
    </row>
    <row r="551" spans="1:4">
      <c r="A551" t="s">
        <v>6</v>
      </c>
      <c r="B551" s="1" t="e">
        <f>VLOOKUP(A551,#REF!,3,FALSE)</f>
        <v>#REF!</v>
      </c>
      <c r="C551" s="3">
        <f t="shared" ca="1" si="16"/>
        <v>41785</v>
      </c>
      <c r="D551" s="2">
        <f t="shared" ca="1" si="17"/>
        <v>0.66</v>
      </c>
    </row>
    <row r="552" spans="1:4">
      <c r="A552" t="s">
        <v>5</v>
      </c>
      <c r="B552" s="1" t="e">
        <f>VLOOKUP(A552,#REF!,3,FALSE)</f>
        <v>#REF!</v>
      </c>
      <c r="C552" s="3">
        <f t="shared" ca="1" si="16"/>
        <v>41748</v>
      </c>
      <c r="D552" s="2">
        <f t="shared" ca="1" si="17"/>
        <v>0.66</v>
      </c>
    </row>
    <row r="553" spans="1:4">
      <c r="A553" t="s">
        <v>6</v>
      </c>
      <c r="B553" s="1" t="e">
        <f>VLOOKUP(A553,#REF!,3,FALSE)</f>
        <v>#REF!</v>
      </c>
      <c r="C553" s="3">
        <f t="shared" ca="1" si="16"/>
        <v>41671</v>
      </c>
      <c r="D553" s="2">
        <f t="shared" ca="1" si="17"/>
        <v>0.48</v>
      </c>
    </row>
    <row r="554" spans="1:4">
      <c r="A554" t="s">
        <v>4</v>
      </c>
      <c r="B554" s="1" t="e">
        <f>VLOOKUP(A554,#REF!,3,FALSE)</f>
        <v>#REF!</v>
      </c>
      <c r="C554" s="3">
        <f t="shared" ca="1" si="16"/>
        <v>41903</v>
      </c>
      <c r="D554" s="2">
        <f t="shared" ca="1" si="17"/>
        <v>0.4</v>
      </c>
    </row>
    <row r="555" spans="1:4">
      <c r="A555" t="s">
        <v>6</v>
      </c>
      <c r="B555" s="1" t="e">
        <f>VLOOKUP(A555,#REF!,3,FALSE)</f>
        <v>#REF!</v>
      </c>
      <c r="C555" s="3">
        <f t="shared" ca="1" si="16"/>
        <v>41710</v>
      </c>
      <c r="D555" s="2">
        <f t="shared" ca="1" si="17"/>
        <v>0.57999999999999996</v>
      </c>
    </row>
    <row r="556" spans="1:4">
      <c r="A556" t="s">
        <v>6</v>
      </c>
      <c r="B556" s="1" t="e">
        <f>VLOOKUP(A556,#REF!,3,FALSE)</f>
        <v>#REF!</v>
      </c>
      <c r="C556" s="3">
        <f t="shared" ca="1" si="16"/>
        <v>41841</v>
      </c>
      <c r="D556" s="2">
        <f t="shared" ca="1" si="17"/>
        <v>0.43</v>
      </c>
    </row>
    <row r="557" spans="1:4">
      <c r="A557" t="s">
        <v>9</v>
      </c>
      <c r="B557" s="1" t="e">
        <f>VLOOKUP(A557,#REF!,3,FALSE)</f>
        <v>#REF!</v>
      </c>
      <c r="C557" s="3">
        <f t="shared" ca="1" si="16"/>
        <v>41761</v>
      </c>
      <c r="D557" s="2">
        <f t="shared" ca="1" si="17"/>
        <v>0.67</v>
      </c>
    </row>
    <row r="558" spans="1:4">
      <c r="A558" t="s">
        <v>5</v>
      </c>
      <c r="B558" s="1" t="e">
        <f>VLOOKUP(A558,#REF!,3,FALSE)</f>
        <v>#REF!</v>
      </c>
      <c r="C558" s="3">
        <f t="shared" ca="1" si="16"/>
        <v>41689</v>
      </c>
      <c r="D558" s="2">
        <f t="shared" ca="1" si="17"/>
        <v>0.42</v>
      </c>
    </row>
    <row r="559" spans="1:4">
      <c r="A559" t="s">
        <v>4</v>
      </c>
      <c r="B559" s="1" t="e">
        <f>VLOOKUP(A559,#REF!,3,FALSE)</f>
        <v>#REF!</v>
      </c>
      <c r="C559" s="3">
        <f t="shared" ca="1" si="16"/>
        <v>41732</v>
      </c>
      <c r="D559" s="2">
        <f t="shared" ca="1" si="17"/>
        <v>0.47</v>
      </c>
    </row>
    <row r="560" spans="1:4">
      <c r="A560" t="s">
        <v>9</v>
      </c>
      <c r="B560" s="1" t="e">
        <f>VLOOKUP(A560,#REF!,3,FALSE)</f>
        <v>#REF!</v>
      </c>
      <c r="C560" s="3">
        <f t="shared" ca="1" si="16"/>
        <v>41681</v>
      </c>
      <c r="D560" s="2">
        <f t="shared" ca="1" si="17"/>
        <v>0.59</v>
      </c>
    </row>
    <row r="561" spans="1:4">
      <c r="A561" t="s">
        <v>9</v>
      </c>
      <c r="B561" s="1" t="e">
        <f>VLOOKUP(A561,#REF!,3,FALSE)</f>
        <v>#REF!</v>
      </c>
      <c r="C561" s="3">
        <f t="shared" ca="1" si="16"/>
        <v>41714</v>
      </c>
      <c r="D561" s="2">
        <f t="shared" ca="1" si="17"/>
        <v>0.55000000000000004</v>
      </c>
    </row>
    <row r="562" spans="1:4">
      <c r="A562" t="s">
        <v>9</v>
      </c>
      <c r="B562" s="1" t="e">
        <f>VLOOKUP(A562,#REF!,3,FALSE)</f>
        <v>#REF!</v>
      </c>
      <c r="C562" s="3">
        <f t="shared" ca="1" si="16"/>
        <v>41721</v>
      </c>
      <c r="D562" s="2">
        <f t="shared" ca="1" si="17"/>
        <v>0.66</v>
      </c>
    </row>
    <row r="563" spans="1:4">
      <c r="A563" t="s">
        <v>4</v>
      </c>
      <c r="B563" s="1" t="e">
        <f>VLOOKUP(A563,#REF!,3,FALSE)</f>
        <v>#REF!</v>
      </c>
      <c r="C563" s="3">
        <f t="shared" ca="1" si="16"/>
        <v>41701</v>
      </c>
      <c r="D563" s="2">
        <f t="shared" ca="1" si="17"/>
        <v>0.4</v>
      </c>
    </row>
    <row r="564" spans="1:4">
      <c r="A564" t="s">
        <v>5</v>
      </c>
      <c r="B564" s="1" t="e">
        <f>VLOOKUP(A564,#REF!,3,FALSE)</f>
        <v>#REF!</v>
      </c>
      <c r="C564" s="3">
        <f t="shared" ca="1" si="16"/>
        <v>41904</v>
      </c>
      <c r="D564" s="2">
        <f t="shared" ca="1" si="17"/>
        <v>0.64</v>
      </c>
    </row>
    <row r="565" spans="1:4">
      <c r="A565" t="s">
        <v>5</v>
      </c>
      <c r="B565" s="1" t="e">
        <f>VLOOKUP(A565,#REF!,3,FALSE)</f>
        <v>#REF!</v>
      </c>
      <c r="C565" s="3">
        <f t="shared" ca="1" si="16"/>
        <v>41759</v>
      </c>
      <c r="D565" s="2">
        <f t="shared" ca="1" si="17"/>
        <v>0.62</v>
      </c>
    </row>
    <row r="566" spans="1:4">
      <c r="A566" t="s">
        <v>8</v>
      </c>
      <c r="B566" s="1" t="e">
        <f>VLOOKUP(A566,#REF!,3,FALSE)</f>
        <v>#REF!</v>
      </c>
      <c r="C566" s="3">
        <f t="shared" ca="1" si="16"/>
        <v>41890</v>
      </c>
      <c r="D566" s="2">
        <f t="shared" ca="1" si="17"/>
        <v>0.45</v>
      </c>
    </row>
    <row r="567" spans="1:4">
      <c r="A567" t="s">
        <v>4</v>
      </c>
      <c r="B567" s="1" t="e">
        <f>VLOOKUP(A567,#REF!,3,FALSE)</f>
        <v>#REF!</v>
      </c>
      <c r="C567" s="3">
        <f t="shared" ca="1" si="16"/>
        <v>41866</v>
      </c>
      <c r="D567" s="2">
        <f t="shared" ca="1" si="17"/>
        <v>0.44</v>
      </c>
    </row>
    <row r="568" spans="1:4">
      <c r="A568" t="s">
        <v>6</v>
      </c>
      <c r="B568" s="1" t="e">
        <f>VLOOKUP(A568,#REF!,3,FALSE)</f>
        <v>#REF!</v>
      </c>
      <c r="C568" s="3">
        <f t="shared" ca="1" si="16"/>
        <v>41864</v>
      </c>
      <c r="D568" s="2">
        <f t="shared" ca="1" si="17"/>
        <v>0.6</v>
      </c>
    </row>
    <row r="569" spans="1:4">
      <c r="A569" t="s">
        <v>5</v>
      </c>
      <c r="B569" s="1" t="e">
        <f>VLOOKUP(A569,#REF!,3,FALSE)</f>
        <v>#REF!</v>
      </c>
      <c r="C569" s="3">
        <f t="shared" ca="1" si="16"/>
        <v>41793</v>
      </c>
      <c r="D569" s="2">
        <f t="shared" ca="1" si="17"/>
        <v>0.69</v>
      </c>
    </row>
    <row r="570" spans="1:4">
      <c r="A570" t="s">
        <v>7</v>
      </c>
      <c r="B570" s="1" t="e">
        <f>VLOOKUP(A570,#REF!,3,FALSE)</f>
        <v>#REF!</v>
      </c>
      <c r="C570" s="3">
        <f t="shared" ca="1" si="16"/>
        <v>41760</v>
      </c>
      <c r="D570" s="2">
        <f t="shared" ca="1" si="17"/>
        <v>0.55000000000000004</v>
      </c>
    </row>
    <row r="571" spans="1:4">
      <c r="A571" t="s">
        <v>3</v>
      </c>
      <c r="B571" s="1" t="e">
        <f>VLOOKUP(A571,#REF!,3,FALSE)</f>
        <v>#REF!</v>
      </c>
      <c r="C571" s="3">
        <f t="shared" ca="1" si="16"/>
        <v>41695</v>
      </c>
      <c r="D571" s="2">
        <f t="shared" ca="1" si="17"/>
        <v>0.63</v>
      </c>
    </row>
    <row r="572" spans="1:4">
      <c r="A572" t="s">
        <v>4</v>
      </c>
      <c r="B572" s="1" t="e">
        <f>VLOOKUP(A572,#REF!,3,FALSE)</f>
        <v>#REF!</v>
      </c>
      <c r="C572" s="3">
        <f t="shared" ca="1" si="16"/>
        <v>41663</v>
      </c>
      <c r="D572" s="2">
        <f t="shared" ca="1" si="17"/>
        <v>0.4</v>
      </c>
    </row>
    <row r="573" spans="1:4">
      <c r="A573" t="s">
        <v>5</v>
      </c>
      <c r="B573" s="1" t="e">
        <f>VLOOKUP(A573,#REF!,3,FALSE)</f>
        <v>#REF!</v>
      </c>
      <c r="C573" s="3">
        <f t="shared" ca="1" si="16"/>
        <v>41898</v>
      </c>
      <c r="D573" s="2">
        <f t="shared" ca="1" si="17"/>
        <v>0.45</v>
      </c>
    </row>
    <row r="574" spans="1:4">
      <c r="A574" t="s">
        <v>6</v>
      </c>
      <c r="B574" s="1" t="e">
        <f>VLOOKUP(A574,#REF!,3,FALSE)</f>
        <v>#REF!</v>
      </c>
      <c r="C574" s="3">
        <f t="shared" ca="1" si="16"/>
        <v>41872</v>
      </c>
      <c r="D574" s="2">
        <f t="shared" ca="1" si="17"/>
        <v>0.65</v>
      </c>
    </row>
    <row r="575" spans="1:4">
      <c r="A575" t="s">
        <v>7</v>
      </c>
      <c r="B575" s="1" t="e">
        <f>VLOOKUP(A575,#REF!,3,FALSE)</f>
        <v>#REF!</v>
      </c>
      <c r="C575" s="3">
        <f t="shared" ca="1" si="16"/>
        <v>41813</v>
      </c>
      <c r="D575" s="2">
        <f t="shared" ca="1" si="17"/>
        <v>0.42</v>
      </c>
    </row>
    <row r="576" spans="1:4">
      <c r="A576" t="s">
        <v>3</v>
      </c>
      <c r="B576" s="1" t="e">
        <f>VLOOKUP(A576,#REF!,3,FALSE)</f>
        <v>#REF!</v>
      </c>
      <c r="C576" s="3">
        <f t="shared" ca="1" si="16"/>
        <v>41648</v>
      </c>
      <c r="D576" s="2">
        <f t="shared" ca="1" si="17"/>
        <v>0.48</v>
      </c>
    </row>
    <row r="577" spans="1:4">
      <c r="A577" t="s">
        <v>8</v>
      </c>
      <c r="B577" s="1" t="e">
        <f>VLOOKUP(A577,#REF!,3,FALSE)</f>
        <v>#REF!</v>
      </c>
      <c r="C577" s="3">
        <f t="shared" ca="1" si="16"/>
        <v>41861</v>
      </c>
      <c r="D577" s="2">
        <f t="shared" ca="1" si="17"/>
        <v>0.68</v>
      </c>
    </row>
    <row r="578" spans="1:4">
      <c r="A578" t="s">
        <v>3</v>
      </c>
      <c r="B578" s="1" t="e">
        <f>VLOOKUP(A578,#REF!,3,FALSE)</f>
        <v>#REF!</v>
      </c>
      <c r="C578" s="3">
        <f t="shared" ca="1" si="16"/>
        <v>41809</v>
      </c>
      <c r="D578" s="2">
        <f t="shared" ca="1" si="17"/>
        <v>0.4</v>
      </c>
    </row>
    <row r="579" spans="1:4">
      <c r="A579" t="s">
        <v>6</v>
      </c>
      <c r="B579" s="1" t="e">
        <f>VLOOKUP(A579,#REF!,3,FALSE)</f>
        <v>#REF!</v>
      </c>
      <c r="C579" s="3">
        <f t="shared" ref="C579:C642" ca="1" si="18">RANDBETWEEN(41640,41917)</f>
        <v>41741</v>
      </c>
      <c r="D579" s="2">
        <f t="shared" ref="D579:D642" ca="1" si="19">RANDBETWEEN(40,70)/100</f>
        <v>0.52</v>
      </c>
    </row>
    <row r="580" spans="1:4">
      <c r="A580" t="s">
        <v>5</v>
      </c>
      <c r="B580" s="1" t="e">
        <f>VLOOKUP(A580,#REF!,3,FALSE)</f>
        <v>#REF!</v>
      </c>
      <c r="C580" s="3">
        <f t="shared" ca="1" si="18"/>
        <v>41747</v>
      </c>
      <c r="D580" s="2">
        <f t="shared" ca="1" si="19"/>
        <v>0.62</v>
      </c>
    </row>
    <row r="581" spans="1:4">
      <c r="A581" t="s">
        <v>6</v>
      </c>
      <c r="B581" s="1" t="e">
        <f>VLOOKUP(A581,#REF!,3,FALSE)</f>
        <v>#REF!</v>
      </c>
      <c r="C581" s="3">
        <f t="shared" ca="1" si="18"/>
        <v>41667</v>
      </c>
      <c r="D581" s="2">
        <f t="shared" ca="1" si="19"/>
        <v>0.44</v>
      </c>
    </row>
    <row r="582" spans="1:4">
      <c r="A582" t="s">
        <v>5</v>
      </c>
      <c r="B582" s="1" t="e">
        <f>VLOOKUP(A582,#REF!,3,FALSE)</f>
        <v>#REF!</v>
      </c>
      <c r="C582" s="3">
        <f t="shared" ca="1" si="18"/>
        <v>41778</v>
      </c>
      <c r="D582" s="2">
        <f t="shared" ca="1" si="19"/>
        <v>0.61</v>
      </c>
    </row>
    <row r="583" spans="1:4">
      <c r="A583" t="s">
        <v>5</v>
      </c>
      <c r="B583" s="1" t="e">
        <f>VLOOKUP(A583,#REF!,3,FALSE)</f>
        <v>#REF!</v>
      </c>
      <c r="C583" s="3">
        <f t="shared" ca="1" si="18"/>
        <v>41717</v>
      </c>
      <c r="D583" s="2">
        <f t="shared" ca="1" si="19"/>
        <v>0.6</v>
      </c>
    </row>
    <row r="584" spans="1:4">
      <c r="A584" t="s">
        <v>9</v>
      </c>
      <c r="B584" s="1" t="e">
        <f>VLOOKUP(A584,#REF!,3,FALSE)</f>
        <v>#REF!</v>
      </c>
      <c r="C584" s="3">
        <f t="shared" ca="1" si="18"/>
        <v>41757</v>
      </c>
      <c r="D584" s="2">
        <f t="shared" ca="1" si="19"/>
        <v>0.42</v>
      </c>
    </row>
    <row r="585" spans="1:4">
      <c r="A585" t="s">
        <v>4</v>
      </c>
      <c r="B585" s="1" t="e">
        <f>VLOOKUP(A585,#REF!,3,FALSE)</f>
        <v>#REF!</v>
      </c>
      <c r="C585" s="3">
        <f t="shared" ca="1" si="18"/>
        <v>41786</v>
      </c>
      <c r="D585" s="2">
        <f t="shared" ca="1" si="19"/>
        <v>0.51</v>
      </c>
    </row>
    <row r="586" spans="1:4">
      <c r="A586" t="s">
        <v>6</v>
      </c>
      <c r="B586" s="1" t="e">
        <f>VLOOKUP(A586,#REF!,3,FALSE)</f>
        <v>#REF!</v>
      </c>
      <c r="C586" s="3">
        <f t="shared" ca="1" si="18"/>
        <v>41742</v>
      </c>
      <c r="D586" s="2">
        <f t="shared" ca="1" si="19"/>
        <v>0.57999999999999996</v>
      </c>
    </row>
    <row r="587" spans="1:4">
      <c r="A587" t="s">
        <v>6</v>
      </c>
      <c r="B587" s="1" t="e">
        <f>VLOOKUP(A587,#REF!,3,FALSE)</f>
        <v>#REF!</v>
      </c>
      <c r="C587" s="3">
        <f t="shared" ca="1" si="18"/>
        <v>41808</v>
      </c>
      <c r="D587" s="2">
        <f t="shared" ca="1" si="19"/>
        <v>0.69</v>
      </c>
    </row>
    <row r="588" spans="1:4">
      <c r="A588" t="s">
        <v>9</v>
      </c>
      <c r="B588" s="1" t="e">
        <f>VLOOKUP(A588,#REF!,3,FALSE)</f>
        <v>#REF!</v>
      </c>
      <c r="C588" s="3">
        <f t="shared" ca="1" si="18"/>
        <v>41850</v>
      </c>
      <c r="D588" s="2">
        <f t="shared" ca="1" si="19"/>
        <v>0.48</v>
      </c>
    </row>
    <row r="589" spans="1:4">
      <c r="A589" t="s">
        <v>5</v>
      </c>
      <c r="B589" s="1" t="e">
        <f>VLOOKUP(A589,#REF!,3,FALSE)</f>
        <v>#REF!</v>
      </c>
      <c r="C589" s="3">
        <f t="shared" ca="1" si="18"/>
        <v>41652</v>
      </c>
      <c r="D589" s="2">
        <f t="shared" ca="1" si="19"/>
        <v>0.54</v>
      </c>
    </row>
    <row r="590" spans="1:4">
      <c r="A590" t="s">
        <v>4</v>
      </c>
      <c r="B590" s="1" t="e">
        <f>VLOOKUP(A590,#REF!,3,FALSE)</f>
        <v>#REF!</v>
      </c>
      <c r="C590" s="3">
        <f t="shared" ca="1" si="18"/>
        <v>41772</v>
      </c>
      <c r="D590" s="2">
        <f t="shared" ca="1" si="19"/>
        <v>0.53</v>
      </c>
    </row>
    <row r="591" spans="1:4">
      <c r="A591" t="s">
        <v>9</v>
      </c>
      <c r="B591" s="1" t="e">
        <f>VLOOKUP(A591,#REF!,3,FALSE)</f>
        <v>#REF!</v>
      </c>
      <c r="C591" s="3">
        <f t="shared" ca="1" si="18"/>
        <v>41873</v>
      </c>
      <c r="D591" s="2">
        <f t="shared" ca="1" si="19"/>
        <v>0.46</v>
      </c>
    </row>
    <row r="592" spans="1:4">
      <c r="A592" t="s">
        <v>9</v>
      </c>
      <c r="B592" s="1" t="e">
        <f>VLOOKUP(A592,#REF!,3,FALSE)</f>
        <v>#REF!</v>
      </c>
      <c r="C592" s="3">
        <f t="shared" ca="1" si="18"/>
        <v>41869</v>
      </c>
      <c r="D592" s="2">
        <f t="shared" ca="1" si="19"/>
        <v>0.59</v>
      </c>
    </row>
    <row r="593" spans="1:4">
      <c r="A593" t="s">
        <v>9</v>
      </c>
      <c r="B593" s="1" t="e">
        <f>VLOOKUP(A593,#REF!,3,FALSE)</f>
        <v>#REF!</v>
      </c>
      <c r="C593" s="3">
        <f t="shared" ca="1" si="18"/>
        <v>41759</v>
      </c>
      <c r="D593" s="2">
        <f t="shared" ca="1" si="19"/>
        <v>0.43</v>
      </c>
    </row>
    <row r="594" spans="1:4">
      <c r="A594" t="s">
        <v>4</v>
      </c>
      <c r="B594" s="1" t="e">
        <f>VLOOKUP(A594,#REF!,3,FALSE)</f>
        <v>#REF!</v>
      </c>
      <c r="C594" s="3">
        <f t="shared" ca="1" si="18"/>
        <v>41706</v>
      </c>
      <c r="D594" s="2">
        <f t="shared" ca="1" si="19"/>
        <v>0.56999999999999995</v>
      </c>
    </row>
    <row r="595" spans="1:4">
      <c r="A595" t="s">
        <v>5</v>
      </c>
      <c r="B595" s="1" t="e">
        <f>VLOOKUP(A595,#REF!,3,FALSE)</f>
        <v>#REF!</v>
      </c>
      <c r="C595" s="3">
        <f t="shared" ca="1" si="18"/>
        <v>41678</v>
      </c>
      <c r="D595" s="2">
        <f t="shared" ca="1" si="19"/>
        <v>0.7</v>
      </c>
    </row>
    <row r="596" spans="1:4">
      <c r="A596" t="s">
        <v>5</v>
      </c>
      <c r="B596" s="1" t="e">
        <f>VLOOKUP(A596,#REF!,3,FALSE)</f>
        <v>#REF!</v>
      </c>
      <c r="C596" s="3">
        <f t="shared" ca="1" si="18"/>
        <v>41771</v>
      </c>
      <c r="D596" s="2">
        <f t="shared" ca="1" si="19"/>
        <v>0.49</v>
      </c>
    </row>
    <row r="597" spans="1:4">
      <c r="A597" t="s">
        <v>8</v>
      </c>
      <c r="B597" s="1" t="e">
        <f>VLOOKUP(A597,#REF!,3,FALSE)</f>
        <v>#REF!</v>
      </c>
      <c r="C597" s="3">
        <f t="shared" ca="1" si="18"/>
        <v>41842</v>
      </c>
      <c r="D597" s="2">
        <f t="shared" ca="1" si="19"/>
        <v>0.47</v>
      </c>
    </row>
    <row r="598" spans="1:4">
      <c r="A598" t="s">
        <v>4</v>
      </c>
      <c r="B598" s="1" t="e">
        <f>VLOOKUP(A598,#REF!,3,FALSE)</f>
        <v>#REF!</v>
      </c>
      <c r="C598" s="3">
        <f t="shared" ca="1" si="18"/>
        <v>41777</v>
      </c>
      <c r="D598" s="2">
        <f t="shared" ca="1" si="19"/>
        <v>0.63</v>
      </c>
    </row>
    <row r="599" spans="1:4">
      <c r="A599" t="s">
        <v>6</v>
      </c>
      <c r="B599" s="1" t="e">
        <f>VLOOKUP(A599,#REF!,3,FALSE)</f>
        <v>#REF!</v>
      </c>
      <c r="C599" s="3">
        <f t="shared" ca="1" si="18"/>
        <v>41747</v>
      </c>
      <c r="D599" s="2">
        <f t="shared" ca="1" si="19"/>
        <v>0.68</v>
      </c>
    </row>
    <row r="600" spans="1:4">
      <c r="A600" t="s">
        <v>5</v>
      </c>
      <c r="B600" s="1" t="e">
        <f>VLOOKUP(A600,#REF!,3,FALSE)</f>
        <v>#REF!</v>
      </c>
      <c r="C600" s="3">
        <f t="shared" ca="1" si="18"/>
        <v>41842</v>
      </c>
      <c r="D600" s="2">
        <f t="shared" ca="1" si="19"/>
        <v>0.64</v>
      </c>
    </row>
    <row r="601" spans="1:4">
      <c r="A601" t="s">
        <v>7</v>
      </c>
      <c r="B601" s="1" t="e">
        <f>VLOOKUP(A601,#REF!,3,FALSE)</f>
        <v>#REF!</v>
      </c>
      <c r="C601" s="3">
        <f t="shared" ca="1" si="18"/>
        <v>41713</v>
      </c>
      <c r="D601" s="2">
        <f t="shared" ca="1" si="19"/>
        <v>0.46</v>
      </c>
    </row>
    <row r="602" spans="1:4">
      <c r="A602" t="s">
        <v>4</v>
      </c>
      <c r="B602" s="1" t="e">
        <f>VLOOKUP(A602,#REF!,3,FALSE)</f>
        <v>#REF!</v>
      </c>
      <c r="C602" s="3">
        <f t="shared" ca="1" si="18"/>
        <v>41874</v>
      </c>
      <c r="D602" s="2">
        <f t="shared" ca="1" si="19"/>
        <v>0.56999999999999995</v>
      </c>
    </row>
    <row r="603" spans="1:4">
      <c r="A603" t="s">
        <v>6</v>
      </c>
      <c r="B603" s="1" t="e">
        <f>VLOOKUP(A603,#REF!,3,FALSE)</f>
        <v>#REF!</v>
      </c>
      <c r="C603" s="3">
        <f t="shared" ca="1" si="18"/>
        <v>41852</v>
      </c>
      <c r="D603" s="2">
        <f t="shared" ca="1" si="19"/>
        <v>0.7</v>
      </c>
    </row>
    <row r="604" spans="1:4">
      <c r="A604" t="s">
        <v>6</v>
      </c>
      <c r="B604" s="1" t="e">
        <f>VLOOKUP(A604,#REF!,3,FALSE)</f>
        <v>#REF!</v>
      </c>
      <c r="C604" s="3">
        <f t="shared" ca="1" si="18"/>
        <v>41751</v>
      </c>
      <c r="D604" s="2">
        <f t="shared" ca="1" si="19"/>
        <v>0.63</v>
      </c>
    </row>
    <row r="605" spans="1:4">
      <c r="A605" t="s">
        <v>9</v>
      </c>
      <c r="B605" s="1" t="e">
        <f>VLOOKUP(A605,#REF!,3,FALSE)</f>
        <v>#REF!</v>
      </c>
      <c r="C605" s="3">
        <f t="shared" ca="1" si="18"/>
        <v>41858</v>
      </c>
      <c r="D605" s="2">
        <f t="shared" ca="1" si="19"/>
        <v>0.56999999999999995</v>
      </c>
    </row>
    <row r="606" spans="1:4">
      <c r="A606" t="s">
        <v>5</v>
      </c>
      <c r="B606" s="1" t="e">
        <f>VLOOKUP(A606,#REF!,3,FALSE)</f>
        <v>#REF!</v>
      </c>
      <c r="C606" s="3">
        <f t="shared" ca="1" si="18"/>
        <v>41789</v>
      </c>
      <c r="D606" s="2">
        <f t="shared" ca="1" si="19"/>
        <v>0.43</v>
      </c>
    </row>
    <row r="607" spans="1:4">
      <c r="A607" t="s">
        <v>4</v>
      </c>
      <c r="B607" s="1" t="e">
        <f>VLOOKUP(A607,#REF!,3,FALSE)</f>
        <v>#REF!</v>
      </c>
      <c r="C607" s="3">
        <f t="shared" ca="1" si="18"/>
        <v>41684</v>
      </c>
      <c r="D607" s="2">
        <f t="shared" ca="1" si="19"/>
        <v>0.59</v>
      </c>
    </row>
    <row r="608" spans="1:4">
      <c r="A608" t="s">
        <v>9</v>
      </c>
      <c r="B608" s="1" t="e">
        <f>VLOOKUP(A608,#REF!,3,FALSE)</f>
        <v>#REF!</v>
      </c>
      <c r="C608" s="3">
        <f t="shared" ca="1" si="18"/>
        <v>41838</v>
      </c>
      <c r="D608" s="2">
        <f t="shared" ca="1" si="19"/>
        <v>0.53</v>
      </c>
    </row>
    <row r="609" spans="1:4">
      <c r="A609" t="s">
        <v>9</v>
      </c>
      <c r="B609" s="1" t="e">
        <f>VLOOKUP(A609,#REF!,3,FALSE)</f>
        <v>#REF!</v>
      </c>
      <c r="C609" s="3">
        <f t="shared" ca="1" si="18"/>
        <v>41813</v>
      </c>
      <c r="D609" s="2">
        <f t="shared" ca="1" si="19"/>
        <v>0.47</v>
      </c>
    </row>
    <row r="610" spans="1:4">
      <c r="A610" t="s">
        <v>9</v>
      </c>
      <c r="B610" s="1" t="e">
        <f>VLOOKUP(A610,#REF!,3,FALSE)</f>
        <v>#REF!</v>
      </c>
      <c r="C610" s="3">
        <f t="shared" ca="1" si="18"/>
        <v>41737</v>
      </c>
      <c r="D610" s="2">
        <f t="shared" ca="1" si="19"/>
        <v>0.46</v>
      </c>
    </row>
    <row r="611" spans="1:4">
      <c r="A611" t="s">
        <v>4</v>
      </c>
      <c r="B611" s="1" t="e">
        <f>VLOOKUP(A611,#REF!,3,FALSE)</f>
        <v>#REF!</v>
      </c>
      <c r="C611" s="3">
        <f t="shared" ca="1" si="18"/>
        <v>41844</v>
      </c>
      <c r="D611" s="2">
        <f t="shared" ca="1" si="19"/>
        <v>0.64</v>
      </c>
    </row>
    <row r="612" spans="1:4">
      <c r="A612" t="s">
        <v>5</v>
      </c>
      <c r="B612" s="1" t="e">
        <f>VLOOKUP(A612,#REF!,3,FALSE)</f>
        <v>#REF!</v>
      </c>
      <c r="C612" s="3">
        <f t="shared" ca="1" si="18"/>
        <v>41881</v>
      </c>
      <c r="D612" s="2">
        <f t="shared" ca="1" si="19"/>
        <v>0.61</v>
      </c>
    </row>
    <row r="613" spans="1:4">
      <c r="A613" t="s">
        <v>5</v>
      </c>
      <c r="B613" s="1" t="e">
        <f>VLOOKUP(A613,#REF!,3,FALSE)</f>
        <v>#REF!</v>
      </c>
      <c r="C613" s="3">
        <f t="shared" ca="1" si="18"/>
        <v>41860</v>
      </c>
      <c r="D613" s="2">
        <f t="shared" ca="1" si="19"/>
        <v>0.45</v>
      </c>
    </row>
    <row r="614" spans="1:4">
      <c r="A614" t="s">
        <v>8</v>
      </c>
      <c r="B614" s="1" t="e">
        <f>VLOOKUP(A614,#REF!,3,FALSE)</f>
        <v>#REF!</v>
      </c>
      <c r="C614" s="3">
        <f t="shared" ca="1" si="18"/>
        <v>41644</v>
      </c>
      <c r="D614" s="2">
        <f t="shared" ca="1" si="19"/>
        <v>0.6</v>
      </c>
    </row>
    <row r="615" spans="1:4">
      <c r="A615" t="s">
        <v>4</v>
      </c>
      <c r="B615" s="1" t="e">
        <f>VLOOKUP(A615,#REF!,3,FALSE)</f>
        <v>#REF!</v>
      </c>
      <c r="C615" s="3">
        <f t="shared" ca="1" si="18"/>
        <v>41709</v>
      </c>
      <c r="D615" s="2">
        <f t="shared" ca="1" si="19"/>
        <v>0.42</v>
      </c>
    </row>
    <row r="616" spans="1:4">
      <c r="A616" t="s">
        <v>6</v>
      </c>
      <c r="B616" s="1" t="e">
        <f>VLOOKUP(A616,#REF!,3,FALSE)</f>
        <v>#REF!</v>
      </c>
      <c r="C616" s="3">
        <f t="shared" ca="1" si="18"/>
        <v>41883</v>
      </c>
      <c r="D616" s="2">
        <f t="shared" ca="1" si="19"/>
        <v>0.46</v>
      </c>
    </row>
    <row r="617" spans="1:4">
      <c r="A617" t="s">
        <v>5</v>
      </c>
      <c r="B617" s="1" t="e">
        <f>VLOOKUP(A617,#REF!,3,FALSE)</f>
        <v>#REF!</v>
      </c>
      <c r="C617" s="3">
        <f t="shared" ca="1" si="18"/>
        <v>41871</v>
      </c>
      <c r="D617" s="2">
        <f t="shared" ca="1" si="19"/>
        <v>0.43</v>
      </c>
    </row>
    <row r="618" spans="1:4">
      <c r="A618" t="s">
        <v>7</v>
      </c>
      <c r="B618" s="1" t="e">
        <f>VLOOKUP(A618,#REF!,3,FALSE)</f>
        <v>#REF!</v>
      </c>
      <c r="C618" s="3">
        <f t="shared" ca="1" si="18"/>
        <v>41688</v>
      </c>
      <c r="D618" s="2">
        <f t="shared" ca="1" si="19"/>
        <v>0.47</v>
      </c>
    </row>
    <row r="619" spans="1:4">
      <c r="A619" t="s">
        <v>3</v>
      </c>
      <c r="B619" s="1" t="e">
        <f>VLOOKUP(A619,#REF!,3,FALSE)</f>
        <v>#REF!</v>
      </c>
      <c r="C619" s="3">
        <f t="shared" ca="1" si="18"/>
        <v>41678</v>
      </c>
      <c r="D619" s="2">
        <f t="shared" ca="1" si="19"/>
        <v>0.53</v>
      </c>
    </row>
    <row r="620" spans="1:4">
      <c r="A620" t="s">
        <v>4</v>
      </c>
      <c r="B620" s="1" t="e">
        <f>VLOOKUP(A620,#REF!,3,FALSE)</f>
        <v>#REF!</v>
      </c>
      <c r="C620" s="3">
        <f t="shared" ca="1" si="18"/>
        <v>41699</v>
      </c>
      <c r="D620" s="2">
        <f t="shared" ca="1" si="19"/>
        <v>0.51</v>
      </c>
    </row>
    <row r="621" spans="1:4">
      <c r="A621" t="s">
        <v>5</v>
      </c>
      <c r="B621" s="1" t="e">
        <f>VLOOKUP(A621,#REF!,3,FALSE)</f>
        <v>#REF!</v>
      </c>
      <c r="C621" s="3">
        <f t="shared" ca="1" si="18"/>
        <v>41807</v>
      </c>
      <c r="D621" s="2">
        <f t="shared" ca="1" si="19"/>
        <v>0.64</v>
      </c>
    </row>
    <row r="622" spans="1:4">
      <c r="A622" t="s">
        <v>6</v>
      </c>
      <c r="B622" s="1" t="e">
        <f>VLOOKUP(A622,#REF!,3,FALSE)</f>
        <v>#REF!</v>
      </c>
      <c r="C622" s="3">
        <f t="shared" ca="1" si="18"/>
        <v>41670</v>
      </c>
      <c r="D622" s="2">
        <f t="shared" ca="1" si="19"/>
        <v>0.64</v>
      </c>
    </row>
    <row r="623" spans="1:4">
      <c r="A623" t="s">
        <v>7</v>
      </c>
      <c r="B623" s="1" t="e">
        <f>VLOOKUP(A623,#REF!,3,FALSE)</f>
        <v>#REF!</v>
      </c>
      <c r="C623" s="3">
        <f t="shared" ca="1" si="18"/>
        <v>41671</v>
      </c>
      <c r="D623" s="2">
        <f t="shared" ca="1" si="19"/>
        <v>0.65</v>
      </c>
    </row>
    <row r="624" spans="1:4">
      <c r="A624" t="s">
        <v>3</v>
      </c>
      <c r="B624" s="1" t="e">
        <f>VLOOKUP(A624,#REF!,3,FALSE)</f>
        <v>#REF!</v>
      </c>
      <c r="C624" s="3">
        <f t="shared" ca="1" si="18"/>
        <v>41712</v>
      </c>
      <c r="D624" s="2">
        <f t="shared" ca="1" si="19"/>
        <v>0.51</v>
      </c>
    </row>
    <row r="625" spans="1:4">
      <c r="A625" t="s">
        <v>8</v>
      </c>
      <c r="B625" s="1" t="e">
        <f>VLOOKUP(A625,#REF!,3,FALSE)</f>
        <v>#REF!</v>
      </c>
      <c r="C625" s="3">
        <f t="shared" ca="1" si="18"/>
        <v>41826</v>
      </c>
      <c r="D625" s="2">
        <f t="shared" ca="1" si="19"/>
        <v>0.65</v>
      </c>
    </row>
    <row r="626" spans="1:4">
      <c r="A626" t="s">
        <v>3</v>
      </c>
      <c r="B626" s="1" t="e">
        <f>VLOOKUP(A626,#REF!,3,FALSE)</f>
        <v>#REF!</v>
      </c>
      <c r="C626" s="3">
        <f t="shared" ca="1" si="18"/>
        <v>41787</v>
      </c>
      <c r="D626" s="2">
        <f t="shared" ca="1" si="19"/>
        <v>0.53</v>
      </c>
    </row>
    <row r="627" spans="1:4">
      <c r="A627" t="s">
        <v>6</v>
      </c>
      <c r="B627" s="1" t="e">
        <f>VLOOKUP(A627,#REF!,3,FALSE)</f>
        <v>#REF!</v>
      </c>
      <c r="C627" s="3">
        <f t="shared" ca="1" si="18"/>
        <v>41653</v>
      </c>
      <c r="D627" s="2">
        <f t="shared" ca="1" si="19"/>
        <v>0.56000000000000005</v>
      </c>
    </row>
    <row r="628" spans="1:4">
      <c r="A628" t="s">
        <v>5</v>
      </c>
      <c r="B628" s="1" t="e">
        <f>VLOOKUP(A628,#REF!,3,FALSE)</f>
        <v>#REF!</v>
      </c>
      <c r="C628" s="3">
        <f t="shared" ca="1" si="18"/>
        <v>41802</v>
      </c>
      <c r="D628" s="2">
        <f t="shared" ca="1" si="19"/>
        <v>0.65</v>
      </c>
    </row>
    <row r="629" spans="1:4">
      <c r="A629" t="s">
        <v>6</v>
      </c>
      <c r="B629" s="1" t="e">
        <f>VLOOKUP(A629,#REF!,3,FALSE)</f>
        <v>#REF!</v>
      </c>
      <c r="C629" s="3">
        <f t="shared" ca="1" si="18"/>
        <v>41903</v>
      </c>
      <c r="D629" s="2">
        <f t="shared" ca="1" si="19"/>
        <v>0.42</v>
      </c>
    </row>
    <row r="630" spans="1:4">
      <c r="A630" t="s">
        <v>5</v>
      </c>
      <c r="B630" s="1" t="e">
        <f>VLOOKUP(A630,#REF!,3,FALSE)</f>
        <v>#REF!</v>
      </c>
      <c r="C630" s="3">
        <f t="shared" ca="1" si="18"/>
        <v>41715</v>
      </c>
      <c r="D630" s="2">
        <f t="shared" ca="1" si="19"/>
        <v>0.48</v>
      </c>
    </row>
    <row r="631" spans="1:4">
      <c r="A631" t="s">
        <v>5</v>
      </c>
      <c r="B631" s="1" t="e">
        <f>VLOOKUP(A631,#REF!,3,FALSE)</f>
        <v>#REF!</v>
      </c>
      <c r="C631" s="3">
        <f t="shared" ca="1" si="18"/>
        <v>41799</v>
      </c>
      <c r="D631" s="2">
        <f t="shared" ca="1" si="19"/>
        <v>0.61</v>
      </c>
    </row>
    <row r="632" spans="1:4">
      <c r="A632" t="s">
        <v>9</v>
      </c>
      <c r="B632" s="1" t="e">
        <f>VLOOKUP(A632,#REF!,3,FALSE)</f>
        <v>#REF!</v>
      </c>
      <c r="C632" s="3">
        <f t="shared" ca="1" si="18"/>
        <v>41686</v>
      </c>
      <c r="D632" s="2">
        <f t="shared" ca="1" si="19"/>
        <v>0.44</v>
      </c>
    </row>
    <row r="633" spans="1:4">
      <c r="A633" t="s">
        <v>9</v>
      </c>
      <c r="B633" s="1" t="e">
        <f>VLOOKUP(A633,#REF!,3,FALSE)</f>
        <v>#REF!</v>
      </c>
      <c r="C633" s="3">
        <f t="shared" ca="1" si="18"/>
        <v>41778</v>
      </c>
      <c r="D633" s="2">
        <f t="shared" ca="1" si="19"/>
        <v>0.5</v>
      </c>
    </row>
    <row r="634" spans="1:4">
      <c r="A634" t="s">
        <v>4</v>
      </c>
      <c r="B634" s="1" t="e">
        <f>VLOOKUP(A634,#REF!,3,FALSE)</f>
        <v>#REF!</v>
      </c>
      <c r="C634" s="3">
        <f t="shared" ca="1" si="18"/>
        <v>41897</v>
      </c>
      <c r="D634" s="2">
        <f t="shared" ca="1" si="19"/>
        <v>0.65</v>
      </c>
    </row>
    <row r="635" spans="1:4">
      <c r="A635" t="s">
        <v>7</v>
      </c>
      <c r="B635" s="1" t="e">
        <f>VLOOKUP(A635,#REF!,3,FALSE)</f>
        <v>#REF!</v>
      </c>
      <c r="C635" s="3">
        <f t="shared" ca="1" si="18"/>
        <v>41820</v>
      </c>
      <c r="D635" s="2">
        <f t="shared" ca="1" si="19"/>
        <v>0.51</v>
      </c>
    </row>
    <row r="636" spans="1:4">
      <c r="A636" t="s">
        <v>5</v>
      </c>
      <c r="B636" s="1" t="e">
        <f>VLOOKUP(A636,#REF!,3,FALSE)</f>
        <v>#REF!</v>
      </c>
      <c r="C636" s="3">
        <f t="shared" ca="1" si="18"/>
        <v>41725</v>
      </c>
      <c r="D636" s="2">
        <f t="shared" ca="1" si="19"/>
        <v>0.62</v>
      </c>
    </row>
    <row r="637" spans="1:4">
      <c r="A637" t="s">
        <v>5</v>
      </c>
      <c r="B637" s="1" t="e">
        <f>VLOOKUP(A637,#REF!,3,FALSE)</f>
        <v>#REF!</v>
      </c>
      <c r="C637" s="3">
        <f t="shared" ca="1" si="18"/>
        <v>41779</v>
      </c>
      <c r="D637" s="2">
        <f t="shared" ca="1" si="19"/>
        <v>0.68</v>
      </c>
    </row>
    <row r="638" spans="1:4">
      <c r="A638" t="s">
        <v>8</v>
      </c>
      <c r="B638" s="1" t="e">
        <f>VLOOKUP(A638,#REF!,3,FALSE)</f>
        <v>#REF!</v>
      </c>
      <c r="C638" s="3">
        <f t="shared" ca="1" si="18"/>
        <v>41906</v>
      </c>
      <c r="D638" s="2">
        <f t="shared" ca="1" si="19"/>
        <v>0.45</v>
      </c>
    </row>
    <row r="639" spans="1:4">
      <c r="A639" t="s">
        <v>4</v>
      </c>
      <c r="B639" s="1" t="e">
        <f>VLOOKUP(A639,#REF!,3,FALSE)</f>
        <v>#REF!</v>
      </c>
      <c r="C639" s="3">
        <f t="shared" ca="1" si="18"/>
        <v>41892</v>
      </c>
      <c r="D639" s="2">
        <f t="shared" ca="1" si="19"/>
        <v>0.56000000000000005</v>
      </c>
    </row>
    <row r="640" spans="1:4">
      <c r="A640" t="s">
        <v>6</v>
      </c>
      <c r="B640" s="1" t="e">
        <f>VLOOKUP(A640,#REF!,3,FALSE)</f>
        <v>#REF!</v>
      </c>
      <c r="C640" s="3">
        <f t="shared" ca="1" si="18"/>
        <v>41780</v>
      </c>
      <c r="D640" s="2">
        <f t="shared" ca="1" si="19"/>
        <v>0.68</v>
      </c>
    </row>
    <row r="641" spans="1:4">
      <c r="A641" t="s">
        <v>5</v>
      </c>
      <c r="B641" s="1" t="e">
        <f>VLOOKUP(A641,#REF!,3,FALSE)</f>
        <v>#REF!</v>
      </c>
      <c r="C641" s="3">
        <f t="shared" ca="1" si="18"/>
        <v>41704</v>
      </c>
      <c r="D641" s="2">
        <f t="shared" ca="1" si="19"/>
        <v>0.61</v>
      </c>
    </row>
    <row r="642" spans="1:4">
      <c r="A642" t="s">
        <v>6</v>
      </c>
      <c r="B642" s="1" t="e">
        <f>VLOOKUP(A642,#REF!,3,FALSE)</f>
        <v>#REF!</v>
      </c>
      <c r="C642" s="3">
        <f t="shared" ca="1" si="18"/>
        <v>41676</v>
      </c>
      <c r="D642" s="2">
        <f t="shared" ca="1" si="19"/>
        <v>0.56000000000000005</v>
      </c>
    </row>
    <row r="643" spans="1:4">
      <c r="A643" t="s">
        <v>4</v>
      </c>
      <c r="B643" s="1" t="e">
        <f>VLOOKUP(A643,#REF!,3,FALSE)</f>
        <v>#REF!</v>
      </c>
      <c r="C643" s="3">
        <f t="shared" ref="C643:C706" ca="1" si="20">RANDBETWEEN(41640,41917)</f>
        <v>41796</v>
      </c>
      <c r="D643" s="2">
        <f t="shared" ref="D643:D706" ca="1" si="21">RANDBETWEEN(40,70)/100</f>
        <v>0.55000000000000004</v>
      </c>
    </row>
    <row r="644" spans="1:4">
      <c r="A644" t="s">
        <v>6</v>
      </c>
      <c r="B644" s="1" t="e">
        <f>VLOOKUP(A644,#REF!,3,FALSE)</f>
        <v>#REF!</v>
      </c>
      <c r="C644" s="3">
        <f t="shared" ca="1" si="20"/>
        <v>41726</v>
      </c>
      <c r="D644" s="2">
        <f t="shared" ca="1" si="21"/>
        <v>0.6</v>
      </c>
    </row>
    <row r="645" spans="1:4">
      <c r="A645" t="s">
        <v>6</v>
      </c>
      <c r="B645" s="1" t="e">
        <f>VLOOKUP(A645,#REF!,3,FALSE)</f>
        <v>#REF!</v>
      </c>
      <c r="C645" s="3">
        <f t="shared" ca="1" si="20"/>
        <v>41875</v>
      </c>
      <c r="D645" s="2">
        <f t="shared" ca="1" si="21"/>
        <v>0.55000000000000004</v>
      </c>
    </row>
    <row r="646" spans="1:4">
      <c r="A646" t="s">
        <v>9</v>
      </c>
      <c r="B646" s="1" t="e">
        <f>VLOOKUP(A646,#REF!,3,FALSE)</f>
        <v>#REF!</v>
      </c>
      <c r="C646" s="3">
        <f t="shared" ca="1" si="20"/>
        <v>41917</v>
      </c>
      <c r="D646" s="2">
        <f t="shared" ca="1" si="21"/>
        <v>0.4</v>
      </c>
    </row>
    <row r="647" spans="1:4">
      <c r="A647" t="s">
        <v>5</v>
      </c>
      <c r="B647" s="1" t="e">
        <f>VLOOKUP(A647,#REF!,3,FALSE)</f>
        <v>#REF!</v>
      </c>
      <c r="C647" s="3">
        <f t="shared" ca="1" si="20"/>
        <v>41863</v>
      </c>
      <c r="D647" s="2">
        <f t="shared" ca="1" si="21"/>
        <v>0.41</v>
      </c>
    </row>
    <row r="648" spans="1:4">
      <c r="A648" t="s">
        <v>4</v>
      </c>
      <c r="B648" s="1" t="e">
        <f>VLOOKUP(A648,#REF!,3,FALSE)</f>
        <v>#REF!</v>
      </c>
      <c r="C648" s="3">
        <f t="shared" ca="1" si="20"/>
        <v>41727</v>
      </c>
      <c r="D648" s="2">
        <f t="shared" ca="1" si="21"/>
        <v>0.55000000000000004</v>
      </c>
    </row>
    <row r="649" spans="1:4">
      <c r="A649" t="s">
        <v>9</v>
      </c>
      <c r="B649" s="1" t="e">
        <f>VLOOKUP(A649,#REF!,3,FALSE)</f>
        <v>#REF!</v>
      </c>
      <c r="C649" s="3">
        <f t="shared" ca="1" si="20"/>
        <v>41912</v>
      </c>
      <c r="D649" s="2">
        <f t="shared" ca="1" si="21"/>
        <v>0.48</v>
      </c>
    </row>
    <row r="650" spans="1:4">
      <c r="A650" t="s">
        <v>9</v>
      </c>
      <c r="B650" s="1" t="e">
        <f>VLOOKUP(A650,#REF!,3,FALSE)</f>
        <v>#REF!</v>
      </c>
      <c r="C650" s="3">
        <f t="shared" ca="1" si="20"/>
        <v>41848</v>
      </c>
      <c r="D650" s="2">
        <f t="shared" ca="1" si="21"/>
        <v>0.46</v>
      </c>
    </row>
    <row r="651" spans="1:4">
      <c r="A651" t="s">
        <v>9</v>
      </c>
      <c r="B651" s="1" t="e">
        <f>VLOOKUP(A651,#REF!,3,FALSE)</f>
        <v>#REF!</v>
      </c>
      <c r="C651" s="3">
        <f t="shared" ca="1" si="20"/>
        <v>41828</v>
      </c>
      <c r="D651" s="2">
        <f t="shared" ca="1" si="21"/>
        <v>0.63</v>
      </c>
    </row>
    <row r="652" spans="1:4">
      <c r="A652" t="s">
        <v>4</v>
      </c>
      <c r="B652" s="1" t="e">
        <f>VLOOKUP(A652,#REF!,3,FALSE)</f>
        <v>#REF!</v>
      </c>
      <c r="C652" s="3">
        <f t="shared" ca="1" si="20"/>
        <v>41826</v>
      </c>
      <c r="D652" s="2">
        <f t="shared" ca="1" si="21"/>
        <v>0.7</v>
      </c>
    </row>
    <row r="653" spans="1:4">
      <c r="A653" t="s">
        <v>5</v>
      </c>
      <c r="B653" s="1" t="e">
        <f>VLOOKUP(A653,#REF!,3,FALSE)</f>
        <v>#REF!</v>
      </c>
      <c r="C653" s="3">
        <f t="shared" ca="1" si="20"/>
        <v>41692</v>
      </c>
      <c r="D653" s="2">
        <f t="shared" ca="1" si="21"/>
        <v>0.5</v>
      </c>
    </row>
    <row r="654" spans="1:4">
      <c r="A654" t="s">
        <v>5</v>
      </c>
      <c r="B654" s="1" t="e">
        <f>VLOOKUP(A654,#REF!,3,FALSE)</f>
        <v>#REF!</v>
      </c>
      <c r="C654" s="3">
        <f t="shared" ca="1" si="20"/>
        <v>41831</v>
      </c>
      <c r="D654" s="2">
        <f t="shared" ca="1" si="21"/>
        <v>0.43</v>
      </c>
    </row>
    <row r="655" spans="1:4">
      <c r="A655" t="s">
        <v>8</v>
      </c>
      <c r="B655" s="1" t="e">
        <f>VLOOKUP(A655,#REF!,3,FALSE)</f>
        <v>#REF!</v>
      </c>
      <c r="C655" s="3">
        <f t="shared" ca="1" si="20"/>
        <v>41826</v>
      </c>
      <c r="D655" s="2">
        <f t="shared" ca="1" si="21"/>
        <v>0.48</v>
      </c>
    </row>
    <row r="656" spans="1:4">
      <c r="A656" t="s">
        <v>4</v>
      </c>
      <c r="B656" s="1" t="e">
        <f>VLOOKUP(A656,#REF!,3,FALSE)</f>
        <v>#REF!</v>
      </c>
      <c r="C656" s="3">
        <f t="shared" ca="1" si="20"/>
        <v>41901</v>
      </c>
      <c r="D656" s="2">
        <f t="shared" ca="1" si="21"/>
        <v>0.54</v>
      </c>
    </row>
    <row r="657" spans="1:4">
      <c r="A657" t="s">
        <v>6</v>
      </c>
      <c r="B657" s="1" t="e">
        <f>VLOOKUP(A657,#REF!,3,FALSE)</f>
        <v>#REF!</v>
      </c>
      <c r="C657" s="3">
        <f t="shared" ca="1" si="20"/>
        <v>41898</v>
      </c>
      <c r="D657" s="2">
        <f t="shared" ca="1" si="21"/>
        <v>0.48</v>
      </c>
    </row>
    <row r="658" spans="1:4">
      <c r="A658" t="s">
        <v>5</v>
      </c>
      <c r="B658" s="1" t="e">
        <f>VLOOKUP(A658,#REF!,3,FALSE)</f>
        <v>#REF!</v>
      </c>
      <c r="C658" s="3">
        <f t="shared" ca="1" si="20"/>
        <v>41718</v>
      </c>
      <c r="D658" s="2">
        <f t="shared" ca="1" si="21"/>
        <v>0.43</v>
      </c>
    </row>
    <row r="659" spans="1:4">
      <c r="A659" t="s">
        <v>7</v>
      </c>
      <c r="B659" s="1" t="e">
        <f>VLOOKUP(A659,#REF!,3,FALSE)</f>
        <v>#REF!</v>
      </c>
      <c r="C659" s="3">
        <f t="shared" ca="1" si="20"/>
        <v>41840</v>
      </c>
      <c r="D659" s="2">
        <f t="shared" ca="1" si="21"/>
        <v>0.64</v>
      </c>
    </row>
    <row r="660" spans="1:4">
      <c r="A660" t="s">
        <v>3</v>
      </c>
      <c r="B660" s="1" t="e">
        <f>VLOOKUP(A660,#REF!,3,FALSE)</f>
        <v>#REF!</v>
      </c>
      <c r="C660" s="3">
        <f t="shared" ca="1" si="20"/>
        <v>41785</v>
      </c>
      <c r="D660" s="2">
        <f t="shared" ca="1" si="21"/>
        <v>0.56999999999999995</v>
      </c>
    </row>
    <row r="661" spans="1:4">
      <c r="A661" t="s">
        <v>4</v>
      </c>
      <c r="B661" s="1" t="e">
        <f>VLOOKUP(A661,#REF!,3,FALSE)</f>
        <v>#REF!</v>
      </c>
      <c r="C661" s="3">
        <f t="shared" ca="1" si="20"/>
        <v>41766</v>
      </c>
      <c r="D661" s="2">
        <f t="shared" ca="1" si="21"/>
        <v>0.4</v>
      </c>
    </row>
    <row r="662" spans="1:4">
      <c r="A662" t="s">
        <v>5</v>
      </c>
      <c r="B662" s="1" t="e">
        <f>VLOOKUP(A662,#REF!,3,FALSE)</f>
        <v>#REF!</v>
      </c>
      <c r="C662" s="3">
        <f t="shared" ca="1" si="20"/>
        <v>41720</v>
      </c>
      <c r="D662" s="2">
        <f t="shared" ca="1" si="21"/>
        <v>0.41</v>
      </c>
    </row>
    <row r="663" spans="1:4">
      <c r="A663" t="s">
        <v>6</v>
      </c>
      <c r="B663" s="1" t="e">
        <f>VLOOKUP(A663,#REF!,3,FALSE)</f>
        <v>#REF!</v>
      </c>
      <c r="C663" s="3">
        <f t="shared" ca="1" si="20"/>
        <v>41734</v>
      </c>
      <c r="D663" s="2">
        <f t="shared" ca="1" si="21"/>
        <v>0.52</v>
      </c>
    </row>
    <row r="664" spans="1:4">
      <c r="A664" t="s">
        <v>7</v>
      </c>
      <c r="B664" s="1" t="e">
        <f>VLOOKUP(A664,#REF!,3,FALSE)</f>
        <v>#REF!</v>
      </c>
      <c r="C664" s="3">
        <f t="shared" ca="1" si="20"/>
        <v>41803</v>
      </c>
      <c r="D664" s="2">
        <f t="shared" ca="1" si="21"/>
        <v>0.63</v>
      </c>
    </row>
    <row r="665" spans="1:4">
      <c r="A665" t="s">
        <v>3</v>
      </c>
      <c r="B665" s="1" t="e">
        <f>VLOOKUP(A665,#REF!,3,FALSE)</f>
        <v>#REF!</v>
      </c>
      <c r="C665" s="3">
        <f t="shared" ca="1" si="20"/>
        <v>41647</v>
      </c>
      <c r="D665" s="2">
        <f t="shared" ca="1" si="21"/>
        <v>0.6</v>
      </c>
    </row>
    <row r="666" spans="1:4">
      <c r="A666" t="s">
        <v>8</v>
      </c>
      <c r="B666" s="1" t="e">
        <f>VLOOKUP(A666,#REF!,3,FALSE)</f>
        <v>#REF!</v>
      </c>
      <c r="C666" s="3">
        <f t="shared" ca="1" si="20"/>
        <v>41745</v>
      </c>
      <c r="D666" s="2">
        <f t="shared" ca="1" si="21"/>
        <v>0.69</v>
      </c>
    </row>
    <row r="667" spans="1:4">
      <c r="A667" t="s">
        <v>3</v>
      </c>
      <c r="B667" s="1" t="e">
        <f>VLOOKUP(A667,#REF!,3,FALSE)</f>
        <v>#REF!</v>
      </c>
      <c r="C667" s="3">
        <f t="shared" ca="1" si="20"/>
        <v>41738</v>
      </c>
      <c r="D667" s="2">
        <f t="shared" ca="1" si="21"/>
        <v>0.47</v>
      </c>
    </row>
    <row r="668" spans="1:4">
      <c r="A668" t="s">
        <v>6</v>
      </c>
      <c r="B668" s="1" t="e">
        <f>VLOOKUP(A668,#REF!,3,FALSE)</f>
        <v>#REF!</v>
      </c>
      <c r="C668" s="3">
        <f t="shared" ca="1" si="20"/>
        <v>41892</v>
      </c>
      <c r="D668" s="2">
        <f t="shared" ca="1" si="21"/>
        <v>0.41</v>
      </c>
    </row>
    <row r="669" spans="1:4">
      <c r="A669" t="s">
        <v>5</v>
      </c>
      <c r="B669" s="1" t="e">
        <f>VLOOKUP(A669,#REF!,3,FALSE)</f>
        <v>#REF!</v>
      </c>
      <c r="C669" s="3">
        <f t="shared" ca="1" si="20"/>
        <v>41659</v>
      </c>
      <c r="D669" s="2">
        <f t="shared" ca="1" si="21"/>
        <v>0.43</v>
      </c>
    </row>
    <row r="670" spans="1:4">
      <c r="A670" t="s">
        <v>6</v>
      </c>
      <c r="B670" s="1" t="e">
        <f>VLOOKUP(A670,#REF!,3,FALSE)</f>
        <v>#REF!</v>
      </c>
      <c r="C670" s="3">
        <f t="shared" ca="1" si="20"/>
        <v>41706</v>
      </c>
      <c r="D670" s="2">
        <f t="shared" ca="1" si="21"/>
        <v>0.61</v>
      </c>
    </row>
    <row r="671" spans="1:4">
      <c r="A671" t="s">
        <v>5</v>
      </c>
      <c r="B671" s="1" t="e">
        <f>VLOOKUP(A671,#REF!,3,FALSE)</f>
        <v>#REF!</v>
      </c>
      <c r="C671" s="3">
        <f t="shared" ca="1" si="20"/>
        <v>41688</v>
      </c>
      <c r="D671" s="2">
        <f t="shared" ca="1" si="21"/>
        <v>0.5</v>
      </c>
    </row>
    <row r="672" spans="1:4">
      <c r="A672" t="s">
        <v>5</v>
      </c>
      <c r="B672" s="1" t="e">
        <f>VLOOKUP(A672,#REF!,3,FALSE)</f>
        <v>#REF!</v>
      </c>
      <c r="C672" s="3">
        <f t="shared" ca="1" si="20"/>
        <v>41666</v>
      </c>
      <c r="D672" s="2">
        <f t="shared" ca="1" si="21"/>
        <v>0.5</v>
      </c>
    </row>
    <row r="673" spans="1:4">
      <c r="A673" t="s">
        <v>9</v>
      </c>
      <c r="B673" s="1" t="e">
        <f>VLOOKUP(A673,#REF!,3,FALSE)</f>
        <v>#REF!</v>
      </c>
      <c r="C673" s="3">
        <f t="shared" ca="1" si="20"/>
        <v>41735</v>
      </c>
      <c r="D673" s="2">
        <f t="shared" ca="1" si="21"/>
        <v>0.41</v>
      </c>
    </row>
    <row r="674" spans="1:4">
      <c r="A674" t="s">
        <v>4</v>
      </c>
      <c r="B674" s="1" t="e">
        <f>VLOOKUP(A674,#REF!,3,FALSE)</f>
        <v>#REF!</v>
      </c>
      <c r="C674" s="3">
        <f t="shared" ca="1" si="20"/>
        <v>41859</v>
      </c>
      <c r="D674" s="2">
        <f t="shared" ca="1" si="21"/>
        <v>0.57999999999999996</v>
      </c>
    </row>
    <row r="675" spans="1:4">
      <c r="A675" t="s">
        <v>6</v>
      </c>
      <c r="B675" s="1" t="e">
        <f>VLOOKUP(A675,#REF!,3,FALSE)</f>
        <v>#REF!</v>
      </c>
      <c r="C675" s="3">
        <f t="shared" ca="1" si="20"/>
        <v>41733</v>
      </c>
      <c r="D675" s="2">
        <f t="shared" ca="1" si="21"/>
        <v>0.52</v>
      </c>
    </row>
    <row r="676" spans="1:4">
      <c r="A676" t="s">
        <v>6</v>
      </c>
      <c r="B676" s="1" t="e">
        <f>VLOOKUP(A676,#REF!,3,FALSE)</f>
        <v>#REF!</v>
      </c>
      <c r="C676" s="3">
        <f t="shared" ca="1" si="20"/>
        <v>41669</v>
      </c>
      <c r="D676" s="2">
        <f t="shared" ca="1" si="21"/>
        <v>0.6</v>
      </c>
    </row>
    <row r="677" spans="1:4">
      <c r="A677" t="s">
        <v>9</v>
      </c>
      <c r="B677" s="1" t="e">
        <f>VLOOKUP(A677,#REF!,3,FALSE)</f>
        <v>#REF!</v>
      </c>
      <c r="C677" s="3">
        <f t="shared" ca="1" si="20"/>
        <v>41711</v>
      </c>
      <c r="D677" s="2">
        <f t="shared" ca="1" si="21"/>
        <v>0.66</v>
      </c>
    </row>
    <row r="678" spans="1:4">
      <c r="A678" t="s">
        <v>5</v>
      </c>
      <c r="B678" s="1" t="e">
        <f>VLOOKUP(A678,#REF!,3,FALSE)</f>
        <v>#REF!</v>
      </c>
      <c r="C678" s="3">
        <f t="shared" ca="1" si="20"/>
        <v>41712</v>
      </c>
      <c r="D678" s="2">
        <f t="shared" ca="1" si="21"/>
        <v>0.43</v>
      </c>
    </row>
    <row r="679" spans="1:4">
      <c r="A679" t="s">
        <v>4</v>
      </c>
      <c r="B679" s="1" t="e">
        <f>VLOOKUP(A679,#REF!,3,FALSE)</f>
        <v>#REF!</v>
      </c>
      <c r="C679" s="3">
        <f t="shared" ca="1" si="20"/>
        <v>41822</v>
      </c>
      <c r="D679" s="2">
        <f t="shared" ca="1" si="21"/>
        <v>0.7</v>
      </c>
    </row>
    <row r="680" spans="1:4">
      <c r="A680" t="s">
        <v>9</v>
      </c>
      <c r="B680" s="1" t="e">
        <f>VLOOKUP(A680,#REF!,3,FALSE)</f>
        <v>#REF!</v>
      </c>
      <c r="C680" s="3">
        <f t="shared" ca="1" si="20"/>
        <v>41749</v>
      </c>
      <c r="D680" s="2">
        <f t="shared" ca="1" si="21"/>
        <v>0.56000000000000005</v>
      </c>
    </row>
    <row r="681" spans="1:4">
      <c r="A681" t="s">
        <v>9</v>
      </c>
      <c r="B681" s="1" t="e">
        <f>VLOOKUP(A681,#REF!,3,FALSE)</f>
        <v>#REF!</v>
      </c>
      <c r="C681" s="3">
        <f t="shared" ca="1" si="20"/>
        <v>41833</v>
      </c>
      <c r="D681" s="2">
        <f t="shared" ca="1" si="21"/>
        <v>0.61</v>
      </c>
    </row>
    <row r="682" spans="1:4">
      <c r="A682" t="s">
        <v>9</v>
      </c>
      <c r="B682" s="1" t="e">
        <f>VLOOKUP(A682,#REF!,3,FALSE)</f>
        <v>#REF!</v>
      </c>
      <c r="C682" s="3">
        <f t="shared" ca="1" si="20"/>
        <v>41829</v>
      </c>
      <c r="D682" s="2">
        <f t="shared" ca="1" si="21"/>
        <v>0.49</v>
      </c>
    </row>
    <row r="683" spans="1:4">
      <c r="A683" t="s">
        <v>4</v>
      </c>
      <c r="B683" s="1" t="e">
        <f>VLOOKUP(A683,#REF!,3,FALSE)</f>
        <v>#REF!</v>
      </c>
      <c r="C683" s="3">
        <f t="shared" ca="1" si="20"/>
        <v>41789</v>
      </c>
      <c r="D683" s="2">
        <f t="shared" ca="1" si="21"/>
        <v>0.51</v>
      </c>
    </row>
    <row r="684" spans="1:4">
      <c r="A684" t="s">
        <v>5</v>
      </c>
      <c r="B684" s="1" t="e">
        <f>VLOOKUP(A684,#REF!,3,FALSE)</f>
        <v>#REF!</v>
      </c>
      <c r="C684" s="3">
        <f t="shared" ca="1" si="20"/>
        <v>41825</v>
      </c>
      <c r="D684" s="2">
        <f t="shared" ca="1" si="21"/>
        <v>0.66</v>
      </c>
    </row>
    <row r="685" spans="1:4">
      <c r="A685" t="s">
        <v>5</v>
      </c>
      <c r="B685" s="1" t="e">
        <f>VLOOKUP(A685,#REF!,3,FALSE)</f>
        <v>#REF!</v>
      </c>
      <c r="C685" s="3">
        <f t="shared" ca="1" si="20"/>
        <v>41656</v>
      </c>
      <c r="D685" s="2">
        <f t="shared" ca="1" si="21"/>
        <v>0.56000000000000005</v>
      </c>
    </row>
    <row r="686" spans="1:4">
      <c r="A686" t="s">
        <v>8</v>
      </c>
      <c r="B686" s="1" t="e">
        <f>VLOOKUP(A686,#REF!,3,FALSE)</f>
        <v>#REF!</v>
      </c>
      <c r="C686" s="3">
        <f t="shared" ca="1" si="20"/>
        <v>41827</v>
      </c>
      <c r="D686" s="2">
        <f t="shared" ca="1" si="21"/>
        <v>0.62</v>
      </c>
    </row>
    <row r="687" spans="1:4">
      <c r="A687" t="s">
        <v>4</v>
      </c>
      <c r="B687" s="1" t="e">
        <f>VLOOKUP(A687,#REF!,3,FALSE)</f>
        <v>#REF!</v>
      </c>
      <c r="C687" s="3">
        <f t="shared" ca="1" si="20"/>
        <v>41902</v>
      </c>
      <c r="D687" s="2">
        <f t="shared" ca="1" si="21"/>
        <v>0.7</v>
      </c>
    </row>
    <row r="688" spans="1:4">
      <c r="A688" t="s">
        <v>6</v>
      </c>
      <c r="B688" s="1" t="e">
        <f>VLOOKUP(A688,#REF!,3,FALSE)</f>
        <v>#REF!</v>
      </c>
      <c r="C688" s="3">
        <f t="shared" ca="1" si="20"/>
        <v>41695</v>
      </c>
      <c r="D688" s="2">
        <f t="shared" ca="1" si="21"/>
        <v>0.66</v>
      </c>
    </row>
    <row r="689" spans="1:4">
      <c r="A689" t="s">
        <v>5</v>
      </c>
      <c r="B689" s="1" t="e">
        <f>VLOOKUP(A689,#REF!,3,FALSE)</f>
        <v>#REF!</v>
      </c>
      <c r="C689" s="3">
        <f t="shared" ca="1" si="20"/>
        <v>41727</v>
      </c>
      <c r="D689" s="2">
        <f t="shared" ca="1" si="21"/>
        <v>0.68</v>
      </c>
    </row>
    <row r="690" spans="1:4">
      <c r="A690" t="s">
        <v>7</v>
      </c>
      <c r="B690" s="1" t="e">
        <f>VLOOKUP(A690,#REF!,3,FALSE)</f>
        <v>#REF!</v>
      </c>
      <c r="C690" s="3">
        <f t="shared" ca="1" si="20"/>
        <v>41901</v>
      </c>
      <c r="D690" s="2">
        <f t="shared" ca="1" si="21"/>
        <v>0.59</v>
      </c>
    </row>
    <row r="691" spans="1:4">
      <c r="A691" t="s">
        <v>4</v>
      </c>
      <c r="B691" s="1" t="e">
        <f>VLOOKUP(A691,#REF!,3,FALSE)</f>
        <v>#REF!</v>
      </c>
      <c r="C691" s="3">
        <f t="shared" ca="1" si="20"/>
        <v>41749</v>
      </c>
      <c r="D691" s="2">
        <f t="shared" ca="1" si="21"/>
        <v>0.5</v>
      </c>
    </row>
    <row r="692" spans="1:4">
      <c r="A692" t="s">
        <v>6</v>
      </c>
      <c r="B692" s="1" t="e">
        <f>VLOOKUP(A692,#REF!,3,FALSE)</f>
        <v>#REF!</v>
      </c>
      <c r="C692" s="3">
        <f t="shared" ca="1" si="20"/>
        <v>41721</v>
      </c>
      <c r="D692" s="2">
        <f t="shared" ca="1" si="21"/>
        <v>0.53</v>
      </c>
    </row>
    <row r="693" spans="1:4">
      <c r="A693" t="s">
        <v>6</v>
      </c>
      <c r="B693" s="1" t="e">
        <f>VLOOKUP(A693,#REF!,3,FALSE)</f>
        <v>#REF!</v>
      </c>
      <c r="C693" s="3">
        <f t="shared" ca="1" si="20"/>
        <v>41675</v>
      </c>
      <c r="D693" s="2">
        <f t="shared" ca="1" si="21"/>
        <v>0.45</v>
      </c>
    </row>
    <row r="694" spans="1:4">
      <c r="A694" t="s">
        <v>9</v>
      </c>
      <c r="B694" s="1" t="e">
        <f>VLOOKUP(A694,#REF!,3,FALSE)</f>
        <v>#REF!</v>
      </c>
      <c r="C694" s="3">
        <f t="shared" ca="1" si="20"/>
        <v>41748</v>
      </c>
      <c r="D694" s="2">
        <f t="shared" ca="1" si="21"/>
        <v>0.62</v>
      </c>
    </row>
    <row r="695" spans="1:4">
      <c r="A695" t="s">
        <v>5</v>
      </c>
      <c r="B695" s="1" t="e">
        <f>VLOOKUP(A695,#REF!,3,FALSE)</f>
        <v>#REF!</v>
      </c>
      <c r="C695" s="3">
        <f t="shared" ca="1" si="20"/>
        <v>41670</v>
      </c>
      <c r="D695" s="2">
        <f t="shared" ca="1" si="21"/>
        <v>0.49</v>
      </c>
    </row>
    <row r="696" spans="1:4">
      <c r="A696" t="s">
        <v>4</v>
      </c>
      <c r="B696" s="1" t="e">
        <f>VLOOKUP(A696,#REF!,3,FALSE)</f>
        <v>#REF!</v>
      </c>
      <c r="C696" s="3">
        <f t="shared" ca="1" si="20"/>
        <v>41823</v>
      </c>
      <c r="D696" s="2">
        <f t="shared" ca="1" si="21"/>
        <v>0.54</v>
      </c>
    </row>
    <row r="697" spans="1:4">
      <c r="A697" t="s">
        <v>9</v>
      </c>
      <c r="B697" s="1" t="e">
        <f>VLOOKUP(A697,#REF!,3,FALSE)</f>
        <v>#REF!</v>
      </c>
      <c r="C697" s="3">
        <f t="shared" ca="1" si="20"/>
        <v>41882</v>
      </c>
      <c r="D697" s="2">
        <f t="shared" ca="1" si="21"/>
        <v>0.44</v>
      </c>
    </row>
    <row r="698" spans="1:4">
      <c r="A698" t="s">
        <v>9</v>
      </c>
      <c r="B698" s="1" t="e">
        <f>VLOOKUP(A698,#REF!,3,FALSE)</f>
        <v>#REF!</v>
      </c>
      <c r="C698" s="3">
        <f t="shared" ca="1" si="20"/>
        <v>41643</v>
      </c>
      <c r="D698" s="2">
        <f t="shared" ca="1" si="21"/>
        <v>0.54</v>
      </c>
    </row>
    <row r="699" spans="1:4">
      <c r="A699" t="s">
        <v>9</v>
      </c>
      <c r="B699" s="1" t="e">
        <f>VLOOKUP(A699,#REF!,3,FALSE)</f>
        <v>#REF!</v>
      </c>
      <c r="C699" s="3">
        <f t="shared" ca="1" si="20"/>
        <v>41890</v>
      </c>
      <c r="D699" s="2">
        <f t="shared" ca="1" si="21"/>
        <v>0.4</v>
      </c>
    </row>
    <row r="700" spans="1:4">
      <c r="A700" t="s">
        <v>4</v>
      </c>
      <c r="B700" s="1" t="e">
        <f>VLOOKUP(A700,#REF!,3,FALSE)</f>
        <v>#REF!</v>
      </c>
      <c r="C700" s="3">
        <f t="shared" ca="1" si="20"/>
        <v>41721</v>
      </c>
      <c r="D700" s="2">
        <f t="shared" ca="1" si="21"/>
        <v>0.67</v>
      </c>
    </row>
    <row r="701" spans="1:4">
      <c r="A701" t="s">
        <v>5</v>
      </c>
      <c r="B701" s="1" t="e">
        <f>VLOOKUP(A701,#REF!,3,FALSE)</f>
        <v>#REF!</v>
      </c>
      <c r="C701" s="3">
        <f t="shared" ca="1" si="20"/>
        <v>41792</v>
      </c>
      <c r="D701" s="2">
        <f t="shared" ca="1" si="21"/>
        <v>0.4</v>
      </c>
    </row>
    <row r="702" spans="1:4">
      <c r="A702" t="s">
        <v>5</v>
      </c>
      <c r="B702" s="1" t="e">
        <f>VLOOKUP(A702,#REF!,3,FALSE)</f>
        <v>#REF!</v>
      </c>
      <c r="C702" s="3">
        <f t="shared" ca="1" si="20"/>
        <v>41852</v>
      </c>
      <c r="D702" s="2">
        <f t="shared" ca="1" si="21"/>
        <v>0.4</v>
      </c>
    </row>
    <row r="703" spans="1:4">
      <c r="A703" t="s">
        <v>8</v>
      </c>
      <c r="B703" s="1" t="e">
        <f>VLOOKUP(A703,#REF!,3,FALSE)</f>
        <v>#REF!</v>
      </c>
      <c r="C703" s="3">
        <f t="shared" ca="1" si="20"/>
        <v>41882</v>
      </c>
      <c r="D703" s="2">
        <f t="shared" ca="1" si="21"/>
        <v>0.48</v>
      </c>
    </row>
    <row r="704" spans="1:4">
      <c r="A704" t="s">
        <v>4</v>
      </c>
      <c r="B704" s="1" t="e">
        <f>VLOOKUP(A704,#REF!,3,FALSE)</f>
        <v>#REF!</v>
      </c>
      <c r="C704" s="3">
        <f t="shared" ca="1" si="20"/>
        <v>41885</v>
      </c>
      <c r="D704" s="2">
        <f t="shared" ca="1" si="21"/>
        <v>0.45</v>
      </c>
    </row>
    <row r="705" spans="1:4">
      <c r="A705" t="s">
        <v>6</v>
      </c>
      <c r="B705" s="1" t="e">
        <f>VLOOKUP(A705,#REF!,3,FALSE)</f>
        <v>#REF!</v>
      </c>
      <c r="C705" s="3">
        <f t="shared" ca="1" si="20"/>
        <v>41772</v>
      </c>
      <c r="D705" s="2">
        <f t="shared" ca="1" si="21"/>
        <v>0.52</v>
      </c>
    </row>
    <row r="706" spans="1:4">
      <c r="A706" t="s">
        <v>5</v>
      </c>
      <c r="B706" s="1" t="e">
        <f>VLOOKUP(A706,#REF!,3,FALSE)</f>
        <v>#REF!</v>
      </c>
      <c r="C706" s="3">
        <f t="shared" ca="1" si="20"/>
        <v>41732</v>
      </c>
      <c r="D706" s="2">
        <f t="shared" ca="1" si="21"/>
        <v>0.66</v>
      </c>
    </row>
    <row r="707" spans="1:4">
      <c r="A707" t="s">
        <v>7</v>
      </c>
      <c r="B707" s="1" t="e">
        <f>VLOOKUP(A707,#REF!,3,FALSE)</f>
        <v>#REF!</v>
      </c>
      <c r="C707" s="3">
        <f t="shared" ref="C707:C770" ca="1" si="22">RANDBETWEEN(41640,41917)</f>
        <v>41831</v>
      </c>
      <c r="D707" s="2">
        <f t="shared" ref="D707:D770" ca="1" si="23">RANDBETWEEN(40,70)/100</f>
        <v>0.62</v>
      </c>
    </row>
    <row r="708" spans="1:4">
      <c r="A708" t="s">
        <v>5</v>
      </c>
      <c r="B708" s="1" t="e">
        <f>VLOOKUP(A708,#REF!,3,FALSE)</f>
        <v>#REF!</v>
      </c>
      <c r="C708" s="3">
        <f t="shared" ca="1" si="22"/>
        <v>41650</v>
      </c>
      <c r="D708" s="2">
        <f t="shared" ca="1" si="23"/>
        <v>0.7</v>
      </c>
    </row>
    <row r="709" spans="1:4">
      <c r="A709" t="s">
        <v>8</v>
      </c>
      <c r="B709" s="1" t="e">
        <f>VLOOKUP(A709,#REF!,3,FALSE)</f>
        <v>#REF!</v>
      </c>
      <c r="C709" s="3">
        <f t="shared" ca="1" si="22"/>
        <v>41798</v>
      </c>
      <c r="D709" s="2">
        <f t="shared" ca="1" si="23"/>
        <v>0.5</v>
      </c>
    </row>
    <row r="710" spans="1:4">
      <c r="A710" t="s">
        <v>4</v>
      </c>
      <c r="B710" s="1" t="e">
        <f>VLOOKUP(A710,#REF!,3,FALSE)</f>
        <v>#REF!</v>
      </c>
      <c r="C710" s="3">
        <f t="shared" ca="1" si="22"/>
        <v>41700</v>
      </c>
      <c r="D710" s="2">
        <f t="shared" ca="1" si="23"/>
        <v>0.52</v>
      </c>
    </row>
    <row r="711" spans="1:4">
      <c r="A711" t="s">
        <v>6</v>
      </c>
      <c r="B711" s="1" t="e">
        <f>VLOOKUP(A711,#REF!,3,FALSE)</f>
        <v>#REF!</v>
      </c>
      <c r="C711" s="3">
        <f t="shared" ca="1" si="22"/>
        <v>41811</v>
      </c>
      <c r="D711" s="2">
        <f t="shared" ca="1" si="23"/>
        <v>0.49</v>
      </c>
    </row>
    <row r="712" spans="1:4">
      <c r="A712" t="s">
        <v>5</v>
      </c>
      <c r="B712" s="1" t="e">
        <f>VLOOKUP(A712,#REF!,3,FALSE)</f>
        <v>#REF!</v>
      </c>
      <c r="C712" s="3">
        <f t="shared" ca="1" si="22"/>
        <v>41883</v>
      </c>
      <c r="D712" s="2">
        <f t="shared" ca="1" si="23"/>
        <v>0.66</v>
      </c>
    </row>
    <row r="713" spans="1:4">
      <c r="A713" t="s">
        <v>6</v>
      </c>
      <c r="B713" s="1" t="e">
        <f>VLOOKUP(A713,#REF!,3,FALSE)</f>
        <v>#REF!</v>
      </c>
      <c r="C713" s="3">
        <f t="shared" ca="1" si="22"/>
        <v>41862</v>
      </c>
      <c r="D713" s="2">
        <f t="shared" ca="1" si="23"/>
        <v>0.48</v>
      </c>
    </row>
    <row r="714" spans="1:4">
      <c r="A714" t="s">
        <v>4</v>
      </c>
      <c r="B714" s="1" t="e">
        <f>VLOOKUP(A714,#REF!,3,FALSE)</f>
        <v>#REF!</v>
      </c>
      <c r="C714" s="3">
        <f t="shared" ca="1" si="22"/>
        <v>41698</v>
      </c>
      <c r="D714" s="2">
        <f t="shared" ca="1" si="23"/>
        <v>0.49</v>
      </c>
    </row>
    <row r="715" spans="1:4">
      <c r="A715" t="s">
        <v>6</v>
      </c>
      <c r="B715" s="1" t="e">
        <f>VLOOKUP(A715,#REF!,3,FALSE)</f>
        <v>#REF!</v>
      </c>
      <c r="C715" s="3">
        <f t="shared" ca="1" si="22"/>
        <v>41892</v>
      </c>
      <c r="D715" s="2">
        <f t="shared" ca="1" si="23"/>
        <v>0.46</v>
      </c>
    </row>
    <row r="716" spans="1:4">
      <c r="A716" t="s">
        <v>6</v>
      </c>
      <c r="B716" s="1" t="e">
        <f>VLOOKUP(A716,#REF!,3,FALSE)</f>
        <v>#REF!</v>
      </c>
      <c r="C716" s="3">
        <f t="shared" ca="1" si="22"/>
        <v>41691</v>
      </c>
      <c r="D716" s="2">
        <f t="shared" ca="1" si="23"/>
        <v>0.46</v>
      </c>
    </row>
    <row r="717" spans="1:4">
      <c r="A717" t="s">
        <v>9</v>
      </c>
      <c r="B717" s="1" t="e">
        <f>VLOOKUP(A717,#REF!,3,FALSE)</f>
        <v>#REF!</v>
      </c>
      <c r="C717" s="3">
        <f t="shared" ca="1" si="22"/>
        <v>41797</v>
      </c>
      <c r="D717" s="2">
        <f t="shared" ca="1" si="23"/>
        <v>0.48</v>
      </c>
    </row>
    <row r="718" spans="1:4">
      <c r="A718" t="s">
        <v>5</v>
      </c>
      <c r="B718" s="1" t="e">
        <f>VLOOKUP(A718,#REF!,3,FALSE)</f>
        <v>#REF!</v>
      </c>
      <c r="C718" s="3">
        <f t="shared" ca="1" si="22"/>
        <v>41798</v>
      </c>
      <c r="D718" s="2">
        <f t="shared" ca="1" si="23"/>
        <v>0.63</v>
      </c>
    </row>
    <row r="719" spans="1:4">
      <c r="A719" t="s">
        <v>4</v>
      </c>
      <c r="B719" s="1" t="e">
        <f>VLOOKUP(A719,#REF!,3,FALSE)</f>
        <v>#REF!</v>
      </c>
      <c r="C719" s="3">
        <f t="shared" ca="1" si="22"/>
        <v>41740</v>
      </c>
      <c r="D719" s="2">
        <f t="shared" ca="1" si="23"/>
        <v>0.43</v>
      </c>
    </row>
    <row r="720" spans="1:4">
      <c r="A720" t="s">
        <v>9</v>
      </c>
      <c r="B720" s="1" t="e">
        <f>VLOOKUP(A720,#REF!,3,FALSE)</f>
        <v>#REF!</v>
      </c>
      <c r="C720" s="3">
        <f t="shared" ca="1" si="22"/>
        <v>41719</v>
      </c>
      <c r="D720" s="2">
        <f t="shared" ca="1" si="23"/>
        <v>0.65</v>
      </c>
    </row>
    <row r="721" spans="1:4">
      <c r="A721" t="s">
        <v>9</v>
      </c>
      <c r="B721" s="1" t="e">
        <f>VLOOKUP(A721,#REF!,3,FALSE)</f>
        <v>#REF!</v>
      </c>
      <c r="C721" s="3">
        <f t="shared" ca="1" si="22"/>
        <v>41778</v>
      </c>
      <c r="D721" s="2">
        <f t="shared" ca="1" si="23"/>
        <v>0.41</v>
      </c>
    </row>
    <row r="722" spans="1:4">
      <c r="A722" t="s">
        <v>9</v>
      </c>
      <c r="B722" s="1" t="e">
        <f>VLOOKUP(A722,#REF!,3,FALSE)</f>
        <v>#REF!</v>
      </c>
      <c r="C722" s="3">
        <f t="shared" ca="1" si="22"/>
        <v>41675</v>
      </c>
      <c r="D722" s="2">
        <f t="shared" ca="1" si="23"/>
        <v>0.67</v>
      </c>
    </row>
    <row r="723" spans="1:4">
      <c r="A723" t="s">
        <v>4</v>
      </c>
      <c r="B723" s="1" t="e">
        <f>VLOOKUP(A723,#REF!,3,FALSE)</f>
        <v>#REF!</v>
      </c>
      <c r="C723" s="3">
        <f t="shared" ca="1" si="22"/>
        <v>41686</v>
      </c>
      <c r="D723" s="2">
        <f t="shared" ca="1" si="23"/>
        <v>0.66</v>
      </c>
    </row>
    <row r="724" spans="1:4">
      <c r="A724" t="s">
        <v>5</v>
      </c>
      <c r="B724" s="1" t="e">
        <f>VLOOKUP(A724,#REF!,3,FALSE)</f>
        <v>#REF!</v>
      </c>
      <c r="C724" s="3">
        <f t="shared" ca="1" si="22"/>
        <v>41773</v>
      </c>
      <c r="D724" s="2">
        <f t="shared" ca="1" si="23"/>
        <v>0.54</v>
      </c>
    </row>
    <row r="725" spans="1:4">
      <c r="A725" t="s">
        <v>5</v>
      </c>
      <c r="B725" s="1" t="e">
        <f>VLOOKUP(A725,#REF!,3,FALSE)</f>
        <v>#REF!</v>
      </c>
      <c r="C725" s="3">
        <f t="shared" ca="1" si="22"/>
        <v>41841</v>
      </c>
      <c r="D725" s="2">
        <f t="shared" ca="1" si="23"/>
        <v>0.67</v>
      </c>
    </row>
    <row r="726" spans="1:4">
      <c r="A726" t="s">
        <v>8</v>
      </c>
      <c r="B726" s="1" t="e">
        <f>VLOOKUP(A726,#REF!,3,FALSE)</f>
        <v>#REF!</v>
      </c>
      <c r="C726" s="3">
        <f t="shared" ca="1" si="22"/>
        <v>41747</v>
      </c>
      <c r="D726" s="2">
        <f t="shared" ca="1" si="23"/>
        <v>0.6</v>
      </c>
    </row>
    <row r="727" spans="1:4">
      <c r="A727" t="s">
        <v>4</v>
      </c>
      <c r="B727" s="1" t="e">
        <f>VLOOKUP(A727,#REF!,3,FALSE)</f>
        <v>#REF!</v>
      </c>
      <c r="C727" s="3">
        <f t="shared" ca="1" si="22"/>
        <v>41666</v>
      </c>
      <c r="D727" s="2">
        <f t="shared" ca="1" si="23"/>
        <v>0.54</v>
      </c>
    </row>
    <row r="728" spans="1:4">
      <c r="A728" t="s">
        <v>6</v>
      </c>
      <c r="B728" s="1" t="e">
        <f>VLOOKUP(A728,#REF!,3,FALSE)</f>
        <v>#REF!</v>
      </c>
      <c r="C728" s="3">
        <f t="shared" ca="1" si="22"/>
        <v>41742</v>
      </c>
      <c r="D728" s="2">
        <f t="shared" ca="1" si="23"/>
        <v>0.53</v>
      </c>
    </row>
    <row r="729" spans="1:4">
      <c r="A729" t="s">
        <v>5</v>
      </c>
      <c r="B729" s="1" t="e">
        <f>VLOOKUP(A729,#REF!,3,FALSE)</f>
        <v>#REF!</v>
      </c>
      <c r="C729" s="3">
        <f t="shared" ca="1" si="22"/>
        <v>41911</v>
      </c>
      <c r="D729" s="2">
        <f t="shared" ca="1" si="23"/>
        <v>0.65</v>
      </c>
    </row>
    <row r="730" spans="1:4">
      <c r="A730" t="s">
        <v>7</v>
      </c>
      <c r="B730" s="1" t="e">
        <f>VLOOKUP(A730,#REF!,3,FALSE)</f>
        <v>#REF!</v>
      </c>
      <c r="C730" s="3">
        <f t="shared" ca="1" si="22"/>
        <v>41789</v>
      </c>
      <c r="D730" s="2">
        <f t="shared" ca="1" si="23"/>
        <v>0.52</v>
      </c>
    </row>
    <row r="731" spans="1:4">
      <c r="A731" t="s">
        <v>3</v>
      </c>
      <c r="B731" s="1" t="e">
        <f>VLOOKUP(A731,#REF!,3,FALSE)</f>
        <v>#REF!</v>
      </c>
      <c r="C731" s="3">
        <f t="shared" ca="1" si="22"/>
        <v>41787</v>
      </c>
      <c r="D731" s="2">
        <f t="shared" ca="1" si="23"/>
        <v>0.65</v>
      </c>
    </row>
    <row r="732" spans="1:4">
      <c r="A732" t="s">
        <v>4</v>
      </c>
      <c r="B732" s="1" t="e">
        <f>VLOOKUP(A732,#REF!,3,FALSE)</f>
        <v>#REF!</v>
      </c>
      <c r="C732" s="3">
        <f t="shared" ca="1" si="22"/>
        <v>41914</v>
      </c>
      <c r="D732" s="2">
        <f t="shared" ca="1" si="23"/>
        <v>0.52</v>
      </c>
    </row>
    <row r="733" spans="1:4">
      <c r="A733" t="s">
        <v>5</v>
      </c>
      <c r="B733" s="1" t="e">
        <f>VLOOKUP(A733,#REF!,3,FALSE)</f>
        <v>#REF!</v>
      </c>
      <c r="C733" s="3">
        <f t="shared" ca="1" si="22"/>
        <v>41753</v>
      </c>
      <c r="D733" s="2">
        <f t="shared" ca="1" si="23"/>
        <v>0.63</v>
      </c>
    </row>
    <row r="734" spans="1:4">
      <c r="A734" t="s">
        <v>6</v>
      </c>
      <c r="B734" s="1" t="e">
        <f>VLOOKUP(A734,#REF!,3,FALSE)</f>
        <v>#REF!</v>
      </c>
      <c r="C734" s="3">
        <f t="shared" ca="1" si="22"/>
        <v>41737</v>
      </c>
      <c r="D734" s="2">
        <f t="shared" ca="1" si="23"/>
        <v>0.4</v>
      </c>
    </row>
    <row r="735" spans="1:4">
      <c r="A735" t="s">
        <v>7</v>
      </c>
      <c r="B735" s="1" t="e">
        <f>VLOOKUP(A735,#REF!,3,FALSE)</f>
        <v>#REF!</v>
      </c>
      <c r="C735" s="3">
        <f t="shared" ca="1" si="22"/>
        <v>41847</v>
      </c>
      <c r="D735" s="2">
        <f t="shared" ca="1" si="23"/>
        <v>0.43</v>
      </c>
    </row>
    <row r="736" spans="1:4">
      <c r="A736" t="s">
        <v>3</v>
      </c>
      <c r="B736" s="1" t="e">
        <f>VLOOKUP(A736,#REF!,3,FALSE)</f>
        <v>#REF!</v>
      </c>
      <c r="C736" s="3">
        <f t="shared" ca="1" si="22"/>
        <v>41681</v>
      </c>
      <c r="D736" s="2">
        <f t="shared" ca="1" si="23"/>
        <v>0.55000000000000004</v>
      </c>
    </row>
    <row r="737" spans="1:4">
      <c r="A737" t="s">
        <v>8</v>
      </c>
      <c r="B737" s="1" t="e">
        <f>VLOOKUP(A737,#REF!,3,FALSE)</f>
        <v>#REF!</v>
      </c>
      <c r="C737" s="3">
        <f t="shared" ca="1" si="22"/>
        <v>41826</v>
      </c>
      <c r="D737" s="2">
        <f t="shared" ca="1" si="23"/>
        <v>0.57999999999999996</v>
      </c>
    </row>
    <row r="738" spans="1:4">
      <c r="A738" t="s">
        <v>3</v>
      </c>
      <c r="B738" s="1" t="e">
        <f>VLOOKUP(A738,#REF!,3,FALSE)</f>
        <v>#REF!</v>
      </c>
      <c r="C738" s="3">
        <f t="shared" ca="1" si="22"/>
        <v>41693</v>
      </c>
      <c r="D738" s="2">
        <f t="shared" ca="1" si="23"/>
        <v>0.64</v>
      </c>
    </row>
    <row r="739" spans="1:4">
      <c r="A739" t="s">
        <v>6</v>
      </c>
      <c r="B739" s="1" t="e">
        <f>VLOOKUP(A739,#REF!,3,FALSE)</f>
        <v>#REF!</v>
      </c>
      <c r="C739" s="3">
        <f t="shared" ca="1" si="22"/>
        <v>41746</v>
      </c>
      <c r="D739" s="2">
        <f t="shared" ca="1" si="23"/>
        <v>0.44</v>
      </c>
    </row>
    <row r="740" spans="1:4">
      <c r="A740" t="s">
        <v>5</v>
      </c>
      <c r="B740" s="1" t="e">
        <f>VLOOKUP(A740,#REF!,3,FALSE)</f>
        <v>#REF!</v>
      </c>
      <c r="C740" s="3">
        <f t="shared" ca="1" si="22"/>
        <v>41796</v>
      </c>
      <c r="D740" s="2">
        <f t="shared" ca="1" si="23"/>
        <v>0.7</v>
      </c>
    </row>
    <row r="741" spans="1:4">
      <c r="A741" t="s">
        <v>6</v>
      </c>
      <c r="B741" s="1" t="e">
        <f>VLOOKUP(A741,#REF!,3,FALSE)</f>
        <v>#REF!</v>
      </c>
      <c r="C741" s="3">
        <f t="shared" ca="1" si="22"/>
        <v>41700</v>
      </c>
      <c r="D741" s="2">
        <f t="shared" ca="1" si="23"/>
        <v>0.56000000000000005</v>
      </c>
    </row>
    <row r="742" spans="1:4">
      <c r="A742" t="s">
        <v>5</v>
      </c>
      <c r="B742" s="1" t="e">
        <f>VLOOKUP(A742,#REF!,3,FALSE)</f>
        <v>#REF!</v>
      </c>
      <c r="C742" s="3">
        <f t="shared" ca="1" si="22"/>
        <v>41644</v>
      </c>
      <c r="D742" s="2">
        <f t="shared" ca="1" si="23"/>
        <v>0.55000000000000004</v>
      </c>
    </row>
    <row r="743" spans="1:4">
      <c r="A743" t="s">
        <v>5</v>
      </c>
      <c r="B743" s="1" t="e">
        <f>VLOOKUP(A743,#REF!,3,FALSE)</f>
        <v>#REF!</v>
      </c>
      <c r="C743" s="3">
        <f t="shared" ca="1" si="22"/>
        <v>41817</v>
      </c>
      <c r="D743" s="2">
        <f t="shared" ca="1" si="23"/>
        <v>0.59</v>
      </c>
    </row>
    <row r="744" spans="1:4">
      <c r="A744" t="s">
        <v>9</v>
      </c>
      <c r="B744" s="1" t="e">
        <f>VLOOKUP(A744,#REF!,3,FALSE)</f>
        <v>#REF!</v>
      </c>
      <c r="C744" s="3">
        <f t="shared" ca="1" si="22"/>
        <v>41860</v>
      </c>
      <c r="D744" s="2">
        <f t="shared" ca="1" si="23"/>
        <v>0.5</v>
      </c>
    </row>
    <row r="745" spans="1:4">
      <c r="A745" t="s">
        <v>4</v>
      </c>
      <c r="B745" s="1" t="e">
        <f>VLOOKUP(A745,#REF!,3,FALSE)</f>
        <v>#REF!</v>
      </c>
      <c r="C745" s="3">
        <f t="shared" ca="1" si="22"/>
        <v>41786</v>
      </c>
      <c r="D745" s="2">
        <f t="shared" ca="1" si="23"/>
        <v>0.56000000000000005</v>
      </c>
    </row>
    <row r="746" spans="1:4">
      <c r="A746" t="s">
        <v>6</v>
      </c>
      <c r="B746" s="1" t="e">
        <f>VLOOKUP(A746,#REF!,3,FALSE)</f>
        <v>#REF!</v>
      </c>
      <c r="C746" s="3">
        <f t="shared" ca="1" si="22"/>
        <v>41733</v>
      </c>
      <c r="D746" s="2">
        <f t="shared" ca="1" si="23"/>
        <v>0.48</v>
      </c>
    </row>
    <row r="747" spans="1:4">
      <c r="A747" t="s">
        <v>6</v>
      </c>
      <c r="B747" s="1" t="e">
        <f>VLOOKUP(A747,#REF!,3,FALSE)</f>
        <v>#REF!</v>
      </c>
      <c r="C747" s="3">
        <f t="shared" ca="1" si="22"/>
        <v>41833</v>
      </c>
      <c r="D747" s="2">
        <f t="shared" ca="1" si="23"/>
        <v>0.49</v>
      </c>
    </row>
    <row r="748" spans="1:4">
      <c r="A748" t="s">
        <v>9</v>
      </c>
      <c r="B748" s="1" t="e">
        <f>VLOOKUP(A748,#REF!,3,FALSE)</f>
        <v>#REF!</v>
      </c>
      <c r="C748" s="3">
        <f t="shared" ca="1" si="22"/>
        <v>41783</v>
      </c>
      <c r="D748" s="2">
        <f t="shared" ca="1" si="23"/>
        <v>0.59</v>
      </c>
    </row>
    <row r="749" spans="1:4">
      <c r="A749" t="s">
        <v>5</v>
      </c>
      <c r="B749" s="1" t="e">
        <f>VLOOKUP(A749,#REF!,3,FALSE)</f>
        <v>#REF!</v>
      </c>
      <c r="C749" s="3">
        <f t="shared" ca="1" si="22"/>
        <v>41864</v>
      </c>
      <c r="D749" s="2">
        <f t="shared" ca="1" si="23"/>
        <v>0.6</v>
      </c>
    </row>
    <row r="750" spans="1:4">
      <c r="A750" t="s">
        <v>4</v>
      </c>
      <c r="B750" s="1" t="e">
        <f>VLOOKUP(A750,#REF!,3,FALSE)</f>
        <v>#REF!</v>
      </c>
      <c r="C750" s="3">
        <f t="shared" ca="1" si="22"/>
        <v>41780</v>
      </c>
      <c r="D750" s="2">
        <f t="shared" ca="1" si="23"/>
        <v>0.67</v>
      </c>
    </row>
    <row r="751" spans="1:4">
      <c r="A751" t="s">
        <v>9</v>
      </c>
      <c r="B751" s="1" t="e">
        <f>VLOOKUP(A751,#REF!,3,FALSE)</f>
        <v>#REF!</v>
      </c>
      <c r="C751" s="3">
        <f t="shared" ca="1" si="22"/>
        <v>41714</v>
      </c>
      <c r="D751" s="2">
        <f t="shared" ca="1" si="23"/>
        <v>0.41</v>
      </c>
    </row>
    <row r="752" spans="1:4">
      <c r="A752" t="s">
        <v>9</v>
      </c>
      <c r="B752" s="1" t="e">
        <f>VLOOKUP(A752,#REF!,3,FALSE)</f>
        <v>#REF!</v>
      </c>
      <c r="C752" s="3">
        <f t="shared" ca="1" si="22"/>
        <v>41871</v>
      </c>
      <c r="D752" s="2">
        <f t="shared" ca="1" si="23"/>
        <v>0.63</v>
      </c>
    </row>
    <row r="753" spans="1:4">
      <c r="A753" t="s">
        <v>9</v>
      </c>
      <c r="B753" s="1" t="e">
        <f>VLOOKUP(A753,#REF!,3,FALSE)</f>
        <v>#REF!</v>
      </c>
      <c r="C753" s="3">
        <f t="shared" ca="1" si="22"/>
        <v>41688</v>
      </c>
      <c r="D753" s="2">
        <f t="shared" ca="1" si="23"/>
        <v>0.61</v>
      </c>
    </row>
    <row r="754" spans="1:4">
      <c r="A754" t="s">
        <v>4</v>
      </c>
      <c r="B754" s="1" t="e">
        <f>VLOOKUP(A754,#REF!,3,FALSE)</f>
        <v>#REF!</v>
      </c>
      <c r="C754" s="3">
        <f t="shared" ca="1" si="22"/>
        <v>41721</v>
      </c>
      <c r="D754" s="2">
        <f t="shared" ca="1" si="23"/>
        <v>0.44</v>
      </c>
    </row>
    <row r="755" spans="1:4">
      <c r="A755" t="s">
        <v>5</v>
      </c>
      <c r="B755" s="1" t="e">
        <f>VLOOKUP(A755,#REF!,3,FALSE)</f>
        <v>#REF!</v>
      </c>
      <c r="C755" s="3">
        <f t="shared" ca="1" si="22"/>
        <v>41705</v>
      </c>
      <c r="D755" s="2">
        <f t="shared" ca="1" si="23"/>
        <v>0.63</v>
      </c>
    </row>
    <row r="756" spans="1:4">
      <c r="A756" t="s">
        <v>5</v>
      </c>
      <c r="B756" s="1" t="e">
        <f>VLOOKUP(A756,#REF!,3,FALSE)</f>
        <v>#REF!</v>
      </c>
      <c r="C756" s="3">
        <f t="shared" ca="1" si="22"/>
        <v>41780</v>
      </c>
      <c r="D756" s="2">
        <f t="shared" ca="1" si="23"/>
        <v>0.56999999999999995</v>
      </c>
    </row>
    <row r="757" spans="1:4">
      <c r="A757" t="s">
        <v>8</v>
      </c>
      <c r="B757" s="1" t="e">
        <f>VLOOKUP(A757,#REF!,3,FALSE)</f>
        <v>#REF!</v>
      </c>
      <c r="C757" s="3">
        <f t="shared" ca="1" si="22"/>
        <v>41643</v>
      </c>
      <c r="D757" s="2">
        <f t="shared" ca="1" si="23"/>
        <v>0.69</v>
      </c>
    </row>
    <row r="758" spans="1:4">
      <c r="A758" t="s">
        <v>4</v>
      </c>
      <c r="B758" s="1" t="e">
        <f>VLOOKUP(A758,#REF!,3,FALSE)</f>
        <v>#REF!</v>
      </c>
      <c r="C758" s="3">
        <f t="shared" ca="1" si="22"/>
        <v>41656</v>
      </c>
      <c r="D758" s="2">
        <f t="shared" ca="1" si="23"/>
        <v>0.48</v>
      </c>
    </row>
    <row r="759" spans="1:4">
      <c r="A759" t="s">
        <v>6</v>
      </c>
      <c r="B759" s="1" t="e">
        <f>VLOOKUP(A759,#REF!,3,FALSE)</f>
        <v>#REF!</v>
      </c>
      <c r="C759" s="3">
        <f t="shared" ca="1" si="22"/>
        <v>41873</v>
      </c>
      <c r="D759" s="2">
        <f t="shared" ca="1" si="23"/>
        <v>0.47</v>
      </c>
    </row>
    <row r="760" spans="1:4">
      <c r="A760" t="s">
        <v>5</v>
      </c>
      <c r="B760" s="1" t="e">
        <f>VLOOKUP(A760,#REF!,3,FALSE)</f>
        <v>#REF!</v>
      </c>
      <c r="C760" s="3">
        <f t="shared" ca="1" si="22"/>
        <v>41780</v>
      </c>
      <c r="D760" s="2">
        <f t="shared" ca="1" si="23"/>
        <v>0.47</v>
      </c>
    </row>
    <row r="761" spans="1:4">
      <c r="A761" t="s">
        <v>7</v>
      </c>
      <c r="B761" s="1" t="e">
        <f>VLOOKUP(A761,#REF!,3,FALSE)</f>
        <v>#REF!</v>
      </c>
      <c r="C761" s="3">
        <f t="shared" ca="1" si="22"/>
        <v>41910</v>
      </c>
      <c r="D761" s="2">
        <f t="shared" ca="1" si="23"/>
        <v>0.54</v>
      </c>
    </row>
    <row r="762" spans="1:4">
      <c r="A762" t="s">
        <v>4</v>
      </c>
      <c r="B762" s="1" t="e">
        <f>VLOOKUP(A762,#REF!,3,FALSE)</f>
        <v>#REF!</v>
      </c>
      <c r="C762" s="3">
        <f t="shared" ca="1" si="22"/>
        <v>41663</v>
      </c>
      <c r="D762" s="2">
        <f t="shared" ca="1" si="23"/>
        <v>0.68</v>
      </c>
    </row>
    <row r="763" spans="1:4">
      <c r="A763" t="s">
        <v>6</v>
      </c>
      <c r="B763" s="1" t="e">
        <f>VLOOKUP(A763,#REF!,3,FALSE)</f>
        <v>#REF!</v>
      </c>
      <c r="C763" s="3">
        <f t="shared" ca="1" si="22"/>
        <v>41856</v>
      </c>
      <c r="D763" s="2">
        <f t="shared" ca="1" si="23"/>
        <v>0.5</v>
      </c>
    </row>
    <row r="764" spans="1:4">
      <c r="A764" t="s">
        <v>6</v>
      </c>
      <c r="B764" s="1" t="e">
        <f>VLOOKUP(A764,#REF!,3,FALSE)</f>
        <v>#REF!</v>
      </c>
      <c r="C764" s="3">
        <f t="shared" ca="1" si="22"/>
        <v>41917</v>
      </c>
      <c r="D764" s="2">
        <f t="shared" ca="1" si="23"/>
        <v>0.61</v>
      </c>
    </row>
    <row r="765" spans="1:4">
      <c r="A765" t="s">
        <v>9</v>
      </c>
      <c r="B765" s="1" t="e">
        <f>VLOOKUP(A765,#REF!,3,FALSE)</f>
        <v>#REF!</v>
      </c>
      <c r="C765" s="3">
        <f t="shared" ca="1" si="22"/>
        <v>41846</v>
      </c>
      <c r="D765" s="2">
        <f t="shared" ca="1" si="23"/>
        <v>0.55000000000000004</v>
      </c>
    </row>
    <row r="766" spans="1:4">
      <c r="A766" t="s">
        <v>5</v>
      </c>
      <c r="B766" s="1" t="e">
        <f>VLOOKUP(A766,#REF!,3,FALSE)</f>
        <v>#REF!</v>
      </c>
      <c r="C766" s="3">
        <f t="shared" ca="1" si="22"/>
        <v>41863</v>
      </c>
      <c r="D766" s="2">
        <f t="shared" ca="1" si="23"/>
        <v>0.53</v>
      </c>
    </row>
    <row r="767" spans="1:4">
      <c r="A767" t="s">
        <v>4</v>
      </c>
      <c r="B767" s="1" t="e">
        <f>VLOOKUP(A767,#REF!,3,FALSE)</f>
        <v>#REF!</v>
      </c>
      <c r="C767" s="3">
        <f t="shared" ca="1" si="22"/>
        <v>41900</v>
      </c>
      <c r="D767" s="2">
        <f t="shared" ca="1" si="23"/>
        <v>0.66</v>
      </c>
    </row>
    <row r="768" spans="1:4">
      <c r="A768" t="s">
        <v>9</v>
      </c>
      <c r="B768" s="1" t="e">
        <f>VLOOKUP(A768,#REF!,3,FALSE)</f>
        <v>#REF!</v>
      </c>
      <c r="C768" s="3">
        <f t="shared" ca="1" si="22"/>
        <v>41721</v>
      </c>
      <c r="D768" s="2">
        <f t="shared" ca="1" si="23"/>
        <v>0.4</v>
      </c>
    </row>
    <row r="769" spans="1:4">
      <c r="A769" t="s">
        <v>9</v>
      </c>
      <c r="B769" s="1" t="e">
        <f>VLOOKUP(A769,#REF!,3,FALSE)</f>
        <v>#REF!</v>
      </c>
      <c r="C769" s="3">
        <f t="shared" ca="1" si="22"/>
        <v>41666</v>
      </c>
      <c r="D769" s="2">
        <f t="shared" ca="1" si="23"/>
        <v>0.51</v>
      </c>
    </row>
    <row r="770" spans="1:4">
      <c r="A770" t="s">
        <v>9</v>
      </c>
      <c r="B770" s="1" t="e">
        <f>VLOOKUP(A770,#REF!,3,FALSE)</f>
        <v>#REF!</v>
      </c>
      <c r="C770" s="3">
        <f t="shared" ca="1" si="22"/>
        <v>41882</v>
      </c>
      <c r="D770" s="2">
        <f t="shared" ca="1" si="23"/>
        <v>0.48</v>
      </c>
    </row>
    <row r="771" spans="1:4">
      <c r="A771" t="s">
        <v>4</v>
      </c>
      <c r="B771" s="1" t="e">
        <f>VLOOKUP(A771,#REF!,3,FALSE)</f>
        <v>#REF!</v>
      </c>
      <c r="C771" s="3">
        <f t="shared" ref="C771:C834" ca="1" si="24">RANDBETWEEN(41640,41917)</f>
        <v>41794</v>
      </c>
      <c r="D771" s="2">
        <f t="shared" ref="D771:D834" ca="1" si="25">RANDBETWEEN(40,70)/100</f>
        <v>0.42</v>
      </c>
    </row>
    <row r="772" spans="1:4">
      <c r="A772" t="s">
        <v>5</v>
      </c>
      <c r="B772" s="1" t="e">
        <f>VLOOKUP(A772,#REF!,3,FALSE)</f>
        <v>#REF!</v>
      </c>
      <c r="C772" s="3">
        <f t="shared" ca="1" si="24"/>
        <v>41876</v>
      </c>
      <c r="D772" s="2">
        <f t="shared" ca="1" si="25"/>
        <v>0.41</v>
      </c>
    </row>
    <row r="773" spans="1:4">
      <c r="A773" t="s">
        <v>5</v>
      </c>
      <c r="B773" s="1" t="e">
        <f>VLOOKUP(A773,#REF!,3,FALSE)</f>
        <v>#REF!</v>
      </c>
      <c r="C773" s="3">
        <f t="shared" ca="1" si="24"/>
        <v>41724</v>
      </c>
      <c r="D773" s="2">
        <f t="shared" ca="1" si="25"/>
        <v>0.6</v>
      </c>
    </row>
    <row r="774" spans="1:4">
      <c r="A774" t="s">
        <v>8</v>
      </c>
      <c r="B774" s="1" t="e">
        <f>VLOOKUP(A774,#REF!,3,FALSE)</f>
        <v>#REF!</v>
      </c>
      <c r="C774" s="3">
        <f t="shared" ca="1" si="24"/>
        <v>41807</v>
      </c>
      <c r="D774" s="2">
        <f t="shared" ca="1" si="25"/>
        <v>0.44</v>
      </c>
    </row>
    <row r="775" spans="1:4">
      <c r="A775" t="s">
        <v>4</v>
      </c>
      <c r="B775" s="1" t="e">
        <f>VLOOKUP(A775,#REF!,3,FALSE)</f>
        <v>#REF!</v>
      </c>
      <c r="C775" s="3">
        <f t="shared" ca="1" si="24"/>
        <v>41812</v>
      </c>
      <c r="D775" s="2">
        <f t="shared" ca="1" si="25"/>
        <v>0.48</v>
      </c>
    </row>
    <row r="776" spans="1:4">
      <c r="A776" t="s">
        <v>6</v>
      </c>
      <c r="B776" s="1" t="e">
        <f>VLOOKUP(A776,#REF!,3,FALSE)</f>
        <v>#REF!</v>
      </c>
      <c r="C776" s="3">
        <f t="shared" ca="1" si="24"/>
        <v>41832</v>
      </c>
      <c r="D776" s="2">
        <f t="shared" ca="1" si="25"/>
        <v>0.68</v>
      </c>
    </row>
    <row r="777" spans="1:4">
      <c r="A777" t="s">
        <v>5</v>
      </c>
      <c r="B777" s="1" t="e">
        <f>VLOOKUP(A777,#REF!,3,FALSE)</f>
        <v>#REF!</v>
      </c>
      <c r="C777" s="3">
        <f t="shared" ca="1" si="24"/>
        <v>41851</v>
      </c>
      <c r="D777" s="2">
        <f t="shared" ca="1" si="25"/>
        <v>0.51</v>
      </c>
    </row>
    <row r="778" spans="1:4">
      <c r="A778" t="s">
        <v>7</v>
      </c>
      <c r="B778" s="1" t="e">
        <f>VLOOKUP(A778,#REF!,3,FALSE)</f>
        <v>#REF!</v>
      </c>
      <c r="C778" s="3">
        <f t="shared" ca="1" si="24"/>
        <v>41766</v>
      </c>
      <c r="D778" s="2">
        <f t="shared" ca="1" si="25"/>
        <v>0.47</v>
      </c>
    </row>
    <row r="779" spans="1:4">
      <c r="A779" t="s">
        <v>3</v>
      </c>
      <c r="B779" s="1" t="e">
        <f>VLOOKUP(A779,#REF!,3,FALSE)</f>
        <v>#REF!</v>
      </c>
      <c r="C779" s="3">
        <f t="shared" ca="1" si="24"/>
        <v>41700</v>
      </c>
      <c r="D779" s="2">
        <f t="shared" ca="1" si="25"/>
        <v>0.63</v>
      </c>
    </row>
    <row r="780" spans="1:4">
      <c r="A780" t="s">
        <v>4</v>
      </c>
      <c r="B780" s="1" t="e">
        <f>VLOOKUP(A780,#REF!,3,FALSE)</f>
        <v>#REF!</v>
      </c>
      <c r="C780" s="3">
        <f t="shared" ca="1" si="24"/>
        <v>41689</v>
      </c>
      <c r="D780" s="2">
        <f t="shared" ca="1" si="25"/>
        <v>0.44</v>
      </c>
    </row>
    <row r="781" spans="1:4">
      <c r="A781" t="s">
        <v>5</v>
      </c>
      <c r="B781" s="1" t="e">
        <f>VLOOKUP(A781,#REF!,3,FALSE)</f>
        <v>#REF!</v>
      </c>
      <c r="C781" s="3">
        <f t="shared" ca="1" si="24"/>
        <v>41806</v>
      </c>
      <c r="D781" s="2">
        <f t="shared" ca="1" si="25"/>
        <v>0.63</v>
      </c>
    </row>
    <row r="782" spans="1:4">
      <c r="A782" t="s">
        <v>6</v>
      </c>
      <c r="B782" s="1" t="e">
        <f>VLOOKUP(A782,#REF!,3,FALSE)</f>
        <v>#REF!</v>
      </c>
      <c r="C782" s="3">
        <f t="shared" ca="1" si="24"/>
        <v>41802</v>
      </c>
      <c r="D782" s="2">
        <f t="shared" ca="1" si="25"/>
        <v>0.57999999999999996</v>
      </c>
    </row>
    <row r="783" spans="1:4">
      <c r="A783" t="s">
        <v>7</v>
      </c>
      <c r="B783" s="1" t="e">
        <f>VLOOKUP(A783,#REF!,3,FALSE)</f>
        <v>#REF!</v>
      </c>
      <c r="C783" s="3">
        <f t="shared" ca="1" si="24"/>
        <v>41720</v>
      </c>
      <c r="D783" s="2">
        <f t="shared" ca="1" si="25"/>
        <v>0.56000000000000005</v>
      </c>
    </row>
    <row r="784" spans="1:4">
      <c r="A784" t="s">
        <v>3</v>
      </c>
      <c r="B784" s="1" t="e">
        <f>VLOOKUP(A784,#REF!,3,FALSE)</f>
        <v>#REF!</v>
      </c>
      <c r="C784" s="3">
        <f t="shared" ca="1" si="24"/>
        <v>41808</v>
      </c>
      <c r="D784" s="2">
        <f t="shared" ca="1" si="25"/>
        <v>0.5</v>
      </c>
    </row>
    <row r="785" spans="1:4">
      <c r="A785" t="s">
        <v>8</v>
      </c>
      <c r="B785" s="1" t="e">
        <f>VLOOKUP(A785,#REF!,3,FALSE)</f>
        <v>#REF!</v>
      </c>
      <c r="C785" s="3">
        <f t="shared" ca="1" si="24"/>
        <v>41876</v>
      </c>
      <c r="D785" s="2">
        <f t="shared" ca="1" si="25"/>
        <v>0.53</v>
      </c>
    </row>
    <row r="786" spans="1:4">
      <c r="A786" t="s">
        <v>3</v>
      </c>
      <c r="B786" s="1" t="e">
        <f>VLOOKUP(A786,#REF!,3,FALSE)</f>
        <v>#REF!</v>
      </c>
      <c r="C786" s="3">
        <f t="shared" ca="1" si="24"/>
        <v>41903</v>
      </c>
      <c r="D786" s="2">
        <f t="shared" ca="1" si="25"/>
        <v>0.53</v>
      </c>
    </row>
    <row r="787" spans="1:4">
      <c r="A787" t="s">
        <v>6</v>
      </c>
      <c r="B787" s="1" t="e">
        <f>VLOOKUP(A787,#REF!,3,FALSE)</f>
        <v>#REF!</v>
      </c>
      <c r="C787" s="3">
        <f t="shared" ca="1" si="24"/>
        <v>41668</v>
      </c>
      <c r="D787" s="2">
        <f t="shared" ca="1" si="25"/>
        <v>0.41</v>
      </c>
    </row>
    <row r="788" spans="1:4">
      <c r="A788" t="s">
        <v>5</v>
      </c>
      <c r="B788" s="1" t="e">
        <f>VLOOKUP(A788,#REF!,3,FALSE)</f>
        <v>#REF!</v>
      </c>
      <c r="C788" s="3">
        <f t="shared" ca="1" si="24"/>
        <v>41674</v>
      </c>
      <c r="D788" s="2">
        <f t="shared" ca="1" si="25"/>
        <v>0.52</v>
      </c>
    </row>
    <row r="789" spans="1:4">
      <c r="A789" t="s">
        <v>6</v>
      </c>
      <c r="B789" s="1" t="e">
        <f>VLOOKUP(A789,#REF!,3,FALSE)</f>
        <v>#REF!</v>
      </c>
      <c r="C789" s="3">
        <f t="shared" ca="1" si="24"/>
        <v>41849</v>
      </c>
      <c r="D789" s="2">
        <f t="shared" ca="1" si="25"/>
        <v>0.66</v>
      </c>
    </row>
    <row r="790" spans="1:4">
      <c r="A790" t="s">
        <v>5</v>
      </c>
      <c r="B790" s="1" t="e">
        <f>VLOOKUP(A790,#REF!,3,FALSE)</f>
        <v>#REF!</v>
      </c>
      <c r="C790" s="3">
        <f t="shared" ca="1" si="24"/>
        <v>41789</v>
      </c>
      <c r="D790" s="2">
        <f t="shared" ca="1" si="25"/>
        <v>0.59</v>
      </c>
    </row>
    <row r="791" spans="1:4">
      <c r="A791" t="s">
        <v>5</v>
      </c>
      <c r="B791" s="1" t="e">
        <f>VLOOKUP(A791,#REF!,3,FALSE)</f>
        <v>#REF!</v>
      </c>
      <c r="C791" s="3">
        <f t="shared" ca="1" si="24"/>
        <v>41759</v>
      </c>
      <c r="D791" s="2">
        <f t="shared" ca="1" si="25"/>
        <v>0.56999999999999995</v>
      </c>
    </row>
    <row r="792" spans="1:4">
      <c r="A792" t="s">
        <v>9</v>
      </c>
      <c r="B792" s="1" t="e">
        <f>VLOOKUP(A792,#REF!,3,FALSE)</f>
        <v>#REF!</v>
      </c>
      <c r="C792" s="3">
        <f t="shared" ca="1" si="24"/>
        <v>41688</v>
      </c>
      <c r="D792" s="2">
        <f t="shared" ca="1" si="25"/>
        <v>0.54</v>
      </c>
    </row>
    <row r="793" spans="1:4">
      <c r="A793" t="s">
        <v>9</v>
      </c>
      <c r="B793" s="1" t="e">
        <f>VLOOKUP(A793,#REF!,3,FALSE)</f>
        <v>#REF!</v>
      </c>
      <c r="C793" s="3">
        <f t="shared" ca="1" si="24"/>
        <v>41815</v>
      </c>
      <c r="D793" s="2">
        <f t="shared" ca="1" si="25"/>
        <v>0.6</v>
      </c>
    </row>
    <row r="794" spans="1:4">
      <c r="A794" t="s">
        <v>3</v>
      </c>
      <c r="B794" s="1" t="e">
        <f>VLOOKUP(A794,#REF!,3,FALSE)</f>
        <v>#REF!</v>
      </c>
      <c r="C794" s="3">
        <f t="shared" ca="1" si="24"/>
        <v>41742</v>
      </c>
      <c r="D794" s="2">
        <f t="shared" ca="1" si="25"/>
        <v>0.66</v>
      </c>
    </row>
    <row r="795" spans="1:4">
      <c r="A795" t="s">
        <v>4</v>
      </c>
      <c r="B795" s="1" t="e">
        <f>VLOOKUP(A795,#REF!,3,FALSE)</f>
        <v>#REF!</v>
      </c>
      <c r="C795" s="3">
        <f t="shared" ca="1" si="24"/>
        <v>41678</v>
      </c>
      <c r="D795" s="2">
        <f t="shared" ca="1" si="25"/>
        <v>0.5</v>
      </c>
    </row>
    <row r="796" spans="1:4">
      <c r="A796" t="s">
        <v>5</v>
      </c>
      <c r="B796" s="1" t="e">
        <f>VLOOKUP(A796,#REF!,3,FALSE)</f>
        <v>#REF!</v>
      </c>
      <c r="C796" s="3">
        <f t="shared" ca="1" si="24"/>
        <v>41849</v>
      </c>
      <c r="D796" s="2">
        <f t="shared" ca="1" si="25"/>
        <v>0.62</v>
      </c>
    </row>
    <row r="797" spans="1:4">
      <c r="A797" t="s">
        <v>6</v>
      </c>
      <c r="B797" s="1" t="e">
        <f>VLOOKUP(A797,#REF!,3,FALSE)</f>
        <v>#REF!</v>
      </c>
      <c r="C797" s="3">
        <f t="shared" ca="1" si="24"/>
        <v>41797</v>
      </c>
      <c r="D797" s="2">
        <f t="shared" ca="1" si="25"/>
        <v>0.62</v>
      </c>
    </row>
    <row r="798" spans="1:4">
      <c r="A798" t="s">
        <v>7</v>
      </c>
      <c r="B798" s="1" t="e">
        <f>VLOOKUP(A798,#REF!,3,FALSE)</f>
        <v>#REF!</v>
      </c>
      <c r="C798" s="3">
        <f t="shared" ca="1" si="24"/>
        <v>41717</v>
      </c>
      <c r="D798" s="2">
        <f t="shared" ca="1" si="25"/>
        <v>0.68</v>
      </c>
    </row>
    <row r="799" spans="1:4">
      <c r="A799" t="s">
        <v>3</v>
      </c>
      <c r="B799" s="1" t="e">
        <f>VLOOKUP(A799,#REF!,3,FALSE)</f>
        <v>#REF!</v>
      </c>
      <c r="C799" s="3">
        <f t="shared" ca="1" si="24"/>
        <v>41769</v>
      </c>
      <c r="D799" s="2">
        <f t="shared" ca="1" si="25"/>
        <v>0.49</v>
      </c>
    </row>
    <row r="800" spans="1:4">
      <c r="A800" t="s">
        <v>8</v>
      </c>
      <c r="B800" s="1" t="e">
        <f>VLOOKUP(A800,#REF!,3,FALSE)</f>
        <v>#REF!</v>
      </c>
      <c r="C800" s="3">
        <f t="shared" ca="1" si="24"/>
        <v>41731</v>
      </c>
      <c r="D800" s="2">
        <f t="shared" ca="1" si="25"/>
        <v>0.45</v>
      </c>
    </row>
    <row r="801" spans="1:4">
      <c r="A801" t="s">
        <v>3</v>
      </c>
      <c r="B801" s="1" t="e">
        <f>VLOOKUP(A801,#REF!,3,FALSE)</f>
        <v>#REF!</v>
      </c>
      <c r="C801" s="3">
        <f t="shared" ca="1" si="24"/>
        <v>41870</v>
      </c>
      <c r="D801" s="2">
        <f t="shared" ca="1" si="25"/>
        <v>0.69</v>
      </c>
    </row>
    <row r="802" spans="1:4">
      <c r="A802" t="s">
        <v>6</v>
      </c>
      <c r="B802" s="1" t="e">
        <f>VLOOKUP(A802,#REF!,3,FALSE)</f>
        <v>#REF!</v>
      </c>
      <c r="C802" s="3">
        <f t="shared" ca="1" si="24"/>
        <v>41877</v>
      </c>
      <c r="D802" s="2">
        <f t="shared" ca="1" si="25"/>
        <v>0.69</v>
      </c>
    </row>
    <row r="803" spans="1:4">
      <c r="A803" t="s">
        <v>5</v>
      </c>
      <c r="B803" s="1" t="e">
        <f>VLOOKUP(A803,#REF!,3,FALSE)</f>
        <v>#REF!</v>
      </c>
      <c r="C803" s="3">
        <f t="shared" ca="1" si="24"/>
        <v>41912</v>
      </c>
      <c r="D803" s="2">
        <f t="shared" ca="1" si="25"/>
        <v>0.46</v>
      </c>
    </row>
    <row r="804" spans="1:4">
      <c r="A804" t="s">
        <v>6</v>
      </c>
      <c r="B804" s="1" t="e">
        <f>VLOOKUP(A804,#REF!,3,FALSE)</f>
        <v>#REF!</v>
      </c>
      <c r="C804" s="3">
        <f t="shared" ca="1" si="24"/>
        <v>41813</v>
      </c>
      <c r="D804" s="2">
        <f t="shared" ca="1" si="25"/>
        <v>0.54</v>
      </c>
    </row>
    <row r="805" spans="1:4">
      <c r="A805" t="s">
        <v>5</v>
      </c>
      <c r="B805" s="1" t="e">
        <f>VLOOKUP(A805,#REF!,3,FALSE)</f>
        <v>#REF!</v>
      </c>
      <c r="C805" s="3">
        <f t="shared" ca="1" si="24"/>
        <v>41862</v>
      </c>
      <c r="D805" s="2">
        <f t="shared" ca="1" si="25"/>
        <v>0.42</v>
      </c>
    </row>
    <row r="806" spans="1:4">
      <c r="A806" t="s">
        <v>5</v>
      </c>
      <c r="B806" s="1" t="e">
        <f>VLOOKUP(A806,#REF!,3,FALSE)</f>
        <v>#REF!</v>
      </c>
      <c r="C806" s="3">
        <f t="shared" ca="1" si="24"/>
        <v>41792</v>
      </c>
      <c r="D806" s="2">
        <f t="shared" ca="1" si="25"/>
        <v>0.49</v>
      </c>
    </row>
    <row r="807" spans="1:4">
      <c r="A807" t="s">
        <v>9</v>
      </c>
      <c r="B807" s="1" t="e">
        <f>VLOOKUP(A807,#REF!,3,FALSE)</f>
        <v>#REF!</v>
      </c>
      <c r="C807" s="3">
        <f t="shared" ca="1" si="24"/>
        <v>41712</v>
      </c>
      <c r="D807" s="2">
        <f t="shared" ca="1" si="25"/>
        <v>0.61</v>
      </c>
    </row>
    <row r="808" spans="1:4">
      <c r="A808" t="s">
        <v>9</v>
      </c>
      <c r="B808" s="1" t="e">
        <f>VLOOKUP(A808,#REF!,3,FALSE)</f>
        <v>#REF!</v>
      </c>
      <c r="C808" s="3">
        <f t="shared" ca="1" si="24"/>
        <v>41685</v>
      </c>
      <c r="D808" s="2">
        <f t="shared" ca="1" si="25"/>
        <v>0.56000000000000005</v>
      </c>
    </row>
    <row r="809" spans="1:4">
      <c r="A809" t="s">
        <v>4</v>
      </c>
      <c r="B809" s="1" t="e">
        <f>VLOOKUP(A809,#REF!,3,FALSE)</f>
        <v>#REF!</v>
      </c>
      <c r="C809" s="3">
        <f t="shared" ca="1" si="24"/>
        <v>41781</v>
      </c>
      <c r="D809" s="2">
        <f t="shared" ca="1" si="25"/>
        <v>0.63</v>
      </c>
    </row>
    <row r="810" spans="1:4">
      <c r="A810" t="s">
        <v>7</v>
      </c>
      <c r="B810" s="1" t="e">
        <f>VLOOKUP(A810,#REF!,3,FALSE)</f>
        <v>#REF!</v>
      </c>
      <c r="C810" s="3">
        <f t="shared" ca="1" si="24"/>
        <v>41742</v>
      </c>
      <c r="D810" s="2">
        <f t="shared" ca="1" si="25"/>
        <v>0.51</v>
      </c>
    </row>
    <row r="811" spans="1:4">
      <c r="A811" t="s">
        <v>5</v>
      </c>
      <c r="B811" s="1" t="e">
        <f>VLOOKUP(A811,#REF!,3,FALSE)</f>
        <v>#REF!</v>
      </c>
      <c r="C811" s="3">
        <f t="shared" ca="1" si="24"/>
        <v>41798</v>
      </c>
      <c r="D811" s="2">
        <f t="shared" ca="1" si="25"/>
        <v>0.52</v>
      </c>
    </row>
    <row r="812" spans="1:4">
      <c r="A812" t="s">
        <v>5</v>
      </c>
      <c r="B812" s="1" t="e">
        <f>VLOOKUP(A812,#REF!,3,FALSE)</f>
        <v>#REF!</v>
      </c>
      <c r="C812" s="3">
        <f t="shared" ca="1" si="24"/>
        <v>41880</v>
      </c>
      <c r="D812" s="2">
        <f t="shared" ca="1" si="25"/>
        <v>0.57999999999999996</v>
      </c>
    </row>
    <row r="813" spans="1:4">
      <c r="A813" t="s">
        <v>8</v>
      </c>
      <c r="B813" s="1" t="e">
        <f>VLOOKUP(A813,#REF!,3,FALSE)</f>
        <v>#REF!</v>
      </c>
      <c r="C813" s="3">
        <f t="shared" ca="1" si="24"/>
        <v>41640</v>
      </c>
      <c r="D813" s="2">
        <f t="shared" ca="1" si="25"/>
        <v>0.48</v>
      </c>
    </row>
    <row r="814" spans="1:4">
      <c r="A814" t="s">
        <v>4</v>
      </c>
      <c r="B814" s="1" t="e">
        <f>VLOOKUP(A814,#REF!,3,FALSE)</f>
        <v>#REF!</v>
      </c>
      <c r="C814" s="3">
        <f t="shared" ca="1" si="24"/>
        <v>41813</v>
      </c>
      <c r="D814" s="2">
        <f t="shared" ca="1" si="25"/>
        <v>0.59</v>
      </c>
    </row>
    <row r="815" spans="1:4">
      <c r="A815" t="s">
        <v>6</v>
      </c>
      <c r="B815" s="1" t="e">
        <f>VLOOKUP(A815,#REF!,3,FALSE)</f>
        <v>#REF!</v>
      </c>
      <c r="C815" s="3">
        <f t="shared" ca="1" si="24"/>
        <v>41767</v>
      </c>
      <c r="D815" s="2">
        <f t="shared" ca="1" si="25"/>
        <v>0.6</v>
      </c>
    </row>
    <row r="816" spans="1:4">
      <c r="A816" t="s">
        <v>5</v>
      </c>
      <c r="B816" s="1" t="e">
        <f>VLOOKUP(A816,#REF!,3,FALSE)</f>
        <v>#REF!</v>
      </c>
      <c r="C816" s="3">
        <f t="shared" ca="1" si="24"/>
        <v>41665</v>
      </c>
      <c r="D816" s="2">
        <f t="shared" ca="1" si="25"/>
        <v>0.55000000000000004</v>
      </c>
    </row>
    <row r="817" spans="1:4">
      <c r="A817" t="s">
        <v>6</v>
      </c>
      <c r="B817" s="1" t="e">
        <f>VLOOKUP(A817,#REF!,3,FALSE)</f>
        <v>#REF!</v>
      </c>
      <c r="C817" s="3">
        <f t="shared" ca="1" si="24"/>
        <v>41895</v>
      </c>
      <c r="D817" s="2">
        <f t="shared" ca="1" si="25"/>
        <v>0.57999999999999996</v>
      </c>
    </row>
    <row r="818" spans="1:4">
      <c r="A818" t="s">
        <v>4</v>
      </c>
      <c r="B818" s="1" t="e">
        <f>VLOOKUP(A818,#REF!,3,FALSE)</f>
        <v>#REF!</v>
      </c>
      <c r="C818" s="3">
        <f t="shared" ca="1" si="24"/>
        <v>41832</v>
      </c>
      <c r="D818" s="2">
        <f t="shared" ca="1" si="25"/>
        <v>0.44</v>
      </c>
    </row>
    <row r="819" spans="1:4">
      <c r="A819" t="s">
        <v>6</v>
      </c>
      <c r="B819" s="1" t="e">
        <f>VLOOKUP(A819,#REF!,3,FALSE)</f>
        <v>#REF!</v>
      </c>
      <c r="C819" s="3">
        <f t="shared" ca="1" si="24"/>
        <v>41902</v>
      </c>
      <c r="D819" s="2">
        <f t="shared" ca="1" si="25"/>
        <v>0.54</v>
      </c>
    </row>
    <row r="820" spans="1:4">
      <c r="A820" t="s">
        <v>6</v>
      </c>
      <c r="B820" s="1" t="e">
        <f>VLOOKUP(A820,#REF!,3,FALSE)</f>
        <v>#REF!</v>
      </c>
      <c r="C820" s="3">
        <f t="shared" ca="1" si="24"/>
        <v>41915</v>
      </c>
      <c r="D820" s="2">
        <f t="shared" ca="1" si="25"/>
        <v>0.44</v>
      </c>
    </row>
    <row r="821" spans="1:4">
      <c r="A821" t="s">
        <v>9</v>
      </c>
      <c r="B821" s="1" t="e">
        <f>VLOOKUP(A821,#REF!,3,FALSE)</f>
        <v>#REF!</v>
      </c>
      <c r="C821" s="3">
        <f t="shared" ca="1" si="24"/>
        <v>41676</v>
      </c>
      <c r="D821" s="2">
        <f t="shared" ca="1" si="25"/>
        <v>0.48</v>
      </c>
    </row>
    <row r="822" spans="1:4">
      <c r="A822" t="s">
        <v>5</v>
      </c>
      <c r="B822" s="1" t="e">
        <f>VLOOKUP(A822,#REF!,3,FALSE)</f>
        <v>#REF!</v>
      </c>
      <c r="C822" s="3">
        <f t="shared" ca="1" si="24"/>
        <v>41828</v>
      </c>
      <c r="D822" s="2">
        <f t="shared" ca="1" si="25"/>
        <v>0.62</v>
      </c>
    </row>
    <row r="823" spans="1:4">
      <c r="A823" t="s">
        <v>4</v>
      </c>
      <c r="B823" s="1" t="e">
        <f>VLOOKUP(A823,#REF!,3,FALSE)</f>
        <v>#REF!</v>
      </c>
      <c r="C823" s="3">
        <f t="shared" ca="1" si="24"/>
        <v>41746</v>
      </c>
      <c r="D823" s="2">
        <f t="shared" ca="1" si="25"/>
        <v>0.68</v>
      </c>
    </row>
    <row r="824" spans="1:4">
      <c r="A824" t="s">
        <v>9</v>
      </c>
      <c r="B824" s="1" t="e">
        <f>VLOOKUP(A824,#REF!,3,FALSE)</f>
        <v>#REF!</v>
      </c>
      <c r="C824" s="3">
        <f t="shared" ca="1" si="24"/>
        <v>41778</v>
      </c>
      <c r="D824" s="2">
        <f t="shared" ca="1" si="25"/>
        <v>0.6</v>
      </c>
    </row>
    <row r="825" spans="1:4">
      <c r="A825" t="s">
        <v>9</v>
      </c>
      <c r="B825" s="1" t="e">
        <f>VLOOKUP(A825,#REF!,3,FALSE)</f>
        <v>#REF!</v>
      </c>
      <c r="C825" s="3">
        <f t="shared" ca="1" si="24"/>
        <v>41712</v>
      </c>
      <c r="D825" s="2">
        <f t="shared" ca="1" si="25"/>
        <v>0.51</v>
      </c>
    </row>
    <row r="826" spans="1:4">
      <c r="A826" t="s">
        <v>9</v>
      </c>
      <c r="B826" s="1" t="e">
        <f>VLOOKUP(A826,#REF!,3,FALSE)</f>
        <v>#REF!</v>
      </c>
      <c r="C826" s="3">
        <f t="shared" ca="1" si="24"/>
        <v>41714</v>
      </c>
      <c r="D826" s="2">
        <f t="shared" ca="1" si="25"/>
        <v>0.59</v>
      </c>
    </row>
    <row r="827" spans="1:4">
      <c r="A827" t="s">
        <v>4</v>
      </c>
      <c r="B827" s="1" t="e">
        <f>VLOOKUP(A827,#REF!,3,FALSE)</f>
        <v>#REF!</v>
      </c>
      <c r="C827" s="3">
        <f t="shared" ca="1" si="24"/>
        <v>41656</v>
      </c>
      <c r="D827" s="2">
        <f t="shared" ca="1" si="25"/>
        <v>0.6</v>
      </c>
    </row>
    <row r="828" spans="1:4">
      <c r="A828" t="s">
        <v>5</v>
      </c>
      <c r="B828" s="1" t="e">
        <f>VLOOKUP(A828,#REF!,3,FALSE)</f>
        <v>#REF!</v>
      </c>
      <c r="C828" s="3">
        <f t="shared" ca="1" si="24"/>
        <v>41789</v>
      </c>
      <c r="D828" s="2">
        <f t="shared" ca="1" si="25"/>
        <v>0.61</v>
      </c>
    </row>
    <row r="829" spans="1:4">
      <c r="A829" t="s">
        <v>5</v>
      </c>
      <c r="B829" s="1" t="e">
        <f>VLOOKUP(A829,#REF!,3,FALSE)</f>
        <v>#REF!</v>
      </c>
      <c r="C829" s="3">
        <f t="shared" ca="1" si="24"/>
        <v>41708</v>
      </c>
      <c r="D829" s="2">
        <f t="shared" ca="1" si="25"/>
        <v>0.67</v>
      </c>
    </row>
    <row r="830" spans="1:4">
      <c r="A830" t="s">
        <v>8</v>
      </c>
      <c r="B830" s="1" t="e">
        <f>VLOOKUP(A830,#REF!,3,FALSE)</f>
        <v>#REF!</v>
      </c>
      <c r="C830" s="3">
        <f t="shared" ca="1" si="24"/>
        <v>41752</v>
      </c>
      <c r="D830" s="2">
        <f t="shared" ca="1" si="25"/>
        <v>0.51</v>
      </c>
    </row>
    <row r="831" spans="1:4">
      <c r="A831" t="s">
        <v>4</v>
      </c>
      <c r="B831" s="1" t="e">
        <f>VLOOKUP(A831,#REF!,3,FALSE)</f>
        <v>#REF!</v>
      </c>
      <c r="C831" s="3">
        <f t="shared" ca="1" si="24"/>
        <v>41824</v>
      </c>
      <c r="D831" s="2">
        <f t="shared" ca="1" si="25"/>
        <v>0.51</v>
      </c>
    </row>
    <row r="832" spans="1:4">
      <c r="A832" t="s">
        <v>6</v>
      </c>
      <c r="B832" s="1" t="e">
        <f>VLOOKUP(A832,#REF!,3,FALSE)</f>
        <v>#REF!</v>
      </c>
      <c r="C832" s="3">
        <f t="shared" ca="1" si="24"/>
        <v>41712</v>
      </c>
      <c r="D832" s="2">
        <f t="shared" ca="1" si="25"/>
        <v>0.62</v>
      </c>
    </row>
    <row r="833" spans="1:4">
      <c r="A833" t="s">
        <v>5</v>
      </c>
      <c r="B833" s="1" t="e">
        <f>VLOOKUP(A833,#REF!,3,FALSE)</f>
        <v>#REF!</v>
      </c>
      <c r="C833" s="3">
        <f t="shared" ca="1" si="24"/>
        <v>41655</v>
      </c>
      <c r="D833" s="2">
        <f t="shared" ca="1" si="25"/>
        <v>0.49</v>
      </c>
    </row>
    <row r="834" spans="1:4">
      <c r="A834" t="s">
        <v>7</v>
      </c>
      <c r="B834" s="1" t="e">
        <f>VLOOKUP(A834,#REF!,3,FALSE)</f>
        <v>#REF!</v>
      </c>
      <c r="C834" s="3">
        <f t="shared" ca="1" si="24"/>
        <v>41708</v>
      </c>
      <c r="D834" s="2">
        <f t="shared" ca="1" si="25"/>
        <v>0.61</v>
      </c>
    </row>
    <row r="835" spans="1:4">
      <c r="A835" t="s">
        <v>3</v>
      </c>
      <c r="B835" s="1" t="e">
        <f>VLOOKUP(A835,#REF!,3,FALSE)</f>
        <v>#REF!</v>
      </c>
      <c r="C835" s="3">
        <f t="shared" ref="C835:C898" ca="1" si="26">RANDBETWEEN(41640,41917)</f>
        <v>41747</v>
      </c>
      <c r="D835" s="2">
        <f t="shared" ref="D835:D898" ca="1" si="27">RANDBETWEEN(40,70)/100</f>
        <v>0.68</v>
      </c>
    </row>
    <row r="836" spans="1:4">
      <c r="A836" t="s">
        <v>4</v>
      </c>
      <c r="B836" s="1" t="e">
        <f>VLOOKUP(A836,#REF!,3,FALSE)</f>
        <v>#REF!</v>
      </c>
      <c r="C836" s="3">
        <f t="shared" ca="1" si="26"/>
        <v>41816</v>
      </c>
      <c r="D836" s="2">
        <f t="shared" ca="1" si="27"/>
        <v>0.57999999999999996</v>
      </c>
    </row>
    <row r="837" spans="1:4">
      <c r="A837" t="s">
        <v>5</v>
      </c>
      <c r="B837" s="1" t="e">
        <f>VLOOKUP(A837,#REF!,3,FALSE)</f>
        <v>#REF!</v>
      </c>
      <c r="C837" s="3">
        <f t="shared" ca="1" si="26"/>
        <v>41731</v>
      </c>
      <c r="D837" s="2">
        <f t="shared" ca="1" si="27"/>
        <v>0.44</v>
      </c>
    </row>
    <row r="838" spans="1:4">
      <c r="A838" t="s">
        <v>6</v>
      </c>
      <c r="B838" s="1" t="e">
        <f>VLOOKUP(A838,#REF!,3,FALSE)</f>
        <v>#REF!</v>
      </c>
      <c r="C838" s="3">
        <f t="shared" ca="1" si="26"/>
        <v>41677</v>
      </c>
      <c r="D838" s="2">
        <f t="shared" ca="1" si="27"/>
        <v>0.64</v>
      </c>
    </row>
    <row r="839" spans="1:4">
      <c r="A839" t="s">
        <v>7</v>
      </c>
      <c r="B839" s="1" t="e">
        <f>VLOOKUP(A839,#REF!,3,FALSE)</f>
        <v>#REF!</v>
      </c>
      <c r="C839" s="3">
        <f t="shared" ca="1" si="26"/>
        <v>41790</v>
      </c>
      <c r="D839" s="2">
        <f t="shared" ca="1" si="27"/>
        <v>0.57999999999999996</v>
      </c>
    </row>
    <row r="840" spans="1:4">
      <c r="A840" t="s">
        <v>3</v>
      </c>
      <c r="B840" s="1" t="e">
        <f>VLOOKUP(A840,#REF!,3,FALSE)</f>
        <v>#REF!</v>
      </c>
      <c r="C840" s="3">
        <f t="shared" ca="1" si="26"/>
        <v>41810</v>
      </c>
      <c r="D840" s="2">
        <f t="shared" ca="1" si="27"/>
        <v>0.67</v>
      </c>
    </row>
    <row r="841" spans="1:4">
      <c r="A841" t="s">
        <v>8</v>
      </c>
      <c r="B841" s="1" t="e">
        <f>VLOOKUP(A841,#REF!,3,FALSE)</f>
        <v>#REF!</v>
      </c>
      <c r="C841" s="3">
        <f t="shared" ca="1" si="26"/>
        <v>41666</v>
      </c>
      <c r="D841" s="2">
        <f t="shared" ca="1" si="27"/>
        <v>0.57999999999999996</v>
      </c>
    </row>
    <row r="842" spans="1:4">
      <c r="A842" t="s">
        <v>3</v>
      </c>
      <c r="B842" s="1" t="e">
        <f>VLOOKUP(A842,#REF!,3,FALSE)</f>
        <v>#REF!</v>
      </c>
      <c r="C842" s="3">
        <f t="shared" ca="1" si="26"/>
        <v>41911</v>
      </c>
      <c r="D842" s="2">
        <f t="shared" ca="1" si="27"/>
        <v>0.44</v>
      </c>
    </row>
    <row r="843" spans="1:4">
      <c r="A843" t="s">
        <v>6</v>
      </c>
      <c r="B843" s="1" t="e">
        <f>VLOOKUP(A843,#REF!,3,FALSE)</f>
        <v>#REF!</v>
      </c>
      <c r="C843" s="3">
        <f t="shared" ca="1" si="26"/>
        <v>41893</v>
      </c>
      <c r="D843" s="2">
        <f t="shared" ca="1" si="27"/>
        <v>0.57999999999999996</v>
      </c>
    </row>
    <row r="844" spans="1:4">
      <c r="A844" t="s">
        <v>5</v>
      </c>
      <c r="B844" s="1" t="e">
        <f>VLOOKUP(A844,#REF!,3,FALSE)</f>
        <v>#REF!</v>
      </c>
      <c r="C844" s="3">
        <f t="shared" ca="1" si="26"/>
        <v>41854</v>
      </c>
      <c r="D844" s="2">
        <f t="shared" ca="1" si="27"/>
        <v>0.57999999999999996</v>
      </c>
    </row>
    <row r="845" spans="1:4">
      <c r="A845" t="s">
        <v>6</v>
      </c>
      <c r="B845" s="1" t="e">
        <f>VLOOKUP(A845,#REF!,3,FALSE)</f>
        <v>#REF!</v>
      </c>
      <c r="C845" s="3">
        <f t="shared" ca="1" si="26"/>
        <v>41858</v>
      </c>
      <c r="D845" s="2">
        <f t="shared" ca="1" si="27"/>
        <v>0.41</v>
      </c>
    </row>
    <row r="846" spans="1:4">
      <c r="A846" t="s">
        <v>5</v>
      </c>
      <c r="B846" s="1" t="e">
        <f>VLOOKUP(A846,#REF!,3,FALSE)</f>
        <v>#REF!</v>
      </c>
      <c r="C846" s="3">
        <f t="shared" ca="1" si="26"/>
        <v>41908</v>
      </c>
      <c r="D846" s="2">
        <f t="shared" ca="1" si="27"/>
        <v>0.61</v>
      </c>
    </row>
    <row r="847" spans="1:4">
      <c r="A847" t="s">
        <v>5</v>
      </c>
      <c r="B847" s="1" t="e">
        <f>VLOOKUP(A847,#REF!,3,FALSE)</f>
        <v>#REF!</v>
      </c>
      <c r="C847" s="3">
        <f t="shared" ca="1" si="26"/>
        <v>41725</v>
      </c>
      <c r="D847" s="2">
        <f t="shared" ca="1" si="27"/>
        <v>0.45</v>
      </c>
    </row>
    <row r="848" spans="1:4">
      <c r="A848" t="s">
        <v>9</v>
      </c>
      <c r="B848" s="1" t="e">
        <f>VLOOKUP(A848,#REF!,3,FALSE)</f>
        <v>#REF!</v>
      </c>
      <c r="C848" s="3">
        <f t="shared" ca="1" si="26"/>
        <v>41807</v>
      </c>
      <c r="D848" s="2">
        <f t="shared" ca="1" si="27"/>
        <v>0.61</v>
      </c>
    </row>
    <row r="849" spans="1:4">
      <c r="A849" t="s">
        <v>4</v>
      </c>
      <c r="B849" s="1" t="e">
        <f>VLOOKUP(A849,#REF!,3,FALSE)</f>
        <v>#REF!</v>
      </c>
      <c r="C849" s="3">
        <f t="shared" ca="1" si="26"/>
        <v>41695</v>
      </c>
      <c r="D849" s="2">
        <f t="shared" ca="1" si="27"/>
        <v>0.6</v>
      </c>
    </row>
    <row r="850" spans="1:4">
      <c r="A850" t="s">
        <v>6</v>
      </c>
      <c r="B850" s="1" t="e">
        <f>VLOOKUP(A850,#REF!,3,FALSE)</f>
        <v>#REF!</v>
      </c>
      <c r="C850" s="3">
        <f t="shared" ca="1" si="26"/>
        <v>41858</v>
      </c>
      <c r="D850" s="2">
        <f t="shared" ca="1" si="27"/>
        <v>0.68</v>
      </c>
    </row>
    <row r="851" spans="1:4">
      <c r="A851" t="s">
        <v>6</v>
      </c>
      <c r="B851" s="1" t="e">
        <f>VLOOKUP(A851,#REF!,3,FALSE)</f>
        <v>#REF!</v>
      </c>
      <c r="C851" s="3">
        <f t="shared" ca="1" si="26"/>
        <v>41841</v>
      </c>
      <c r="D851" s="2">
        <f t="shared" ca="1" si="27"/>
        <v>0.69</v>
      </c>
    </row>
    <row r="852" spans="1:4">
      <c r="A852" t="s">
        <v>9</v>
      </c>
      <c r="B852" s="1" t="e">
        <f>VLOOKUP(A852,#REF!,3,FALSE)</f>
        <v>#REF!</v>
      </c>
      <c r="C852" s="3">
        <f t="shared" ca="1" si="26"/>
        <v>41784</v>
      </c>
      <c r="D852" s="2">
        <f t="shared" ca="1" si="27"/>
        <v>0.48</v>
      </c>
    </row>
    <row r="853" spans="1:4">
      <c r="A853" t="s">
        <v>5</v>
      </c>
      <c r="B853" s="1" t="e">
        <f>VLOOKUP(A853,#REF!,3,FALSE)</f>
        <v>#REF!</v>
      </c>
      <c r="C853" s="3">
        <f t="shared" ca="1" si="26"/>
        <v>41744</v>
      </c>
      <c r="D853" s="2">
        <f t="shared" ca="1" si="27"/>
        <v>0.56000000000000005</v>
      </c>
    </row>
    <row r="854" spans="1:4">
      <c r="A854" t="s">
        <v>4</v>
      </c>
      <c r="B854" s="1" t="e">
        <f>VLOOKUP(A854,#REF!,3,FALSE)</f>
        <v>#REF!</v>
      </c>
      <c r="C854" s="3">
        <f t="shared" ca="1" si="26"/>
        <v>41910</v>
      </c>
      <c r="D854" s="2">
        <f t="shared" ca="1" si="27"/>
        <v>0.56999999999999995</v>
      </c>
    </row>
    <row r="855" spans="1:4">
      <c r="A855" t="s">
        <v>9</v>
      </c>
      <c r="B855" s="1" t="e">
        <f>VLOOKUP(A855,#REF!,3,FALSE)</f>
        <v>#REF!</v>
      </c>
      <c r="C855" s="3">
        <f t="shared" ca="1" si="26"/>
        <v>41735</v>
      </c>
      <c r="D855" s="2">
        <f t="shared" ca="1" si="27"/>
        <v>0.43</v>
      </c>
    </row>
    <row r="856" spans="1:4">
      <c r="A856" t="s">
        <v>9</v>
      </c>
      <c r="B856" s="1" t="e">
        <f>VLOOKUP(A856,#REF!,3,FALSE)</f>
        <v>#REF!</v>
      </c>
      <c r="C856" s="3">
        <f t="shared" ca="1" si="26"/>
        <v>41727</v>
      </c>
      <c r="D856" s="2">
        <f t="shared" ca="1" si="27"/>
        <v>0.57999999999999996</v>
      </c>
    </row>
    <row r="857" spans="1:4">
      <c r="A857" t="s">
        <v>9</v>
      </c>
      <c r="B857" s="1" t="e">
        <f>VLOOKUP(A857,#REF!,3,FALSE)</f>
        <v>#REF!</v>
      </c>
      <c r="C857" s="3">
        <f t="shared" ca="1" si="26"/>
        <v>41873</v>
      </c>
      <c r="D857" s="2">
        <f t="shared" ca="1" si="27"/>
        <v>0.47</v>
      </c>
    </row>
    <row r="858" spans="1:4">
      <c r="A858" t="s">
        <v>4</v>
      </c>
      <c r="B858" s="1" t="e">
        <f>VLOOKUP(A858,#REF!,3,FALSE)</f>
        <v>#REF!</v>
      </c>
      <c r="C858" s="3">
        <f t="shared" ca="1" si="26"/>
        <v>41881</v>
      </c>
      <c r="D858" s="2">
        <f t="shared" ca="1" si="27"/>
        <v>0.68</v>
      </c>
    </row>
    <row r="859" spans="1:4">
      <c r="A859" t="s">
        <v>5</v>
      </c>
      <c r="B859" s="1" t="e">
        <f>VLOOKUP(A859,#REF!,3,FALSE)</f>
        <v>#REF!</v>
      </c>
      <c r="C859" s="3">
        <f t="shared" ca="1" si="26"/>
        <v>41719</v>
      </c>
      <c r="D859" s="2">
        <f t="shared" ca="1" si="27"/>
        <v>0.68</v>
      </c>
    </row>
    <row r="860" spans="1:4">
      <c r="A860" t="s">
        <v>5</v>
      </c>
      <c r="B860" s="1" t="e">
        <f>VLOOKUP(A860,#REF!,3,FALSE)</f>
        <v>#REF!</v>
      </c>
      <c r="C860" s="3">
        <f t="shared" ca="1" si="26"/>
        <v>41687</v>
      </c>
      <c r="D860" s="2">
        <f t="shared" ca="1" si="27"/>
        <v>0.67</v>
      </c>
    </row>
    <row r="861" spans="1:4">
      <c r="A861" t="s">
        <v>8</v>
      </c>
      <c r="B861" s="1" t="e">
        <f>VLOOKUP(A861,#REF!,3,FALSE)</f>
        <v>#REF!</v>
      </c>
      <c r="C861" s="3">
        <f t="shared" ca="1" si="26"/>
        <v>41787</v>
      </c>
      <c r="D861" s="2">
        <f t="shared" ca="1" si="27"/>
        <v>0.44</v>
      </c>
    </row>
    <row r="862" spans="1:4">
      <c r="A862" t="s">
        <v>4</v>
      </c>
      <c r="B862" s="1" t="e">
        <f>VLOOKUP(A862,#REF!,3,FALSE)</f>
        <v>#REF!</v>
      </c>
      <c r="C862" s="3">
        <f t="shared" ca="1" si="26"/>
        <v>41842</v>
      </c>
      <c r="D862" s="2">
        <f t="shared" ca="1" si="27"/>
        <v>0.6</v>
      </c>
    </row>
    <row r="863" spans="1:4">
      <c r="A863" t="s">
        <v>6</v>
      </c>
      <c r="B863" s="1" t="e">
        <f>VLOOKUP(A863,#REF!,3,FALSE)</f>
        <v>#REF!</v>
      </c>
      <c r="C863" s="3">
        <f t="shared" ca="1" si="26"/>
        <v>41652</v>
      </c>
      <c r="D863" s="2">
        <f t="shared" ca="1" si="27"/>
        <v>0.63</v>
      </c>
    </row>
    <row r="864" spans="1:4">
      <c r="A864" t="s">
        <v>5</v>
      </c>
      <c r="B864" s="1" t="e">
        <f>VLOOKUP(A864,#REF!,3,FALSE)</f>
        <v>#REF!</v>
      </c>
      <c r="C864" s="3">
        <f t="shared" ca="1" si="26"/>
        <v>41698</v>
      </c>
      <c r="D864" s="2">
        <f t="shared" ca="1" si="27"/>
        <v>0.6</v>
      </c>
    </row>
    <row r="865" spans="1:4">
      <c r="A865" t="s">
        <v>7</v>
      </c>
      <c r="B865" s="1" t="e">
        <f>VLOOKUP(A865,#REF!,3,FALSE)</f>
        <v>#REF!</v>
      </c>
      <c r="C865" s="3">
        <f t="shared" ca="1" si="26"/>
        <v>41709</v>
      </c>
      <c r="D865" s="2">
        <f t="shared" ca="1" si="27"/>
        <v>0.69</v>
      </c>
    </row>
    <row r="866" spans="1:4">
      <c r="A866" t="s">
        <v>4</v>
      </c>
      <c r="B866" s="1" t="e">
        <f>VLOOKUP(A866,#REF!,3,FALSE)</f>
        <v>#REF!</v>
      </c>
      <c r="C866" s="3">
        <f t="shared" ca="1" si="26"/>
        <v>41738</v>
      </c>
      <c r="D866" s="2">
        <f t="shared" ca="1" si="27"/>
        <v>0.43</v>
      </c>
    </row>
    <row r="867" spans="1:4">
      <c r="A867" t="s">
        <v>6</v>
      </c>
      <c r="B867" s="1" t="e">
        <f>VLOOKUP(A867,#REF!,3,FALSE)</f>
        <v>#REF!</v>
      </c>
      <c r="C867" s="3">
        <f t="shared" ca="1" si="26"/>
        <v>41672</v>
      </c>
      <c r="D867" s="2">
        <f t="shared" ca="1" si="27"/>
        <v>0.56999999999999995</v>
      </c>
    </row>
    <row r="868" spans="1:4">
      <c r="A868" t="s">
        <v>6</v>
      </c>
      <c r="B868" s="1" t="e">
        <f>VLOOKUP(A868,#REF!,3,FALSE)</f>
        <v>#REF!</v>
      </c>
      <c r="C868" s="3">
        <f t="shared" ca="1" si="26"/>
        <v>41670</v>
      </c>
      <c r="D868" s="2">
        <f t="shared" ca="1" si="27"/>
        <v>0.41</v>
      </c>
    </row>
    <row r="869" spans="1:4">
      <c r="A869" t="s">
        <v>9</v>
      </c>
      <c r="B869" s="1" t="e">
        <f>VLOOKUP(A869,#REF!,3,FALSE)</f>
        <v>#REF!</v>
      </c>
      <c r="C869" s="3">
        <f t="shared" ca="1" si="26"/>
        <v>41736</v>
      </c>
      <c r="D869" s="2">
        <f t="shared" ca="1" si="27"/>
        <v>0.43</v>
      </c>
    </row>
    <row r="870" spans="1:4">
      <c r="A870" t="s">
        <v>5</v>
      </c>
      <c r="B870" s="1" t="e">
        <f>VLOOKUP(A870,#REF!,3,FALSE)</f>
        <v>#REF!</v>
      </c>
      <c r="C870" s="3">
        <f t="shared" ca="1" si="26"/>
        <v>41859</v>
      </c>
      <c r="D870" s="2">
        <f t="shared" ca="1" si="27"/>
        <v>0.52</v>
      </c>
    </row>
    <row r="871" spans="1:4">
      <c r="A871" t="s">
        <v>4</v>
      </c>
      <c r="B871" s="1" t="e">
        <f>VLOOKUP(A871,#REF!,3,FALSE)</f>
        <v>#REF!</v>
      </c>
      <c r="C871" s="3">
        <f t="shared" ca="1" si="26"/>
        <v>41727</v>
      </c>
      <c r="D871" s="2">
        <f t="shared" ca="1" si="27"/>
        <v>0.64</v>
      </c>
    </row>
    <row r="872" spans="1:4">
      <c r="A872" t="s">
        <v>9</v>
      </c>
      <c r="B872" s="1" t="e">
        <f>VLOOKUP(A872,#REF!,3,FALSE)</f>
        <v>#REF!</v>
      </c>
      <c r="C872" s="3">
        <f t="shared" ca="1" si="26"/>
        <v>41807</v>
      </c>
      <c r="D872" s="2">
        <f t="shared" ca="1" si="27"/>
        <v>0.55000000000000004</v>
      </c>
    </row>
    <row r="873" spans="1:4">
      <c r="A873" t="s">
        <v>9</v>
      </c>
      <c r="B873" s="1" t="e">
        <f>VLOOKUP(A873,#REF!,3,FALSE)</f>
        <v>#REF!</v>
      </c>
      <c r="C873" s="3">
        <f t="shared" ca="1" si="26"/>
        <v>41855</v>
      </c>
      <c r="D873" s="2">
        <f t="shared" ca="1" si="27"/>
        <v>0.5</v>
      </c>
    </row>
    <row r="874" spans="1:4">
      <c r="A874" t="s">
        <v>9</v>
      </c>
      <c r="B874" s="1" t="e">
        <f>VLOOKUP(A874,#REF!,3,FALSE)</f>
        <v>#REF!</v>
      </c>
      <c r="C874" s="3">
        <f t="shared" ca="1" si="26"/>
        <v>41823</v>
      </c>
      <c r="D874" s="2">
        <f t="shared" ca="1" si="27"/>
        <v>0.54</v>
      </c>
    </row>
    <row r="875" spans="1:4">
      <c r="A875" t="s">
        <v>4</v>
      </c>
      <c r="B875" s="1" t="e">
        <f>VLOOKUP(A875,#REF!,3,FALSE)</f>
        <v>#REF!</v>
      </c>
      <c r="C875" s="3">
        <f t="shared" ca="1" si="26"/>
        <v>41864</v>
      </c>
      <c r="D875" s="2">
        <f t="shared" ca="1" si="27"/>
        <v>0.44</v>
      </c>
    </row>
    <row r="876" spans="1:4">
      <c r="A876" t="s">
        <v>5</v>
      </c>
      <c r="B876" s="1" t="e">
        <f>VLOOKUP(A876,#REF!,3,FALSE)</f>
        <v>#REF!</v>
      </c>
      <c r="C876" s="3">
        <f t="shared" ca="1" si="26"/>
        <v>41700</v>
      </c>
      <c r="D876" s="2">
        <f t="shared" ca="1" si="27"/>
        <v>0.7</v>
      </c>
    </row>
    <row r="877" spans="1:4">
      <c r="A877" t="s">
        <v>5</v>
      </c>
      <c r="B877" s="1" t="e">
        <f>VLOOKUP(A877,#REF!,3,FALSE)</f>
        <v>#REF!</v>
      </c>
      <c r="C877" s="3">
        <f t="shared" ca="1" si="26"/>
        <v>41838</v>
      </c>
      <c r="D877" s="2">
        <f t="shared" ca="1" si="27"/>
        <v>0.53</v>
      </c>
    </row>
    <row r="878" spans="1:4">
      <c r="A878" t="s">
        <v>8</v>
      </c>
      <c r="B878" s="1" t="e">
        <f>VLOOKUP(A878,#REF!,3,FALSE)</f>
        <v>#REF!</v>
      </c>
      <c r="C878" s="3">
        <f t="shared" ca="1" si="26"/>
        <v>41646</v>
      </c>
      <c r="D878" s="2">
        <f t="shared" ca="1" si="27"/>
        <v>0.55000000000000004</v>
      </c>
    </row>
    <row r="879" spans="1:4">
      <c r="A879" t="s">
        <v>4</v>
      </c>
      <c r="B879" s="1" t="e">
        <f>VLOOKUP(A879,#REF!,3,FALSE)</f>
        <v>#REF!</v>
      </c>
      <c r="C879" s="3">
        <f t="shared" ca="1" si="26"/>
        <v>41662</v>
      </c>
      <c r="D879" s="2">
        <f t="shared" ca="1" si="27"/>
        <v>0.45</v>
      </c>
    </row>
    <row r="880" spans="1:4">
      <c r="A880" t="s">
        <v>6</v>
      </c>
      <c r="B880" s="1" t="e">
        <f>VLOOKUP(A880,#REF!,3,FALSE)</f>
        <v>#REF!</v>
      </c>
      <c r="C880" s="3">
        <f t="shared" ca="1" si="26"/>
        <v>41857</v>
      </c>
      <c r="D880" s="2">
        <f t="shared" ca="1" si="27"/>
        <v>0.51</v>
      </c>
    </row>
    <row r="881" spans="1:4">
      <c r="A881" t="s">
        <v>5</v>
      </c>
      <c r="B881" s="1" t="e">
        <f>VLOOKUP(A881,#REF!,3,FALSE)</f>
        <v>#REF!</v>
      </c>
      <c r="C881" s="3">
        <f t="shared" ca="1" si="26"/>
        <v>41803</v>
      </c>
      <c r="D881" s="2">
        <f t="shared" ca="1" si="27"/>
        <v>0.43</v>
      </c>
    </row>
    <row r="882" spans="1:4">
      <c r="A882" t="s">
        <v>7</v>
      </c>
      <c r="B882" s="1" t="e">
        <f>VLOOKUP(A882,#REF!,3,FALSE)</f>
        <v>#REF!</v>
      </c>
      <c r="C882" s="3">
        <f t="shared" ca="1" si="26"/>
        <v>41876</v>
      </c>
      <c r="D882" s="2">
        <f t="shared" ca="1" si="27"/>
        <v>0.56000000000000005</v>
      </c>
    </row>
    <row r="883" spans="1:4">
      <c r="A883" t="s">
        <v>3</v>
      </c>
      <c r="B883" s="1" t="e">
        <f>VLOOKUP(A883,#REF!,3,FALSE)</f>
        <v>#REF!</v>
      </c>
      <c r="C883" s="3">
        <f t="shared" ca="1" si="26"/>
        <v>41887</v>
      </c>
      <c r="D883" s="2">
        <f t="shared" ca="1" si="27"/>
        <v>0.62</v>
      </c>
    </row>
    <row r="884" spans="1:4">
      <c r="A884" t="s">
        <v>4</v>
      </c>
      <c r="B884" s="1" t="e">
        <f>VLOOKUP(A884,#REF!,3,FALSE)</f>
        <v>#REF!</v>
      </c>
      <c r="C884" s="3">
        <f t="shared" ca="1" si="26"/>
        <v>41716</v>
      </c>
      <c r="D884" s="2">
        <f t="shared" ca="1" si="27"/>
        <v>0.56000000000000005</v>
      </c>
    </row>
    <row r="885" spans="1:4">
      <c r="A885" t="s">
        <v>5</v>
      </c>
      <c r="B885" s="1" t="e">
        <f>VLOOKUP(A885,#REF!,3,FALSE)</f>
        <v>#REF!</v>
      </c>
      <c r="C885" s="3">
        <f t="shared" ca="1" si="26"/>
        <v>41888</v>
      </c>
      <c r="D885" s="2">
        <f t="shared" ca="1" si="27"/>
        <v>0.67</v>
      </c>
    </row>
    <row r="886" spans="1:4">
      <c r="A886" t="s">
        <v>6</v>
      </c>
      <c r="B886" s="1" t="e">
        <f>VLOOKUP(A886,#REF!,3,FALSE)</f>
        <v>#REF!</v>
      </c>
      <c r="C886" s="3">
        <f t="shared" ca="1" si="26"/>
        <v>41859</v>
      </c>
      <c r="D886" s="2">
        <f t="shared" ca="1" si="27"/>
        <v>0.6</v>
      </c>
    </row>
    <row r="887" spans="1:4">
      <c r="A887" t="s">
        <v>7</v>
      </c>
      <c r="B887" s="1" t="e">
        <f>VLOOKUP(A887,#REF!,3,FALSE)</f>
        <v>#REF!</v>
      </c>
      <c r="C887" s="3">
        <f t="shared" ca="1" si="26"/>
        <v>41762</v>
      </c>
      <c r="D887" s="2">
        <f t="shared" ca="1" si="27"/>
        <v>0.68</v>
      </c>
    </row>
    <row r="888" spans="1:4">
      <c r="A888" t="s">
        <v>3</v>
      </c>
      <c r="B888" s="1" t="e">
        <f>VLOOKUP(A888,#REF!,3,FALSE)</f>
        <v>#REF!</v>
      </c>
      <c r="C888" s="3">
        <f t="shared" ca="1" si="26"/>
        <v>41786</v>
      </c>
      <c r="D888" s="2">
        <f t="shared" ca="1" si="27"/>
        <v>0.45</v>
      </c>
    </row>
    <row r="889" spans="1:4">
      <c r="A889" t="s">
        <v>8</v>
      </c>
      <c r="B889" s="1" t="e">
        <f>VLOOKUP(A889,#REF!,3,FALSE)</f>
        <v>#REF!</v>
      </c>
      <c r="C889" s="3">
        <f t="shared" ca="1" si="26"/>
        <v>41797</v>
      </c>
      <c r="D889" s="2">
        <f t="shared" ca="1" si="27"/>
        <v>0.63</v>
      </c>
    </row>
    <row r="890" spans="1:4">
      <c r="A890" t="s">
        <v>3</v>
      </c>
      <c r="B890" s="1" t="e">
        <f>VLOOKUP(A890,#REF!,3,FALSE)</f>
        <v>#REF!</v>
      </c>
      <c r="C890" s="3">
        <f t="shared" ca="1" si="26"/>
        <v>41709</v>
      </c>
      <c r="D890" s="2">
        <f t="shared" ca="1" si="27"/>
        <v>0.53</v>
      </c>
    </row>
    <row r="891" spans="1:4">
      <c r="A891" t="s">
        <v>6</v>
      </c>
      <c r="B891" s="1" t="e">
        <f>VLOOKUP(A891,#REF!,3,FALSE)</f>
        <v>#REF!</v>
      </c>
      <c r="C891" s="3">
        <f t="shared" ca="1" si="26"/>
        <v>41870</v>
      </c>
      <c r="D891" s="2">
        <f t="shared" ca="1" si="27"/>
        <v>0.61</v>
      </c>
    </row>
    <row r="892" spans="1:4">
      <c r="A892" t="s">
        <v>5</v>
      </c>
      <c r="B892" s="1" t="e">
        <f>VLOOKUP(A892,#REF!,3,FALSE)</f>
        <v>#REF!</v>
      </c>
      <c r="C892" s="3">
        <f t="shared" ca="1" si="26"/>
        <v>41844</v>
      </c>
      <c r="D892" s="2">
        <f t="shared" ca="1" si="27"/>
        <v>0.42</v>
      </c>
    </row>
    <row r="893" spans="1:4">
      <c r="A893" t="s">
        <v>6</v>
      </c>
      <c r="B893" s="1" t="e">
        <f>VLOOKUP(A893,#REF!,3,FALSE)</f>
        <v>#REF!</v>
      </c>
      <c r="C893" s="3">
        <f t="shared" ca="1" si="26"/>
        <v>41653</v>
      </c>
      <c r="D893" s="2">
        <f t="shared" ca="1" si="27"/>
        <v>0.68</v>
      </c>
    </row>
    <row r="894" spans="1:4">
      <c r="A894" t="s">
        <v>5</v>
      </c>
      <c r="B894" s="1" t="e">
        <f>VLOOKUP(A894,#REF!,3,FALSE)</f>
        <v>#REF!</v>
      </c>
      <c r="C894" s="3">
        <f t="shared" ca="1" si="26"/>
        <v>41774</v>
      </c>
      <c r="D894" s="2">
        <f t="shared" ca="1" si="27"/>
        <v>0.57999999999999996</v>
      </c>
    </row>
    <row r="895" spans="1:4">
      <c r="A895" t="s">
        <v>5</v>
      </c>
      <c r="B895" s="1" t="e">
        <f>VLOOKUP(A895,#REF!,3,FALSE)</f>
        <v>#REF!</v>
      </c>
      <c r="C895" s="3">
        <f t="shared" ca="1" si="26"/>
        <v>41770</v>
      </c>
      <c r="D895" s="2">
        <f t="shared" ca="1" si="27"/>
        <v>0.4</v>
      </c>
    </row>
    <row r="896" spans="1:4">
      <c r="A896" t="s">
        <v>9</v>
      </c>
      <c r="B896" s="1" t="e">
        <f>VLOOKUP(A896,#REF!,3,FALSE)</f>
        <v>#REF!</v>
      </c>
      <c r="C896" s="3">
        <f t="shared" ca="1" si="26"/>
        <v>41826</v>
      </c>
      <c r="D896" s="2">
        <f t="shared" ca="1" si="27"/>
        <v>0.5</v>
      </c>
    </row>
    <row r="897" spans="1:4">
      <c r="A897" t="s">
        <v>9</v>
      </c>
      <c r="B897" s="1" t="e">
        <f>VLOOKUP(A897,#REF!,3,FALSE)</f>
        <v>#REF!</v>
      </c>
      <c r="C897" s="3">
        <f t="shared" ca="1" si="26"/>
        <v>41866</v>
      </c>
      <c r="D897" s="2">
        <f t="shared" ca="1" si="27"/>
        <v>0.47</v>
      </c>
    </row>
    <row r="898" spans="1:4">
      <c r="A898" t="s">
        <v>4</v>
      </c>
      <c r="B898" s="1" t="e">
        <f>VLOOKUP(A898,#REF!,3,FALSE)</f>
        <v>#REF!</v>
      </c>
      <c r="C898" s="3">
        <f t="shared" ca="1" si="26"/>
        <v>41645</v>
      </c>
      <c r="D898" s="2">
        <f t="shared" ca="1" si="27"/>
        <v>0.41</v>
      </c>
    </row>
    <row r="899" spans="1:4">
      <c r="A899" t="s">
        <v>7</v>
      </c>
      <c r="B899" s="1" t="e">
        <f>VLOOKUP(A899,#REF!,3,FALSE)</f>
        <v>#REF!</v>
      </c>
      <c r="C899" s="3">
        <f t="shared" ref="C899:C962" ca="1" si="28">RANDBETWEEN(41640,41917)</f>
        <v>41913</v>
      </c>
      <c r="D899" s="2">
        <f t="shared" ref="D899:D962" ca="1" si="29">RANDBETWEEN(40,70)/100</f>
        <v>0.69</v>
      </c>
    </row>
    <row r="900" spans="1:4">
      <c r="A900" t="s">
        <v>5</v>
      </c>
      <c r="B900" s="1" t="e">
        <f>VLOOKUP(A900,#REF!,3,FALSE)</f>
        <v>#REF!</v>
      </c>
      <c r="C900" s="3">
        <f t="shared" ca="1" si="28"/>
        <v>41874</v>
      </c>
      <c r="D900" s="2">
        <f t="shared" ca="1" si="29"/>
        <v>0.55000000000000004</v>
      </c>
    </row>
    <row r="901" spans="1:4">
      <c r="A901" t="s">
        <v>5</v>
      </c>
      <c r="B901" s="1" t="e">
        <f>VLOOKUP(A901,#REF!,3,FALSE)</f>
        <v>#REF!</v>
      </c>
      <c r="C901" s="3">
        <f t="shared" ca="1" si="28"/>
        <v>41899</v>
      </c>
      <c r="D901" s="2">
        <f t="shared" ca="1" si="29"/>
        <v>0.45</v>
      </c>
    </row>
    <row r="902" spans="1:4">
      <c r="A902" t="s">
        <v>8</v>
      </c>
      <c r="B902" s="1" t="e">
        <f>VLOOKUP(A902,#REF!,3,FALSE)</f>
        <v>#REF!</v>
      </c>
      <c r="C902" s="3">
        <f t="shared" ca="1" si="28"/>
        <v>41901</v>
      </c>
      <c r="D902" s="2">
        <f t="shared" ca="1" si="29"/>
        <v>0.7</v>
      </c>
    </row>
    <row r="903" spans="1:4">
      <c r="A903" t="s">
        <v>4</v>
      </c>
      <c r="B903" s="1" t="e">
        <f>VLOOKUP(A903,#REF!,3,FALSE)</f>
        <v>#REF!</v>
      </c>
      <c r="C903" s="3">
        <f t="shared" ca="1" si="28"/>
        <v>41656</v>
      </c>
      <c r="D903" s="2">
        <f t="shared" ca="1" si="29"/>
        <v>0.66</v>
      </c>
    </row>
    <row r="904" spans="1:4">
      <c r="A904" t="s">
        <v>6</v>
      </c>
      <c r="B904" s="1" t="e">
        <f>VLOOKUP(A904,#REF!,3,FALSE)</f>
        <v>#REF!</v>
      </c>
      <c r="C904" s="3">
        <f t="shared" ca="1" si="28"/>
        <v>41871</v>
      </c>
      <c r="D904" s="2">
        <f t="shared" ca="1" si="29"/>
        <v>0.51</v>
      </c>
    </row>
    <row r="905" spans="1:4">
      <c r="A905" t="s">
        <v>5</v>
      </c>
      <c r="B905" s="1" t="e">
        <f>VLOOKUP(A905,#REF!,3,FALSE)</f>
        <v>#REF!</v>
      </c>
      <c r="C905" s="3">
        <f t="shared" ca="1" si="28"/>
        <v>41823</v>
      </c>
      <c r="D905" s="2">
        <f t="shared" ca="1" si="29"/>
        <v>0.62</v>
      </c>
    </row>
    <row r="906" spans="1:4">
      <c r="A906" t="s">
        <v>6</v>
      </c>
      <c r="B906" s="1" t="e">
        <f>VLOOKUP(A906,#REF!,3,FALSE)</f>
        <v>#REF!</v>
      </c>
      <c r="C906" s="3">
        <f t="shared" ca="1" si="28"/>
        <v>41663</v>
      </c>
      <c r="D906" s="2">
        <f t="shared" ca="1" si="29"/>
        <v>0.66</v>
      </c>
    </row>
    <row r="907" spans="1:4">
      <c r="A907" t="s">
        <v>4</v>
      </c>
      <c r="B907" s="1" t="e">
        <f>VLOOKUP(A907,#REF!,3,FALSE)</f>
        <v>#REF!</v>
      </c>
      <c r="C907" s="3">
        <f t="shared" ca="1" si="28"/>
        <v>41897</v>
      </c>
      <c r="D907" s="2">
        <f t="shared" ca="1" si="29"/>
        <v>0.66</v>
      </c>
    </row>
    <row r="908" spans="1:4">
      <c r="A908" t="s">
        <v>6</v>
      </c>
      <c r="B908" s="1" t="e">
        <f>VLOOKUP(A908,#REF!,3,FALSE)</f>
        <v>#REF!</v>
      </c>
      <c r="C908" s="3">
        <f t="shared" ca="1" si="28"/>
        <v>41652</v>
      </c>
      <c r="D908" s="2">
        <f t="shared" ca="1" si="29"/>
        <v>0.69</v>
      </c>
    </row>
    <row r="909" spans="1:4">
      <c r="A909" t="s">
        <v>6</v>
      </c>
      <c r="B909" s="1" t="e">
        <f>VLOOKUP(A909,#REF!,3,FALSE)</f>
        <v>#REF!</v>
      </c>
      <c r="C909" s="3">
        <f t="shared" ca="1" si="28"/>
        <v>41766</v>
      </c>
      <c r="D909" s="2">
        <f t="shared" ca="1" si="29"/>
        <v>0.6</v>
      </c>
    </row>
    <row r="910" spans="1:4">
      <c r="A910" t="s">
        <v>9</v>
      </c>
      <c r="B910" s="1" t="e">
        <f>VLOOKUP(A910,#REF!,3,FALSE)</f>
        <v>#REF!</v>
      </c>
      <c r="C910" s="3">
        <f t="shared" ca="1" si="28"/>
        <v>41757</v>
      </c>
      <c r="D910" s="2">
        <f t="shared" ca="1" si="29"/>
        <v>0.47</v>
      </c>
    </row>
    <row r="911" spans="1:4">
      <c r="A911" t="s">
        <v>5</v>
      </c>
      <c r="B911" s="1" t="e">
        <f>VLOOKUP(A911,#REF!,3,FALSE)</f>
        <v>#REF!</v>
      </c>
      <c r="C911" s="3">
        <f t="shared" ca="1" si="28"/>
        <v>41911</v>
      </c>
      <c r="D911" s="2">
        <f t="shared" ca="1" si="29"/>
        <v>0.46</v>
      </c>
    </row>
    <row r="912" spans="1:4">
      <c r="A912" t="s">
        <v>4</v>
      </c>
      <c r="B912" s="1" t="e">
        <f>VLOOKUP(A912,#REF!,3,FALSE)</f>
        <v>#REF!</v>
      </c>
      <c r="C912" s="3">
        <f t="shared" ca="1" si="28"/>
        <v>41763</v>
      </c>
      <c r="D912" s="2">
        <f t="shared" ca="1" si="29"/>
        <v>0.62</v>
      </c>
    </row>
    <row r="913" spans="1:4">
      <c r="A913" t="s">
        <v>9</v>
      </c>
      <c r="B913" s="1" t="e">
        <f>VLOOKUP(A913,#REF!,3,FALSE)</f>
        <v>#REF!</v>
      </c>
      <c r="C913" s="3">
        <f t="shared" ca="1" si="28"/>
        <v>41655</v>
      </c>
      <c r="D913" s="2">
        <f t="shared" ca="1" si="29"/>
        <v>0.56000000000000005</v>
      </c>
    </row>
    <row r="914" spans="1:4">
      <c r="A914" t="s">
        <v>9</v>
      </c>
      <c r="B914" s="1" t="e">
        <f>VLOOKUP(A914,#REF!,3,FALSE)</f>
        <v>#REF!</v>
      </c>
      <c r="C914" s="3">
        <f t="shared" ca="1" si="28"/>
        <v>41801</v>
      </c>
      <c r="D914" s="2">
        <f t="shared" ca="1" si="29"/>
        <v>0.6</v>
      </c>
    </row>
    <row r="915" spans="1:4">
      <c r="A915" t="s">
        <v>9</v>
      </c>
      <c r="B915" s="1" t="e">
        <f>VLOOKUP(A915,#REF!,3,FALSE)</f>
        <v>#REF!</v>
      </c>
      <c r="C915" s="3">
        <f t="shared" ca="1" si="28"/>
        <v>41720</v>
      </c>
      <c r="D915" s="2">
        <f t="shared" ca="1" si="29"/>
        <v>0.56999999999999995</v>
      </c>
    </row>
    <row r="916" spans="1:4">
      <c r="A916" t="s">
        <v>4</v>
      </c>
      <c r="B916" s="1" t="e">
        <f>VLOOKUP(A916,#REF!,3,FALSE)</f>
        <v>#REF!</v>
      </c>
      <c r="C916" s="3">
        <f t="shared" ca="1" si="28"/>
        <v>41770</v>
      </c>
      <c r="D916" s="2">
        <f t="shared" ca="1" si="29"/>
        <v>0.53</v>
      </c>
    </row>
    <row r="917" spans="1:4">
      <c r="A917" t="s">
        <v>5</v>
      </c>
      <c r="B917" s="1" t="e">
        <f>VLOOKUP(A917,#REF!,3,FALSE)</f>
        <v>#REF!</v>
      </c>
      <c r="C917" s="3">
        <f t="shared" ca="1" si="28"/>
        <v>41819</v>
      </c>
      <c r="D917" s="2">
        <f t="shared" ca="1" si="29"/>
        <v>0.48</v>
      </c>
    </row>
    <row r="918" spans="1:4">
      <c r="A918" t="s">
        <v>5</v>
      </c>
      <c r="B918" s="1" t="e">
        <f>VLOOKUP(A918,#REF!,3,FALSE)</f>
        <v>#REF!</v>
      </c>
      <c r="C918" s="3">
        <f t="shared" ca="1" si="28"/>
        <v>41720</v>
      </c>
      <c r="D918" s="2">
        <f t="shared" ca="1" si="29"/>
        <v>0.6</v>
      </c>
    </row>
    <row r="919" spans="1:4">
      <c r="A919" t="s">
        <v>8</v>
      </c>
      <c r="B919" s="1" t="e">
        <f>VLOOKUP(A919,#REF!,3,FALSE)</f>
        <v>#REF!</v>
      </c>
      <c r="C919" s="3">
        <f t="shared" ca="1" si="28"/>
        <v>41799</v>
      </c>
      <c r="D919" s="2">
        <f t="shared" ca="1" si="29"/>
        <v>0.54</v>
      </c>
    </row>
    <row r="920" spans="1:4">
      <c r="A920" t="s">
        <v>4</v>
      </c>
      <c r="B920" s="1" t="e">
        <f>VLOOKUP(A920,#REF!,3,FALSE)</f>
        <v>#REF!</v>
      </c>
      <c r="C920" s="3">
        <f t="shared" ca="1" si="28"/>
        <v>41898</v>
      </c>
      <c r="D920" s="2">
        <f t="shared" ca="1" si="29"/>
        <v>0.65</v>
      </c>
    </row>
    <row r="921" spans="1:4">
      <c r="A921" t="s">
        <v>6</v>
      </c>
      <c r="B921" s="1" t="e">
        <f>VLOOKUP(A921,#REF!,3,FALSE)</f>
        <v>#REF!</v>
      </c>
      <c r="C921" s="3">
        <f t="shared" ca="1" si="28"/>
        <v>41906</v>
      </c>
      <c r="D921" s="2">
        <f t="shared" ca="1" si="29"/>
        <v>0.43</v>
      </c>
    </row>
    <row r="922" spans="1:4">
      <c r="A922" t="s">
        <v>5</v>
      </c>
      <c r="B922" s="1" t="e">
        <f>VLOOKUP(A922,#REF!,3,FALSE)</f>
        <v>#REF!</v>
      </c>
      <c r="C922" s="3">
        <f t="shared" ca="1" si="28"/>
        <v>41654</v>
      </c>
      <c r="D922" s="2">
        <f t="shared" ca="1" si="29"/>
        <v>0.53</v>
      </c>
    </row>
    <row r="923" spans="1:4">
      <c r="A923" t="s">
        <v>7</v>
      </c>
      <c r="B923" s="1" t="e">
        <f>VLOOKUP(A923,#REF!,3,FALSE)</f>
        <v>#REF!</v>
      </c>
      <c r="C923" s="3">
        <f t="shared" ca="1" si="28"/>
        <v>41861</v>
      </c>
      <c r="D923" s="2">
        <f t="shared" ca="1" si="29"/>
        <v>0.67</v>
      </c>
    </row>
    <row r="924" spans="1:4">
      <c r="A924" t="s">
        <v>3</v>
      </c>
      <c r="B924" s="1" t="e">
        <f>VLOOKUP(A924,#REF!,3,FALSE)</f>
        <v>#REF!</v>
      </c>
      <c r="C924" s="3">
        <f t="shared" ca="1" si="28"/>
        <v>41762</v>
      </c>
      <c r="D924" s="2">
        <f t="shared" ca="1" si="29"/>
        <v>0.6</v>
      </c>
    </row>
    <row r="925" spans="1:4">
      <c r="A925" t="s">
        <v>4</v>
      </c>
      <c r="B925" s="1" t="e">
        <f>VLOOKUP(A925,#REF!,3,FALSE)</f>
        <v>#REF!</v>
      </c>
      <c r="C925" s="3">
        <f t="shared" ca="1" si="28"/>
        <v>41709</v>
      </c>
      <c r="D925" s="2">
        <f t="shared" ca="1" si="29"/>
        <v>0.5</v>
      </c>
    </row>
    <row r="926" spans="1:4">
      <c r="A926" t="s">
        <v>5</v>
      </c>
      <c r="B926" s="1" t="e">
        <f>VLOOKUP(A926,#REF!,3,FALSE)</f>
        <v>#REF!</v>
      </c>
      <c r="C926" s="3">
        <f t="shared" ca="1" si="28"/>
        <v>41868</v>
      </c>
      <c r="D926" s="2">
        <f t="shared" ca="1" si="29"/>
        <v>0.55000000000000004</v>
      </c>
    </row>
    <row r="927" spans="1:4">
      <c r="A927" t="s">
        <v>6</v>
      </c>
      <c r="B927" s="1" t="e">
        <f>VLOOKUP(A927,#REF!,3,FALSE)</f>
        <v>#REF!</v>
      </c>
      <c r="C927" s="3">
        <f t="shared" ca="1" si="28"/>
        <v>41809</v>
      </c>
      <c r="D927" s="2">
        <f t="shared" ca="1" si="29"/>
        <v>0.42</v>
      </c>
    </row>
    <row r="928" spans="1:4">
      <c r="A928" t="s">
        <v>7</v>
      </c>
      <c r="B928" s="1" t="e">
        <f>VLOOKUP(A928,#REF!,3,FALSE)</f>
        <v>#REF!</v>
      </c>
      <c r="C928" s="3">
        <f t="shared" ca="1" si="28"/>
        <v>41663</v>
      </c>
      <c r="D928" s="2">
        <f t="shared" ca="1" si="29"/>
        <v>0.68</v>
      </c>
    </row>
    <row r="929" spans="1:4">
      <c r="A929" t="s">
        <v>3</v>
      </c>
      <c r="B929" s="1" t="e">
        <f>VLOOKUP(A929,#REF!,3,FALSE)</f>
        <v>#REF!</v>
      </c>
      <c r="C929" s="3">
        <f t="shared" ca="1" si="28"/>
        <v>41699</v>
      </c>
      <c r="D929" s="2">
        <f t="shared" ca="1" si="29"/>
        <v>0.56999999999999995</v>
      </c>
    </row>
    <row r="930" spans="1:4">
      <c r="A930" t="s">
        <v>8</v>
      </c>
      <c r="B930" s="1" t="e">
        <f>VLOOKUP(A930,#REF!,3,FALSE)</f>
        <v>#REF!</v>
      </c>
      <c r="C930" s="3">
        <f t="shared" ca="1" si="28"/>
        <v>41859</v>
      </c>
      <c r="D930" s="2">
        <f t="shared" ca="1" si="29"/>
        <v>0.52</v>
      </c>
    </row>
    <row r="931" spans="1:4">
      <c r="A931" t="s">
        <v>3</v>
      </c>
      <c r="B931" s="1" t="e">
        <f>VLOOKUP(A931,#REF!,3,FALSE)</f>
        <v>#REF!</v>
      </c>
      <c r="C931" s="3">
        <f t="shared" ca="1" si="28"/>
        <v>41912</v>
      </c>
      <c r="D931" s="2">
        <f t="shared" ca="1" si="29"/>
        <v>0.48</v>
      </c>
    </row>
    <row r="932" spans="1:4">
      <c r="A932" t="s">
        <v>6</v>
      </c>
      <c r="B932" s="1" t="e">
        <f>VLOOKUP(A932,#REF!,3,FALSE)</f>
        <v>#REF!</v>
      </c>
      <c r="C932" s="3">
        <f t="shared" ca="1" si="28"/>
        <v>41686</v>
      </c>
      <c r="D932" s="2">
        <f t="shared" ca="1" si="29"/>
        <v>0.56000000000000005</v>
      </c>
    </row>
    <row r="933" spans="1:4">
      <c r="A933" t="s">
        <v>5</v>
      </c>
      <c r="B933" s="1" t="e">
        <f>VLOOKUP(A933,#REF!,3,FALSE)</f>
        <v>#REF!</v>
      </c>
      <c r="C933" s="3">
        <f t="shared" ca="1" si="28"/>
        <v>41798</v>
      </c>
      <c r="D933" s="2">
        <f t="shared" ca="1" si="29"/>
        <v>0.48</v>
      </c>
    </row>
    <row r="934" spans="1:4">
      <c r="A934" t="s">
        <v>6</v>
      </c>
      <c r="B934" s="1" t="e">
        <f>VLOOKUP(A934,#REF!,3,FALSE)</f>
        <v>#REF!</v>
      </c>
      <c r="C934" s="3">
        <f t="shared" ca="1" si="28"/>
        <v>41905</v>
      </c>
      <c r="D934" s="2">
        <f t="shared" ca="1" si="29"/>
        <v>0.47</v>
      </c>
    </row>
    <row r="935" spans="1:4">
      <c r="A935" t="s">
        <v>5</v>
      </c>
      <c r="B935" s="1" t="e">
        <f>VLOOKUP(A935,#REF!,3,FALSE)</f>
        <v>#REF!</v>
      </c>
      <c r="C935" s="3">
        <f t="shared" ca="1" si="28"/>
        <v>41906</v>
      </c>
      <c r="D935" s="2">
        <f t="shared" ca="1" si="29"/>
        <v>0.67</v>
      </c>
    </row>
    <row r="936" spans="1:4">
      <c r="A936" t="s">
        <v>5</v>
      </c>
      <c r="B936" s="1" t="e">
        <f>VLOOKUP(A936,#REF!,3,FALSE)</f>
        <v>#REF!</v>
      </c>
      <c r="C936" s="3">
        <f t="shared" ca="1" si="28"/>
        <v>41798</v>
      </c>
      <c r="D936" s="2">
        <f t="shared" ca="1" si="29"/>
        <v>0.62</v>
      </c>
    </row>
    <row r="937" spans="1:4">
      <c r="A937" t="s">
        <v>9</v>
      </c>
      <c r="B937" s="1" t="e">
        <f>VLOOKUP(A937,#REF!,3,FALSE)</f>
        <v>#REF!</v>
      </c>
      <c r="C937" s="3">
        <f t="shared" ca="1" si="28"/>
        <v>41700</v>
      </c>
      <c r="D937" s="2">
        <f t="shared" ca="1" si="29"/>
        <v>0.52</v>
      </c>
    </row>
    <row r="938" spans="1:4">
      <c r="A938" t="s">
        <v>4</v>
      </c>
      <c r="B938" s="1" t="e">
        <f>VLOOKUP(A938,#REF!,3,FALSE)</f>
        <v>#REF!</v>
      </c>
      <c r="C938" s="3">
        <f t="shared" ca="1" si="28"/>
        <v>41735</v>
      </c>
      <c r="D938" s="2">
        <f t="shared" ca="1" si="29"/>
        <v>0.49</v>
      </c>
    </row>
    <row r="939" spans="1:4">
      <c r="A939" t="s">
        <v>6</v>
      </c>
      <c r="B939" s="1" t="e">
        <f>VLOOKUP(A939,#REF!,3,FALSE)</f>
        <v>#REF!</v>
      </c>
      <c r="C939" s="3">
        <f t="shared" ca="1" si="28"/>
        <v>41692</v>
      </c>
      <c r="D939" s="2">
        <f t="shared" ca="1" si="29"/>
        <v>0.6</v>
      </c>
    </row>
    <row r="940" spans="1:4">
      <c r="A940" t="s">
        <v>6</v>
      </c>
      <c r="B940" s="1" t="e">
        <f>VLOOKUP(A940,#REF!,3,FALSE)</f>
        <v>#REF!</v>
      </c>
      <c r="C940" s="3">
        <f t="shared" ca="1" si="28"/>
        <v>41690</v>
      </c>
      <c r="D940" s="2">
        <f t="shared" ca="1" si="29"/>
        <v>0.64</v>
      </c>
    </row>
    <row r="941" spans="1:4">
      <c r="A941" t="s">
        <v>9</v>
      </c>
      <c r="B941" s="1" t="e">
        <f>VLOOKUP(A941,#REF!,3,FALSE)</f>
        <v>#REF!</v>
      </c>
      <c r="C941" s="3">
        <f t="shared" ca="1" si="28"/>
        <v>41914</v>
      </c>
      <c r="D941" s="2">
        <f t="shared" ca="1" si="29"/>
        <v>0.4</v>
      </c>
    </row>
    <row r="942" spans="1:4">
      <c r="A942" t="s">
        <v>5</v>
      </c>
      <c r="B942" s="1" t="e">
        <f>VLOOKUP(A942,#REF!,3,FALSE)</f>
        <v>#REF!</v>
      </c>
      <c r="C942" s="3">
        <f t="shared" ca="1" si="28"/>
        <v>41817</v>
      </c>
      <c r="D942" s="2">
        <f t="shared" ca="1" si="29"/>
        <v>0.47</v>
      </c>
    </row>
    <row r="943" spans="1:4">
      <c r="A943" t="s">
        <v>4</v>
      </c>
      <c r="B943" s="1" t="e">
        <f>VLOOKUP(A943,#REF!,3,FALSE)</f>
        <v>#REF!</v>
      </c>
      <c r="C943" s="3">
        <f t="shared" ca="1" si="28"/>
        <v>41880</v>
      </c>
      <c r="D943" s="2">
        <f t="shared" ca="1" si="29"/>
        <v>0.59</v>
      </c>
    </row>
    <row r="944" spans="1:4">
      <c r="A944" t="s">
        <v>9</v>
      </c>
      <c r="B944" s="1" t="e">
        <f>VLOOKUP(A944,#REF!,3,FALSE)</f>
        <v>#REF!</v>
      </c>
      <c r="C944" s="3">
        <f t="shared" ca="1" si="28"/>
        <v>41851</v>
      </c>
      <c r="D944" s="2">
        <f t="shared" ca="1" si="29"/>
        <v>0.54</v>
      </c>
    </row>
    <row r="945" spans="1:4">
      <c r="A945" t="s">
        <v>9</v>
      </c>
      <c r="B945" s="1" t="e">
        <f>VLOOKUP(A945,#REF!,3,FALSE)</f>
        <v>#REF!</v>
      </c>
      <c r="C945" s="3">
        <f t="shared" ca="1" si="28"/>
        <v>41660</v>
      </c>
      <c r="D945" s="2">
        <f t="shared" ca="1" si="29"/>
        <v>0.5</v>
      </c>
    </row>
    <row r="946" spans="1:4">
      <c r="A946" t="s">
        <v>9</v>
      </c>
      <c r="B946" s="1" t="e">
        <f>VLOOKUP(A946,#REF!,3,FALSE)</f>
        <v>#REF!</v>
      </c>
      <c r="C946" s="3">
        <f t="shared" ca="1" si="28"/>
        <v>41910</v>
      </c>
      <c r="D946" s="2">
        <f t="shared" ca="1" si="29"/>
        <v>0.54</v>
      </c>
    </row>
    <row r="947" spans="1:4">
      <c r="A947" t="s">
        <v>4</v>
      </c>
      <c r="B947" s="1" t="e">
        <f>VLOOKUP(A947,#REF!,3,FALSE)</f>
        <v>#REF!</v>
      </c>
      <c r="C947" s="3">
        <f t="shared" ca="1" si="28"/>
        <v>41659</v>
      </c>
      <c r="D947" s="2">
        <f t="shared" ca="1" si="29"/>
        <v>0.57999999999999996</v>
      </c>
    </row>
    <row r="948" spans="1:4">
      <c r="A948" t="s">
        <v>5</v>
      </c>
      <c r="B948" s="1" t="e">
        <f>VLOOKUP(A948,#REF!,3,FALSE)</f>
        <v>#REF!</v>
      </c>
      <c r="C948" s="3">
        <f t="shared" ca="1" si="28"/>
        <v>41728</v>
      </c>
      <c r="D948" s="2">
        <f t="shared" ca="1" si="29"/>
        <v>0.44</v>
      </c>
    </row>
    <row r="949" spans="1:4">
      <c r="A949" t="s">
        <v>5</v>
      </c>
      <c r="B949" s="1" t="e">
        <f>VLOOKUP(A949,#REF!,3,FALSE)</f>
        <v>#REF!</v>
      </c>
      <c r="C949" s="3">
        <f t="shared" ca="1" si="28"/>
        <v>41887</v>
      </c>
      <c r="D949" s="2">
        <f t="shared" ca="1" si="29"/>
        <v>0.45</v>
      </c>
    </row>
    <row r="950" spans="1:4">
      <c r="A950" t="s">
        <v>8</v>
      </c>
      <c r="B950" s="1" t="e">
        <f>VLOOKUP(A950,#REF!,3,FALSE)</f>
        <v>#REF!</v>
      </c>
      <c r="C950" s="3">
        <f t="shared" ca="1" si="28"/>
        <v>41664</v>
      </c>
      <c r="D950" s="2">
        <f t="shared" ca="1" si="29"/>
        <v>0.55000000000000004</v>
      </c>
    </row>
    <row r="951" spans="1:4">
      <c r="A951" t="s">
        <v>4</v>
      </c>
      <c r="B951" s="1" t="e">
        <f>VLOOKUP(A951,#REF!,3,FALSE)</f>
        <v>#REF!</v>
      </c>
      <c r="C951" s="3">
        <f t="shared" ca="1" si="28"/>
        <v>41714</v>
      </c>
      <c r="D951" s="2">
        <f t="shared" ca="1" si="29"/>
        <v>0.68</v>
      </c>
    </row>
    <row r="952" spans="1:4">
      <c r="A952" t="s">
        <v>6</v>
      </c>
      <c r="B952" s="1" t="e">
        <f>VLOOKUP(A952,#REF!,3,FALSE)</f>
        <v>#REF!</v>
      </c>
      <c r="C952" s="3">
        <f t="shared" ca="1" si="28"/>
        <v>41906</v>
      </c>
      <c r="D952" s="2">
        <f t="shared" ca="1" si="29"/>
        <v>0.62</v>
      </c>
    </row>
    <row r="953" spans="1:4">
      <c r="A953" t="s">
        <v>5</v>
      </c>
      <c r="B953" s="1" t="e">
        <f>VLOOKUP(A953,#REF!,3,FALSE)</f>
        <v>#REF!</v>
      </c>
      <c r="C953" s="3">
        <f t="shared" ca="1" si="28"/>
        <v>41864</v>
      </c>
      <c r="D953" s="2">
        <f t="shared" ca="1" si="29"/>
        <v>0.6</v>
      </c>
    </row>
    <row r="954" spans="1:4">
      <c r="A954" t="s">
        <v>7</v>
      </c>
      <c r="B954" s="1" t="e">
        <f>VLOOKUP(A954,#REF!,3,FALSE)</f>
        <v>#REF!</v>
      </c>
      <c r="C954" s="3">
        <f t="shared" ca="1" si="28"/>
        <v>41708</v>
      </c>
      <c r="D954" s="2">
        <f t="shared" ca="1" si="29"/>
        <v>0.56999999999999995</v>
      </c>
    </row>
    <row r="955" spans="1:4">
      <c r="A955" t="s">
        <v>4</v>
      </c>
      <c r="B955" s="1" t="e">
        <f>VLOOKUP(A955,#REF!,3,FALSE)</f>
        <v>#REF!</v>
      </c>
      <c r="C955" s="3">
        <f t="shared" ca="1" si="28"/>
        <v>41721</v>
      </c>
      <c r="D955" s="2">
        <f t="shared" ca="1" si="29"/>
        <v>0.68</v>
      </c>
    </row>
    <row r="956" spans="1:4">
      <c r="A956" t="s">
        <v>6</v>
      </c>
      <c r="B956" s="1" t="e">
        <f>VLOOKUP(A956,#REF!,3,FALSE)</f>
        <v>#REF!</v>
      </c>
      <c r="C956" s="3">
        <f t="shared" ca="1" si="28"/>
        <v>41656</v>
      </c>
      <c r="D956" s="2">
        <f t="shared" ca="1" si="29"/>
        <v>0.42</v>
      </c>
    </row>
    <row r="957" spans="1:4">
      <c r="A957" t="s">
        <v>6</v>
      </c>
      <c r="B957" s="1" t="e">
        <f>VLOOKUP(A957,#REF!,3,FALSE)</f>
        <v>#REF!</v>
      </c>
      <c r="C957" s="3">
        <f t="shared" ca="1" si="28"/>
        <v>41783</v>
      </c>
      <c r="D957" s="2">
        <f t="shared" ca="1" si="29"/>
        <v>0.44</v>
      </c>
    </row>
    <row r="958" spans="1:4">
      <c r="A958" t="s">
        <v>9</v>
      </c>
      <c r="B958" s="1" t="e">
        <f>VLOOKUP(A958,#REF!,3,FALSE)</f>
        <v>#REF!</v>
      </c>
      <c r="C958" s="3">
        <f t="shared" ca="1" si="28"/>
        <v>41842</v>
      </c>
      <c r="D958" s="2">
        <f t="shared" ca="1" si="29"/>
        <v>0.65</v>
      </c>
    </row>
    <row r="959" spans="1:4">
      <c r="A959" t="s">
        <v>5</v>
      </c>
      <c r="B959" s="1" t="e">
        <f>VLOOKUP(A959,#REF!,3,FALSE)</f>
        <v>#REF!</v>
      </c>
      <c r="C959" s="3">
        <f t="shared" ca="1" si="28"/>
        <v>41825</v>
      </c>
      <c r="D959" s="2">
        <f t="shared" ca="1" si="29"/>
        <v>0.54</v>
      </c>
    </row>
    <row r="960" spans="1:4">
      <c r="A960" t="s">
        <v>4</v>
      </c>
      <c r="B960" s="1" t="e">
        <f>VLOOKUP(A960,#REF!,3,FALSE)</f>
        <v>#REF!</v>
      </c>
      <c r="C960" s="3">
        <f t="shared" ca="1" si="28"/>
        <v>41777</v>
      </c>
      <c r="D960" s="2">
        <f t="shared" ca="1" si="29"/>
        <v>0.62</v>
      </c>
    </row>
    <row r="961" spans="1:4">
      <c r="A961" t="s">
        <v>9</v>
      </c>
      <c r="B961" s="1" t="e">
        <f>VLOOKUP(A961,#REF!,3,FALSE)</f>
        <v>#REF!</v>
      </c>
      <c r="C961" s="3">
        <f t="shared" ca="1" si="28"/>
        <v>41760</v>
      </c>
      <c r="D961" s="2">
        <f t="shared" ca="1" si="29"/>
        <v>0.43</v>
      </c>
    </row>
    <row r="962" spans="1:4">
      <c r="A962" t="s">
        <v>9</v>
      </c>
      <c r="B962" s="1" t="e">
        <f>VLOOKUP(A962,#REF!,3,FALSE)</f>
        <v>#REF!</v>
      </c>
      <c r="C962" s="3">
        <f t="shared" ca="1" si="28"/>
        <v>41797</v>
      </c>
      <c r="D962" s="2">
        <f t="shared" ca="1" si="29"/>
        <v>0.7</v>
      </c>
    </row>
    <row r="963" spans="1:4">
      <c r="A963" t="s">
        <v>9</v>
      </c>
      <c r="B963" s="1" t="e">
        <f>VLOOKUP(A963,#REF!,3,FALSE)</f>
        <v>#REF!</v>
      </c>
      <c r="C963" s="3">
        <f t="shared" ref="C963:C1000" ca="1" si="30">RANDBETWEEN(41640,41917)</f>
        <v>41784</v>
      </c>
      <c r="D963" s="2">
        <f t="shared" ref="D963:D1000" ca="1" si="31">RANDBETWEEN(40,70)/100</f>
        <v>0.48</v>
      </c>
    </row>
    <row r="964" spans="1:4">
      <c r="A964" t="s">
        <v>4</v>
      </c>
      <c r="B964" s="1" t="e">
        <f>VLOOKUP(A964,#REF!,3,FALSE)</f>
        <v>#REF!</v>
      </c>
      <c r="C964" s="3">
        <f t="shared" ca="1" si="30"/>
        <v>41797</v>
      </c>
      <c r="D964" s="2">
        <f t="shared" ca="1" si="31"/>
        <v>0.53</v>
      </c>
    </row>
    <row r="965" spans="1:4">
      <c r="A965" t="s">
        <v>5</v>
      </c>
      <c r="B965" s="1" t="e">
        <f>VLOOKUP(A965,#REF!,3,FALSE)</f>
        <v>#REF!</v>
      </c>
      <c r="C965" s="3">
        <f t="shared" ca="1" si="30"/>
        <v>41853</v>
      </c>
      <c r="D965" s="2">
        <f t="shared" ca="1" si="31"/>
        <v>0.6</v>
      </c>
    </row>
    <row r="966" spans="1:4">
      <c r="A966" t="s">
        <v>5</v>
      </c>
      <c r="B966" s="1" t="e">
        <f>VLOOKUP(A966,#REF!,3,FALSE)</f>
        <v>#REF!</v>
      </c>
      <c r="C966" s="3">
        <f t="shared" ca="1" si="30"/>
        <v>41791</v>
      </c>
      <c r="D966" s="2">
        <f t="shared" ca="1" si="31"/>
        <v>0.61</v>
      </c>
    </row>
    <row r="967" spans="1:4">
      <c r="A967" t="s">
        <v>8</v>
      </c>
      <c r="B967" s="1" t="e">
        <f>VLOOKUP(A967,#REF!,3,FALSE)</f>
        <v>#REF!</v>
      </c>
      <c r="C967" s="3">
        <f t="shared" ca="1" si="30"/>
        <v>41830</v>
      </c>
      <c r="D967" s="2">
        <f t="shared" ca="1" si="31"/>
        <v>0.43</v>
      </c>
    </row>
    <row r="968" spans="1:4">
      <c r="A968" t="s">
        <v>4</v>
      </c>
      <c r="B968" s="1" t="e">
        <f>VLOOKUP(A968,#REF!,3,FALSE)</f>
        <v>#REF!</v>
      </c>
      <c r="C968" s="3">
        <f t="shared" ca="1" si="30"/>
        <v>41718</v>
      </c>
      <c r="D968" s="2">
        <f t="shared" ca="1" si="31"/>
        <v>0.51</v>
      </c>
    </row>
    <row r="969" spans="1:4">
      <c r="A969" t="s">
        <v>6</v>
      </c>
      <c r="B969" s="1" t="e">
        <f>VLOOKUP(A969,#REF!,3,FALSE)</f>
        <v>#REF!</v>
      </c>
      <c r="C969" s="3">
        <f t="shared" ca="1" si="30"/>
        <v>41713</v>
      </c>
      <c r="D969" s="2">
        <f t="shared" ca="1" si="31"/>
        <v>0.41</v>
      </c>
    </row>
    <row r="970" spans="1:4">
      <c r="A970" t="s">
        <v>5</v>
      </c>
      <c r="B970" s="1" t="e">
        <f>VLOOKUP(A970,#REF!,3,FALSE)</f>
        <v>#REF!</v>
      </c>
      <c r="C970" s="3">
        <f t="shared" ca="1" si="30"/>
        <v>41874</v>
      </c>
      <c r="D970" s="2">
        <f t="shared" ca="1" si="31"/>
        <v>0.42</v>
      </c>
    </row>
    <row r="971" spans="1:4">
      <c r="A971" t="s">
        <v>7</v>
      </c>
      <c r="B971" s="1" t="e">
        <f>VLOOKUP(A971,#REF!,3,FALSE)</f>
        <v>#REF!</v>
      </c>
      <c r="C971" s="3">
        <f t="shared" ca="1" si="30"/>
        <v>41790</v>
      </c>
      <c r="D971" s="2">
        <f t="shared" ca="1" si="31"/>
        <v>0.62</v>
      </c>
    </row>
    <row r="972" spans="1:4">
      <c r="A972" t="s">
        <v>5</v>
      </c>
      <c r="B972" s="1" t="e">
        <f>VLOOKUP(A972,#REF!,3,FALSE)</f>
        <v>#REF!</v>
      </c>
      <c r="C972" s="3">
        <f t="shared" ca="1" si="30"/>
        <v>41696</v>
      </c>
      <c r="D972" s="2">
        <f t="shared" ca="1" si="31"/>
        <v>0.45</v>
      </c>
    </row>
    <row r="973" spans="1:4">
      <c r="A973" t="s">
        <v>8</v>
      </c>
      <c r="B973" s="1" t="e">
        <f>VLOOKUP(A973,#REF!,3,FALSE)</f>
        <v>#REF!</v>
      </c>
      <c r="C973" s="3">
        <f t="shared" ca="1" si="30"/>
        <v>41717</v>
      </c>
      <c r="D973" s="2">
        <f t="shared" ca="1" si="31"/>
        <v>0.43</v>
      </c>
    </row>
    <row r="974" spans="1:4">
      <c r="A974" t="s">
        <v>4</v>
      </c>
      <c r="B974" s="1" t="e">
        <f>VLOOKUP(A974,#REF!,3,FALSE)</f>
        <v>#REF!</v>
      </c>
      <c r="C974" s="3">
        <f t="shared" ca="1" si="30"/>
        <v>41867</v>
      </c>
      <c r="D974" s="2">
        <f t="shared" ca="1" si="31"/>
        <v>0.44</v>
      </c>
    </row>
    <row r="975" spans="1:4">
      <c r="A975" t="s">
        <v>6</v>
      </c>
      <c r="B975" s="1" t="e">
        <f>VLOOKUP(A975,#REF!,3,FALSE)</f>
        <v>#REF!</v>
      </c>
      <c r="C975" s="3">
        <f t="shared" ca="1" si="30"/>
        <v>41744</v>
      </c>
      <c r="D975" s="2">
        <f t="shared" ca="1" si="31"/>
        <v>0.59</v>
      </c>
    </row>
    <row r="976" spans="1:4">
      <c r="A976" t="s">
        <v>5</v>
      </c>
      <c r="B976" s="1" t="e">
        <f>VLOOKUP(A976,#REF!,3,FALSE)</f>
        <v>#REF!</v>
      </c>
      <c r="C976" s="3">
        <f t="shared" ca="1" si="30"/>
        <v>41820</v>
      </c>
      <c r="D976" s="2">
        <f t="shared" ca="1" si="31"/>
        <v>0.51</v>
      </c>
    </row>
    <row r="977" spans="1:4">
      <c r="A977" t="s">
        <v>6</v>
      </c>
      <c r="B977" s="1" t="e">
        <f>VLOOKUP(A977,#REF!,3,FALSE)</f>
        <v>#REF!</v>
      </c>
      <c r="C977" s="3">
        <f t="shared" ca="1" si="30"/>
        <v>41754</v>
      </c>
      <c r="D977" s="2">
        <f t="shared" ca="1" si="31"/>
        <v>0.49</v>
      </c>
    </row>
    <row r="978" spans="1:4">
      <c r="A978" t="s">
        <v>4</v>
      </c>
      <c r="B978" s="1" t="e">
        <f>VLOOKUP(A978,#REF!,3,FALSE)</f>
        <v>#REF!</v>
      </c>
      <c r="C978" s="3">
        <f t="shared" ca="1" si="30"/>
        <v>41723</v>
      </c>
      <c r="D978" s="2">
        <f t="shared" ca="1" si="31"/>
        <v>0.67</v>
      </c>
    </row>
    <row r="979" spans="1:4">
      <c r="A979" t="s">
        <v>6</v>
      </c>
      <c r="B979" s="1" t="e">
        <f>VLOOKUP(A979,#REF!,3,FALSE)</f>
        <v>#REF!</v>
      </c>
      <c r="C979" s="3">
        <f t="shared" ca="1" si="30"/>
        <v>41746</v>
      </c>
      <c r="D979" s="2">
        <f t="shared" ca="1" si="31"/>
        <v>0.44</v>
      </c>
    </row>
    <row r="980" spans="1:4">
      <c r="A980" t="s">
        <v>6</v>
      </c>
      <c r="B980" s="1" t="e">
        <f>VLOOKUP(A980,#REF!,3,FALSE)</f>
        <v>#REF!</v>
      </c>
      <c r="C980" s="3">
        <f t="shared" ca="1" si="30"/>
        <v>41666</v>
      </c>
      <c r="D980" s="2">
        <f t="shared" ca="1" si="31"/>
        <v>0.57999999999999996</v>
      </c>
    </row>
    <row r="981" spans="1:4">
      <c r="A981" t="s">
        <v>9</v>
      </c>
      <c r="B981" s="1" t="e">
        <f>VLOOKUP(A981,#REF!,3,FALSE)</f>
        <v>#REF!</v>
      </c>
      <c r="C981" s="3">
        <f t="shared" ca="1" si="30"/>
        <v>41640</v>
      </c>
      <c r="D981" s="2">
        <f t="shared" ca="1" si="31"/>
        <v>0.43</v>
      </c>
    </row>
    <row r="982" spans="1:4">
      <c r="A982" t="s">
        <v>5</v>
      </c>
      <c r="B982" s="1" t="e">
        <f>VLOOKUP(A982,#REF!,3,FALSE)</f>
        <v>#REF!</v>
      </c>
      <c r="C982" s="3">
        <f t="shared" ca="1" si="30"/>
        <v>41799</v>
      </c>
      <c r="D982" s="2">
        <f t="shared" ca="1" si="31"/>
        <v>0.44</v>
      </c>
    </row>
    <row r="983" spans="1:4">
      <c r="A983" t="s">
        <v>4</v>
      </c>
      <c r="B983" s="1" t="e">
        <f>VLOOKUP(A983,#REF!,3,FALSE)</f>
        <v>#REF!</v>
      </c>
      <c r="C983" s="3">
        <f t="shared" ca="1" si="30"/>
        <v>41666</v>
      </c>
      <c r="D983" s="2">
        <f t="shared" ca="1" si="31"/>
        <v>0.57999999999999996</v>
      </c>
    </row>
    <row r="984" spans="1:4">
      <c r="A984" t="s">
        <v>9</v>
      </c>
      <c r="B984" s="1" t="e">
        <f>VLOOKUP(A984,#REF!,3,FALSE)</f>
        <v>#REF!</v>
      </c>
      <c r="C984" s="3">
        <f t="shared" ca="1" si="30"/>
        <v>41684</v>
      </c>
      <c r="D984" s="2">
        <f t="shared" ca="1" si="31"/>
        <v>0.57999999999999996</v>
      </c>
    </row>
    <row r="985" spans="1:4">
      <c r="A985" t="s">
        <v>9</v>
      </c>
      <c r="B985" s="1" t="e">
        <f>VLOOKUP(A985,#REF!,3,FALSE)</f>
        <v>#REF!</v>
      </c>
      <c r="C985" s="3">
        <f t="shared" ca="1" si="30"/>
        <v>41916</v>
      </c>
      <c r="D985" s="2">
        <f t="shared" ca="1" si="31"/>
        <v>0.69</v>
      </c>
    </row>
    <row r="986" spans="1:4">
      <c r="A986" t="s">
        <v>9</v>
      </c>
      <c r="B986" s="1" t="e">
        <f>VLOOKUP(A986,#REF!,3,FALSE)</f>
        <v>#REF!</v>
      </c>
      <c r="C986" s="3">
        <f t="shared" ca="1" si="30"/>
        <v>41655</v>
      </c>
      <c r="D986" s="2">
        <f t="shared" ca="1" si="31"/>
        <v>0.59</v>
      </c>
    </row>
    <row r="987" spans="1:4">
      <c r="A987" t="s">
        <v>4</v>
      </c>
      <c r="B987" s="1" t="e">
        <f>VLOOKUP(A987,#REF!,3,FALSE)</f>
        <v>#REF!</v>
      </c>
      <c r="C987" s="3">
        <f t="shared" ca="1" si="30"/>
        <v>41739</v>
      </c>
      <c r="D987" s="2">
        <f t="shared" ca="1" si="31"/>
        <v>0.62</v>
      </c>
    </row>
    <row r="988" spans="1:4">
      <c r="A988" t="s">
        <v>5</v>
      </c>
      <c r="B988" s="1" t="e">
        <f>VLOOKUP(A988,#REF!,3,FALSE)</f>
        <v>#REF!</v>
      </c>
      <c r="C988" s="3">
        <f t="shared" ca="1" si="30"/>
        <v>41655</v>
      </c>
      <c r="D988" s="2">
        <f t="shared" ca="1" si="31"/>
        <v>0.51</v>
      </c>
    </row>
    <row r="989" spans="1:4">
      <c r="A989" t="s">
        <v>5</v>
      </c>
      <c r="B989" s="1" t="e">
        <f>VLOOKUP(A989,#REF!,3,FALSE)</f>
        <v>#REF!</v>
      </c>
      <c r="C989" s="3">
        <f t="shared" ca="1" si="30"/>
        <v>41666</v>
      </c>
      <c r="D989" s="2">
        <f t="shared" ca="1" si="31"/>
        <v>0.69</v>
      </c>
    </row>
    <row r="990" spans="1:4">
      <c r="A990" t="s">
        <v>8</v>
      </c>
      <c r="B990" s="1" t="e">
        <f>VLOOKUP(A990,#REF!,3,FALSE)</f>
        <v>#REF!</v>
      </c>
      <c r="C990" s="3">
        <f t="shared" ca="1" si="30"/>
        <v>41732</v>
      </c>
      <c r="D990" s="2">
        <f t="shared" ca="1" si="31"/>
        <v>0.56000000000000005</v>
      </c>
    </row>
    <row r="991" spans="1:4">
      <c r="A991" t="s">
        <v>4</v>
      </c>
      <c r="B991" s="1" t="e">
        <f>VLOOKUP(A991,#REF!,3,FALSE)</f>
        <v>#REF!</v>
      </c>
      <c r="C991" s="3">
        <f t="shared" ca="1" si="30"/>
        <v>41786</v>
      </c>
      <c r="D991" s="2">
        <f t="shared" ca="1" si="31"/>
        <v>0.63</v>
      </c>
    </row>
    <row r="992" spans="1:4">
      <c r="A992" t="s">
        <v>6</v>
      </c>
      <c r="B992" s="1" t="e">
        <f>VLOOKUP(A992,#REF!,3,FALSE)</f>
        <v>#REF!</v>
      </c>
      <c r="C992" s="3">
        <f t="shared" ca="1" si="30"/>
        <v>41889</v>
      </c>
      <c r="D992" s="2">
        <f t="shared" ca="1" si="31"/>
        <v>0.51</v>
      </c>
    </row>
    <row r="993" spans="1:4">
      <c r="A993" t="s">
        <v>5</v>
      </c>
      <c r="B993" s="1" t="e">
        <f>VLOOKUP(A993,#REF!,3,FALSE)</f>
        <v>#REF!</v>
      </c>
      <c r="C993" s="3">
        <f t="shared" ca="1" si="30"/>
        <v>41878</v>
      </c>
      <c r="D993" s="2">
        <f t="shared" ca="1" si="31"/>
        <v>0.56000000000000005</v>
      </c>
    </row>
    <row r="994" spans="1:4">
      <c r="A994" t="s">
        <v>7</v>
      </c>
      <c r="B994" s="1" t="e">
        <f>VLOOKUP(A994,#REF!,3,FALSE)</f>
        <v>#REF!</v>
      </c>
      <c r="C994" s="3">
        <f t="shared" ca="1" si="30"/>
        <v>41714</v>
      </c>
      <c r="D994" s="2">
        <f t="shared" ca="1" si="31"/>
        <v>0.49</v>
      </c>
    </row>
    <row r="995" spans="1:4">
      <c r="A995" t="s">
        <v>3</v>
      </c>
      <c r="B995" s="1" t="e">
        <f>VLOOKUP(A995,#REF!,3,FALSE)</f>
        <v>#REF!</v>
      </c>
      <c r="C995" s="3">
        <f t="shared" ca="1" si="30"/>
        <v>41703</v>
      </c>
      <c r="D995" s="2">
        <f t="shared" ca="1" si="31"/>
        <v>0.54</v>
      </c>
    </row>
    <row r="996" spans="1:4">
      <c r="A996" t="s">
        <v>4</v>
      </c>
      <c r="B996" s="1" t="e">
        <f>VLOOKUP(A996,#REF!,3,FALSE)</f>
        <v>#REF!</v>
      </c>
      <c r="C996" s="3">
        <f t="shared" ca="1" si="30"/>
        <v>41878</v>
      </c>
      <c r="D996" s="2">
        <f t="shared" ca="1" si="31"/>
        <v>0.67</v>
      </c>
    </row>
    <row r="997" spans="1:4">
      <c r="A997" t="s">
        <v>5</v>
      </c>
      <c r="B997" s="1" t="e">
        <f>VLOOKUP(A997,#REF!,3,FALSE)</f>
        <v>#REF!</v>
      </c>
      <c r="C997" s="3">
        <f t="shared" ca="1" si="30"/>
        <v>41775</v>
      </c>
      <c r="D997" s="2">
        <f t="shared" ca="1" si="31"/>
        <v>0.5</v>
      </c>
    </row>
    <row r="998" spans="1:4">
      <c r="A998" t="s">
        <v>6</v>
      </c>
      <c r="B998" s="1" t="e">
        <f>VLOOKUP(A998,#REF!,3,FALSE)</f>
        <v>#REF!</v>
      </c>
      <c r="C998" s="3">
        <f t="shared" ca="1" si="30"/>
        <v>41645</v>
      </c>
      <c r="D998" s="2">
        <f t="shared" ca="1" si="31"/>
        <v>0.41</v>
      </c>
    </row>
    <row r="999" spans="1:4">
      <c r="A999" t="s">
        <v>7</v>
      </c>
      <c r="B999" s="1" t="e">
        <f>VLOOKUP(A999,#REF!,3,FALSE)</f>
        <v>#REF!</v>
      </c>
      <c r="C999" s="3">
        <f t="shared" ca="1" si="30"/>
        <v>41732</v>
      </c>
      <c r="D999" s="2">
        <f t="shared" ca="1" si="31"/>
        <v>0.63</v>
      </c>
    </row>
    <row r="1000" spans="1:4">
      <c r="A1000" t="s">
        <v>3</v>
      </c>
      <c r="B1000" s="1" t="e">
        <f>VLOOKUP(A1000,#REF!,3,FALSE)</f>
        <v>#REF!</v>
      </c>
      <c r="C1000" s="3">
        <f t="shared" ca="1" si="30"/>
        <v>41914</v>
      </c>
      <c r="D1000" s="2">
        <f t="shared" ca="1" si="31"/>
        <v>0.47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4"/>
  <sheetViews>
    <sheetView zoomScale="115" zoomScaleNormal="115" workbookViewId="0">
      <selection activeCell="A2" sqref="A2:F344"/>
    </sheetView>
  </sheetViews>
  <sheetFormatPr defaultRowHeight="15"/>
  <cols>
    <col min="1" max="1" width="73.140625" bestFit="1" customWidth="1"/>
    <col min="2" max="2" width="65" bestFit="1" customWidth="1"/>
    <col min="3" max="3" width="29" style="9" customWidth="1"/>
    <col min="4" max="4" width="10.85546875" bestFit="1" customWidth="1"/>
    <col min="6" max="6" width="7.7109375" bestFit="1" customWidth="1"/>
  </cols>
  <sheetData>
    <row r="1" spans="1:6" ht="15.75">
      <c r="A1" s="14" t="s">
        <v>14</v>
      </c>
      <c r="B1" s="14" t="s">
        <v>359</v>
      </c>
      <c r="C1" s="14"/>
      <c r="D1" s="14" t="s">
        <v>360</v>
      </c>
      <c r="E1" s="14" t="s">
        <v>361</v>
      </c>
    </row>
    <row r="2" spans="1:6">
      <c r="A2" s="15" t="s">
        <v>15</v>
      </c>
      <c r="B2" t="str">
        <f>LEFT(A2,SEARCH("[",A2)-2)</f>
        <v>Baby Greens and Pear Starter Salad</v>
      </c>
      <c r="C2" t="str">
        <f>RIGHT(A2,LEN(A2)-FIND("[",A2))</f>
        <v>AB5180]</v>
      </c>
      <c r="D2" t="str">
        <f>LEFT(RIGHT(A2,LEN(A2)-FIND("[",A2)),LEN(RIGHT(A2,LEN(A2)-FIND("[",A2)))-1)</f>
        <v>AB5180</v>
      </c>
      <c r="E2">
        <f>VLOOKUP(D2,info,2,FALSE)</f>
        <v>320</v>
      </c>
      <c r="F2" t="str">
        <f>MID(A2,FIND("[",A2)+1,LEN(A2)-FIND("[",A2)-1)</f>
        <v>AB5180</v>
      </c>
    </row>
    <row r="3" spans="1:6">
      <c r="A3" s="15" t="s">
        <v>16</v>
      </c>
      <c r="B3" s="9" t="str">
        <f t="shared" ref="B3:B66" si="0">LEFT(A3,SEARCH("[",A3)-2)</f>
        <v>Baby Back Pork Ribs (Half Rack)</v>
      </c>
      <c r="C3" s="9" t="str">
        <f>RIGHT(A3,LEN(A3)-FIND("[",A3))</f>
        <v>AB6250]</v>
      </c>
      <c r="D3" t="str">
        <f>LEFT(C3,LEN(C3)-1)</f>
        <v>AB6250</v>
      </c>
      <c r="E3" s="9">
        <f>VLOOKUP(D3,info,2,FALSE)</f>
        <v>840</v>
      </c>
      <c r="F3" t="str">
        <f>MID(A3,FIND("[",A3)+1,LEN(A3)-FIND("[",A3)-1)</f>
        <v>AB6250</v>
      </c>
    </row>
    <row r="4" spans="1:6">
      <c r="A4" s="15" t="s">
        <v>17</v>
      </c>
      <c r="B4" s="9" t="str">
        <f t="shared" si="0"/>
        <v>Baby Back Pork Ribs (Full Rack)</v>
      </c>
      <c r="C4" s="9" t="str">
        <f>RIGHT(A4,LEN(A4)-FIND("[",A4))</f>
        <v>AB7810]</v>
      </c>
      <c r="D4" t="str">
        <f>LEFT(C4,LEN(C4)-1)</f>
        <v>AB7810</v>
      </c>
      <c r="E4" s="9">
        <f>VLOOKUP(D4,info,2,FALSE)</f>
        <v>1590</v>
      </c>
      <c r="F4" t="str">
        <f>MID(A4,FIND("[",A4)+1,LEN(A4)-FIND("[",A4)-1)</f>
        <v>AB7810</v>
      </c>
    </row>
    <row r="5" spans="1:6">
      <c r="A5" s="15" t="s">
        <v>18</v>
      </c>
      <c r="B5" s="9" t="str">
        <f t="shared" si="0"/>
        <v>Spinach and Artichoke Dip</v>
      </c>
      <c r="C5" s="9" t="str">
        <f>RIGHT(A5,LEN(A5)-FIND("[",A5))</f>
        <v>AC1050]</v>
      </c>
      <c r="D5" t="str">
        <f>LEFT(C5,LEN(C5)-1)</f>
        <v>AC1050</v>
      </c>
      <c r="E5" s="9">
        <f>VLOOKUP(D5,info,2,FALSE)</f>
        <v>1000</v>
      </c>
      <c r="F5" t="str">
        <f>MID(A5,FIND("[",A5)+1,LEN(A5)-FIND("[",A5)-1)</f>
        <v>AC1050</v>
      </c>
    </row>
    <row r="6" spans="1:6">
      <c r="A6" s="15" t="s">
        <v>19</v>
      </c>
      <c r="B6" s="9" t="str">
        <f t="shared" si="0"/>
        <v>Black Olives</v>
      </c>
      <c r="C6" s="9" t="str">
        <f>RIGHT(A6,LEN(A6)-FIND("[",A6))</f>
        <v>AC2780]</v>
      </c>
      <c r="D6" t="str">
        <f>LEFT(C6,LEN(C6)-1)</f>
        <v>AC2780</v>
      </c>
      <c r="E6" s="9">
        <f>VLOOKUP(D6,info,2,FALSE)</f>
        <v>100</v>
      </c>
      <c r="F6" s="9" t="str">
        <f t="shared" ref="F6:F69" si="1">MID(A6,FIND("[",A6)+1,LEN(A6)-FIND("[",A6)-1)</f>
        <v>AC2780</v>
      </c>
    </row>
    <row r="7" spans="1:6">
      <c r="A7" s="15" t="s">
        <v>20</v>
      </c>
      <c r="B7" s="9" t="str">
        <f t="shared" si="0"/>
        <v>Peach and Candied Pecan Cobbler</v>
      </c>
      <c r="C7" s="9" t="str">
        <f>RIGHT(A7,LEN(A7)-FIND("[",A7))</f>
        <v>AC5670]</v>
      </c>
      <c r="D7" t="str">
        <f>LEFT(C7,LEN(C7)-1)</f>
        <v>AC5670</v>
      </c>
      <c r="E7" s="9">
        <f>VLOOKUP(D7,info,2,FALSE)</f>
        <v>910</v>
      </c>
      <c r="F7" s="9" t="str">
        <f t="shared" si="1"/>
        <v>AC5670</v>
      </c>
    </row>
    <row r="8" spans="1:6">
      <c r="A8" s="15" t="s">
        <v>21</v>
      </c>
      <c r="B8" s="9" t="str">
        <f t="shared" si="0"/>
        <v>Black and Bleu-House Burger</v>
      </c>
      <c r="C8" s="9" t="str">
        <f>RIGHT(A8,LEN(A8)-FIND("[",A8))</f>
        <v>AC7850]</v>
      </c>
      <c r="D8" t="str">
        <f>LEFT(C8,LEN(C8)-1)</f>
        <v>AC7850</v>
      </c>
      <c r="E8" s="9">
        <f>VLOOKUP(D8,info,2,FALSE)</f>
        <v>1160</v>
      </c>
      <c r="F8" s="9" t="str">
        <f t="shared" si="1"/>
        <v>AC7850</v>
      </c>
    </row>
    <row r="9" spans="1:6">
      <c r="A9" s="15" t="s">
        <v>22</v>
      </c>
      <c r="B9" s="9" t="str">
        <f t="shared" si="0"/>
        <v>Spinach Stuffed Mushrooms</v>
      </c>
      <c r="C9" s="9" t="str">
        <f>RIGHT(A9,LEN(A9)-FIND("[",A9))</f>
        <v>AC8930]</v>
      </c>
      <c r="D9" t="str">
        <f>LEFT(RIGHT(A9,LEN(A9)-FIND("[",A9)),LEN(RIGHT(A9,LEN(A9)-FIND("[",A9)))-1)</f>
        <v>AC8930</v>
      </c>
      <c r="E9" s="9">
        <f>VLOOKUP(D9,info,2,FALSE)</f>
        <v>300</v>
      </c>
      <c r="F9" s="9" t="str">
        <f t="shared" si="1"/>
        <v>AC8930</v>
      </c>
    </row>
    <row r="10" spans="1:6">
      <c r="A10" s="15" t="s">
        <v>23</v>
      </c>
      <c r="B10" s="9" t="str">
        <f t="shared" si="0"/>
        <v>Housemade Meatballs</v>
      </c>
      <c r="C10" s="9" t="str">
        <f>RIGHT(A10,LEN(A10)-FIND("[",A10))</f>
        <v>AD1540]</v>
      </c>
      <c r="D10" t="str">
        <f>LEFT(RIGHT(A10,LEN(A10)-FIND("[",A10)),LEN(RIGHT(A10,LEN(A10)-FIND("[",A10)))-1)</f>
        <v>AD1540</v>
      </c>
      <c r="E10" s="9">
        <f>VLOOKUP(D10,info,2,FALSE)</f>
        <v>170</v>
      </c>
      <c r="F10" s="9" t="str">
        <f t="shared" si="1"/>
        <v>AD1540</v>
      </c>
    </row>
    <row r="11" spans="1:6">
      <c r="A11" s="15" t="s">
        <v>24</v>
      </c>
      <c r="B11" s="9" t="str">
        <f t="shared" si="0"/>
        <v>Housemade Sides: Asparagus</v>
      </c>
      <c r="C11" s="9" t="str">
        <f>RIGHT(A11,LEN(A11)-FIND("[",A11))</f>
        <v>AD1860]</v>
      </c>
      <c r="D11" s="9" t="str">
        <f>LEFT(RIGHT(A11,LEN(A11)-FIND("[",A11)),LEN(RIGHT(A11,LEN(A11)-FIND("[",A11)))-1)</f>
        <v>AD1860</v>
      </c>
      <c r="E11" s="9">
        <f>VLOOKUP(D11,info,2,FALSE)</f>
        <v>20</v>
      </c>
      <c r="F11" s="9" t="str">
        <f t="shared" si="1"/>
        <v>AD1860</v>
      </c>
    </row>
    <row r="12" spans="1:6">
      <c r="A12" s="15" t="s">
        <v>25</v>
      </c>
      <c r="B12" s="9" t="str">
        <f t="shared" si="0"/>
        <v>Housemade Sides: Crispy-Thin Fries</v>
      </c>
      <c r="C12" s="9" t="str">
        <f>RIGHT(A12,LEN(A12)-FIND("[",A12))</f>
        <v>AD2200]</v>
      </c>
      <c r="D12" s="9" t="str">
        <f>LEFT(RIGHT(A12,LEN(A12)-FIND("[",A12)),LEN(RIGHT(A12,LEN(A12)-FIND("[",A12)))-1)</f>
        <v>AD2200</v>
      </c>
      <c r="E12" s="9" t="e">
        <f>VLOOKUP(D12,info,2,FALSE)</f>
        <v>#N/A</v>
      </c>
      <c r="F12" s="9" t="str">
        <f t="shared" si="1"/>
        <v>AD2200</v>
      </c>
    </row>
    <row r="13" spans="1:6">
      <c r="A13" s="15" t="s">
        <v>26</v>
      </c>
      <c r="B13" s="9" t="str">
        <f t="shared" si="0"/>
        <v>Housemade Sides: Baked Potato</v>
      </c>
      <c r="C13" s="9" t="str">
        <f>RIGHT(A13,LEN(A13)-FIND("[",A13))</f>
        <v>AD2360]</v>
      </c>
      <c r="D13" s="9" t="str">
        <f t="shared" ref="D11:D74" si="2">LEFT(RIGHT(A13,LEN(A13)-FIND("[",A13)),LEN(RIGHT(A13,LEN(A13)-FIND("[",A13)))-1)</f>
        <v>AD2360</v>
      </c>
      <c r="E13" s="9">
        <f>VLOOKUP(D13,info,2,FALSE)</f>
        <v>590</v>
      </c>
      <c r="F13" s="9" t="str">
        <f t="shared" si="1"/>
        <v>AD2360</v>
      </c>
    </row>
    <row r="14" spans="1:6">
      <c r="A14" s="15" t="s">
        <v>27</v>
      </c>
      <c r="B14" s="9" t="str">
        <f t="shared" si="0"/>
        <v>Housemade Sides: Brussels Sprouts</v>
      </c>
      <c r="C14" s="9" t="str">
        <f>RIGHT(A14,LEN(A14)-FIND("[",A14))</f>
        <v>AD2570]</v>
      </c>
      <c r="D14" s="9" t="str">
        <f t="shared" si="2"/>
        <v>AD2570</v>
      </c>
      <c r="E14" s="9">
        <f>VLOOKUP(D14,info,2,FALSE)</f>
        <v>90</v>
      </c>
      <c r="F14" s="9" t="str">
        <f t="shared" si="1"/>
        <v>AD2570</v>
      </c>
    </row>
    <row r="15" spans="1:6">
      <c r="A15" s="15" t="s">
        <v>28</v>
      </c>
      <c r="B15" s="9" t="str">
        <f t="shared" si="0"/>
        <v>Housemade Sides: Rice Pilaf</v>
      </c>
      <c r="C15" s="9" t="str">
        <f t="shared" ref="C15:C78" si="3">RIGHT(A15,LEN(A15)-FIND("[",A15))</f>
        <v>AD5220]</v>
      </c>
      <c r="D15" s="9" t="str">
        <f t="shared" si="2"/>
        <v>AD5220</v>
      </c>
      <c r="E15" s="9">
        <f>VLOOKUP(D15,info,2,FALSE)</f>
        <v>290</v>
      </c>
      <c r="F15" s="9" t="str">
        <f t="shared" si="1"/>
        <v>AD5220</v>
      </c>
    </row>
    <row r="16" spans="1:6">
      <c r="A16" s="15" t="s">
        <v>29</v>
      </c>
      <c r="B16" s="9" t="str">
        <f t="shared" si="0"/>
        <v>Housemade Sides: Steamed Green Beans</v>
      </c>
      <c r="C16" s="9" t="str">
        <f t="shared" si="3"/>
        <v>AD5990]</v>
      </c>
      <c r="D16" s="9" t="str">
        <f t="shared" si="2"/>
        <v>AD5990</v>
      </c>
      <c r="E16" s="9">
        <f>VLOOKUP(D16,info,2,FALSE)</f>
        <v>90</v>
      </c>
      <c r="F16" s="9" t="str">
        <f t="shared" si="1"/>
        <v>AD5990</v>
      </c>
    </row>
    <row r="17" spans="1:6">
      <c r="A17" s="15" t="s">
        <v>30</v>
      </c>
      <c r="B17" s="9" t="str">
        <f t="shared" si="0"/>
        <v>Housemade Sides: Wedge-Cut Seasoned Fries</v>
      </c>
      <c r="C17" s="9" t="str">
        <f t="shared" si="3"/>
        <v>AD6800]</v>
      </c>
      <c r="D17" s="9" t="str">
        <f t="shared" si="2"/>
        <v>AD6800</v>
      </c>
      <c r="E17" s="9" t="e">
        <f>VLOOKUP(D17,info,2,FALSE)</f>
        <v>#N/A</v>
      </c>
      <c r="F17" s="9" t="str">
        <f t="shared" si="1"/>
        <v>AD6800</v>
      </c>
    </row>
    <row r="18" spans="1:6">
      <c r="A18" s="15" t="s">
        <v>31</v>
      </c>
      <c r="B18" s="9" t="str">
        <f t="shared" si="0"/>
        <v>Housemade Sides: Horseradish Mashed Potatoes</v>
      </c>
      <c r="C18" s="9" t="str">
        <f t="shared" si="3"/>
        <v>AD7820]</v>
      </c>
      <c r="D18" s="9" t="str">
        <f t="shared" si="2"/>
        <v>AD7820</v>
      </c>
      <c r="E18" s="9">
        <f>VLOOKUP(D18,info,2,FALSE)</f>
        <v>380</v>
      </c>
      <c r="F18" s="9" t="str">
        <f t="shared" si="1"/>
        <v>AD7820</v>
      </c>
    </row>
    <row r="19" spans="1:6">
      <c r="A19" s="15" t="s">
        <v>32</v>
      </c>
      <c r="B19" s="9" t="str">
        <f t="shared" si="0"/>
        <v>Avocado Egg Rolls</v>
      </c>
      <c r="C19" s="9" t="str">
        <f t="shared" si="3"/>
        <v>AD8720]</v>
      </c>
      <c r="D19" s="9" t="str">
        <f t="shared" si="2"/>
        <v>AD8720</v>
      </c>
      <c r="E19" s="9">
        <f>VLOOKUP(D19,info,2,FALSE)</f>
        <v>940</v>
      </c>
      <c r="F19" s="9" t="str">
        <f t="shared" si="1"/>
        <v>AD8720</v>
      </c>
    </row>
    <row r="20" spans="1:6">
      <c r="A20" s="15" t="s">
        <v>33</v>
      </c>
      <c r="B20" s="9" t="str">
        <f t="shared" si="0"/>
        <v>Housemade Sides: Steamed Broccoli</v>
      </c>
      <c r="C20" s="9" t="str">
        <f t="shared" si="3"/>
        <v>AD8960]</v>
      </c>
      <c r="D20" s="9" t="str">
        <f t="shared" si="2"/>
        <v>AD8960</v>
      </c>
      <c r="E20" s="9">
        <f>VLOOKUP(D20,info,2,FALSE)</f>
        <v>40</v>
      </c>
      <c r="F20" s="9" t="str">
        <f t="shared" si="1"/>
        <v>AD8960</v>
      </c>
    </row>
    <row r="21" spans="1:6">
      <c r="A21" s="15" t="s">
        <v>34</v>
      </c>
      <c r="B21" s="9" t="str">
        <f t="shared" si="0"/>
        <v>Housemade Sides: White Cheddar Mashed Potatoes</v>
      </c>
      <c r="C21" s="9" t="str">
        <f t="shared" si="3"/>
        <v>AD9360]</v>
      </c>
      <c r="D21" s="9" t="str">
        <f t="shared" si="2"/>
        <v>AD9360</v>
      </c>
      <c r="E21" s="9">
        <f>VLOOKUP(D21,info,2,FALSE)</f>
        <v>330</v>
      </c>
      <c r="F21" s="9" t="str">
        <f t="shared" si="1"/>
        <v>AD9360</v>
      </c>
    </row>
    <row r="22" spans="1:6">
      <c r="A22" s="15" t="s">
        <v>35</v>
      </c>
      <c r="B22" s="9" t="str">
        <f t="shared" si="0"/>
        <v>Housemade Sides: Seasonal Vegetables</v>
      </c>
      <c r="C22" s="9" t="str">
        <f t="shared" si="3"/>
        <v>AD9870]</v>
      </c>
      <c r="D22" s="9" t="str">
        <f t="shared" si="2"/>
        <v>AD9870</v>
      </c>
      <c r="E22" s="9">
        <f>VLOOKUP(D22,info,2,FALSE)</f>
        <v>110</v>
      </c>
      <c r="F22" s="9" t="str">
        <f t="shared" si="1"/>
        <v>AD9870</v>
      </c>
    </row>
    <row r="23" spans="1:6">
      <c r="A23" s="15" t="s">
        <v>36</v>
      </c>
      <c r="B23" s="9" t="str">
        <f t="shared" si="0"/>
        <v>Mahi-Mahi or Shrimp Tacos</v>
      </c>
      <c r="C23" s="9" t="str">
        <f t="shared" si="3"/>
        <v>AH1360]</v>
      </c>
      <c r="D23" s="9" t="str">
        <f t="shared" si="2"/>
        <v>AH1360</v>
      </c>
      <c r="E23" s="9">
        <f>VLOOKUP(D23,info,2,FALSE)</f>
        <v>880</v>
      </c>
      <c r="F23" s="9" t="str">
        <f t="shared" si="1"/>
        <v>AH1360</v>
      </c>
    </row>
    <row r="24" spans="1:6">
      <c r="A24" s="15" t="s">
        <v>37</v>
      </c>
      <c r="B24" s="9" t="str">
        <f t="shared" si="0"/>
        <v>Ahi Poke</v>
      </c>
      <c r="C24" s="9" t="str">
        <f t="shared" si="3"/>
        <v>AH2340]</v>
      </c>
      <c r="D24" s="9" t="str">
        <f t="shared" si="2"/>
        <v>AH2340</v>
      </c>
      <c r="E24" s="9">
        <f>VLOOKUP(D24,info,2,FALSE)</f>
        <v>310</v>
      </c>
      <c r="F24" s="9" t="str">
        <f t="shared" si="1"/>
        <v>AH2340</v>
      </c>
    </row>
    <row r="25" spans="1:6">
      <c r="A25" s="15" t="s">
        <v>38</v>
      </c>
      <c r="B25" s="9" t="str">
        <f t="shared" si="0"/>
        <v>Mountain Dew</v>
      </c>
      <c r="C25" s="9" t="str">
        <f t="shared" si="3"/>
        <v>AI1640]</v>
      </c>
      <c r="D25" s="9" t="str">
        <f t="shared" si="2"/>
        <v>AI1640</v>
      </c>
      <c r="E25" s="9">
        <f>VLOOKUP(D25,info,2,FALSE)</f>
        <v>170</v>
      </c>
      <c r="F25" s="9" t="str">
        <f t="shared" si="1"/>
        <v>AI1640</v>
      </c>
    </row>
    <row r="26" spans="1:6">
      <c r="A26" s="15" t="s">
        <v>39</v>
      </c>
      <c r="B26" s="9" t="str">
        <f t="shared" si="0"/>
        <v>Buffalo Chicken Pizza, Medium</v>
      </c>
      <c r="C26" s="9" t="str">
        <f t="shared" si="3"/>
        <v>AL3250]</v>
      </c>
      <c r="D26" s="9" t="str">
        <f t="shared" si="2"/>
        <v>AL3250</v>
      </c>
      <c r="E26" s="9">
        <f>VLOOKUP(D26,info,2,FALSE)</f>
        <v>320</v>
      </c>
      <c r="F26" s="9" t="str">
        <f t="shared" si="1"/>
        <v>AL3250</v>
      </c>
    </row>
    <row r="27" spans="1:6">
      <c r="A27" s="15" t="s">
        <v>40</v>
      </c>
      <c r="B27" s="9" t="str">
        <f t="shared" si="0"/>
        <v>Jalapeños</v>
      </c>
      <c r="C27" s="9" t="str">
        <f t="shared" si="3"/>
        <v>AL4330]</v>
      </c>
      <c r="D27" s="9" t="str">
        <f t="shared" si="2"/>
        <v>AL4330</v>
      </c>
      <c r="E27" s="9">
        <f>VLOOKUP(D27,info,2,FALSE)</f>
        <v>10</v>
      </c>
      <c r="F27" s="9" t="str">
        <f t="shared" si="1"/>
        <v>AL4330</v>
      </c>
    </row>
    <row r="28" spans="1:6">
      <c r="A28" s="15" t="s">
        <v>41</v>
      </c>
      <c r="B28" s="9" t="str">
        <f t="shared" si="0"/>
        <v>Buffalo Chicken Pizza, Individual</v>
      </c>
      <c r="C28" s="9" t="str">
        <f t="shared" si="3"/>
        <v>AL4860]</v>
      </c>
      <c r="D28" s="9" t="str">
        <f t="shared" si="2"/>
        <v>AL4860</v>
      </c>
      <c r="E28" s="9">
        <f>VLOOKUP(D28,info,2,FALSE)</f>
        <v>190</v>
      </c>
      <c r="F28" s="9" t="str">
        <f t="shared" si="1"/>
        <v>AL4860</v>
      </c>
    </row>
    <row r="29" spans="1:6">
      <c r="A29" s="15" t="s">
        <v>42</v>
      </c>
      <c r="B29" s="9" t="str">
        <f t="shared" si="0"/>
        <v>Buffalo Chicken Pizza, Shareable</v>
      </c>
      <c r="C29" s="9" t="str">
        <f t="shared" si="3"/>
        <v>AL5360]</v>
      </c>
      <c r="D29" s="9" t="str">
        <f t="shared" si="2"/>
        <v>AL5360</v>
      </c>
      <c r="E29" s="9">
        <f>VLOOKUP(D29,info,2,FALSE)</f>
        <v>200</v>
      </c>
      <c r="F29" s="9" t="str">
        <f t="shared" si="1"/>
        <v>AL5360</v>
      </c>
    </row>
    <row r="30" spans="1:6">
      <c r="A30" s="15" t="s">
        <v>43</v>
      </c>
      <c r="B30" s="9" t="str">
        <f t="shared" si="0"/>
        <v>Buffalo Chicken Pizza, Mini</v>
      </c>
      <c r="C30" s="9" t="str">
        <f t="shared" si="3"/>
        <v>AL5920]</v>
      </c>
      <c r="D30" s="9" t="str">
        <f t="shared" si="2"/>
        <v>AL5920</v>
      </c>
      <c r="E30" s="9">
        <f>VLOOKUP(D30,info,2,FALSE)</f>
        <v>170</v>
      </c>
      <c r="F30" s="9" t="str">
        <f t="shared" si="1"/>
        <v>AL5920</v>
      </c>
    </row>
    <row r="31" spans="1:6">
      <c r="A31" s="15" t="s">
        <v>44</v>
      </c>
      <c r="B31" s="9" t="str">
        <f t="shared" si="0"/>
        <v>Buffalo Chicken Pizza, Large</v>
      </c>
      <c r="C31" s="9" t="str">
        <f t="shared" si="3"/>
        <v>AL8170]</v>
      </c>
      <c r="D31" s="9" t="str">
        <f t="shared" si="2"/>
        <v>AL8170</v>
      </c>
      <c r="E31" s="9">
        <f>VLOOKUP(D31,info,2,FALSE)</f>
        <v>350</v>
      </c>
      <c r="F31" s="9" t="str">
        <f t="shared" si="1"/>
        <v>AL8170</v>
      </c>
    </row>
    <row r="32" spans="1:6">
      <c r="A32" s="15" t="s">
        <v>45</v>
      </c>
      <c r="B32" s="9" t="str">
        <f t="shared" si="0"/>
        <v>Kale and Roasted Brussels Sprouts Salad</v>
      </c>
      <c r="C32" s="9" t="str">
        <f t="shared" si="3"/>
        <v>AL8280]</v>
      </c>
      <c r="D32" s="9" t="str">
        <f t="shared" si="2"/>
        <v>AL8280</v>
      </c>
      <c r="E32" s="9">
        <f>VLOOKUP(D32,info,2,FALSE)</f>
        <v>410</v>
      </c>
      <c r="F32" s="9" t="str">
        <f t="shared" si="1"/>
        <v>AL8280</v>
      </c>
    </row>
    <row r="33" spans="1:6">
      <c r="A33" s="15" t="s">
        <v>46</v>
      </c>
      <c r="B33" s="9" t="str">
        <f t="shared" si="0"/>
        <v>Salami</v>
      </c>
      <c r="C33" s="9" t="str">
        <f t="shared" si="3"/>
        <v>AL8370]</v>
      </c>
      <c r="D33" s="9" t="str">
        <f t="shared" si="2"/>
        <v>AL8370</v>
      </c>
      <c r="E33" s="9">
        <f>VLOOKUP(D33,info,2,FALSE)</f>
        <v>100</v>
      </c>
      <c r="F33" s="9" t="str">
        <f t="shared" si="1"/>
        <v>AL8370</v>
      </c>
    </row>
    <row r="34" spans="1:6">
      <c r="A34" s="15" t="s">
        <v>47</v>
      </c>
      <c r="B34" s="9" t="str">
        <f t="shared" si="0"/>
        <v>Buffalo Chicken Pizza, Small</v>
      </c>
      <c r="C34" s="9" t="str">
        <f t="shared" si="3"/>
        <v>AL9720]</v>
      </c>
      <c r="D34" s="9" t="str">
        <f t="shared" si="2"/>
        <v>AL9720</v>
      </c>
      <c r="E34" s="9">
        <f>VLOOKUP(D34,info,2,FALSE)</f>
        <v>240</v>
      </c>
      <c r="F34" s="9" t="str">
        <f t="shared" si="1"/>
        <v>AL9720</v>
      </c>
    </row>
    <row r="35" spans="1:6">
      <c r="A35" s="15" t="s">
        <v>48</v>
      </c>
      <c r="B35" s="9" t="str">
        <f t="shared" si="0"/>
        <v>Ham, Bacon or Sausage and Two Eggs</v>
      </c>
      <c r="C35" s="9" t="str">
        <f t="shared" si="3"/>
        <v>AM6450]</v>
      </c>
      <c r="D35" s="9" t="str">
        <f t="shared" si="2"/>
        <v>AM6450</v>
      </c>
      <c r="E35" s="9">
        <f>VLOOKUP(D35,info,2,FALSE)</f>
        <v>1330</v>
      </c>
      <c r="F35" s="9" t="str">
        <f t="shared" si="1"/>
        <v>AM6450</v>
      </c>
    </row>
    <row r="36" spans="1:6">
      <c r="A36" s="15" t="s">
        <v>49</v>
      </c>
      <c r="B36" s="9" t="str">
        <f t="shared" si="0"/>
        <v>Creamy Garlic Dressing</v>
      </c>
      <c r="C36" s="9" t="str">
        <f t="shared" si="3"/>
        <v>AM7430]</v>
      </c>
      <c r="D36" s="9" t="str">
        <f t="shared" si="2"/>
        <v>AM7430</v>
      </c>
      <c r="E36" s="9">
        <f>VLOOKUP(D36,info,2,FALSE)</f>
        <v>170</v>
      </c>
      <c r="F36" s="9" t="str">
        <f t="shared" si="1"/>
        <v>AM7430</v>
      </c>
    </row>
    <row r="37" spans="1:6">
      <c r="A37" s="15" t="s">
        <v>50</v>
      </c>
      <c r="B37" s="9" t="str">
        <f t="shared" si="0"/>
        <v>Ham</v>
      </c>
      <c r="C37" s="9" t="str">
        <f t="shared" si="3"/>
        <v>AM7490]</v>
      </c>
      <c r="D37" s="9" t="str">
        <f t="shared" si="2"/>
        <v>AM7490</v>
      </c>
      <c r="E37" s="9">
        <f>VLOOKUP(D37,info,2,FALSE)</f>
        <v>40</v>
      </c>
      <c r="F37" s="9" t="str">
        <f t="shared" si="1"/>
        <v>AM7490</v>
      </c>
    </row>
    <row r="38" spans="1:6">
      <c r="A38" s="15" t="s">
        <v>51</v>
      </c>
      <c r="B38" s="9" t="str">
        <f t="shared" si="0"/>
        <v>Thousand Island Dressing</v>
      </c>
      <c r="C38" s="9" t="str">
        <f t="shared" si="3"/>
        <v>AN2760]</v>
      </c>
      <c r="D38" s="9" t="str">
        <f t="shared" si="2"/>
        <v>AN2760</v>
      </c>
      <c r="E38" s="9">
        <f>VLOOKUP(D38,info,2,FALSE)</f>
        <v>200</v>
      </c>
      <c r="F38" s="9" t="str">
        <f t="shared" si="1"/>
        <v>AN2760</v>
      </c>
    </row>
    <row r="39" spans="1:6">
      <c r="A39" s="15" t="s">
        <v>52</v>
      </c>
      <c r="B39" s="9" t="str">
        <f t="shared" si="0"/>
        <v>Roast Beef Dip, Aujus</v>
      </c>
      <c r="C39" s="9" t="str">
        <f t="shared" si="3"/>
        <v>AS5420]</v>
      </c>
      <c r="D39" s="9" t="str">
        <f t="shared" si="2"/>
        <v>AS5420</v>
      </c>
      <c r="E39" s="9">
        <f>VLOOKUP(D39,info,2,FALSE)</f>
        <v>620</v>
      </c>
      <c r="F39" s="9" t="str">
        <f t="shared" si="1"/>
        <v>AS5420</v>
      </c>
    </row>
    <row r="40" spans="1:6">
      <c r="A40" s="15" t="s">
        <v>53</v>
      </c>
      <c r="B40" s="9" t="str">
        <f t="shared" si="0"/>
        <v>Breakfast Flatbread Pizza</v>
      </c>
      <c r="C40" s="9" t="str">
        <f t="shared" si="3"/>
        <v>AS6100]</v>
      </c>
      <c r="D40" s="9" t="str">
        <f t="shared" si="2"/>
        <v>AS6100</v>
      </c>
      <c r="E40" s="9" t="e">
        <f>VLOOKUP(D40,info,2,FALSE)</f>
        <v>#N/A</v>
      </c>
      <c r="F40" s="9" t="str">
        <f t="shared" si="1"/>
        <v>AS6100</v>
      </c>
    </row>
    <row r="41" spans="1:6">
      <c r="A41" s="15" t="s">
        <v>54</v>
      </c>
      <c r="B41" s="9" t="str">
        <f t="shared" si="0"/>
        <v>Roast Beef Dip Sandwich</v>
      </c>
      <c r="C41" s="9" t="str">
        <f t="shared" si="3"/>
        <v>AS9010]</v>
      </c>
      <c r="D41" s="9" t="str">
        <f t="shared" si="2"/>
        <v>AS9010</v>
      </c>
      <c r="E41" s="9">
        <f>VLOOKUP(D41,info,2,FALSE)</f>
        <v>1250</v>
      </c>
      <c r="F41" s="9" t="str">
        <f t="shared" si="1"/>
        <v>AS9010</v>
      </c>
    </row>
    <row r="42" spans="1:6">
      <c r="A42" s="15" t="s">
        <v>55</v>
      </c>
      <c r="B42" s="9" t="str">
        <f t="shared" si="0"/>
        <v>Chocolate Chunk Pizookie</v>
      </c>
      <c r="C42" s="9" t="str">
        <f t="shared" si="3"/>
        <v>AT6680]</v>
      </c>
      <c r="D42" s="9" t="str">
        <f t="shared" si="2"/>
        <v>AT6680</v>
      </c>
      <c r="E42" s="9">
        <f>VLOOKUP(D42,info,2,FALSE)</f>
        <v>1150</v>
      </c>
      <c r="F42" s="9" t="str">
        <f t="shared" si="1"/>
        <v>AT6680</v>
      </c>
    </row>
    <row r="43" spans="1:6">
      <c r="A43" s="15" t="s">
        <v>56</v>
      </c>
      <c r="B43" s="9" t="str">
        <f t="shared" si="0"/>
        <v>Maui Sweet Teriyaki Glaze</v>
      </c>
      <c r="C43" s="9" t="str">
        <f t="shared" si="3"/>
        <v>AU3570]</v>
      </c>
      <c r="D43" s="9" t="str">
        <f t="shared" si="2"/>
        <v>AU3570</v>
      </c>
      <c r="E43" s="9">
        <f>VLOOKUP(D43,info,2,FALSE)</f>
        <v>900</v>
      </c>
      <c r="F43" s="9" t="str">
        <f t="shared" si="1"/>
        <v>AU3570</v>
      </c>
    </row>
    <row r="44" spans="1:6">
      <c r="A44" s="15" t="s">
        <v>57</v>
      </c>
      <c r="B44" s="9" t="str">
        <f t="shared" si="0"/>
        <v>Maui Glazed Pork Chop</v>
      </c>
      <c r="C44" s="9" t="str">
        <f t="shared" si="3"/>
        <v>AU4090]</v>
      </c>
      <c r="D44" s="9" t="str">
        <f t="shared" si="2"/>
        <v>AU4090</v>
      </c>
      <c r="E44" s="9">
        <f>VLOOKUP(D44,info,2,FALSE)</f>
        <v>540</v>
      </c>
      <c r="F44" s="9" t="str">
        <f t="shared" si="1"/>
        <v>AU4090</v>
      </c>
    </row>
    <row r="45" spans="1:6">
      <c r="A45" s="15" t="s">
        <v>58</v>
      </c>
      <c r="B45" s="9" t="str">
        <f t="shared" si="0"/>
        <v>Double Deluxe Burger</v>
      </c>
      <c r="C45" s="9" t="str">
        <f t="shared" si="3"/>
        <v>BL4090]</v>
      </c>
      <c r="D45" s="9" t="str">
        <f t="shared" si="2"/>
        <v>BL4090</v>
      </c>
      <c r="E45" s="9">
        <f>VLOOKUP(D45,info,2,FALSE)</f>
        <v>1620</v>
      </c>
      <c r="F45" s="9" t="str">
        <f t="shared" si="1"/>
        <v>BL4090</v>
      </c>
    </row>
    <row r="46" spans="1:6">
      <c r="A46" s="15" t="s">
        <v>59</v>
      </c>
      <c r="B46" s="9" t="str">
        <f t="shared" si="0"/>
        <v>Tropical Iced Tea</v>
      </c>
      <c r="C46" s="9" t="str">
        <f t="shared" si="3"/>
        <v>CA1060]</v>
      </c>
      <c r="D46" s="9" t="str">
        <f t="shared" si="2"/>
        <v>CA1060</v>
      </c>
      <c r="E46" s="9">
        <f>VLOOKUP(D46,info,2,FALSE)</f>
        <v>10</v>
      </c>
      <c r="F46" s="9" t="str">
        <f t="shared" si="1"/>
        <v>CA1060</v>
      </c>
    </row>
    <row r="47" spans="1:6">
      <c r="A47" s="15" t="s">
        <v>60</v>
      </c>
      <c r="B47" s="9" t="str">
        <f t="shared" si="0"/>
        <v>Tuscan Tomato Bisque, in a sourdough loaf</v>
      </c>
      <c r="C47" s="9" t="str">
        <f t="shared" si="3"/>
        <v>CA1710]</v>
      </c>
      <c r="D47" s="9" t="str">
        <f t="shared" si="2"/>
        <v>CA1710</v>
      </c>
      <c r="E47" s="9">
        <f>VLOOKUP(D47,info,2,FALSE)</f>
        <v>1590</v>
      </c>
      <c r="F47" s="9" t="str">
        <f t="shared" si="1"/>
        <v>CA1710</v>
      </c>
    </row>
    <row r="48" spans="1:6">
      <c r="A48" s="15" t="s">
        <v>61</v>
      </c>
      <c r="B48" s="9" t="str">
        <f t="shared" si="0"/>
        <v>Tuscan Chicken Limone</v>
      </c>
      <c r="C48" s="9" t="str">
        <f t="shared" si="3"/>
        <v>CA4630]</v>
      </c>
      <c r="D48" s="9" t="str">
        <f t="shared" si="2"/>
        <v>CA4630</v>
      </c>
      <c r="E48" s="9">
        <f>VLOOKUP(D48,info,2,FALSE)</f>
        <v>1330</v>
      </c>
      <c r="F48" s="9" t="str">
        <f t="shared" si="1"/>
        <v>CA4630</v>
      </c>
    </row>
    <row r="49" spans="1:6">
      <c r="A49" s="15" t="s">
        <v>62</v>
      </c>
      <c r="B49" s="9" t="str">
        <f t="shared" si="0"/>
        <v>Tuscan Tomato Bisque, Bowl</v>
      </c>
      <c r="C49" s="9" t="str">
        <f t="shared" si="3"/>
        <v>CA5300]</v>
      </c>
      <c r="D49" s="9" t="str">
        <f t="shared" si="2"/>
        <v>CA5300</v>
      </c>
      <c r="E49" s="9" t="e">
        <f>VLOOKUP(D49,info,2,FALSE)</f>
        <v>#N/A</v>
      </c>
      <c r="F49" s="9" t="str">
        <f t="shared" si="1"/>
        <v>CA5300</v>
      </c>
    </row>
    <row r="50" spans="1:6">
      <c r="A50" s="15" t="s">
        <v>63</v>
      </c>
      <c r="B50" s="9" t="str">
        <f t="shared" si="0"/>
        <v>Moroccan Spiced Salmon</v>
      </c>
      <c r="C50" s="9" t="str">
        <f t="shared" si="3"/>
        <v>CA5840]</v>
      </c>
      <c r="D50" s="9" t="str">
        <f t="shared" si="2"/>
        <v>CA5840</v>
      </c>
      <c r="E50" s="9">
        <f>VLOOKUP(D50,info,2,FALSE)</f>
        <v>690</v>
      </c>
      <c r="F50" s="9" t="str">
        <f t="shared" si="1"/>
        <v>CA5840</v>
      </c>
    </row>
    <row r="51" spans="1:6">
      <c r="A51" s="15" t="s">
        <v>64</v>
      </c>
      <c r="B51" s="9" t="str">
        <f t="shared" si="0"/>
        <v>Bacon Cheeseburger</v>
      </c>
      <c r="C51" s="9" t="str">
        <f t="shared" si="3"/>
        <v>CO2130]</v>
      </c>
      <c r="D51" s="9" t="str">
        <f t="shared" si="2"/>
        <v>CO2130</v>
      </c>
      <c r="E51" s="9">
        <f>VLOOKUP(D51,info,2,FALSE)</f>
        <v>1480</v>
      </c>
      <c r="F51" s="9" t="str">
        <f t="shared" si="1"/>
        <v>CO2130</v>
      </c>
    </row>
    <row r="52" spans="1:6">
      <c r="A52" s="15" t="s">
        <v>65</v>
      </c>
      <c r="B52" s="9" t="str">
        <f t="shared" si="0"/>
        <v>Dr Pepper</v>
      </c>
      <c r="C52" s="9" t="str">
        <f t="shared" si="3"/>
        <v>D54700]</v>
      </c>
      <c r="D52" s="9" t="str">
        <f t="shared" si="2"/>
        <v>D54700</v>
      </c>
      <c r="E52" s="9" t="e">
        <f>VLOOKUP(D52,info,2,FALSE)</f>
        <v>#N/A</v>
      </c>
      <c r="F52" s="9" t="str">
        <f t="shared" si="1"/>
        <v>D54700</v>
      </c>
    </row>
    <row r="53" spans="1:6">
      <c r="A53" s="15" t="s">
        <v>66</v>
      </c>
      <c r="B53" s="9" t="str">
        <f t="shared" si="0"/>
        <v>Golden Beet and Arugula Starter Salad</v>
      </c>
      <c r="C53" s="9" t="str">
        <f t="shared" si="3"/>
        <v>DE2410]</v>
      </c>
      <c r="D53" s="9" t="str">
        <f t="shared" si="2"/>
        <v>DE2410</v>
      </c>
      <c r="E53" s="9">
        <f>VLOOKUP(D53,info,2,FALSE)</f>
        <v>110</v>
      </c>
      <c r="F53" s="9" t="str">
        <f t="shared" si="1"/>
        <v>DE2410</v>
      </c>
    </row>
    <row r="54" spans="1:6">
      <c r="A54" s="15" t="s">
        <v>67</v>
      </c>
      <c r="B54" s="9" t="str">
        <f t="shared" si="0"/>
        <v>Garden Vegetable Potato</v>
      </c>
      <c r="C54" s="9" t="str">
        <f t="shared" si="3"/>
        <v>DE9030]</v>
      </c>
      <c r="D54" s="9" t="str">
        <f t="shared" si="2"/>
        <v>DE9030</v>
      </c>
      <c r="E54" s="9">
        <f>VLOOKUP(D54,info,2,FALSE)</f>
        <v>870</v>
      </c>
      <c r="F54" s="9" t="str">
        <f t="shared" si="1"/>
        <v>DE9030</v>
      </c>
    </row>
    <row r="55" spans="1:6">
      <c r="A55" s="15" t="s">
        <v>68</v>
      </c>
      <c r="B55" s="9" t="str">
        <f t="shared" si="0"/>
        <v>Kids' Mini Pizookie</v>
      </c>
      <c r="C55" s="9" t="str">
        <f t="shared" si="3"/>
        <v>DS1120]</v>
      </c>
      <c r="D55" s="9" t="str">
        <f t="shared" si="2"/>
        <v>DS1120</v>
      </c>
      <c r="E55" s="9">
        <f>VLOOKUP(D55,info,2,FALSE)</f>
        <v>770</v>
      </c>
      <c r="F55" s="9" t="str">
        <f t="shared" si="1"/>
        <v>DS1120</v>
      </c>
    </row>
    <row r="56" spans="1:6">
      <c r="A56" s="15" t="s">
        <v>69</v>
      </c>
      <c r="B56" s="9" t="str">
        <f t="shared" si="0"/>
        <v>Kids' Sticky Rice</v>
      </c>
      <c r="C56" s="9" t="str">
        <f t="shared" si="3"/>
        <v>DS1510]</v>
      </c>
      <c r="D56" s="9" t="str">
        <f t="shared" si="2"/>
        <v>DS1510</v>
      </c>
      <c r="E56" s="9">
        <f>VLOOKUP(D56,info,2,FALSE)</f>
        <v>150</v>
      </c>
      <c r="F56" s="9" t="str">
        <f t="shared" si="1"/>
        <v>DS1510</v>
      </c>
    </row>
    <row r="57" spans="1:6">
      <c r="A57" s="15" t="s">
        <v>70</v>
      </c>
      <c r="B57" s="9" t="str">
        <f t="shared" si="0"/>
        <v>Kids' Rice Pilaf</v>
      </c>
      <c r="C57" s="9" t="str">
        <f t="shared" si="3"/>
        <v>DS2650]</v>
      </c>
      <c r="D57" s="9" t="str">
        <f t="shared" si="2"/>
        <v>DS2650</v>
      </c>
      <c r="E57" s="9">
        <f>VLOOKUP(D57,info,2,FALSE)</f>
        <v>230</v>
      </c>
      <c r="F57" s="9" t="str">
        <f t="shared" si="1"/>
        <v>DS2650</v>
      </c>
    </row>
    <row r="58" spans="1:6">
      <c r="A58" s="15" t="s">
        <v>71</v>
      </c>
      <c r="B58" s="9" t="str">
        <f t="shared" si="0"/>
        <v>Kids' Cranberry Juice</v>
      </c>
      <c r="C58" s="9" t="str">
        <f t="shared" si="3"/>
        <v>DS2960]</v>
      </c>
      <c r="D58" s="9" t="str">
        <f t="shared" si="2"/>
        <v>DS2960</v>
      </c>
      <c r="E58" s="9">
        <f>VLOOKUP(D58,info,2,FALSE)</f>
        <v>140</v>
      </c>
      <c r="F58" s="9" t="str">
        <f t="shared" si="1"/>
        <v>DS2960</v>
      </c>
    </row>
    <row r="59" spans="1:6">
      <c r="A59" s="15" t="s">
        <v>72</v>
      </c>
      <c r="B59" s="9" t="str">
        <f t="shared" si="0"/>
        <v>Kids' Fresh Fruit</v>
      </c>
      <c r="C59" s="9" t="str">
        <f t="shared" si="3"/>
        <v>DS3250]</v>
      </c>
      <c r="D59" s="9" t="str">
        <f t="shared" si="2"/>
        <v>DS3250</v>
      </c>
      <c r="E59" s="9">
        <f>VLOOKUP(D59,info,2,FALSE)</f>
        <v>60</v>
      </c>
      <c r="F59" s="9" t="str">
        <f t="shared" si="1"/>
        <v>DS3250</v>
      </c>
    </row>
    <row r="60" spans="1:6">
      <c r="A60" s="15" t="s">
        <v>73</v>
      </c>
      <c r="B60" s="9" t="str">
        <f t="shared" si="0"/>
        <v>Kids' Chicken Tenders</v>
      </c>
      <c r="C60" s="9" t="str">
        <f t="shared" si="3"/>
        <v>DS3690]</v>
      </c>
      <c r="D60" s="9" t="str">
        <f t="shared" si="2"/>
        <v>DS3690</v>
      </c>
      <c r="E60" s="9">
        <f>VLOOKUP(D60,info,2,FALSE)</f>
        <v>500</v>
      </c>
      <c r="F60" s="9" t="str">
        <f t="shared" si="1"/>
        <v>DS3690</v>
      </c>
    </row>
    <row r="61" spans="1:6">
      <c r="A61" s="15" t="s">
        <v>74</v>
      </c>
      <c r="B61" s="9" t="str">
        <f t="shared" si="0"/>
        <v>Kids' Veggies &amp; Dip</v>
      </c>
      <c r="C61" s="9" t="str">
        <f t="shared" si="3"/>
        <v>DS3840]</v>
      </c>
      <c r="D61" s="9" t="str">
        <f t="shared" si="2"/>
        <v>DS3840</v>
      </c>
      <c r="E61" s="9">
        <f>VLOOKUP(D61,info,2,FALSE)</f>
        <v>200</v>
      </c>
      <c r="F61" s="9" t="str">
        <f t="shared" si="1"/>
        <v>DS3840</v>
      </c>
    </row>
    <row r="62" spans="1:6">
      <c r="A62" s="15" t="s">
        <v>75</v>
      </c>
      <c r="B62" s="9" t="str">
        <f t="shared" si="0"/>
        <v>Kids' Pepperoni Pizza</v>
      </c>
      <c r="C62" s="9" t="str">
        <f t="shared" si="3"/>
        <v>DS4080]</v>
      </c>
      <c r="D62" s="9" t="str">
        <f t="shared" si="2"/>
        <v>DS4080</v>
      </c>
      <c r="E62" s="9">
        <f>VLOOKUP(D62,info,2,FALSE)</f>
        <v>170</v>
      </c>
      <c r="F62" s="9" t="str">
        <f t="shared" si="1"/>
        <v>DS4080</v>
      </c>
    </row>
    <row r="63" spans="1:6">
      <c r="A63" s="15" t="s">
        <v>76</v>
      </c>
      <c r="B63" s="9" t="str">
        <f t="shared" si="0"/>
        <v>Kids' Applesauce</v>
      </c>
      <c r="C63" s="9" t="str">
        <f t="shared" si="3"/>
        <v>DS4200]</v>
      </c>
      <c r="D63" s="9" t="str">
        <f t="shared" si="2"/>
        <v>DS4200</v>
      </c>
      <c r="E63" s="9" t="e">
        <f>VLOOKUP(D63,info,2,FALSE)</f>
        <v>#N/A</v>
      </c>
      <c r="F63" s="9" t="str">
        <f t="shared" si="1"/>
        <v>DS4200</v>
      </c>
    </row>
    <row r="64" spans="1:6">
      <c r="A64" s="15" t="s">
        <v>77</v>
      </c>
      <c r="B64" s="9" t="str">
        <f t="shared" si="0"/>
        <v>Kids' Spaghetti with Marinara Sauce</v>
      </c>
      <c r="C64" s="9" t="str">
        <f t="shared" si="3"/>
        <v>DS4710]</v>
      </c>
      <c r="D64" s="9" t="str">
        <f t="shared" si="2"/>
        <v>DS4710</v>
      </c>
      <c r="E64" s="9">
        <f>VLOOKUP(D64,info,2,FALSE)</f>
        <v>300</v>
      </c>
      <c r="F64" s="9" t="str">
        <f t="shared" si="1"/>
        <v>DS4710</v>
      </c>
    </row>
    <row r="65" spans="1:6">
      <c r="A65" s="15" t="s">
        <v>78</v>
      </c>
      <c r="B65" s="9" t="str">
        <f t="shared" si="0"/>
        <v>Kids' Sundae</v>
      </c>
      <c r="C65" s="9" t="str">
        <f t="shared" si="3"/>
        <v>DS5480]</v>
      </c>
      <c r="D65" s="9" t="str">
        <f t="shared" si="2"/>
        <v>DS5480</v>
      </c>
      <c r="E65" s="9">
        <f>VLOOKUP(D65,info,2,FALSE)</f>
        <v>380</v>
      </c>
      <c r="F65" s="9" t="str">
        <f t="shared" si="1"/>
        <v>DS5480</v>
      </c>
    </row>
    <row r="66" spans="1:6">
      <c r="A66" s="15" t="s">
        <v>79</v>
      </c>
      <c r="B66" s="9" t="str">
        <f t="shared" si="0"/>
        <v>Kids' Small Salad</v>
      </c>
      <c r="C66" s="9" t="str">
        <f t="shared" si="3"/>
        <v>DS5500]</v>
      </c>
      <c r="D66" s="9" t="str">
        <f t="shared" si="2"/>
        <v>DS5500</v>
      </c>
      <c r="E66" s="9" t="e">
        <f>VLOOKUP(D66,info,2,FALSE)</f>
        <v>#N/A</v>
      </c>
      <c r="F66" s="9" t="str">
        <f t="shared" si="1"/>
        <v>DS5500</v>
      </c>
    </row>
    <row r="67" spans="1:6">
      <c r="A67" s="15" t="s">
        <v>80</v>
      </c>
      <c r="B67" s="9" t="str">
        <f t="shared" ref="B67:B130" si="4">LEFT(A67,SEARCH("[",A67)-2)</f>
        <v>Kids' Handcrafted Root Beer</v>
      </c>
      <c r="C67" s="9" t="str">
        <f t="shared" si="3"/>
        <v>DS5620]</v>
      </c>
      <c r="D67" s="9" t="str">
        <f t="shared" si="2"/>
        <v>DS5620</v>
      </c>
      <c r="E67" s="9">
        <f>VLOOKUP(D67,info,2,FALSE)</f>
        <v>210</v>
      </c>
      <c r="F67" s="9" t="str">
        <f t="shared" si="1"/>
        <v>DS5620</v>
      </c>
    </row>
    <row r="68" spans="1:6">
      <c r="A68" s="15" t="s">
        <v>81</v>
      </c>
      <c r="B68" s="9" t="str">
        <f t="shared" si="4"/>
        <v>Kids' Steamed Veggies</v>
      </c>
      <c r="C68" s="9" t="str">
        <f t="shared" si="3"/>
        <v>DS6180]</v>
      </c>
      <c r="D68" s="9" t="str">
        <f t="shared" si="2"/>
        <v>DS6180</v>
      </c>
      <c r="E68" s="9">
        <f>VLOOKUP(D68,info,2,FALSE)</f>
        <v>170</v>
      </c>
      <c r="F68" s="9" t="str">
        <f t="shared" si="1"/>
        <v>DS6180</v>
      </c>
    </row>
    <row r="69" spans="1:6">
      <c r="A69" s="15" t="s">
        <v>82</v>
      </c>
      <c r="B69" s="9" t="str">
        <f t="shared" si="4"/>
        <v>Kids' Grilled Cheese Sandwich</v>
      </c>
      <c r="C69" s="9" t="str">
        <f t="shared" si="3"/>
        <v>DS6610]</v>
      </c>
      <c r="D69" s="9" t="str">
        <f t="shared" si="2"/>
        <v>DS6610</v>
      </c>
      <c r="E69" s="9">
        <f>VLOOKUP(D69,info,2,FALSE)</f>
        <v>430</v>
      </c>
      <c r="F69" s="9" t="str">
        <f t="shared" si="1"/>
        <v>DS6610</v>
      </c>
    </row>
    <row r="70" spans="1:6">
      <c r="A70" s="15" t="s">
        <v>83</v>
      </c>
      <c r="B70" s="9" t="str">
        <f t="shared" si="4"/>
        <v>Kids' Lemonade</v>
      </c>
      <c r="C70" s="9" t="str">
        <f t="shared" si="3"/>
        <v>DS6810]</v>
      </c>
      <c r="D70" s="9" t="str">
        <f t="shared" si="2"/>
        <v>DS6810</v>
      </c>
      <c r="E70" s="9">
        <f>VLOOKUP(D70,info,2,FALSE)</f>
        <v>210</v>
      </c>
      <c r="F70" s="9" t="str">
        <f t="shared" ref="F70:F133" si="5">MID(A70,FIND("[",A70)+1,LEN(A70)-FIND("[",A70)-1)</f>
        <v>DS6810</v>
      </c>
    </row>
    <row r="71" spans="1:6">
      <c r="A71" s="15" t="s">
        <v>84</v>
      </c>
      <c r="B71" s="9" t="str">
        <f t="shared" si="4"/>
        <v>Kids' Mac 'n' Cheese</v>
      </c>
      <c r="C71" s="9" t="str">
        <f t="shared" si="3"/>
        <v>DS6890]</v>
      </c>
      <c r="D71" s="9" t="str">
        <f t="shared" si="2"/>
        <v>DS6890</v>
      </c>
      <c r="E71" s="9">
        <f>VLOOKUP(D71,info,2,FALSE)</f>
        <v>490</v>
      </c>
      <c r="F71" s="9" t="str">
        <f t="shared" si="5"/>
        <v>DS6890</v>
      </c>
    </row>
    <row r="72" spans="1:6">
      <c r="A72" s="15" t="s">
        <v>85</v>
      </c>
      <c r="B72" s="9" t="str">
        <f t="shared" si="4"/>
        <v>Kids' Crispy-Thin Fries</v>
      </c>
      <c r="C72" s="9" t="str">
        <f t="shared" si="3"/>
        <v>DS6980]</v>
      </c>
      <c r="D72" s="9" t="str">
        <f t="shared" si="2"/>
        <v>DS6980</v>
      </c>
      <c r="E72" s="9">
        <f>VLOOKUP(D72,info,2,FALSE)</f>
        <v>260</v>
      </c>
      <c r="F72" s="9" t="str">
        <f t="shared" si="5"/>
        <v>DS6980</v>
      </c>
    </row>
    <row r="73" spans="1:6">
      <c r="A73" s="15" t="s">
        <v>86</v>
      </c>
      <c r="B73" s="9" t="str">
        <f t="shared" si="4"/>
        <v>Kids' Mini Burgers</v>
      </c>
      <c r="C73" s="9" t="str">
        <f t="shared" si="3"/>
        <v>DS7000]</v>
      </c>
      <c r="D73" s="9" t="str">
        <f t="shared" si="2"/>
        <v>DS7000</v>
      </c>
      <c r="E73" s="9" t="e">
        <f>VLOOKUP(D73,info,2,FALSE)</f>
        <v>#N/A</v>
      </c>
      <c r="F73" s="9" t="str">
        <f t="shared" si="5"/>
        <v>DS7000</v>
      </c>
    </row>
    <row r="74" spans="1:6">
      <c r="A74" s="15" t="s">
        <v>87</v>
      </c>
      <c r="B74" s="9" t="str">
        <f t="shared" si="4"/>
        <v>Kids' Mashed Potatoes</v>
      </c>
      <c r="C74" s="9" t="str">
        <f t="shared" si="3"/>
        <v>DS7300]</v>
      </c>
      <c r="D74" s="9" t="str">
        <f t="shared" si="2"/>
        <v>DS7300</v>
      </c>
      <c r="E74" s="9" t="e">
        <f>VLOOKUP(D74,info,2,FALSE)</f>
        <v>#N/A</v>
      </c>
      <c r="F74" s="9" t="str">
        <f t="shared" si="5"/>
        <v>DS7300</v>
      </c>
    </row>
    <row r="75" spans="1:6">
      <c r="A75" s="15" t="s">
        <v>88</v>
      </c>
      <c r="B75" s="9" t="str">
        <f t="shared" si="4"/>
        <v>Kids' Garlic Cheese Bread</v>
      </c>
      <c r="C75" s="9" t="str">
        <f t="shared" si="3"/>
        <v>DS7301]</v>
      </c>
      <c r="D75" s="9" t="str">
        <f t="shared" ref="D75:D138" si="6">LEFT(RIGHT(A75,LEN(A75)-FIND("[",A75)),LEN(RIGHT(A75,LEN(A75)-FIND("[",A75)))-1)</f>
        <v>DS7301</v>
      </c>
      <c r="E75" s="9" t="e">
        <f>VLOOKUP(D75,info,2,FALSE)</f>
        <v>#N/A</v>
      </c>
      <c r="F75" s="9" t="str">
        <f t="shared" si="5"/>
        <v>DS7301</v>
      </c>
    </row>
    <row r="76" spans="1:6">
      <c r="A76" s="15" t="s">
        <v>89</v>
      </c>
      <c r="B76" s="9" t="str">
        <f t="shared" si="4"/>
        <v>Kids' Orange Juice</v>
      </c>
      <c r="C76" s="9" t="str">
        <f t="shared" si="3"/>
        <v>DS7710]</v>
      </c>
      <c r="D76" s="9" t="str">
        <f t="shared" si="6"/>
        <v>DS7710</v>
      </c>
      <c r="E76" s="9">
        <f>VLOOKUP(D76,info,2,FALSE)</f>
        <v>110</v>
      </c>
      <c r="F76" s="9" t="str">
        <f t="shared" si="5"/>
        <v>DS7710</v>
      </c>
    </row>
    <row r="77" spans="1:6">
      <c r="A77" s="15" t="s">
        <v>90</v>
      </c>
      <c r="B77" s="9" t="str">
        <f t="shared" si="4"/>
        <v>Kids' Milk</v>
      </c>
      <c r="C77" s="9" t="str">
        <f t="shared" si="3"/>
        <v>DS8350]</v>
      </c>
      <c r="D77" s="9" t="str">
        <f t="shared" si="6"/>
        <v>DS8350</v>
      </c>
      <c r="E77" s="9">
        <f>VLOOKUP(D77,info,2,FALSE)</f>
        <v>140</v>
      </c>
      <c r="F77" s="9" t="str">
        <f t="shared" si="5"/>
        <v>DS8350</v>
      </c>
    </row>
    <row r="78" spans="1:6">
      <c r="A78" s="15" t="s">
        <v>91</v>
      </c>
      <c r="B78" s="9" t="str">
        <f t="shared" si="4"/>
        <v>Kids' Happy Face Potatoes</v>
      </c>
      <c r="C78" s="9" t="str">
        <f t="shared" si="3"/>
        <v>DS8360]</v>
      </c>
      <c r="D78" s="9" t="str">
        <f t="shared" si="6"/>
        <v>DS8360</v>
      </c>
      <c r="E78" s="9">
        <f>VLOOKUP(D78,info,2,FALSE)</f>
        <v>180</v>
      </c>
      <c r="F78" s="9" t="str">
        <f t="shared" si="5"/>
        <v>DS8360</v>
      </c>
    </row>
    <row r="79" spans="1:6">
      <c r="A79" s="15" t="s">
        <v>92</v>
      </c>
      <c r="B79" s="9" t="str">
        <f t="shared" si="4"/>
        <v>Kids' Quarter Rack of Ribs</v>
      </c>
      <c r="C79" s="9" t="str">
        <f t="shared" ref="C79:C142" si="7">RIGHT(A79,LEN(A79)-FIND("[",A79))</f>
        <v>DS8410]</v>
      </c>
      <c r="D79" s="9" t="str">
        <f t="shared" si="6"/>
        <v>DS8410</v>
      </c>
      <c r="E79" s="9">
        <f>VLOOKUP(D79,info,2,FALSE)</f>
        <v>740</v>
      </c>
      <c r="F79" s="9" t="str">
        <f t="shared" si="5"/>
        <v>DS8410</v>
      </c>
    </row>
    <row r="80" spans="1:6">
      <c r="A80" s="15" t="s">
        <v>93</v>
      </c>
      <c r="B80" s="9" t="str">
        <f t="shared" si="4"/>
        <v>Kids' Grilled Chicken Pasta</v>
      </c>
      <c r="C80" s="9" t="str">
        <f t="shared" si="7"/>
        <v>DS8890]</v>
      </c>
      <c r="D80" s="9" t="str">
        <f t="shared" si="6"/>
        <v>DS8890</v>
      </c>
      <c r="E80" s="9">
        <f>VLOOKUP(D80,info,2,FALSE)</f>
        <v>830</v>
      </c>
      <c r="F80" s="9" t="str">
        <f t="shared" si="5"/>
        <v>DS8890</v>
      </c>
    </row>
    <row r="81" spans="1:6">
      <c r="A81" s="15" t="s">
        <v>94</v>
      </c>
      <c r="B81" s="9" t="str">
        <f t="shared" si="4"/>
        <v>Kids' Chocolate Milk</v>
      </c>
      <c r="C81" s="9" t="str">
        <f t="shared" si="7"/>
        <v>DS8980]</v>
      </c>
      <c r="D81" s="9" t="str">
        <f t="shared" si="6"/>
        <v>DS8980</v>
      </c>
      <c r="E81" s="9">
        <f>VLOOKUP(D81,info,2,FALSE)</f>
        <v>220</v>
      </c>
      <c r="F81" s="9" t="str">
        <f t="shared" si="5"/>
        <v>DS8980</v>
      </c>
    </row>
    <row r="82" spans="1:6">
      <c r="A82" s="15" t="s">
        <v>95</v>
      </c>
      <c r="B82" s="9" t="str">
        <f t="shared" si="4"/>
        <v>Kids' Cheese Pizza</v>
      </c>
      <c r="C82" s="9" t="str">
        <f t="shared" si="7"/>
        <v>DS9040]</v>
      </c>
      <c r="D82" s="9" t="str">
        <f t="shared" si="6"/>
        <v>DS9040</v>
      </c>
      <c r="E82" s="9">
        <f>VLOOKUP(D82,info,2,FALSE)</f>
        <v>150</v>
      </c>
      <c r="F82" s="9" t="str">
        <f t="shared" si="5"/>
        <v>DS9040</v>
      </c>
    </row>
    <row r="83" spans="1:6">
      <c r="A83" s="15" t="s">
        <v>96</v>
      </c>
      <c r="B83" s="9" t="str">
        <f t="shared" si="4"/>
        <v>Kids' Apple Juice</v>
      </c>
      <c r="C83" s="9" t="str">
        <f t="shared" si="7"/>
        <v>DS9100]</v>
      </c>
      <c r="D83" s="9" t="str">
        <f t="shared" si="6"/>
        <v>DS9100</v>
      </c>
      <c r="E83" s="9" t="e">
        <f>VLOOKUP(D83,info,2,FALSE)</f>
        <v>#N/A</v>
      </c>
      <c r="F83" s="9" t="str">
        <f t="shared" si="5"/>
        <v>DS9100</v>
      </c>
    </row>
    <row r="84" spans="1:6">
      <c r="A84" s="15" t="s">
        <v>97</v>
      </c>
      <c r="B84" s="9" t="str">
        <f t="shared" si="4"/>
        <v>Kids' Grilled Chicken Breast</v>
      </c>
      <c r="C84" s="9" t="str">
        <f t="shared" si="7"/>
        <v>DS9260]</v>
      </c>
      <c r="D84" s="9" t="str">
        <f t="shared" si="6"/>
        <v>DS9260</v>
      </c>
      <c r="E84" s="9">
        <f>VLOOKUP(D84,info,2,FALSE)</f>
        <v>320</v>
      </c>
      <c r="F84" s="9" t="str">
        <f t="shared" si="5"/>
        <v>DS9260</v>
      </c>
    </row>
    <row r="85" spans="1:6">
      <c r="A85" s="15" t="s">
        <v>98</v>
      </c>
      <c r="B85" s="9" t="str">
        <f t="shared" si="4"/>
        <v>Kids' Mini Corn Dogs</v>
      </c>
      <c r="C85" s="9" t="str">
        <f t="shared" si="7"/>
        <v>DS9390]</v>
      </c>
      <c r="D85" s="9" t="str">
        <f t="shared" si="6"/>
        <v>DS9390</v>
      </c>
      <c r="E85" s="9">
        <f>VLOOKUP(D85,info,2,FALSE)</f>
        <v>430</v>
      </c>
      <c r="F85" s="9" t="str">
        <f t="shared" si="5"/>
        <v>DS9390</v>
      </c>
    </row>
    <row r="86" spans="1:6">
      <c r="A86" s="15" t="s">
        <v>99</v>
      </c>
      <c r="B86" s="9" t="str">
        <f t="shared" si="4"/>
        <v>Kids' Soda</v>
      </c>
      <c r="C86" s="9" t="str">
        <f t="shared" si="7"/>
        <v>DS9800]</v>
      </c>
      <c r="D86" s="9" t="str">
        <f t="shared" si="6"/>
        <v>DS9800</v>
      </c>
      <c r="E86" s="9" t="e">
        <f>VLOOKUP(D86,info,2,FALSE)</f>
        <v>#N/A</v>
      </c>
      <c r="F86" s="9" t="str">
        <f t="shared" si="5"/>
        <v>DS9800</v>
      </c>
    </row>
    <row r="87" spans="1:6">
      <c r="A87" s="15" t="s">
        <v>100</v>
      </c>
      <c r="B87" s="9" t="str">
        <f t="shared" si="4"/>
        <v>Kids' Spaghetti with Meat Sauce</v>
      </c>
      <c r="C87" s="9" t="str">
        <f t="shared" si="7"/>
        <v>DS9860]</v>
      </c>
      <c r="D87" s="9" t="str">
        <f t="shared" si="6"/>
        <v>DS9860</v>
      </c>
      <c r="E87" s="9">
        <f>VLOOKUP(D87,info,2,FALSE)</f>
        <v>360</v>
      </c>
      <c r="F87" s="9" t="str">
        <f t="shared" si="5"/>
        <v>DS9860</v>
      </c>
    </row>
    <row r="88" spans="1:6">
      <c r="A88" s="15" t="s">
        <v>101</v>
      </c>
      <c r="B88" s="9" t="str">
        <f t="shared" si="4"/>
        <v>Kids' Wedge-Cut Seasoned Fries</v>
      </c>
      <c r="C88" s="9" t="str">
        <f t="shared" si="7"/>
        <v>DS9970]</v>
      </c>
      <c r="D88" s="9" t="str">
        <f t="shared" si="6"/>
        <v>DS9970</v>
      </c>
      <c r="E88" s="9">
        <f>VLOOKUP(D88,info,2,FALSE)</f>
        <v>290</v>
      </c>
      <c r="F88" s="9" t="str">
        <f t="shared" si="5"/>
        <v>DS9970</v>
      </c>
    </row>
    <row r="89" spans="1:6">
      <c r="A89" s="15" t="s">
        <v>102</v>
      </c>
      <c r="B89" s="9" t="str">
        <f t="shared" si="4"/>
        <v>Great White Pizza, Medium</v>
      </c>
      <c r="C89" s="9" t="str">
        <f t="shared" si="7"/>
        <v>EA1000]</v>
      </c>
      <c r="D89" s="9" t="str">
        <f t="shared" si="6"/>
        <v>EA1000</v>
      </c>
      <c r="E89" s="9" t="e">
        <f>VLOOKUP(D89,info,2,FALSE)</f>
        <v>#N/A</v>
      </c>
      <c r="F89" s="9" t="str">
        <f t="shared" si="5"/>
        <v>EA1000</v>
      </c>
    </row>
    <row r="90" spans="1:6">
      <c r="A90" s="15" t="s">
        <v>103</v>
      </c>
      <c r="B90" s="9" t="str">
        <f t="shared" si="4"/>
        <v>Great White Pizza, Small</v>
      </c>
      <c r="C90" s="9" t="str">
        <f t="shared" si="7"/>
        <v>EA1160]</v>
      </c>
      <c r="D90" s="9" t="str">
        <f t="shared" si="6"/>
        <v>EA1160</v>
      </c>
      <c r="E90" s="9">
        <f>VLOOKUP(D90,info,2,FALSE)</f>
        <v>260</v>
      </c>
      <c r="F90" s="9" t="str">
        <f t="shared" si="5"/>
        <v>EA1160</v>
      </c>
    </row>
    <row r="91" spans="1:6">
      <c r="A91" s="15" t="s">
        <v>104</v>
      </c>
      <c r="B91" s="9" t="str">
        <f t="shared" si="4"/>
        <v>Wheat Toast (2 slices)</v>
      </c>
      <c r="C91" s="9" t="str">
        <f t="shared" si="7"/>
        <v>EA2140]</v>
      </c>
      <c r="D91" s="9" t="str">
        <f t="shared" si="6"/>
        <v>EA2140</v>
      </c>
      <c r="E91" s="9">
        <f>VLOOKUP(D91,info,2,FALSE)</f>
        <v>260</v>
      </c>
      <c r="F91" s="9" t="str">
        <f t="shared" si="5"/>
        <v>EA2140</v>
      </c>
    </row>
    <row r="92" spans="1:6">
      <c r="A92" s="15" t="s">
        <v>105</v>
      </c>
      <c r="B92" s="9" t="str">
        <f t="shared" si="4"/>
        <v>Mediterranean Pizza, Large</v>
      </c>
      <c r="C92" s="9" t="str">
        <f t="shared" si="7"/>
        <v>EA3430]</v>
      </c>
      <c r="D92" s="9" t="str">
        <f t="shared" si="6"/>
        <v>EA3430</v>
      </c>
      <c r="E92" s="9">
        <f>VLOOKUP(D92,info,2,FALSE)</f>
        <v>440</v>
      </c>
      <c r="F92" s="9" t="str">
        <f t="shared" si="5"/>
        <v>EA3430</v>
      </c>
    </row>
    <row r="93" spans="1:6">
      <c r="A93" s="15" t="s">
        <v>106</v>
      </c>
      <c r="B93" s="9" t="str">
        <f t="shared" si="4"/>
        <v>Great White Pizza, Mini</v>
      </c>
      <c r="C93" s="9" t="str">
        <f t="shared" si="7"/>
        <v>EA3580]</v>
      </c>
      <c r="D93" s="9" t="str">
        <f t="shared" si="6"/>
        <v>EA3580</v>
      </c>
      <c r="E93" s="9">
        <f>VLOOKUP(D93,info,2,FALSE)</f>
        <v>180</v>
      </c>
      <c r="F93" s="9" t="str">
        <f t="shared" si="5"/>
        <v>EA3580</v>
      </c>
    </row>
    <row r="94" spans="1:6">
      <c r="A94" s="15" t="s">
        <v>107</v>
      </c>
      <c r="B94" s="9" t="str">
        <f t="shared" si="4"/>
        <v>Mediterranean Chicken Pita Tacos</v>
      </c>
      <c r="C94" s="9" t="str">
        <f t="shared" si="7"/>
        <v>EA5760]</v>
      </c>
      <c r="D94" s="9" t="str">
        <f t="shared" si="6"/>
        <v>EA5760</v>
      </c>
      <c r="E94" s="9">
        <f>VLOOKUP(D94,info,2,FALSE)</f>
        <v>680</v>
      </c>
      <c r="F94" s="9" t="str">
        <f t="shared" si="5"/>
        <v>EA5760</v>
      </c>
    </row>
    <row r="95" spans="1:6">
      <c r="A95" s="15" t="s">
        <v>108</v>
      </c>
      <c r="B95" s="9" t="str">
        <f t="shared" si="4"/>
        <v>Mediterranean Pizza, Small</v>
      </c>
      <c r="C95" s="9" t="str">
        <f t="shared" si="7"/>
        <v>EA6450]</v>
      </c>
      <c r="D95" s="9" t="str">
        <f t="shared" si="6"/>
        <v>EA6450</v>
      </c>
      <c r="E95" s="9">
        <f>VLOOKUP(D95,info,2,FALSE)</f>
        <v>300</v>
      </c>
      <c r="F95" s="9" t="str">
        <f t="shared" si="5"/>
        <v>EA6450</v>
      </c>
    </row>
    <row r="96" spans="1:6">
      <c r="A96" s="15" t="s">
        <v>109</v>
      </c>
      <c r="B96" s="9" t="str">
        <f t="shared" si="4"/>
        <v>Mediterranean Pizza, Mini</v>
      </c>
      <c r="C96" s="9" t="str">
        <f t="shared" si="7"/>
        <v>EA7100]</v>
      </c>
      <c r="D96" s="9" t="str">
        <f t="shared" si="6"/>
        <v>EA7100</v>
      </c>
      <c r="E96" s="9" t="e">
        <f>VLOOKUP(D96,info,2,FALSE)</f>
        <v>#N/A</v>
      </c>
      <c r="F96" s="9" t="str">
        <f t="shared" si="5"/>
        <v>EA7100</v>
      </c>
    </row>
    <row r="97" spans="1:6">
      <c r="A97" s="15" t="s">
        <v>110</v>
      </c>
      <c r="B97" s="9" t="str">
        <f t="shared" si="4"/>
        <v>Mediterranean Pizza, Medium</v>
      </c>
      <c r="C97" s="9" t="str">
        <f t="shared" si="7"/>
        <v>EA7640]</v>
      </c>
      <c r="D97" s="9" t="str">
        <f t="shared" si="6"/>
        <v>EA7640</v>
      </c>
      <c r="E97" s="9">
        <f>VLOOKUP(D97,info,2,FALSE)</f>
        <v>390</v>
      </c>
      <c r="F97" s="9" t="str">
        <f t="shared" si="5"/>
        <v>EA7640</v>
      </c>
    </row>
    <row r="98" spans="1:6">
      <c r="A98" s="15" t="s">
        <v>111</v>
      </c>
      <c r="B98" s="9" t="str">
        <f t="shared" si="4"/>
        <v>Great White Pizza, Large</v>
      </c>
      <c r="C98" s="9" t="str">
        <f t="shared" si="7"/>
        <v>EA9720]</v>
      </c>
      <c r="D98" s="9" t="str">
        <f t="shared" si="6"/>
        <v>EA9720</v>
      </c>
      <c r="E98" s="9">
        <f>VLOOKUP(D98,info,2,FALSE)</f>
        <v>380</v>
      </c>
      <c r="F98" s="9" t="str">
        <f t="shared" si="5"/>
        <v>EA9720</v>
      </c>
    </row>
    <row r="99" spans="1:6">
      <c r="A99" s="15" t="s">
        <v>112</v>
      </c>
      <c r="B99" s="9" t="str">
        <f t="shared" si="4"/>
        <v>Sweet Pig Pizza, Shareable</v>
      </c>
      <c r="C99" s="9" t="str">
        <f t="shared" si="7"/>
        <v>EE1980]</v>
      </c>
      <c r="D99" s="9" t="str">
        <f t="shared" si="6"/>
        <v>EE1980</v>
      </c>
      <c r="E99" s="9">
        <f>VLOOKUP(D99,info,2,FALSE)</f>
        <v>170</v>
      </c>
      <c r="F99" s="9" t="str">
        <f t="shared" si="5"/>
        <v>EE1980</v>
      </c>
    </row>
    <row r="100" spans="1:6">
      <c r="A100" s="15" t="s">
        <v>113</v>
      </c>
      <c r="B100" s="9" t="str">
        <f t="shared" si="4"/>
        <v>Green Bell Peppers</v>
      </c>
      <c r="C100" s="9" t="str">
        <f t="shared" si="7"/>
        <v>EE2050]</v>
      </c>
      <c r="D100" s="9" t="str">
        <f t="shared" si="6"/>
        <v>EE2050</v>
      </c>
      <c r="E100" s="9">
        <f>VLOOKUP(D100,info,2,FALSE)</f>
        <v>20</v>
      </c>
      <c r="F100" s="9" t="str">
        <f t="shared" si="5"/>
        <v>EE2050</v>
      </c>
    </row>
    <row r="101" spans="1:6">
      <c r="A101" s="15" t="s">
        <v>114</v>
      </c>
      <c r="B101" s="9" t="str">
        <f t="shared" si="4"/>
        <v>Sweet Pig Pizza, Large</v>
      </c>
      <c r="C101" s="9" t="str">
        <f t="shared" si="7"/>
        <v>EE5570]</v>
      </c>
      <c r="D101" s="9" t="str">
        <f t="shared" si="6"/>
        <v>EE5570</v>
      </c>
      <c r="E101" s="9">
        <f>VLOOKUP(D101,info,2,FALSE)</f>
        <v>300</v>
      </c>
      <c r="F101" s="9" t="str">
        <f t="shared" si="5"/>
        <v>EE5570</v>
      </c>
    </row>
    <row r="102" spans="1:6">
      <c r="A102" s="15" t="s">
        <v>115</v>
      </c>
      <c r="B102" s="9" t="str">
        <f t="shared" si="4"/>
        <v>Sweet Pig Pizza, Mini</v>
      </c>
      <c r="C102" s="9" t="str">
        <f t="shared" si="7"/>
        <v>EE5900]</v>
      </c>
      <c r="D102" s="9" t="str">
        <f t="shared" si="6"/>
        <v>EE5900</v>
      </c>
      <c r="E102" s="9" t="e">
        <f>VLOOKUP(D102,info,2,FALSE)</f>
        <v>#N/A</v>
      </c>
      <c r="F102" s="9" t="str">
        <f t="shared" si="5"/>
        <v>EE5900</v>
      </c>
    </row>
    <row r="103" spans="1:6">
      <c r="A103" s="15" t="s">
        <v>116</v>
      </c>
      <c r="B103" s="9" t="str">
        <f t="shared" si="4"/>
        <v>Sweet Tea</v>
      </c>
      <c r="C103" s="9" t="str">
        <f t="shared" si="7"/>
        <v>EE6040]</v>
      </c>
      <c r="D103" s="9" t="str">
        <f t="shared" si="6"/>
        <v>EE6040</v>
      </c>
      <c r="E103" s="9">
        <f>VLOOKUP(D103,info,2,FALSE)</f>
        <v>190</v>
      </c>
      <c r="F103" s="9" t="str">
        <f t="shared" si="5"/>
        <v>EE6040</v>
      </c>
    </row>
    <row r="104" spans="1:6">
      <c r="A104" s="15" t="s">
        <v>117</v>
      </c>
      <c r="B104" s="9" t="str">
        <f t="shared" si="4"/>
        <v>Sweet Corn</v>
      </c>
      <c r="C104" s="9" t="str">
        <f t="shared" si="7"/>
        <v>EE7300]</v>
      </c>
      <c r="D104" s="9" t="str">
        <f t="shared" si="6"/>
        <v>EE7300</v>
      </c>
      <c r="E104" s="9" t="e">
        <f>VLOOKUP(D104,info,2,FALSE)</f>
        <v>#N/A</v>
      </c>
      <c r="F104" s="9" t="str">
        <f t="shared" si="5"/>
        <v>EE7300</v>
      </c>
    </row>
    <row r="105" spans="1:6">
      <c r="A105" s="15" t="s">
        <v>118</v>
      </c>
      <c r="B105" s="9" t="str">
        <f t="shared" si="4"/>
        <v>Sweet Pig Pizza, Small</v>
      </c>
      <c r="C105" s="9" t="str">
        <f t="shared" si="7"/>
        <v>EE8730]</v>
      </c>
      <c r="D105" s="9" t="str">
        <f t="shared" si="6"/>
        <v>EE8730</v>
      </c>
      <c r="E105" s="9">
        <f>VLOOKUP(D105,info,2,FALSE)</f>
        <v>210</v>
      </c>
      <c r="F105" s="9" t="str">
        <f t="shared" si="5"/>
        <v>EE8730</v>
      </c>
    </row>
    <row r="106" spans="1:6">
      <c r="A106" s="15" t="s">
        <v>119</v>
      </c>
      <c r="B106" s="9" t="str">
        <f t="shared" si="4"/>
        <v>Sweet Pig Pizza, Individual</v>
      </c>
      <c r="C106" s="9" t="str">
        <f t="shared" si="7"/>
        <v>EE8930]</v>
      </c>
      <c r="D106" s="9" t="str">
        <f t="shared" si="6"/>
        <v>EE8930</v>
      </c>
      <c r="E106" s="9">
        <f>VLOOKUP(D106,info,2,FALSE)</f>
        <v>150</v>
      </c>
      <c r="F106" s="9" t="str">
        <f t="shared" si="5"/>
        <v>EE8930</v>
      </c>
    </row>
    <row r="107" spans="1:6">
      <c r="A107" s="15" t="s">
        <v>120</v>
      </c>
      <c r="B107" s="9" t="str">
        <f t="shared" si="4"/>
        <v>Sweet Pig Pizza, Medium</v>
      </c>
      <c r="C107" s="9" t="str">
        <f t="shared" si="7"/>
        <v>EE9030]</v>
      </c>
      <c r="D107" s="9" t="str">
        <f t="shared" si="6"/>
        <v>EE9030</v>
      </c>
      <c r="E107" s="9">
        <f>VLOOKUP(D107,info,2,FALSE)</f>
        <v>270</v>
      </c>
      <c r="F107" s="9" t="str">
        <f t="shared" si="5"/>
        <v>EE9030</v>
      </c>
    </row>
    <row r="108" spans="1:6">
      <c r="A108" s="15" t="s">
        <v>121</v>
      </c>
      <c r="B108" s="9" t="str">
        <f t="shared" si="4"/>
        <v>Brussels Sprouts</v>
      </c>
      <c r="C108" s="9" t="str">
        <f t="shared" si="7"/>
        <v>EL8800]</v>
      </c>
      <c r="D108" s="9" t="str">
        <f t="shared" si="6"/>
        <v>EL8800</v>
      </c>
      <c r="E108" s="9" t="e">
        <f>VLOOKUP(D108,info,2,FALSE)</f>
        <v>#N/A</v>
      </c>
      <c r="F108" s="9" t="str">
        <f t="shared" si="5"/>
        <v>EL8800</v>
      </c>
    </row>
    <row r="109" spans="1:6">
      <c r="A109" s="15" t="s">
        <v>122</v>
      </c>
      <c r="B109" s="9" t="str">
        <f t="shared" si="4"/>
        <v>Pepsi</v>
      </c>
      <c r="C109" s="9" t="str">
        <f t="shared" si="7"/>
        <v>EP1160]</v>
      </c>
      <c r="D109" s="9" t="str">
        <f t="shared" si="6"/>
        <v>EP1160</v>
      </c>
      <c r="E109" s="9">
        <f>VLOOKUP(D109,info,2,FALSE)</f>
        <v>150</v>
      </c>
      <c r="F109" s="9" t="str">
        <f t="shared" si="5"/>
        <v>EP1160</v>
      </c>
    </row>
    <row r="110" spans="1:6">
      <c r="A110" s="15" t="s">
        <v>123</v>
      </c>
      <c r="B110" s="9" t="str">
        <f t="shared" si="4"/>
        <v>Pepperoni</v>
      </c>
      <c r="C110" s="9" t="str">
        <f t="shared" si="7"/>
        <v>EP7080]</v>
      </c>
      <c r="D110" s="9" t="str">
        <f t="shared" si="6"/>
        <v>EP7080</v>
      </c>
      <c r="E110" s="9">
        <f>VLOOKUP(D110,info,2,FALSE)</f>
        <v>90</v>
      </c>
      <c r="F110" s="9" t="str">
        <f t="shared" si="5"/>
        <v>EP7080</v>
      </c>
    </row>
    <row r="111" spans="1:6">
      <c r="A111" s="15" t="s">
        <v>124</v>
      </c>
      <c r="B111" s="9" t="str">
        <f t="shared" si="4"/>
        <v>Southern Fried Chicken Lunch Special</v>
      </c>
      <c r="C111" s="9" t="str">
        <f t="shared" si="7"/>
        <v>ER4700]</v>
      </c>
      <c r="D111" s="9" t="str">
        <f t="shared" si="6"/>
        <v>ER4700</v>
      </c>
      <c r="E111" s="9" t="e">
        <f>VLOOKUP(D111,info,2,FALSE)</f>
        <v>#N/A</v>
      </c>
      <c r="F111" s="9" t="str">
        <f t="shared" si="5"/>
        <v>ER4700</v>
      </c>
    </row>
    <row r="112" spans="1:6">
      <c r="A112" s="15" t="s">
        <v>125</v>
      </c>
      <c r="B112" s="9" t="str">
        <f t="shared" si="4"/>
        <v>Southern Fried Chicken</v>
      </c>
      <c r="C112" s="9" t="str">
        <f t="shared" si="7"/>
        <v>ER6240]</v>
      </c>
      <c r="D112" s="9" t="str">
        <f t="shared" si="6"/>
        <v>ER6240</v>
      </c>
      <c r="E112" s="9">
        <f>VLOOKUP(D112,info,2,FALSE)</f>
        <v>1590</v>
      </c>
      <c r="F112" s="9" t="str">
        <f t="shared" si="5"/>
        <v>ER6240</v>
      </c>
    </row>
    <row r="113" spans="1:6">
      <c r="A113" s="15" t="s">
        <v>126</v>
      </c>
      <c r="B113" s="9" t="str">
        <f t="shared" si="4"/>
        <v>Fresh Atlantic Salmon, Flame-Broiled</v>
      </c>
      <c r="C113" s="9" t="str">
        <f t="shared" si="7"/>
        <v>ES1130]</v>
      </c>
      <c r="D113" s="9" t="str">
        <f t="shared" si="6"/>
        <v>ES1130</v>
      </c>
      <c r="E113" s="9">
        <f>VLOOKUP(D113,info,2,FALSE)</f>
        <v>1070</v>
      </c>
      <c r="F113" s="9" t="str">
        <f t="shared" si="5"/>
        <v>ES1130</v>
      </c>
    </row>
    <row r="114" spans="1:6">
      <c r="A114" s="15" t="s">
        <v>127</v>
      </c>
      <c r="B114" s="9" t="str">
        <f t="shared" si="4"/>
        <v>Fresh Watermelon and Feta Starter Salad</v>
      </c>
      <c r="C114" s="9" t="str">
        <f t="shared" si="7"/>
        <v>ES1750]</v>
      </c>
      <c r="D114" s="9" t="str">
        <f t="shared" si="6"/>
        <v>ES1750</v>
      </c>
      <c r="E114" s="9">
        <f>VLOOKUP(D114,info,2,FALSE)</f>
        <v>190</v>
      </c>
      <c r="F114" s="9" t="str">
        <f t="shared" si="5"/>
        <v>ES1750</v>
      </c>
    </row>
    <row r="115" spans="1:6">
      <c r="A115" s="15" t="s">
        <v>128</v>
      </c>
      <c r="B115" s="9" t="str">
        <f t="shared" si="4"/>
        <v>Fresh Fruit</v>
      </c>
      <c r="C115" s="9" t="str">
        <f t="shared" si="7"/>
        <v>ES2830]</v>
      </c>
      <c r="D115" s="9" t="str">
        <f t="shared" si="6"/>
        <v>ES2830</v>
      </c>
      <c r="E115" s="9">
        <f>VLOOKUP(D115,info,2,FALSE)</f>
        <v>60</v>
      </c>
      <c r="F115" s="9" t="str">
        <f t="shared" si="5"/>
        <v>ES2830</v>
      </c>
    </row>
    <row r="116" spans="1:6">
      <c r="A116" s="15" t="s">
        <v>129</v>
      </c>
      <c r="B116" s="9" t="str">
        <f t="shared" si="4"/>
        <v>Fresh Squeezed Strawberry Lemonade</v>
      </c>
      <c r="C116" s="9" t="str">
        <f t="shared" si="7"/>
        <v>ES3310]</v>
      </c>
      <c r="D116" s="9" t="str">
        <f t="shared" si="6"/>
        <v>ES3310</v>
      </c>
      <c r="E116" s="9">
        <f>VLOOKUP(D116,info,2,FALSE)</f>
        <v>220</v>
      </c>
      <c r="F116" s="9" t="str">
        <f t="shared" si="5"/>
        <v>ES3310</v>
      </c>
    </row>
    <row r="117" spans="1:6">
      <c r="A117" s="15" t="s">
        <v>130</v>
      </c>
      <c r="B117" s="9" t="str">
        <f t="shared" si="4"/>
        <v>Cheese and Tomato Pizza, Small</v>
      </c>
      <c r="C117" s="9" t="str">
        <f t="shared" si="7"/>
        <v>ES3760]</v>
      </c>
      <c r="D117" s="9" t="str">
        <f t="shared" si="6"/>
        <v>ES3760</v>
      </c>
      <c r="E117" s="9">
        <f>VLOOKUP(D117,info,2,FALSE)</f>
        <v>210</v>
      </c>
      <c r="F117" s="9" t="str">
        <f t="shared" si="5"/>
        <v>ES3760</v>
      </c>
    </row>
    <row r="118" spans="1:6">
      <c r="A118" s="15" t="s">
        <v>131</v>
      </c>
      <c r="B118" s="9" t="str">
        <f t="shared" si="4"/>
        <v>Cheese and Tomato Pizza, Large</v>
      </c>
      <c r="C118" s="9" t="str">
        <f t="shared" si="7"/>
        <v>ES5760]</v>
      </c>
      <c r="D118" s="9" t="str">
        <f t="shared" si="6"/>
        <v>ES5760</v>
      </c>
      <c r="E118" s="9">
        <f>VLOOKUP(D118,info,2,FALSE)</f>
        <v>300</v>
      </c>
      <c r="F118" s="9" t="str">
        <f t="shared" si="5"/>
        <v>ES5760</v>
      </c>
    </row>
    <row r="119" spans="1:6">
      <c r="A119" s="15" t="s">
        <v>132</v>
      </c>
      <c r="B119" s="9" t="str">
        <f t="shared" si="4"/>
        <v>Fresh Strawberry or Blueberry Topping</v>
      </c>
      <c r="C119" s="9" t="str">
        <f t="shared" si="7"/>
        <v>ES6120]</v>
      </c>
      <c r="D119" s="9" t="str">
        <f t="shared" si="6"/>
        <v>ES6120</v>
      </c>
      <c r="E119" s="9">
        <f>VLOOKUP(D119,info,2,FALSE)</f>
        <v>60</v>
      </c>
      <c r="F119" s="9" t="str">
        <f t="shared" si="5"/>
        <v>ES6120</v>
      </c>
    </row>
    <row r="120" spans="1:6">
      <c r="A120" s="15" t="s">
        <v>133</v>
      </c>
      <c r="B120" s="9" t="str">
        <f t="shared" si="4"/>
        <v>Best Beginnings Appetizer Combo</v>
      </c>
      <c r="C120" s="9" t="str">
        <f t="shared" si="7"/>
        <v>ES6140]</v>
      </c>
      <c r="D120" s="9" t="str">
        <f t="shared" si="6"/>
        <v>ES6140</v>
      </c>
      <c r="E120" s="9">
        <f>VLOOKUP(D120,info,2,FALSE)</f>
        <v>2150</v>
      </c>
      <c r="F120" s="9" t="str">
        <f t="shared" si="5"/>
        <v>ES6140</v>
      </c>
    </row>
    <row r="121" spans="1:6">
      <c r="A121" s="15" t="s">
        <v>134</v>
      </c>
      <c r="B121" s="9" t="str">
        <f t="shared" si="4"/>
        <v>Fresh Mozzarella and Tomato Salad</v>
      </c>
      <c r="C121" s="9" t="str">
        <f t="shared" si="7"/>
        <v>ES6690]</v>
      </c>
      <c r="D121" s="9" t="str">
        <f t="shared" si="6"/>
        <v>ES6690</v>
      </c>
      <c r="E121" s="9">
        <f>VLOOKUP(D121,info,2,FALSE)</f>
        <v>260</v>
      </c>
      <c r="F121" s="9" t="str">
        <f t="shared" si="5"/>
        <v>ES6690</v>
      </c>
    </row>
    <row r="122" spans="1:6">
      <c r="A122" s="15" t="s">
        <v>135</v>
      </c>
      <c r="B122" s="9" t="str">
        <f t="shared" si="4"/>
        <v>Fresh Atlantic Salmon, Blackened</v>
      </c>
      <c r="C122" s="9" t="str">
        <f t="shared" si="7"/>
        <v>ES6760]</v>
      </c>
      <c r="D122" s="9" t="str">
        <f t="shared" si="6"/>
        <v>ES6760</v>
      </c>
      <c r="E122" s="9">
        <f>VLOOKUP(D122,info,2,FALSE)</f>
        <v>1090</v>
      </c>
      <c r="F122" s="9" t="str">
        <f t="shared" si="5"/>
        <v>ES6760</v>
      </c>
    </row>
    <row r="123" spans="1:6">
      <c r="A123" s="15" t="s">
        <v>136</v>
      </c>
      <c r="B123" s="9" t="str">
        <f t="shared" si="4"/>
        <v>Fresh Squeezed Lemonade</v>
      </c>
      <c r="C123" s="9" t="str">
        <f t="shared" si="7"/>
        <v>ES7570]</v>
      </c>
      <c r="D123" s="9" t="str">
        <f t="shared" si="6"/>
        <v>ES7570</v>
      </c>
      <c r="E123" s="9">
        <f>VLOOKUP(D123,info,2,FALSE)</f>
        <v>210</v>
      </c>
      <c r="F123" s="9" t="str">
        <f t="shared" si="5"/>
        <v>ES7570</v>
      </c>
    </row>
    <row r="124" spans="1:6">
      <c r="A124" s="15" t="s">
        <v>137</v>
      </c>
      <c r="B124" s="9" t="str">
        <f t="shared" si="4"/>
        <v>Cheese and Tomato Pizza, Mini</v>
      </c>
      <c r="C124" s="9" t="str">
        <f t="shared" si="7"/>
        <v>ES7600]</v>
      </c>
      <c r="D124" s="9" t="str">
        <f t="shared" si="6"/>
        <v>ES7600</v>
      </c>
      <c r="E124" s="9" t="e">
        <f>VLOOKUP(D124,info,2,FALSE)</f>
        <v>#N/A</v>
      </c>
      <c r="F124" s="9" t="str">
        <f t="shared" si="5"/>
        <v>ES7600</v>
      </c>
    </row>
    <row r="125" spans="1:6">
      <c r="A125" s="15" t="s">
        <v>138</v>
      </c>
      <c r="B125" s="9" t="str">
        <f t="shared" si="4"/>
        <v>Cheese and Tomato Pizza, Medium</v>
      </c>
      <c r="C125" s="9" t="str">
        <f t="shared" si="7"/>
        <v>ES9430]</v>
      </c>
      <c r="D125" s="9" t="str">
        <f t="shared" si="6"/>
        <v>ES9430</v>
      </c>
      <c r="E125" s="9">
        <f>VLOOKUP(D125,info,2,FALSE)</f>
        <v>270</v>
      </c>
      <c r="F125" s="9" t="str">
        <f t="shared" si="5"/>
        <v>ES9430</v>
      </c>
    </row>
    <row r="126" spans="1:6">
      <c r="A126" s="15" t="s">
        <v>139</v>
      </c>
      <c r="B126" s="9" t="str">
        <f t="shared" si="4"/>
        <v>Angel Hair Classico</v>
      </c>
      <c r="C126" s="9" t="str">
        <f t="shared" si="7"/>
        <v>GE8090]</v>
      </c>
      <c r="D126" s="9" t="str">
        <f t="shared" si="6"/>
        <v>GE8090</v>
      </c>
      <c r="E126" s="9">
        <f>VLOOKUP(D126,info,2,FALSE)</f>
        <v>1020</v>
      </c>
      <c r="F126" s="9" t="str">
        <f t="shared" si="5"/>
        <v>GE8090</v>
      </c>
    </row>
    <row r="127" spans="1:6">
      <c r="A127" s="15" t="s">
        <v>140</v>
      </c>
      <c r="B127" s="9" t="str">
        <f t="shared" si="4"/>
        <v>Veggie Patty</v>
      </c>
      <c r="C127" s="9" t="str">
        <f t="shared" si="7"/>
        <v>GI7030]</v>
      </c>
      <c r="D127" s="9" t="str">
        <f t="shared" si="6"/>
        <v>GI7030</v>
      </c>
      <c r="E127" s="9">
        <f>VLOOKUP(D127,info,2,FALSE)</f>
        <v>180</v>
      </c>
      <c r="F127" s="9" t="str">
        <f t="shared" si="5"/>
        <v>GI7030</v>
      </c>
    </row>
    <row r="128" spans="1:6">
      <c r="A128" s="15" t="s">
        <v>141</v>
      </c>
      <c r="B128" s="9" t="str">
        <f t="shared" si="4"/>
        <v>Thai Chicken Mango Salad</v>
      </c>
      <c r="C128" s="9" t="str">
        <f t="shared" si="7"/>
        <v>HA4360]</v>
      </c>
      <c r="D128" s="9" t="str">
        <f t="shared" si="6"/>
        <v>HA4360</v>
      </c>
      <c r="E128" s="9">
        <f>VLOOKUP(D128,info,2,FALSE)</f>
        <v>610</v>
      </c>
      <c r="F128" s="9" t="str">
        <f t="shared" si="5"/>
        <v>HA4360</v>
      </c>
    </row>
    <row r="129" spans="1:6">
      <c r="A129" s="15" t="s">
        <v>142</v>
      </c>
      <c r="B129" s="9" t="str">
        <f t="shared" si="4"/>
        <v>Thai Shrimp Lettuce Wraps</v>
      </c>
      <c r="C129" s="9" t="str">
        <f t="shared" si="7"/>
        <v>HA7530]</v>
      </c>
      <c r="D129" s="9" t="str">
        <f t="shared" si="6"/>
        <v>HA7530</v>
      </c>
      <c r="E129" s="9">
        <f>VLOOKUP(D129,info,2,FALSE)</f>
        <v>360</v>
      </c>
      <c r="F129" s="9" t="str">
        <f t="shared" si="5"/>
        <v>HA7530</v>
      </c>
    </row>
    <row r="130" spans="1:6">
      <c r="A130" s="15" t="s">
        <v>143</v>
      </c>
      <c r="B130" s="9" t="str">
        <f t="shared" si="4"/>
        <v>Hot Tea</v>
      </c>
      <c r="C130" s="9" t="str">
        <f t="shared" si="7"/>
        <v>HO1240]</v>
      </c>
      <c r="D130" s="9" t="str">
        <f t="shared" si="6"/>
        <v>HO1240</v>
      </c>
      <c r="E130" s="9">
        <f>VLOOKUP(D130,info,2,FALSE)</f>
        <v>0</v>
      </c>
      <c r="F130" s="9" t="str">
        <f t="shared" si="5"/>
        <v>HO1240</v>
      </c>
    </row>
    <row r="131" spans="1:6">
      <c r="A131" s="15" t="s">
        <v>144</v>
      </c>
      <c r="B131" s="9" t="str">
        <f t="shared" ref="B131:B194" si="8">LEFT(A131,SEARCH("[",A131)-2)</f>
        <v>Hot &amp; Spicy Buffalo</v>
      </c>
      <c r="C131" s="9" t="str">
        <f t="shared" si="7"/>
        <v>HO5500]</v>
      </c>
      <c r="D131" s="9" t="str">
        <f t="shared" si="6"/>
        <v>HO5500</v>
      </c>
      <c r="E131" s="9" t="e">
        <f>VLOOKUP(D131,info,2,FALSE)</f>
        <v>#N/A</v>
      </c>
      <c r="F131" s="9" t="str">
        <f t="shared" si="5"/>
        <v>HO5500</v>
      </c>
    </row>
    <row r="132" spans="1:6">
      <c r="A132" s="15" t="s">
        <v>145</v>
      </c>
      <c r="B132" s="9" t="str">
        <f t="shared" si="8"/>
        <v>Hawaiian Mahi-Mahi</v>
      </c>
      <c r="C132" s="9" t="str">
        <f t="shared" si="7"/>
        <v>IA2550]</v>
      </c>
      <c r="D132" s="9" t="str">
        <f t="shared" si="6"/>
        <v>IA2550</v>
      </c>
      <c r="E132" s="9">
        <f>VLOOKUP(D132,info,2,FALSE)</f>
        <v>450</v>
      </c>
      <c r="F132" s="9" t="str">
        <f t="shared" si="5"/>
        <v>IA2550</v>
      </c>
    </row>
    <row r="133" spans="1:6">
      <c r="A133" s="15" t="s">
        <v>146</v>
      </c>
      <c r="B133" s="9" t="str">
        <f t="shared" si="8"/>
        <v>Italian Dressing</v>
      </c>
      <c r="C133" s="9" t="str">
        <f t="shared" si="7"/>
        <v>IA3470]</v>
      </c>
      <c r="D133" s="9" t="str">
        <f t="shared" si="6"/>
        <v>IA3470</v>
      </c>
      <c r="E133" s="9">
        <f>VLOOKUP(D133,info,2,FALSE)</f>
        <v>170</v>
      </c>
      <c r="F133" s="9" t="str">
        <f t="shared" si="5"/>
        <v>IA3470</v>
      </c>
    </row>
    <row r="134" spans="1:6">
      <c r="A134" s="15" t="s">
        <v>147</v>
      </c>
      <c r="B134" s="9" t="str">
        <f t="shared" si="8"/>
        <v>Italian Sausage</v>
      </c>
      <c r="C134" s="9" t="str">
        <f t="shared" si="7"/>
        <v>IA3630]</v>
      </c>
      <c r="D134" s="9" t="str">
        <f t="shared" si="6"/>
        <v>IA3630</v>
      </c>
      <c r="E134" s="9">
        <f>VLOOKUP(D134,info,2,FALSE)</f>
        <v>290</v>
      </c>
      <c r="F134" s="9" t="str">
        <f t="shared" ref="F134:F197" si="9">MID(A134,FIND("[",A134)+1,LEN(A134)-FIND("[",A134)-1)</f>
        <v>IA3630</v>
      </c>
    </row>
    <row r="135" spans="1:6">
      <c r="A135" s="15" t="s">
        <v>148</v>
      </c>
      <c r="B135" s="9" t="str">
        <f t="shared" si="8"/>
        <v>Vegetarian Pizza, Medium</v>
      </c>
      <c r="C135" s="9" t="str">
        <f t="shared" si="7"/>
        <v>IA4520]</v>
      </c>
      <c r="D135" s="9" t="str">
        <f t="shared" si="6"/>
        <v>IA4520</v>
      </c>
      <c r="E135" s="9">
        <f>VLOOKUP(D135,info,2,FALSE)</f>
        <v>260</v>
      </c>
      <c r="F135" s="9" t="str">
        <f t="shared" si="9"/>
        <v>IA4520</v>
      </c>
    </row>
    <row r="136" spans="1:6">
      <c r="A136" s="15" t="s">
        <v>149</v>
      </c>
      <c r="B136" s="9" t="str">
        <f t="shared" si="8"/>
        <v>Vegetarian Pizza, Shareable</v>
      </c>
      <c r="C136" s="9" t="str">
        <f t="shared" si="7"/>
        <v>IA5000]</v>
      </c>
      <c r="D136" s="9" t="str">
        <f t="shared" si="6"/>
        <v>IA5000</v>
      </c>
      <c r="E136" s="9" t="e">
        <f>VLOOKUP(D136,info,2,FALSE)</f>
        <v>#N/A</v>
      </c>
      <c r="F136" s="9" t="str">
        <f t="shared" si="9"/>
        <v>IA5000</v>
      </c>
    </row>
    <row r="137" spans="1:6">
      <c r="A137" s="15" t="s">
        <v>150</v>
      </c>
      <c r="B137" s="9" t="str">
        <f t="shared" si="8"/>
        <v>Vegetarian Pizza, Large</v>
      </c>
      <c r="C137" s="9" t="str">
        <f t="shared" si="7"/>
        <v>IA5700]</v>
      </c>
      <c r="D137" s="9" t="str">
        <f t="shared" si="6"/>
        <v>IA5700</v>
      </c>
      <c r="E137" s="9" t="e">
        <f>VLOOKUP(D137,info,2,FALSE)</f>
        <v>#N/A</v>
      </c>
      <c r="F137" s="9" t="str">
        <f t="shared" si="9"/>
        <v>IA5700</v>
      </c>
    </row>
    <row r="138" spans="1:6">
      <c r="A138" s="15" t="s">
        <v>151</v>
      </c>
      <c r="B138" s="9" t="str">
        <f t="shared" si="8"/>
        <v>Asian Chopped Salad</v>
      </c>
      <c r="C138" s="9" t="str">
        <f t="shared" si="7"/>
        <v>IA6520]</v>
      </c>
      <c r="D138" s="9" t="str">
        <f t="shared" si="6"/>
        <v>IA6520</v>
      </c>
      <c r="E138" s="9">
        <f>VLOOKUP(D138,info,2,FALSE)</f>
        <v>520</v>
      </c>
      <c r="F138" s="9" t="str">
        <f t="shared" si="9"/>
        <v>IA6520</v>
      </c>
    </row>
    <row r="139" spans="1:6">
      <c r="A139" s="15" t="s">
        <v>152</v>
      </c>
      <c r="B139" s="9" t="str">
        <f t="shared" si="8"/>
        <v>Vegetarian Pizza, Individual</v>
      </c>
      <c r="C139" s="9" t="str">
        <f t="shared" si="7"/>
        <v>IA7310]</v>
      </c>
      <c r="D139" s="9" t="str">
        <f t="shared" ref="D139:D202" si="10">LEFT(RIGHT(A139,LEN(A139)-FIND("[",A139)),LEN(RIGHT(A139,LEN(A139)-FIND("[",A139)))-1)</f>
        <v>IA7310</v>
      </c>
      <c r="E139" s="9">
        <f>VLOOKUP(D139,info,2,FALSE)</f>
        <v>150</v>
      </c>
      <c r="F139" s="9" t="str">
        <f t="shared" si="9"/>
        <v>IA7310</v>
      </c>
    </row>
    <row r="140" spans="1:6">
      <c r="A140" s="15" t="s">
        <v>153</v>
      </c>
      <c r="B140" s="9" t="str">
        <f t="shared" si="8"/>
        <v>Vegetarian Pizza, Small</v>
      </c>
      <c r="C140" s="9" t="str">
        <f t="shared" si="7"/>
        <v>IA8360]</v>
      </c>
      <c r="D140" s="9" t="str">
        <f t="shared" si="10"/>
        <v>IA8360</v>
      </c>
      <c r="E140" s="9">
        <f>VLOOKUP(D140,info,2,FALSE)</f>
        <v>200</v>
      </c>
      <c r="F140" s="9" t="str">
        <f t="shared" si="9"/>
        <v>IA8360</v>
      </c>
    </row>
    <row r="141" spans="1:6">
      <c r="A141" s="15" t="s">
        <v>154</v>
      </c>
      <c r="B141" s="9" t="str">
        <f t="shared" si="8"/>
        <v>Vegetarian Pizza, Mini</v>
      </c>
      <c r="C141" s="9" t="str">
        <f t="shared" si="7"/>
        <v>IA9300]</v>
      </c>
      <c r="D141" s="9" t="str">
        <f t="shared" si="10"/>
        <v>IA9300</v>
      </c>
      <c r="E141" s="9" t="e">
        <f>VLOOKUP(D141,info,2,FALSE)</f>
        <v>#N/A</v>
      </c>
      <c r="F141" s="9" t="str">
        <f t="shared" si="9"/>
        <v>IA9300</v>
      </c>
    </row>
    <row r="142" spans="1:6">
      <c r="A142" s="15" t="s">
        <v>155</v>
      </c>
      <c r="B142" s="9" t="str">
        <f t="shared" si="8"/>
        <v>Ice Cream, 1 Scoop</v>
      </c>
      <c r="C142" s="9" t="str">
        <f t="shared" si="7"/>
        <v>IC3590]</v>
      </c>
      <c r="D142" s="9" t="str">
        <f t="shared" si="10"/>
        <v>IC3590</v>
      </c>
      <c r="E142" s="9">
        <f>VLOOKUP(D142,info,2,FALSE)</f>
        <v>200</v>
      </c>
      <c r="F142" s="9" t="str">
        <f t="shared" si="9"/>
        <v>IC3590</v>
      </c>
    </row>
    <row r="143" spans="1:6">
      <c r="A143" s="15" t="s">
        <v>156</v>
      </c>
      <c r="B143" s="9" t="str">
        <f t="shared" si="8"/>
        <v>Ice Cream, 2 Scoops</v>
      </c>
      <c r="C143" s="9" t="str">
        <f t="shared" ref="C143:C206" si="11">RIGHT(A143,LEN(A143)-FIND("[",A143))</f>
        <v>IC6790]</v>
      </c>
      <c r="D143" s="9" t="str">
        <f t="shared" si="10"/>
        <v>IC6790</v>
      </c>
      <c r="E143" s="9">
        <f>VLOOKUP(D143,info,2,FALSE)</f>
        <v>400</v>
      </c>
      <c r="F143" s="9" t="str">
        <f t="shared" si="9"/>
        <v>IC6790</v>
      </c>
    </row>
    <row r="144" spans="1:6">
      <c r="A144" s="15" t="s">
        <v>157</v>
      </c>
      <c r="B144" s="9" t="str">
        <f t="shared" si="8"/>
        <v>Side of Crispy-Thin Fries</v>
      </c>
      <c r="C144" s="9" t="str">
        <f t="shared" si="11"/>
        <v>ID5100]</v>
      </c>
      <c r="D144" s="9" t="str">
        <f t="shared" si="10"/>
        <v>ID5100</v>
      </c>
      <c r="E144" s="9" t="e">
        <f>VLOOKUP(D144,info,2,FALSE)</f>
        <v>#N/A</v>
      </c>
      <c r="F144" s="9" t="str">
        <f t="shared" si="9"/>
        <v>ID5100</v>
      </c>
    </row>
    <row r="145" spans="1:6">
      <c r="A145" s="15" t="s">
        <v>158</v>
      </c>
      <c r="B145" s="9" t="str">
        <f t="shared" si="8"/>
        <v>Side of Wedge-Cut Seasoned Fries</v>
      </c>
      <c r="C145" s="9" t="str">
        <f t="shared" si="11"/>
        <v>ID6550]</v>
      </c>
      <c r="D145" s="9" t="str">
        <f t="shared" si="10"/>
        <v>ID6550</v>
      </c>
      <c r="E145" s="9">
        <f>VLOOKUP(D145,info,2,FALSE)</f>
        <v>390</v>
      </c>
      <c r="F145" s="9" t="str">
        <f t="shared" si="9"/>
        <v>ID6550</v>
      </c>
    </row>
    <row r="146" spans="1:6">
      <c r="A146" s="15" t="s">
        <v>159</v>
      </c>
      <c r="B146" s="9" t="str">
        <f t="shared" si="8"/>
        <v>Diet Pepsi</v>
      </c>
      <c r="C146" s="9" t="str">
        <f t="shared" si="11"/>
        <v>IE3700]</v>
      </c>
      <c r="D146" s="9" t="str">
        <f t="shared" si="10"/>
        <v>IE3700</v>
      </c>
      <c r="E146" s="9" t="e">
        <f>VLOOKUP(D146,info,2,FALSE)</f>
        <v>#N/A</v>
      </c>
      <c r="F146" s="9" t="str">
        <f t="shared" si="9"/>
        <v>IE3700</v>
      </c>
    </row>
    <row r="147" spans="1:6">
      <c r="A147" s="15" t="s">
        <v>160</v>
      </c>
      <c r="B147" s="9" t="str">
        <f t="shared" si="8"/>
        <v>Cookies 'n' Cream Pizookie</v>
      </c>
      <c r="C147" s="9" t="str">
        <f t="shared" si="11"/>
        <v>IE3800]</v>
      </c>
      <c r="D147" s="9" t="str">
        <f t="shared" si="10"/>
        <v>IE3800</v>
      </c>
      <c r="E147" s="9" t="e">
        <f>VLOOKUP(D147,info,2,FALSE)</f>
        <v>#N/A</v>
      </c>
      <c r="F147" s="9" t="str">
        <f t="shared" si="9"/>
        <v>IE3800</v>
      </c>
    </row>
    <row r="148" spans="1:6">
      <c r="A148" s="15" t="s">
        <v>161</v>
      </c>
      <c r="B148" s="9" t="str">
        <f t="shared" si="8"/>
        <v>Milk</v>
      </c>
      <c r="C148" s="9" t="str">
        <f t="shared" si="11"/>
        <v>IL9890]</v>
      </c>
      <c r="D148" s="9" t="str">
        <f t="shared" si="10"/>
        <v>IL9890</v>
      </c>
      <c r="E148" s="9">
        <f>VLOOKUP(D148,info,2,FALSE)</f>
        <v>280</v>
      </c>
      <c r="F148" s="9" t="str">
        <f t="shared" si="9"/>
        <v>IL9890</v>
      </c>
    </row>
    <row r="149" spans="1:6">
      <c r="A149" s="15" t="s">
        <v>162</v>
      </c>
      <c r="B149" s="9" t="str">
        <f t="shared" si="8"/>
        <v>Shrimp Scampi Pasta</v>
      </c>
      <c r="C149" s="9" t="str">
        <f t="shared" si="11"/>
        <v>IM1620]</v>
      </c>
      <c r="D149" s="9" t="str">
        <f t="shared" si="10"/>
        <v>IM1620</v>
      </c>
      <c r="E149" s="9">
        <f>VLOOKUP(D149,info,2,FALSE)</f>
        <v>1590</v>
      </c>
      <c r="F149" s="9" t="str">
        <f t="shared" si="9"/>
        <v>IM1620</v>
      </c>
    </row>
    <row r="150" spans="1:6">
      <c r="A150" s="15" t="s">
        <v>163</v>
      </c>
      <c r="B150" s="9" t="str">
        <f t="shared" si="8"/>
        <v>Shrimp Scampi Pasta Lunch Special</v>
      </c>
      <c r="C150" s="9" t="str">
        <f t="shared" si="11"/>
        <v>IM7160]</v>
      </c>
      <c r="D150" s="9" t="str">
        <f t="shared" si="10"/>
        <v>IM7160</v>
      </c>
      <c r="E150" s="9">
        <f>VLOOKUP(D150,info,2,FALSE)</f>
        <v>880</v>
      </c>
      <c r="F150" s="9" t="str">
        <f t="shared" si="9"/>
        <v>IM7160</v>
      </c>
    </row>
    <row r="151" spans="1:6">
      <c r="A151" s="15" t="s">
        <v>164</v>
      </c>
      <c r="B151" s="9" t="str">
        <f t="shared" si="8"/>
        <v>Sparkling Raspberry Lemonade</v>
      </c>
      <c r="C151" s="9" t="str">
        <f t="shared" si="11"/>
        <v>IN1810]</v>
      </c>
      <c r="D151" s="9" t="str">
        <f t="shared" si="10"/>
        <v>IN1810</v>
      </c>
      <c r="E151" s="9">
        <f>VLOOKUP(D151,info,2,FALSE)</f>
        <v>170</v>
      </c>
      <c r="F151" s="9" t="str">
        <f t="shared" si="9"/>
        <v>IN1810</v>
      </c>
    </row>
    <row r="152" spans="1:6">
      <c r="A152" s="15" t="s">
        <v>165</v>
      </c>
      <c r="B152" s="9" t="str">
        <f t="shared" si="8"/>
        <v>Mini-Bruschetta</v>
      </c>
      <c r="C152" s="9" t="str">
        <f t="shared" si="11"/>
        <v>IN2610]</v>
      </c>
      <c r="D152" s="9" t="str">
        <f t="shared" si="10"/>
        <v>IN2610</v>
      </c>
      <c r="E152" s="9">
        <f>VLOOKUP(D152,info,2,FALSE)</f>
        <v>370</v>
      </c>
      <c r="F152" s="9" t="str">
        <f t="shared" si="9"/>
        <v>IN2610</v>
      </c>
    </row>
    <row r="153" spans="1:6">
      <c r="A153" s="15" t="s">
        <v>166</v>
      </c>
      <c r="B153" s="9" t="str">
        <f t="shared" si="8"/>
        <v>Fettuccini Alfredo</v>
      </c>
      <c r="C153" s="9" t="str">
        <f t="shared" si="11"/>
        <v>IN3200]</v>
      </c>
      <c r="D153" s="9" t="str">
        <f t="shared" si="10"/>
        <v>IN3200</v>
      </c>
      <c r="E153" s="9" t="e">
        <f>VLOOKUP(D153,info,2,FALSE)</f>
        <v>#N/A</v>
      </c>
      <c r="F153" s="9" t="str">
        <f t="shared" si="9"/>
        <v>IN3200</v>
      </c>
    </row>
    <row r="154" spans="1:6">
      <c r="A154" s="15" t="s">
        <v>167</v>
      </c>
      <c r="B154" s="9" t="str">
        <f t="shared" si="8"/>
        <v>Skiny 'rita - Alcohol - Skinny Margarita</v>
      </c>
      <c r="C154" s="9" t="str">
        <f t="shared" si="11"/>
        <v>IN6160]</v>
      </c>
      <c r="D154" s="9" t="str">
        <f t="shared" si="10"/>
        <v>IN6160</v>
      </c>
      <c r="E154" s="9">
        <f>VLOOKUP(D154,info,2,FALSE)</f>
        <v>130</v>
      </c>
      <c r="F154" s="9" t="str">
        <f t="shared" si="9"/>
        <v>IN6160</v>
      </c>
    </row>
    <row r="155" spans="1:6">
      <c r="A155" s="15" t="s">
        <v>168</v>
      </c>
      <c r="B155" s="9" t="str">
        <f t="shared" si="8"/>
        <v>Pineapple</v>
      </c>
      <c r="C155" s="9" t="str">
        <f t="shared" si="11"/>
        <v>IN7720]</v>
      </c>
      <c r="D155" s="9" t="str">
        <f t="shared" si="10"/>
        <v>IN7720</v>
      </c>
      <c r="E155" s="9">
        <f>VLOOKUP(D155,info,2,FALSE)</f>
        <v>60</v>
      </c>
      <c r="F155" s="9" t="str">
        <f t="shared" si="9"/>
        <v>IN7720</v>
      </c>
    </row>
    <row r="156" spans="1:6">
      <c r="A156" s="15" t="s">
        <v>169</v>
      </c>
      <c r="B156" s="9" t="str">
        <f t="shared" si="8"/>
        <v>Fettuccini Alfredo Lunch Special</v>
      </c>
      <c r="C156" s="9" t="str">
        <f t="shared" si="11"/>
        <v>IN8630]</v>
      </c>
      <c r="D156" s="9" t="str">
        <f t="shared" si="10"/>
        <v>IN8630</v>
      </c>
      <c r="E156" s="9">
        <f>VLOOKUP(D156,info,2,FALSE)</f>
        <v>710</v>
      </c>
      <c r="F156" s="9" t="str">
        <f t="shared" si="9"/>
        <v>IN8630</v>
      </c>
    </row>
    <row r="157" spans="1:6">
      <c r="A157" s="15" t="s">
        <v>170</v>
      </c>
      <c r="B157" s="9" t="str">
        <f t="shared" si="8"/>
        <v>Crisp Potato Skins Platter</v>
      </c>
      <c r="C157" s="9" t="str">
        <f t="shared" si="11"/>
        <v>IS6320]</v>
      </c>
      <c r="D157" s="9" t="str">
        <f t="shared" si="10"/>
        <v>IS6320</v>
      </c>
      <c r="E157" s="9">
        <f>VLOOKUP(D157,info,2,FALSE)</f>
        <v>1440</v>
      </c>
      <c r="F157" s="9" t="str">
        <f t="shared" si="9"/>
        <v>IS6320</v>
      </c>
    </row>
    <row r="158" spans="1:6">
      <c r="A158" s="15" t="s">
        <v>171</v>
      </c>
      <c r="B158" s="9" t="str">
        <f t="shared" si="8"/>
        <v>Honey-Crisp Chicken Salad Lunch Special</v>
      </c>
      <c r="C158" s="9" t="str">
        <f t="shared" si="11"/>
        <v>IS7630]</v>
      </c>
      <c r="D158" s="9" t="str">
        <f t="shared" si="10"/>
        <v>IS7630</v>
      </c>
      <c r="E158" s="9">
        <f>VLOOKUP(D158,info,2,FALSE)</f>
        <v>760</v>
      </c>
      <c r="F158" s="9" t="str">
        <f t="shared" si="9"/>
        <v>IS7630</v>
      </c>
    </row>
    <row r="159" spans="1:6">
      <c r="A159" s="15" t="s">
        <v>172</v>
      </c>
      <c r="B159" s="9" t="str">
        <f t="shared" si="8"/>
        <v>Brisk Raspberry Iced Tea</v>
      </c>
      <c r="C159" s="9" t="str">
        <f t="shared" si="11"/>
        <v>IS8420]</v>
      </c>
      <c r="D159" s="9" t="str">
        <f t="shared" si="10"/>
        <v>IS8420</v>
      </c>
      <c r="E159" s="9">
        <f>VLOOKUP(D159,info,2,FALSE)</f>
        <v>140</v>
      </c>
      <c r="F159" s="9" t="str">
        <f t="shared" si="9"/>
        <v>IS8420</v>
      </c>
    </row>
    <row r="160" spans="1:6">
      <c r="A160" s="15" t="s">
        <v>173</v>
      </c>
      <c r="B160" s="9" t="str">
        <f t="shared" si="8"/>
        <v>Honey-Crisp Chicken Salad</v>
      </c>
      <c r="C160" s="9" t="str">
        <f t="shared" si="11"/>
        <v>IS9630]</v>
      </c>
      <c r="D160" s="9" t="str">
        <f t="shared" si="10"/>
        <v>IS9630</v>
      </c>
      <c r="E160" s="9">
        <f>VLOOKUP(D160,info,2,FALSE)</f>
        <v>1400</v>
      </c>
      <c r="F160" s="9" t="str">
        <f t="shared" si="9"/>
        <v>IS9630</v>
      </c>
    </row>
    <row r="161" spans="1:6">
      <c r="A161" s="15" t="s">
        <v>174</v>
      </c>
      <c r="B161" s="9" t="str">
        <f t="shared" si="8"/>
        <v>Favorite Pizza, Shareable</v>
      </c>
      <c r="C161" s="9" t="str">
        <f t="shared" si="11"/>
        <v>IT3910]</v>
      </c>
      <c r="D161" s="9" t="str">
        <f t="shared" si="10"/>
        <v>IT3910</v>
      </c>
      <c r="E161" s="9">
        <f>VLOOKUP(D161,info,2,FALSE)</f>
        <v>200</v>
      </c>
      <c r="F161" s="9" t="str">
        <f t="shared" si="9"/>
        <v>IT3910</v>
      </c>
    </row>
    <row r="162" spans="1:6">
      <c r="A162" s="15" t="s">
        <v>175</v>
      </c>
      <c r="B162" s="9" t="str">
        <f t="shared" si="8"/>
        <v>White Chocolate Macadamia Nut Pizookie</v>
      </c>
      <c r="C162" s="9" t="str">
        <f t="shared" si="11"/>
        <v>IT4630]</v>
      </c>
      <c r="D162" s="9" t="str">
        <f t="shared" si="10"/>
        <v>IT4630</v>
      </c>
      <c r="E162" s="9">
        <f>VLOOKUP(D162,info,2,FALSE)</f>
        <v>1220</v>
      </c>
      <c r="F162" s="9" t="str">
        <f t="shared" si="9"/>
        <v>IT4630</v>
      </c>
    </row>
    <row r="163" spans="1:6">
      <c r="A163" s="15" t="s">
        <v>176</v>
      </c>
      <c r="B163" s="9" t="str">
        <f t="shared" si="8"/>
        <v>Favorite Pizza, Medium</v>
      </c>
      <c r="C163" s="9" t="str">
        <f t="shared" si="11"/>
        <v>IT5720]</v>
      </c>
      <c r="D163" s="9" t="str">
        <f t="shared" si="10"/>
        <v>IT5720</v>
      </c>
      <c r="E163" s="9">
        <f>VLOOKUP(D163,info,2,FALSE)</f>
        <v>310</v>
      </c>
      <c r="F163" s="9" t="str">
        <f t="shared" si="9"/>
        <v>IT5720</v>
      </c>
    </row>
    <row r="164" spans="1:6">
      <c r="A164" s="15" t="s">
        <v>177</v>
      </c>
      <c r="B164" s="9" t="str">
        <f t="shared" si="8"/>
        <v>White Onions</v>
      </c>
      <c r="C164" s="9" t="str">
        <f t="shared" si="11"/>
        <v>IT5930]</v>
      </c>
      <c r="D164" s="9" t="str">
        <f t="shared" si="10"/>
        <v>IT5930</v>
      </c>
      <c r="E164" s="9">
        <f>VLOOKUP(D164,info,2,FALSE)</f>
        <v>40</v>
      </c>
      <c r="F164" s="9" t="str">
        <f t="shared" si="9"/>
        <v>IT5930</v>
      </c>
    </row>
    <row r="165" spans="1:6">
      <c r="A165" s="15" t="s">
        <v>178</v>
      </c>
      <c r="B165" s="9" t="str">
        <f t="shared" si="8"/>
        <v>Favorite Pizza, Large</v>
      </c>
      <c r="C165" s="9" t="str">
        <f t="shared" si="11"/>
        <v>IT6700]</v>
      </c>
      <c r="D165" s="9" t="str">
        <f t="shared" si="10"/>
        <v>IT6700</v>
      </c>
      <c r="E165" s="9" t="e">
        <f>VLOOKUP(D165,info,2,FALSE)</f>
        <v>#N/A</v>
      </c>
      <c r="F165" s="9" t="str">
        <f t="shared" si="9"/>
        <v>IT6700</v>
      </c>
    </row>
    <row r="166" spans="1:6">
      <c r="A166" s="15" t="s">
        <v>179</v>
      </c>
      <c r="B166" s="9" t="str">
        <f t="shared" si="8"/>
        <v>Favorite Pizza, Mini</v>
      </c>
      <c r="C166" s="9" t="str">
        <f t="shared" si="11"/>
        <v>IT7830]</v>
      </c>
      <c r="D166" s="9" t="str">
        <f t="shared" si="10"/>
        <v>IT7830</v>
      </c>
      <c r="E166" s="9">
        <f>VLOOKUP(D166,info,2,FALSE)</f>
        <v>170</v>
      </c>
      <c r="F166" s="9" t="str">
        <f t="shared" si="9"/>
        <v>IT7830</v>
      </c>
    </row>
    <row r="167" spans="1:6">
      <c r="A167" s="15" t="s">
        <v>180</v>
      </c>
      <c r="B167" s="9" t="str">
        <f t="shared" si="8"/>
        <v>Favorite Pizza, Small</v>
      </c>
      <c r="C167" s="9" t="str">
        <f t="shared" si="11"/>
        <v>IT9080]</v>
      </c>
      <c r="D167" s="9" t="str">
        <f t="shared" si="10"/>
        <v>IT9080</v>
      </c>
      <c r="E167" s="9">
        <f>VLOOKUP(D167,info,2,FALSE)</f>
        <v>250</v>
      </c>
      <c r="F167" s="9" t="str">
        <f t="shared" si="9"/>
        <v>IT9080</v>
      </c>
    </row>
    <row r="168" spans="1:6">
      <c r="A168" s="15" t="s">
        <v>181</v>
      </c>
      <c r="B168" s="9" t="str">
        <f t="shared" si="8"/>
        <v>Favorite Pizza, Individual</v>
      </c>
      <c r="C168" s="9" t="str">
        <f t="shared" si="11"/>
        <v>IT9120]</v>
      </c>
      <c r="D168" s="9" t="str">
        <f t="shared" si="10"/>
        <v>IT9120</v>
      </c>
      <c r="E168" s="9">
        <f>VLOOKUP(D168,info,2,FALSE)</f>
        <v>200</v>
      </c>
      <c r="F168" s="9" t="str">
        <f t="shared" si="9"/>
        <v>IT9120</v>
      </c>
    </row>
    <row r="169" spans="1:6">
      <c r="A169" s="15" t="s">
        <v>182</v>
      </c>
      <c r="B169" s="9" t="str">
        <f t="shared" si="8"/>
        <v>Margherita Fresca Flatbread Appetizer Pizza (1 slice)</v>
      </c>
      <c r="C169" s="9" t="str">
        <f t="shared" si="11"/>
        <v>IT9190]</v>
      </c>
      <c r="D169" s="9" t="str">
        <f t="shared" si="10"/>
        <v>IT9190</v>
      </c>
      <c r="E169" s="9">
        <f>VLOOKUP(D169,info,2,FALSE)</f>
        <v>100</v>
      </c>
      <c r="F169" s="9" t="str">
        <f t="shared" si="9"/>
        <v>IT9190</v>
      </c>
    </row>
    <row r="170" spans="1:6">
      <c r="A170" s="15" t="s">
        <v>183</v>
      </c>
      <c r="B170" s="9" t="str">
        <f t="shared" si="8"/>
        <v>Cajun Pasta</v>
      </c>
      <c r="C170" s="9" t="str">
        <f t="shared" si="11"/>
        <v>JU1810]</v>
      </c>
      <c r="D170" s="9" t="str">
        <f t="shared" si="10"/>
        <v>JU1810</v>
      </c>
      <c r="E170" s="9">
        <f>VLOOKUP(D170,info,2,FALSE)</f>
        <v>1510</v>
      </c>
      <c r="F170" s="9" t="str">
        <f t="shared" si="9"/>
        <v>JU1810</v>
      </c>
    </row>
    <row r="171" spans="1:6">
      <c r="A171" s="15" t="s">
        <v>184</v>
      </c>
      <c r="B171" s="9" t="str">
        <f t="shared" si="8"/>
        <v>Cajun Pasta Lunch Special</v>
      </c>
      <c r="C171" s="9" t="str">
        <f t="shared" si="11"/>
        <v>JU2790]</v>
      </c>
      <c r="D171" s="9" t="str">
        <f t="shared" si="10"/>
        <v>JU2790</v>
      </c>
      <c r="E171" s="9">
        <f>VLOOKUP(D171,info,2,FALSE)</f>
        <v>850</v>
      </c>
      <c r="F171" s="9" t="str">
        <f t="shared" si="9"/>
        <v>JU2790</v>
      </c>
    </row>
    <row r="172" spans="1:6">
      <c r="A172" s="15" t="s">
        <v>185</v>
      </c>
      <c r="B172" s="9" t="str">
        <f t="shared" si="8"/>
        <v>Smoked Bacon</v>
      </c>
      <c r="C172" s="9" t="str">
        <f t="shared" si="11"/>
        <v>KE1000]</v>
      </c>
      <c r="D172" s="9" t="str">
        <f t="shared" si="10"/>
        <v>KE1000</v>
      </c>
      <c r="E172" s="9" t="e">
        <f>VLOOKUP(D172,info,2,FALSE)</f>
        <v>#N/A</v>
      </c>
      <c r="F172" s="9" t="str">
        <f t="shared" si="9"/>
        <v>KE1000</v>
      </c>
    </row>
    <row r="173" spans="1:6">
      <c r="A173" s="15" t="s">
        <v>186</v>
      </c>
      <c r="B173" s="9" t="str">
        <f t="shared" si="8"/>
        <v>Chicken Bacon Ranch Pizza, Shareable</v>
      </c>
      <c r="C173" s="9" t="str">
        <f t="shared" si="11"/>
        <v>KE1870]</v>
      </c>
      <c r="D173" s="9" t="str">
        <f t="shared" si="10"/>
        <v>KE1870</v>
      </c>
      <c r="E173" s="9">
        <f>VLOOKUP(D173,info,2,FALSE)</f>
        <v>300</v>
      </c>
      <c r="F173" s="9" t="str">
        <f t="shared" si="9"/>
        <v>KE1870</v>
      </c>
    </row>
    <row r="174" spans="1:6">
      <c r="A174" s="15" t="s">
        <v>187</v>
      </c>
      <c r="B174" s="9" t="str">
        <f t="shared" si="8"/>
        <v>Baked Beignet</v>
      </c>
      <c r="C174" s="9" t="str">
        <f t="shared" si="11"/>
        <v>KE2150]</v>
      </c>
      <c r="D174" s="9" t="str">
        <f t="shared" si="10"/>
        <v>KE2150</v>
      </c>
      <c r="E174" s="9">
        <f>VLOOKUP(D174,info,2,FALSE)</f>
        <v>630</v>
      </c>
      <c r="F174" s="9" t="str">
        <f t="shared" si="9"/>
        <v>KE2150</v>
      </c>
    </row>
    <row r="175" spans="1:6">
      <c r="A175" s="15" t="s">
        <v>188</v>
      </c>
      <c r="B175" s="9" t="str">
        <f t="shared" si="8"/>
        <v>Turkey Patty</v>
      </c>
      <c r="C175" s="9" t="str">
        <f t="shared" si="11"/>
        <v>KE2280]</v>
      </c>
      <c r="D175" s="9" t="str">
        <f t="shared" si="10"/>
        <v>KE2280</v>
      </c>
      <c r="E175" s="9">
        <f>VLOOKUP(D175,info,2,FALSE)</f>
        <v>290</v>
      </c>
      <c r="F175" s="9" t="str">
        <f t="shared" si="9"/>
        <v>KE2280</v>
      </c>
    </row>
    <row r="176" spans="1:6">
      <c r="A176" s="15" t="s">
        <v>189</v>
      </c>
      <c r="B176" s="9" t="str">
        <f t="shared" si="8"/>
        <v>Chicken Tenders with Fries</v>
      </c>
      <c r="C176" s="9" t="str">
        <f t="shared" si="11"/>
        <v>KE2360]</v>
      </c>
      <c r="D176" s="9" t="str">
        <f t="shared" si="10"/>
        <v>KE2360</v>
      </c>
      <c r="E176" s="9">
        <f>VLOOKUP(D176,info,2,FALSE)</f>
        <v>1110</v>
      </c>
      <c r="F176" s="9" t="str">
        <f t="shared" si="9"/>
        <v>KE2360</v>
      </c>
    </row>
    <row r="177" spans="1:6">
      <c r="A177" s="15" t="s">
        <v>190</v>
      </c>
      <c r="B177" s="9" t="str">
        <f t="shared" si="8"/>
        <v>Chicken Lettuce Wraps</v>
      </c>
      <c r="C177" s="9" t="str">
        <f t="shared" si="11"/>
        <v>KE3000]</v>
      </c>
      <c r="D177" s="9" t="str">
        <f t="shared" si="10"/>
        <v>KE3000</v>
      </c>
      <c r="E177" s="9" t="e">
        <f>VLOOKUP(D177,info,2,FALSE)</f>
        <v>#N/A</v>
      </c>
      <c r="F177" s="9" t="str">
        <f t="shared" si="9"/>
        <v>KE3000</v>
      </c>
    </row>
    <row r="178" spans="1:6">
      <c r="A178" s="15" t="s">
        <v>191</v>
      </c>
      <c r="B178" s="9" t="str">
        <f t="shared" si="8"/>
        <v>Chicken Bacon Ranch Pizza, Mini</v>
      </c>
      <c r="C178" s="9" t="str">
        <f t="shared" si="11"/>
        <v>KE4950]</v>
      </c>
      <c r="D178" s="9" t="str">
        <f t="shared" si="10"/>
        <v>KE4950</v>
      </c>
      <c r="E178" s="9">
        <f>VLOOKUP(D178,info,2,FALSE)</f>
        <v>240</v>
      </c>
      <c r="F178" s="9" t="str">
        <f t="shared" si="9"/>
        <v>KE4950</v>
      </c>
    </row>
    <row r="179" spans="1:6">
      <c r="A179" s="15" t="s">
        <v>192</v>
      </c>
      <c r="B179" s="9" t="str">
        <f t="shared" si="8"/>
        <v>Baked Italian Omelette</v>
      </c>
      <c r="C179" s="9" t="str">
        <f t="shared" si="11"/>
        <v>KE5270]</v>
      </c>
      <c r="D179" s="9" t="str">
        <f t="shared" si="10"/>
        <v>KE5270</v>
      </c>
      <c r="E179" s="9">
        <f>VLOOKUP(D179,info,2,FALSE)</f>
        <v>1320</v>
      </c>
      <c r="F179" s="9" t="str">
        <f t="shared" si="9"/>
        <v>KE5270</v>
      </c>
    </row>
    <row r="180" spans="1:6">
      <c r="A180" s="15" t="s">
        <v>193</v>
      </c>
      <c r="B180" s="9" t="str">
        <f t="shared" si="8"/>
        <v>Chicken Bacon Ranch Pizza, Large</v>
      </c>
      <c r="C180" s="9" t="str">
        <f t="shared" si="11"/>
        <v>KE5860]</v>
      </c>
      <c r="D180" s="9" t="str">
        <f t="shared" si="10"/>
        <v>KE5860</v>
      </c>
      <c r="E180" s="9">
        <f>VLOOKUP(D180,info,2,FALSE)</f>
        <v>480</v>
      </c>
      <c r="F180" s="9" t="str">
        <f t="shared" si="9"/>
        <v>KE5860</v>
      </c>
    </row>
    <row r="181" spans="1:6">
      <c r="A181" s="15" t="s">
        <v>194</v>
      </c>
      <c r="B181" s="9" t="str">
        <f t="shared" si="8"/>
        <v>Chicken Bacon Ranch Pizza, Individual</v>
      </c>
      <c r="C181" s="9" t="str">
        <f t="shared" si="11"/>
        <v>KE6010]</v>
      </c>
      <c r="D181" s="9" t="str">
        <f t="shared" si="10"/>
        <v>KE6010</v>
      </c>
      <c r="E181" s="9">
        <f>VLOOKUP(D181,info,2,FALSE)</f>
        <v>280</v>
      </c>
      <c r="F181" s="9" t="str">
        <f t="shared" si="9"/>
        <v>KE6010</v>
      </c>
    </row>
    <row r="182" spans="1:6">
      <c r="A182" s="15" t="s">
        <v>195</v>
      </c>
      <c r="B182" s="9" t="str">
        <f t="shared" si="8"/>
        <v>Chicken Bacon Ranch Pizza, Medium</v>
      </c>
      <c r="C182" s="9" t="str">
        <f t="shared" si="11"/>
        <v>KE6210]</v>
      </c>
      <c r="D182" s="9" t="str">
        <f t="shared" si="10"/>
        <v>KE6210</v>
      </c>
      <c r="E182" s="9">
        <f>VLOOKUP(D182,info,2,FALSE)</f>
        <v>420</v>
      </c>
      <c r="F182" s="9" t="str">
        <f t="shared" si="9"/>
        <v>KE6210</v>
      </c>
    </row>
    <row r="183" spans="1:6">
      <c r="A183" s="15" t="s">
        <v>196</v>
      </c>
      <c r="B183" s="9" t="str">
        <f t="shared" si="8"/>
        <v>Chicken Fettuccini Alfredo Lunch Special</v>
      </c>
      <c r="C183" s="9" t="str">
        <f t="shared" si="11"/>
        <v>KE6650]</v>
      </c>
      <c r="D183" s="9" t="str">
        <f t="shared" si="10"/>
        <v>KE6650</v>
      </c>
      <c r="E183" s="9">
        <f>VLOOKUP(D183,info,2,FALSE)</f>
        <v>830</v>
      </c>
      <c r="F183" s="9" t="str">
        <f t="shared" si="9"/>
        <v>KE6650</v>
      </c>
    </row>
    <row r="184" spans="1:6">
      <c r="A184" s="15" t="s">
        <v>197</v>
      </c>
      <c r="B184" s="9" t="str">
        <f t="shared" si="8"/>
        <v>Chicken Pot Stickers</v>
      </c>
      <c r="C184" s="9" t="str">
        <f t="shared" si="11"/>
        <v>KE6980]</v>
      </c>
      <c r="D184" s="9" t="str">
        <f t="shared" si="10"/>
        <v>KE6980</v>
      </c>
      <c r="E184" s="9">
        <f>VLOOKUP(D184,info,2,FALSE)</f>
        <v>430</v>
      </c>
      <c r="F184" s="9" t="str">
        <f t="shared" si="9"/>
        <v>KE6980</v>
      </c>
    </row>
    <row r="185" spans="1:6">
      <c r="A185" s="15" t="s">
        <v>198</v>
      </c>
      <c r="B185" s="9" t="str">
        <f t="shared" si="8"/>
        <v>Chicken Bacon Ranch Pizza, Small</v>
      </c>
      <c r="C185" s="9" t="str">
        <f t="shared" si="11"/>
        <v>KE7510]</v>
      </c>
      <c r="D185" s="9" t="str">
        <f t="shared" si="10"/>
        <v>KE7510</v>
      </c>
      <c r="E185" s="9">
        <f>VLOOKUP(D185,info,2,FALSE)</f>
        <v>330</v>
      </c>
      <c r="F185" s="9" t="str">
        <f t="shared" si="9"/>
        <v>KE7510</v>
      </c>
    </row>
    <row r="186" spans="1:6">
      <c r="A186" s="15" t="s">
        <v>199</v>
      </c>
      <c r="B186" s="9" t="str">
        <f t="shared" si="8"/>
        <v>Chicken Fettuccini Alfredo</v>
      </c>
      <c r="C186" s="9" t="str">
        <f t="shared" si="11"/>
        <v>KE7620]</v>
      </c>
      <c r="D186" s="9" t="str">
        <f t="shared" si="10"/>
        <v>KE7620</v>
      </c>
      <c r="E186" s="9">
        <f>VLOOKUP(D186,info,2,FALSE)</f>
        <v>1480</v>
      </c>
      <c r="F186" s="9" t="str">
        <f t="shared" si="9"/>
        <v>KE7620</v>
      </c>
    </row>
    <row r="187" spans="1:6">
      <c r="A187" s="15" t="s">
        <v>200</v>
      </c>
      <c r="B187" s="9" t="str">
        <f t="shared" si="8"/>
        <v>Chicken Tortilla, Bowl</v>
      </c>
      <c r="C187" s="9" t="str">
        <f t="shared" si="11"/>
        <v>KE7900]</v>
      </c>
      <c r="D187" s="9" t="str">
        <f t="shared" si="10"/>
        <v>KE7900</v>
      </c>
      <c r="E187" s="9" t="e">
        <f>VLOOKUP(D187,info,2,FALSE)</f>
        <v>#N/A</v>
      </c>
      <c r="F187" s="9" t="str">
        <f t="shared" si="9"/>
        <v>KE7900</v>
      </c>
    </row>
    <row r="188" spans="1:6">
      <c r="A188" s="15" t="s">
        <v>201</v>
      </c>
      <c r="B188" s="9" t="str">
        <f t="shared" si="8"/>
        <v>Turkey Club Sandwich</v>
      </c>
      <c r="C188" s="9" t="str">
        <f t="shared" si="11"/>
        <v>KE7910]</v>
      </c>
      <c r="D188" s="9" t="str">
        <f t="shared" si="10"/>
        <v>KE7910</v>
      </c>
      <c r="E188" s="9">
        <f>VLOOKUP(D188,info,2,FALSE)</f>
        <v>1260</v>
      </c>
      <c r="F188" s="9" t="str">
        <f t="shared" si="9"/>
        <v>KE7910</v>
      </c>
    </row>
    <row r="189" spans="1:6">
      <c r="A189" s="15" t="s">
        <v>202</v>
      </c>
      <c r="B189" s="9" t="str">
        <f t="shared" si="8"/>
        <v>Chicken Quesadilla</v>
      </c>
      <c r="C189" s="9" t="str">
        <f t="shared" si="11"/>
        <v>KE8100]</v>
      </c>
      <c r="D189" s="9" t="str">
        <f t="shared" si="10"/>
        <v>KE8100</v>
      </c>
      <c r="E189" s="9" t="e">
        <f>VLOOKUP(D189,info,2,FALSE)</f>
        <v>#N/A</v>
      </c>
      <c r="F189" s="9" t="str">
        <f t="shared" si="9"/>
        <v>KE8100</v>
      </c>
    </row>
    <row r="190" spans="1:6">
      <c r="A190" s="15" t="s">
        <v>203</v>
      </c>
      <c r="B190" s="9" t="str">
        <f t="shared" si="8"/>
        <v>Pizookie Trio</v>
      </c>
      <c r="C190" s="9" t="str">
        <f t="shared" si="11"/>
        <v>KI7800]</v>
      </c>
      <c r="D190" s="9" t="str">
        <f t="shared" si="10"/>
        <v>KI7800</v>
      </c>
      <c r="E190" s="9" t="e">
        <f>VLOOKUP(D190,info,2,FALSE)</f>
        <v>#N/A</v>
      </c>
      <c r="F190" s="9" t="str">
        <f t="shared" si="9"/>
        <v>KI7800</v>
      </c>
    </row>
    <row r="191" spans="1:6">
      <c r="A191" s="15" t="s">
        <v>204</v>
      </c>
      <c r="B191" s="9" t="str">
        <f t="shared" si="8"/>
        <v>Clam Chowder, Bowl</v>
      </c>
      <c r="C191" s="9" t="str">
        <f t="shared" si="11"/>
        <v>LA7230]</v>
      </c>
      <c r="D191" s="9" t="str">
        <f t="shared" si="10"/>
        <v>LA7230</v>
      </c>
      <c r="E191" s="9">
        <f>VLOOKUP(D191,info,2,FALSE)</f>
        <v>510</v>
      </c>
      <c r="F191" s="9" t="str">
        <f t="shared" si="9"/>
        <v>LA7230</v>
      </c>
    </row>
    <row r="192" spans="1:6">
      <c r="A192" s="15" t="s">
        <v>205</v>
      </c>
      <c r="B192" s="9" t="str">
        <f t="shared" si="8"/>
        <v>Clam Chowder, in a sourdough loaf</v>
      </c>
      <c r="C192" s="9" t="str">
        <f t="shared" si="11"/>
        <v>LA8710]</v>
      </c>
      <c r="D192" s="9" t="str">
        <f t="shared" si="10"/>
        <v>LA8710</v>
      </c>
      <c r="E192" s="9">
        <f>VLOOKUP(D192,info,2,FALSE)</f>
        <v>1540</v>
      </c>
      <c r="F192" s="9" t="str">
        <f t="shared" si="9"/>
        <v>LA8710</v>
      </c>
    </row>
    <row r="193" spans="1:6">
      <c r="A193" s="15" t="s">
        <v>206</v>
      </c>
      <c r="B193" s="9" t="str">
        <f t="shared" si="8"/>
        <v>Grilled Ham</v>
      </c>
      <c r="C193" s="9" t="str">
        <f t="shared" si="11"/>
        <v>LE1750]</v>
      </c>
      <c r="D193" s="9" t="str">
        <f t="shared" si="10"/>
        <v>LE1750</v>
      </c>
      <c r="E193" s="9">
        <f>VLOOKUP(D193,info,2,FALSE)</f>
        <v>110</v>
      </c>
      <c r="F193" s="9" t="str">
        <f t="shared" si="9"/>
        <v>LE1750</v>
      </c>
    </row>
    <row r="194" spans="1:6">
      <c r="A194" s="15" t="s">
        <v>207</v>
      </c>
      <c r="B194" s="9" t="str">
        <f t="shared" si="8"/>
        <v>Grilled Pork Chops</v>
      </c>
      <c r="C194" s="9" t="str">
        <f t="shared" si="11"/>
        <v>LE1800]</v>
      </c>
      <c r="D194" s="9" t="str">
        <f t="shared" si="10"/>
        <v>LE1800</v>
      </c>
      <c r="E194" s="9" t="e">
        <f>VLOOKUP(D194,info,2,FALSE)</f>
        <v>#N/A</v>
      </c>
      <c r="F194" s="9" t="str">
        <f t="shared" si="9"/>
        <v>LE1800</v>
      </c>
    </row>
    <row r="195" spans="1:6">
      <c r="A195" s="15" t="s">
        <v>208</v>
      </c>
      <c r="B195" s="9" t="str">
        <f t="shared" ref="B195:B258" si="12">LEFT(A195,SEARCH("[",A195)-2)</f>
        <v>Grilled Chicken Pesto Sandwich</v>
      </c>
      <c r="C195" s="9" t="str">
        <f t="shared" si="11"/>
        <v>LE2000]</v>
      </c>
      <c r="D195" s="9" t="str">
        <f t="shared" si="10"/>
        <v>LE2000</v>
      </c>
      <c r="E195" s="9" t="e">
        <f>VLOOKUP(D195,info,2,FALSE)</f>
        <v>#N/A</v>
      </c>
      <c r="F195" s="9" t="str">
        <f t="shared" si="9"/>
        <v>LE2000</v>
      </c>
    </row>
    <row r="196" spans="1:6">
      <c r="A196" s="15" t="s">
        <v>209</v>
      </c>
      <c r="B196" s="9" t="str">
        <f t="shared" si="12"/>
        <v>Grilled Turkey Bacon Ham Sandwich</v>
      </c>
      <c r="C196" s="9" t="str">
        <f t="shared" si="11"/>
        <v>LE2370]</v>
      </c>
      <c r="D196" s="9" t="str">
        <f t="shared" si="10"/>
        <v>LE2370</v>
      </c>
      <c r="E196" s="9">
        <f>VLOOKUP(D196,info,2,FALSE)</f>
        <v>750</v>
      </c>
      <c r="F196" s="9" t="str">
        <f t="shared" si="9"/>
        <v>LE2370</v>
      </c>
    </row>
    <row r="197" spans="1:6">
      <c r="A197" s="15" t="s">
        <v>210</v>
      </c>
      <c r="B197" s="9" t="str">
        <f t="shared" si="12"/>
        <v>Grilled Turkey Bacon Ham Sandwich Lunch Special</v>
      </c>
      <c r="C197" s="9" t="str">
        <f t="shared" si="11"/>
        <v>LE3200]</v>
      </c>
      <c r="D197" s="9" t="str">
        <f t="shared" si="10"/>
        <v>LE3200</v>
      </c>
      <c r="E197" s="9" t="e">
        <f>VLOOKUP(D197,info,2,FALSE)</f>
        <v>#N/A</v>
      </c>
      <c r="F197" s="9" t="str">
        <f t="shared" si="9"/>
        <v>LE3200</v>
      </c>
    </row>
    <row r="198" spans="1:6">
      <c r="A198" s="15" t="s">
        <v>211</v>
      </c>
      <c r="B198" s="9" t="str">
        <f t="shared" si="12"/>
        <v>Grilled Chicken Pasta</v>
      </c>
      <c r="C198" s="9" t="str">
        <f t="shared" si="11"/>
        <v>LE3810]</v>
      </c>
      <c r="D198" s="9" t="str">
        <f t="shared" si="10"/>
        <v>LE3810</v>
      </c>
      <c r="E198" s="9">
        <f>VLOOKUP(D198,info,2,FALSE)</f>
        <v>1560</v>
      </c>
      <c r="F198" s="9" t="str">
        <f t="shared" ref="F198:F261" si="13">MID(A198,FIND("[",A198)+1,LEN(A198)-FIND("[",A198)-1)</f>
        <v>LE3810</v>
      </c>
    </row>
    <row r="199" spans="1:6">
      <c r="A199" s="15" t="s">
        <v>212</v>
      </c>
      <c r="B199" s="9" t="str">
        <f t="shared" si="12"/>
        <v>Bleu Cheese Dressing</v>
      </c>
      <c r="C199" s="9" t="str">
        <f t="shared" si="11"/>
        <v>LE6340]</v>
      </c>
      <c r="D199" s="9" t="str">
        <f t="shared" si="10"/>
        <v>LE6340</v>
      </c>
      <c r="E199" s="9">
        <f>VLOOKUP(D199,info,2,FALSE)</f>
        <v>150</v>
      </c>
      <c r="F199" s="9" t="str">
        <f t="shared" si="13"/>
        <v>LE6340</v>
      </c>
    </row>
    <row r="200" spans="1:6">
      <c r="A200" s="15" t="s">
        <v>213</v>
      </c>
      <c r="B200" s="9" t="str">
        <f t="shared" si="12"/>
        <v>Grilled Chicken</v>
      </c>
      <c r="C200" s="9" t="str">
        <f t="shared" si="11"/>
        <v>LE8230]</v>
      </c>
      <c r="D200" s="9" t="str">
        <f t="shared" si="10"/>
        <v>LE8230</v>
      </c>
      <c r="E200" s="9">
        <f>VLOOKUP(D200,info,2,FALSE)</f>
        <v>140</v>
      </c>
      <c r="F200" s="9" t="str">
        <f t="shared" si="13"/>
        <v>LE8230</v>
      </c>
    </row>
    <row r="201" spans="1:6">
      <c r="A201" s="15" t="s">
        <v>214</v>
      </c>
      <c r="B201" s="9" t="str">
        <f t="shared" si="12"/>
        <v>Grilled Chicken Pasta Lunch Special</v>
      </c>
      <c r="C201" s="9" t="str">
        <f t="shared" si="11"/>
        <v>LE9190]</v>
      </c>
      <c r="D201" s="9" t="str">
        <f t="shared" si="10"/>
        <v>LE9190</v>
      </c>
      <c r="E201" s="9">
        <f>VLOOKUP(D201,info,2,FALSE)</f>
        <v>870</v>
      </c>
      <c r="F201" s="9" t="str">
        <f t="shared" si="13"/>
        <v>LE9190</v>
      </c>
    </row>
    <row r="202" spans="1:6">
      <c r="A202" s="15" t="s">
        <v>215</v>
      </c>
      <c r="B202" s="9" t="str">
        <f t="shared" si="12"/>
        <v>Grilled Chicken Potato</v>
      </c>
      <c r="C202" s="9" t="str">
        <f t="shared" si="11"/>
        <v>LE9390]</v>
      </c>
      <c r="D202" s="9" t="str">
        <f t="shared" si="10"/>
        <v>LE9390</v>
      </c>
      <c r="E202" s="9">
        <f>VLOOKUP(D202,info,2,FALSE)</f>
        <v>1060</v>
      </c>
      <c r="F202" s="9" t="str">
        <f t="shared" si="13"/>
        <v>LE9390</v>
      </c>
    </row>
    <row r="203" spans="1:6">
      <c r="A203" s="15" t="s">
        <v>216</v>
      </c>
      <c r="B203" s="9" t="str">
        <f t="shared" si="12"/>
        <v>Garlic Parmesan</v>
      </c>
      <c r="C203" s="9" t="str">
        <f t="shared" si="11"/>
        <v>LI1230]</v>
      </c>
      <c r="D203" s="9" t="str">
        <f t="shared" ref="D203:D266" si="14">LEFT(RIGHT(A203,LEN(A203)-FIND("[",A203)),LEN(RIGHT(A203,LEN(A203)-FIND("[",A203)))-1)</f>
        <v>LI1230</v>
      </c>
      <c r="E203" s="9">
        <f>VLOOKUP(D203,info,2,FALSE)</f>
        <v>970</v>
      </c>
      <c r="F203" s="9" t="str">
        <f t="shared" si="13"/>
        <v>LI1230</v>
      </c>
    </row>
    <row r="204" spans="1:6">
      <c r="A204" s="15" t="s">
        <v>217</v>
      </c>
      <c r="B204" s="9" t="str">
        <f t="shared" si="12"/>
        <v>Garlic Bread</v>
      </c>
      <c r="C204" s="9" t="str">
        <f t="shared" si="11"/>
        <v>LI2700]</v>
      </c>
      <c r="D204" s="9" t="str">
        <f t="shared" si="14"/>
        <v>LI2700</v>
      </c>
      <c r="E204" s="9" t="e">
        <f>VLOOKUP(D204,info,2,FALSE)</f>
        <v>#N/A</v>
      </c>
      <c r="F204" s="9" t="str">
        <f t="shared" si="13"/>
        <v>LI2700</v>
      </c>
    </row>
    <row r="205" spans="1:6">
      <c r="A205" s="15" t="s">
        <v>218</v>
      </c>
      <c r="B205" s="9" t="str">
        <f t="shared" si="12"/>
        <v>Sliders</v>
      </c>
      <c r="C205" s="9" t="str">
        <f t="shared" si="11"/>
        <v>LI6900]</v>
      </c>
      <c r="D205" s="9" t="str">
        <f t="shared" si="14"/>
        <v>LI6900</v>
      </c>
      <c r="E205" s="9" t="e">
        <f>VLOOKUP(D205,info,2,FALSE)</f>
        <v>#N/A</v>
      </c>
      <c r="F205" s="9" t="str">
        <f t="shared" si="13"/>
        <v>LI6900</v>
      </c>
    </row>
    <row r="206" spans="1:6">
      <c r="A206" s="15" t="s">
        <v>219</v>
      </c>
      <c r="B206" s="9" t="str">
        <f t="shared" si="12"/>
        <v>Mozzarella Sticks</v>
      </c>
      <c r="C206" s="9" t="str">
        <f t="shared" si="11"/>
        <v>LL3410]</v>
      </c>
      <c r="D206" s="9" t="str">
        <f t="shared" si="14"/>
        <v>LL3410</v>
      </c>
      <c r="E206" s="9">
        <f>VLOOKUP(D206,info,2,FALSE)</f>
        <v>820</v>
      </c>
      <c r="F206" s="9" t="str">
        <f t="shared" si="13"/>
        <v>LL3410</v>
      </c>
    </row>
    <row r="207" spans="1:6">
      <c r="A207" s="15" t="s">
        <v>220</v>
      </c>
      <c r="B207" s="9" t="str">
        <f t="shared" si="12"/>
        <v>Mozzarella Cheese</v>
      </c>
      <c r="C207" s="9" t="str">
        <f t="shared" ref="C207:C270" si="15">RIGHT(A207,LEN(A207)-FIND("[",A207))</f>
        <v>LL7700]</v>
      </c>
      <c r="D207" s="9" t="str">
        <f t="shared" si="14"/>
        <v>LL7700</v>
      </c>
      <c r="E207" s="9" t="e">
        <f>VLOOKUP(D207,info,2,FALSE)</f>
        <v>#N/A</v>
      </c>
      <c r="F207" s="9" t="str">
        <f t="shared" si="13"/>
        <v>LL7700</v>
      </c>
    </row>
    <row r="208" spans="1:6">
      <c r="A208" s="15" t="s">
        <v>221</v>
      </c>
      <c r="B208" s="9" t="str">
        <f t="shared" si="12"/>
        <v>Low Calorie Italian Dressing</v>
      </c>
      <c r="C208" s="9" t="str">
        <f t="shared" si="15"/>
        <v>LO1800]</v>
      </c>
      <c r="D208" s="9" t="str">
        <f t="shared" si="14"/>
        <v>LO1800</v>
      </c>
      <c r="E208" s="9" t="e">
        <f>VLOOKUP(D208,info,2,FALSE)</f>
        <v>#N/A</v>
      </c>
      <c r="F208" s="9" t="str">
        <f t="shared" si="13"/>
        <v>LO1800</v>
      </c>
    </row>
    <row r="209" spans="1:6">
      <c r="A209" s="15" t="s">
        <v>222</v>
      </c>
      <c r="B209" s="9" t="str">
        <f t="shared" si="12"/>
        <v>Gourmet Five Meat Pizza, Individual</v>
      </c>
      <c r="C209" s="9" t="str">
        <f t="shared" si="15"/>
        <v>ME2560]</v>
      </c>
      <c r="D209" s="9" t="str">
        <f t="shared" si="14"/>
        <v>ME2560</v>
      </c>
      <c r="E209" s="9">
        <f>VLOOKUP(D209,info,2,FALSE)</f>
        <v>210</v>
      </c>
      <c r="F209" s="9" t="str">
        <f t="shared" si="13"/>
        <v>ME2560</v>
      </c>
    </row>
    <row r="210" spans="1:6">
      <c r="A210" s="15" t="s">
        <v>223</v>
      </c>
      <c r="B210" s="9" t="str">
        <f t="shared" si="12"/>
        <v>Gourmet Five Meat Pizza, Small</v>
      </c>
      <c r="C210" s="9" t="str">
        <f t="shared" si="15"/>
        <v>ME3120]</v>
      </c>
      <c r="D210" s="9" t="str">
        <f t="shared" si="14"/>
        <v>ME3120</v>
      </c>
      <c r="E210" s="9">
        <f>VLOOKUP(D210,info,2,FALSE)</f>
        <v>290</v>
      </c>
      <c r="F210" s="9" t="str">
        <f t="shared" si="13"/>
        <v>ME3120</v>
      </c>
    </row>
    <row r="211" spans="1:6">
      <c r="A211" s="15" t="s">
        <v>224</v>
      </c>
      <c r="B211" s="9" t="str">
        <f t="shared" si="12"/>
        <v>Gourmet Five Meat Pizza, Medium</v>
      </c>
      <c r="C211" s="9" t="str">
        <f t="shared" si="15"/>
        <v>ME3140]</v>
      </c>
      <c r="D211" s="9" t="str">
        <f t="shared" si="14"/>
        <v>ME3140</v>
      </c>
      <c r="E211" s="9">
        <f>VLOOKUP(D211,info,2,FALSE)</f>
        <v>330</v>
      </c>
      <c r="F211" s="9" t="str">
        <f t="shared" si="13"/>
        <v>ME3140</v>
      </c>
    </row>
    <row r="212" spans="1:6">
      <c r="A212" s="15" t="s">
        <v>225</v>
      </c>
      <c r="B212" s="9" t="str">
        <f t="shared" si="12"/>
        <v>Gourmet Five Meat Pizza, Large</v>
      </c>
      <c r="C212" s="9" t="str">
        <f t="shared" si="15"/>
        <v>ME3200]</v>
      </c>
      <c r="D212" s="9" t="str">
        <f t="shared" si="14"/>
        <v>ME3200</v>
      </c>
      <c r="E212" s="9" t="e">
        <f>VLOOKUP(D212,info,2,FALSE)</f>
        <v>#N/A</v>
      </c>
      <c r="F212" s="9" t="str">
        <f t="shared" si="13"/>
        <v>ME3200</v>
      </c>
    </row>
    <row r="213" spans="1:6">
      <c r="A213" s="15" t="s">
        <v>226</v>
      </c>
      <c r="B213" s="9" t="str">
        <f t="shared" si="12"/>
        <v>Gourmet Mac and Cheese</v>
      </c>
      <c r="C213" s="9" t="str">
        <f t="shared" si="15"/>
        <v>ME5280]</v>
      </c>
      <c r="D213" s="9" t="str">
        <f t="shared" si="14"/>
        <v>ME5280</v>
      </c>
      <c r="E213" s="9">
        <f>VLOOKUP(D213,info,2,FALSE)</f>
        <v>900</v>
      </c>
      <c r="F213" s="9" t="str">
        <f t="shared" si="13"/>
        <v>ME5280</v>
      </c>
    </row>
    <row r="214" spans="1:6">
      <c r="A214" s="15" t="s">
        <v>227</v>
      </c>
      <c r="B214" s="9" t="str">
        <f t="shared" si="12"/>
        <v>Gourmet Five Meat Pizza, Mini</v>
      </c>
      <c r="C214" s="9" t="str">
        <f t="shared" si="15"/>
        <v>ME5870]</v>
      </c>
      <c r="D214" s="9" t="str">
        <f t="shared" si="14"/>
        <v>ME5870</v>
      </c>
      <c r="E214" s="9">
        <f>VLOOKUP(D214,info,2,FALSE)</f>
        <v>220</v>
      </c>
      <c r="F214" s="9" t="str">
        <f t="shared" si="13"/>
        <v>ME5870</v>
      </c>
    </row>
    <row r="215" spans="1:6">
      <c r="A215" s="15" t="s">
        <v>228</v>
      </c>
      <c r="B215" s="9" t="str">
        <f t="shared" si="12"/>
        <v>Gourmet Five Meat Pizza, Shareable</v>
      </c>
      <c r="C215" s="9" t="str">
        <f t="shared" si="15"/>
        <v>ME7580]</v>
      </c>
      <c r="D215" s="9" t="str">
        <f t="shared" si="14"/>
        <v>ME7580</v>
      </c>
      <c r="E215" s="9">
        <f>VLOOKUP(D215,info,2,FALSE)</f>
        <v>210</v>
      </c>
      <c r="F215" s="9" t="str">
        <f t="shared" si="13"/>
        <v>ME7580</v>
      </c>
    </row>
    <row r="216" spans="1:6">
      <c r="A216" s="15" t="s">
        <v>229</v>
      </c>
      <c r="B216" s="9" t="str">
        <f t="shared" si="12"/>
        <v>Balsamic Vinaigrette</v>
      </c>
      <c r="C216" s="9" t="str">
        <f t="shared" si="15"/>
        <v>MI1410]</v>
      </c>
      <c r="D216" s="9" t="str">
        <f t="shared" si="14"/>
        <v>MI1410</v>
      </c>
      <c r="E216" s="9">
        <f>VLOOKUP(D216,info,2,FALSE)</f>
        <v>160</v>
      </c>
      <c r="F216" s="9" t="str">
        <f t="shared" si="13"/>
        <v>MI1410</v>
      </c>
    </row>
    <row r="217" spans="1:6">
      <c r="A217" s="15" t="s">
        <v>230</v>
      </c>
      <c r="B217" s="9" t="str">
        <f t="shared" si="12"/>
        <v>Balsamic Glazed Chicken</v>
      </c>
      <c r="C217" s="9" t="str">
        <f t="shared" si="15"/>
        <v>MI9640]</v>
      </c>
      <c r="D217" s="9" t="str">
        <f t="shared" si="14"/>
        <v>MI9640</v>
      </c>
      <c r="E217" s="9">
        <f>VLOOKUP(D217,info,2,FALSE)</f>
        <v>800</v>
      </c>
      <c r="F217" s="9" t="str">
        <f t="shared" si="13"/>
        <v>MI9640</v>
      </c>
    </row>
    <row r="218" spans="1:6">
      <c r="A218" s="15" t="s">
        <v>231</v>
      </c>
      <c r="B218" s="9" t="str">
        <f t="shared" si="12"/>
        <v>Lemon Thyme Chicken Lunch Special</v>
      </c>
      <c r="C218" s="9" t="str">
        <f t="shared" si="15"/>
        <v>MO2540]</v>
      </c>
      <c r="D218" s="9" t="str">
        <f t="shared" si="14"/>
        <v>MO2540</v>
      </c>
      <c r="E218" s="9">
        <f>VLOOKUP(D218,info,2,FALSE)</f>
        <v>520</v>
      </c>
      <c r="F218" s="9" t="str">
        <f t="shared" si="13"/>
        <v>MO2540</v>
      </c>
    </row>
    <row r="219" spans="1:6">
      <c r="A219" s="15" t="s">
        <v>232</v>
      </c>
      <c r="B219" s="9" t="str">
        <f t="shared" si="12"/>
        <v>Lemon Thyme Chicken</v>
      </c>
      <c r="C219" s="9" t="str">
        <f t="shared" si="15"/>
        <v>MO9990]</v>
      </c>
      <c r="D219" s="9" t="str">
        <f t="shared" si="14"/>
        <v>MO9990</v>
      </c>
      <c r="E219" s="9">
        <f>VLOOKUP(D219,info,2,FALSE)</f>
        <v>690</v>
      </c>
      <c r="F219" s="9" t="str">
        <f t="shared" si="13"/>
        <v>MO9990</v>
      </c>
    </row>
    <row r="220" spans="1:6">
      <c r="A220" s="15" t="s">
        <v>233</v>
      </c>
      <c r="B220" s="9" t="str">
        <f t="shared" si="12"/>
        <v>Traditional Wings</v>
      </c>
      <c r="C220" s="9" t="str">
        <f t="shared" si="15"/>
        <v>NA2180]</v>
      </c>
      <c r="D220" s="9" t="str">
        <f t="shared" si="14"/>
        <v>NA2180</v>
      </c>
      <c r="E220" s="9">
        <f>VLOOKUP(D220,info,2,FALSE)</f>
        <v>870</v>
      </c>
      <c r="F220" s="9" t="str">
        <f t="shared" si="13"/>
        <v>NA2180</v>
      </c>
    </row>
    <row r="221" spans="1:6">
      <c r="A221" s="15" t="s">
        <v>234</v>
      </c>
      <c r="B221" s="9" t="str">
        <f t="shared" si="12"/>
        <v>Anchovies</v>
      </c>
      <c r="C221" s="9" t="str">
        <f t="shared" si="15"/>
        <v>NC1340]</v>
      </c>
      <c r="D221" s="9" t="str">
        <f t="shared" si="14"/>
        <v>NC1340</v>
      </c>
      <c r="E221" s="9">
        <f>VLOOKUP(D221,info,2,FALSE)</f>
        <v>30</v>
      </c>
      <c r="F221" s="9" t="str">
        <f t="shared" si="13"/>
        <v>NC1340</v>
      </c>
    </row>
    <row r="222" spans="1:6">
      <c r="A222" s="15" t="s">
        <v>235</v>
      </c>
      <c r="B222" s="9" t="str">
        <f t="shared" si="12"/>
        <v>French Toast, 4 Pieces</v>
      </c>
      <c r="C222" s="9" t="str">
        <f t="shared" si="15"/>
        <v>NC4230]</v>
      </c>
      <c r="D222" s="9" t="str">
        <f t="shared" si="14"/>
        <v>NC4230</v>
      </c>
      <c r="E222" s="9">
        <f>VLOOKUP(D222,info,2,FALSE)</f>
        <v>990</v>
      </c>
      <c r="F222" s="9" t="str">
        <f t="shared" si="13"/>
        <v>NC4230</v>
      </c>
    </row>
    <row r="223" spans="1:6">
      <c r="A223" s="15" t="s">
        <v>236</v>
      </c>
      <c r="B223" s="9" t="str">
        <f t="shared" si="12"/>
        <v>French Toast Combo</v>
      </c>
      <c r="C223" s="9" t="str">
        <f t="shared" si="15"/>
        <v>NC4480]</v>
      </c>
      <c r="D223" s="9" t="str">
        <f t="shared" si="14"/>
        <v>NC4480</v>
      </c>
      <c r="E223" s="9">
        <f>VLOOKUP(D223,info,2,FALSE)</f>
        <v>1690</v>
      </c>
      <c r="F223" s="9" t="str">
        <f t="shared" si="13"/>
        <v>NC4480</v>
      </c>
    </row>
    <row r="224" spans="1:6">
      <c r="A224" s="15" t="s">
        <v>237</v>
      </c>
      <c r="B224" s="9" t="str">
        <f t="shared" si="12"/>
        <v>Ranch Dressing</v>
      </c>
      <c r="C224" s="9" t="str">
        <f t="shared" si="15"/>
        <v>NC8470]</v>
      </c>
      <c r="D224" s="9" t="str">
        <f t="shared" si="14"/>
        <v>NC8470</v>
      </c>
      <c r="E224" s="9">
        <f>VLOOKUP(D224,info,2,FALSE)</f>
        <v>170</v>
      </c>
      <c r="F224" s="9" t="str">
        <f t="shared" si="13"/>
        <v>NC8470</v>
      </c>
    </row>
    <row r="225" spans="1:6">
      <c r="A225" s="15" t="s">
        <v>238</v>
      </c>
      <c r="B225" s="9" t="str">
        <f t="shared" si="12"/>
        <v>French Toast, 6 Pieces</v>
      </c>
      <c r="C225" s="9" t="str">
        <f t="shared" si="15"/>
        <v>NC9910]</v>
      </c>
      <c r="D225" s="9" t="str">
        <f t="shared" si="14"/>
        <v>NC9910</v>
      </c>
      <c r="E225" s="9">
        <f>VLOOKUP(D225,info,2,FALSE)</f>
        <v>1440</v>
      </c>
      <c r="F225" s="9" t="str">
        <f t="shared" si="13"/>
        <v>NC9910</v>
      </c>
    </row>
    <row r="226" spans="1:6">
      <c r="A226" s="15" t="s">
        <v>239</v>
      </c>
      <c r="B226" s="9" t="str">
        <f t="shared" si="12"/>
        <v>EnLIGHTened Turkey Burger</v>
      </c>
      <c r="C226" s="9" t="str">
        <f t="shared" si="15"/>
        <v>NE4800]</v>
      </c>
      <c r="D226" s="9" t="str">
        <f t="shared" si="14"/>
        <v>NE4800</v>
      </c>
      <c r="E226" s="9" t="e">
        <f>VLOOKUP(D226,info,2,FALSE)</f>
        <v>#N/A</v>
      </c>
      <c r="F226" s="9" t="str">
        <f t="shared" si="13"/>
        <v>NE4800</v>
      </c>
    </row>
    <row r="227" spans="1:6">
      <c r="A227" s="15" t="s">
        <v>240</v>
      </c>
      <c r="B227" s="9" t="str">
        <f t="shared" si="12"/>
        <v>Blackened Chicken</v>
      </c>
      <c r="C227" s="9" t="str">
        <f t="shared" si="15"/>
        <v>NE5530]</v>
      </c>
      <c r="D227" s="9" t="str">
        <f t="shared" si="14"/>
        <v>NE5530</v>
      </c>
      <c r="E227" s="9">
        <f>VLOOKUP(D227,info,2,FALSE)</f>
        <v>100</v>
      </c>
      <c r="F227" s="9" t="str">
        <f t="shared" si="13"/>
        <v>NE5530</v>
      </c>
    </row>
    <row r="228" spans="1:6">
      <c r="A228" s="15" t="s">
        <v>241</v>
      </c>
      <c r="B228" s="9" t="str">
        <f t="shared" si="12"/>
        <v>Seasoned Country Potatoes</v>
      </c>
      <c r="C228" s="9" t="str">
        <f t="shared" si="15"/>
        <v>NE6020]</v>
      </c>
      <c r="D228" s="9" t="str">
        <f t="shared" si="14"/>
        <v>NE6020</v>
      </c>
      <c r="E228" s="9">
        <f>VLOOKUP(D228,info,2,FALSE)</f>
        <v>390</v>
      </c>
      <c r="F228" s="9" t="str">
        <f t="shared" si="13"/>
        <v>NE6020</v>
      </c>
    </row>
    <row r="229" spans="1:6">
      <c r="A229" s="15" t="s">
        <v>242</v>
      </c>
      <c r="B229" s="9" t="str">
        <f t="shared" si="12"/>
        <v>EnLIGHTened Veggie Omelette with Fresh Fruit</v>
      </c>
      <c r="C229" s="9" t="str">
        <f t="shared" si="15"/>
        <v>NE6260]</v>
      </c>
      <c r="D229" s="9" t="str">
        <f t="shared" si="14"/>
        <v>NE6260</v>
      </c>
      <c r="E229" s="9">
        <f>VLOOKUP(D229,info,2,FALSE)</f>
        <v>270</v>
      </c>
      <c r="F229" s="9" t="str">
        <f t="shared" si="13"/>
        <v>NE6260</v>
      </c>
    </row>
    <row r="230" spans="1:6">
      <c r="A230" s="15" t="s">
        <v>243</v>
      </c>
      <c r="B230" s="9" t="str">
        <f t="shared" si="12"/>
        <v>New Orleans Jambalaya</v>
      </c>
      <c r="C230" s="9" t="str">
        <f t="shared" si="15"/>
        <v>NE7270]</v>
      </c>
      <c r="D230" s="9" t="str">
        <f t="shared" si="14"/>
        <v>NE7270</v>
      </c>
      <c r="E230" s="9">
        <f>VLOOKUP(D230,info,2,FALSE)</f>
        <v>1140</v>
      </c>
      <c r="F230" s="9" t="str">
        <f t="shared" si="13"/>
        <v>NE7270</v>
      </c>
    </row>
    <row r="231" spans="1:6">
      <c r="A231" s="15" t="s">
        <v>244</v>
      </c>
      <c r="B231" s="9" t="str">
        <f t="shared" si="12"/>
        <v>Honey Mustard Dressing</v>
      </c>
      <c r="C231" s="9" t="str">
        <f t="shared" si="15"/>
        <v>NE7740]</v>
      </c>
      <c r="D231" s="9" t="str">
        <f t="shared" si="14"/>
        <v>NE7740</v>
      </c>
      <c r="E231" s="9">
        <f>VLOOKUP(D231,info,2,FALSE)</f>
        <v>240</v>
      </c>
      <c r="F231" s="9" t="str">
        <f t="shared" si="13"/>
        <v>NE7740</v>
      </c>
    </row>
    <row r="232" spans="1:6">
      <c r="A232" s="15" t="s">
        <v>245</v>
      </c>
      <c r="B232" s="9" t="str">
        <f t="shared" si="12"/>
        <v>EnLIGHTened Chicken Tacos</v>
      </c>
      <c r="C232" s="9" t="str">
        <f t="shared" si="15"/>
        <v>NE8330]</v>
      </c>
      <c r="D232" s="9" t="str">
        <f t="shared" si="14"/>
        <v>NE8330</v>
      </c>
      <c r="E232" s="9">
        <f>VLOOKUP(D232,info,2,FALSE)</f>
        <v>530</v>
      </c>
      <c r="F232" s="9" t="str">
        <f t="shared" si="13"/>
        <v>NE8330</v>
      </c>
    </row>
    <row r="233" spans="1:6">
      <c r="A233" s="15" t="s">
        <v>246</v>
      </c>
      <c r="B233" s="9" t="str">
        <f t="shared" si="12"/>
        <v>Honey Lime Seared Scallops</v>
      </c>
      <c r="C233" s="9" t="str">
        <f t="shared" si="15"/>
        <v>NE8370]</v>
      </c>
      <c r="D233" s="9" t="str">
        <f t="shared" si="14"/>
        <v>NE8370</v>
      </c>
      <c r="E233" s="9">
        <f>VLOOKUP(D233,info,2,FALSE)</f>
        <v>370</v>
      </c>
      <c r="F233" s="9" t="str">
        <f t="shared" si="13"/>
        <v>NE8370</v>
      </c>
    </row>
    <row r="234" spans="1:6">
      <c r="A234" s="15" t="s">
        <v>247</v>
      </c>
      <c r="B234" s="9" t="str">
        <f t="shared" si="12"/>
        <v>EnLIGHTened Half Flatbread Pizza and Salad</v>
      </c>
      <c r="C234" s="9" t="str">
        <f t="shared" si="15"/>
        <v>NE8490]</v>
      </c>
      <c r="D234" s="9" t="str">
        <f t="shared" si="14"/>
        <v>NE8490</v>
      </c>
      <c r="E234" s="9">
        <f>VLOOKUP(D234,info,2,FALSE)</f>
        <v>550</v>
      </c>
      <c r="F234" s="9" t="str">
        <f t="shared" si="13"/>
        <v>NE8490</v>
      </c>
    </row>
    <row r="235" spans="1:6">
      <c r="A235" s="15" t="s">
        <v>248</v>
      </c>
      <c r="B235" s="9" t="str">
        <f t="shared" si="12"/>
        <v>Orange Twist</v>
      </c>
      <c r="C235" s="9" t="str">
        <f t="shared" si="15"/>
        <v>NG1850]</v>
      </c>
      <c r="D235" s="9" t="str">
        <f t="shared" si="14"/>
        <v>NG1850</v>
      </c>
      <c r="E235" s="9">
        <f>VLOOKUP(D235,info,2,FALSE)</f>
        <v>250</v>
      </c>
      <c r="F235" s="9" t="str">
        <f t="shared" si="13"/>
        <v>NG1850</v>
      </c>
    </row>
    <row r="236" spans="1:6">
      <c r="A236" s="15" t="s">
        <v>249</v>
      </c>
      <c r="B236" s="9" t="str">
        <f t="shared" si="12"/>
        <v>Orange Juice</v>
      </c>
      <c r="C236" s="9" t="str">
        <f t="shared" si="15"/>
        <v>NG5110]</v>
      </c>
      <c r="D236" s="9" t="str">
        <f t="shared" si="14"/>
        <v>NG5110</v>
      </c>
      <c r="E236" s="9">
        <f>VLOOKUP(D236,info,2,FALSE)</f>
        <v>120</v>
      </c>
      <c r="F236" s="9" t="str">
        <f t="shared" si="13"/>
        <v>NG5110</v>
      </c>
    </row>
    <row r="237" spans="1:6">
      <c r="A237" s="15" t="s">
        <v>250</v>
      </c>
      <c r="B237" s="9" t="str">
        <f t="shared" si="12"/>
        <v>Piranha Pale Ale Chili, Bowl</v>
      </c>
      <c r="C237" s="9" t="str">
        <f t="shared" si="15"/>
        <v>NH1410]</v>
      </c>
      <c r="D237" s="9" t="str">
        <f t="shared" si="14"/>
        <v>NH1410</v>
      </c>
      <c r="E237" s="9">
        <f>VLOOKUP(D237,info,2,FALSE)</f>
        <v>620</v>
      </c>
      <c r="F237" s="9" t="str">
        <f t="shared" si="13"/>
        <v>NH1410</v>
      </c>
    </row>
    <row r="238" spans="1:6">
      <c r="A238" s="15" t="s">
        <v>251</v>
      </c>
      <c r="B238" s="9" t="str">
        <f t="shared" si="12"/>
        <v>Piranha Pale Ale Chili and Cheese Potato</v>
      </c>
      <c r="C238" s="9" t="str">
        <f t="shared" si="15"/>
        <v>NH3380]</v>
      </c>
      <c r="D238" s="9" t="str">
        <f t="shared" si="14"/>
        <v>NH3380</v>
      </c>
      <c r="E238" s="9">
        <f>VLOOKUP(D238,info,2,FALSE)</f>
        <v>860</v>
      </c>
      <c r="F238" s="9" t="str">
        <f t="shared" si="13"/>
        <v>NH3380</v>
      </c>
    </row>
    <row r="239" spans="1:6">
      <c r="A239" s="15" t="s">
        <v>252</v>
      </c>
      <c r="B239" s="9" t="str">
        <f t="shared" si="12"/>
        <v>Piranha Pale Ale Chili, in a sourdough loaf</v>
      </c>
      <c r="C239" s="9" t="str">
        <f t="shared" si="15"/>
        <v>NH7070]</v>
      </c>
      <c r="D239" s="9" t="str">
        <f t="shared" si="14"/>
        <v>NH7070</v>
      </c>
      <c r="E239" s="9">
        <f>VLOOKUP(D239,info,2,FALSE)</f>
        <v>1660</v>
      </c>
      <c r="F239" s="9" t="str">
        <f t="shared" si="13"/>
        <v>NH7070</v>
      </c>
    </row>
    <row r="240" spans="1:6">
      <c r="A240" s="15" t="s">
        <v>253</v>
      </c>
      <c r="B240" s="9" t="str">
        <f t="shared" si="12"/>
        <v>California Scramble</v>
      </c>
      <c r="C240" s="9" t="str">
        <f t="shared" si="15"/>
        <v>NI3340]</v>
      </c>
      <c r="D240" s="9" t="str">
        <f t="shared" si="14"/>
        <v>NI3340</v>
      </c>
      <c r="E240" s="9">
        <f>VLOOKUP(D240,info,2,FALSE)</f>
        <v>1170</v>
      </c>
      <c r="F240" s="9" t="str">
        <f t="shared" si="13"/>
        <v>NI3340</v>
      </c>
    </row>
    <row r="241" spans="1:6">
      <c r="A241" s="15" t="s">
        <v>254</v>
      </c>
      <c r="B241" s="9" t="str">
        <f t="shared" si="12"/>
        <v>California Chicken Club Sandwich</v>
      </c>
      <c r="C241" s="9" t="str">
        <f t="shared" si="15"/>
        <v>NI4320]</v>
      </c>
      <c r="D241" s="9" t="str">
        <f t="shared" si="14"/>
        <v>NI4320</v>
      </c>
      <c r="E241" s="9">
        <f>VLOOKUP(D241,info,2,FALSE)</f>
        <v>1320</v>
      </c>
      <c r="F241" s="9" t="str">
        <f t="shared" si="13"/>
        <v>NI4320</v>
      </c>
    </row>
    <row r="242" spans="1:6">
      <c r="A242" s="15" t="s">
        <v>255</v>
      </c>
      <c r="B242" s="9" t="str">
        <f t="shared" si="12"/>
        <v>California Chicken Club Sandwich Lunch Special</v>
      </c>
      <c r="C242" s="9" t="str">
        <f t="shared" si="15"/>
        <v>NI6050]</v>
      </c>
      <c r="D242" s="9" t="str">
        <f t="shared" si="14"/>
        <v>NI6050</v>
      </c>
      <c r="E242" s="9">
        <f>VLOOKUP(D242,info,2,FALSE)</f>
        <v>850</v>
      </c>
      <c r="F242" s="9" t="str">
        <f t="shared" si="13"/>
        <v>NI6050</v>
      </c>
    </row>
    <row r="243" spans="1:6">
      <c r="A243" s="15" t="s">
        <v>256</v>
      </c>
      <c r="B243" s="9" t="str">
        <f t="shared" si="12"/>
        <v>California Burger</v>
      </c>
      <c r="C243" s="9" t="str">
        <f t="shared" si="15"/>
        <v>NI6250]</v>
      </c>
      <c r="D243" s="9" t="str">
        <f t="shared" si="14"/>
        <v>NI6250</v>
      </c>
      <c r="E243" s="9">
        <f>VLOOKUP(D243,info,2,FALSE)</f>
        <v>1360</v>
      </c>
      <c r="F243" s="9" t="str">
        <f t="shared" si="13"/>
        <v>NI6250</v>
      </c>
    </row>
    <row r="244" spans="1:6">
      <c r="A244" s="15" t="s">
        <v>257</v>
      </c>
      <c r="B244" s="9" t="str">
        <f t="shared" si="12"/>
        <v>California Club Flatbread Appetizer Pizza</v>
      </c>
      <c r="C244" s="9" t="str">
        <f t="shared" si="15"/>
        <v>NI7550]</v>
      </c>
      <c r="D244" s="9" t="str">
        <f t="shared" si="14"/>
        <v>NI7550</v>
      </c>
      <c r="E244" s="9">
        <f>VLOOKUP(D244,info,2,FALSE)</f>
        <v>110</v>
      </c>
      <c r="F244" s="9" t="str">
        <f t="shared" si="13"/>
        <v>NI7550</v>
      </c>
    </row>
    <row r="245" spans="1:6">
      <c r="A245" s="15" t="s">
        <v>258</v>
      </c>
      <c r="B245" s="9" t="str">
        <f t="shared" si="12"/>
        <v>Santa Fe Salad</v>
      </c>
      <c r="C245" s="9" t="str">
        <f t="shared" si="15"/>
        <v>NT4330]</v>
      </c>
      <c r="D245" s="9" t="str">
        <f t="shared" si="14"/>
        <v>NT4330</v>
      </c>
      <c r="E245" s="9">
        <f>VLOOKUP(D245,info,2,FALSE)</f>
        <v>980</v>
      </c>
      <c r="F245" s="9" t="str">
        <f t="shared" si="13"/>
        <v>NT4330</v>
      </c>
    </row>
    <row r="246" spans="1:6">
      <c r="A246" s="15" t="s">
        <v>259</v>
      </c>
      <c r="B246" s="9" t="str">
        <f t="shared" si="12"/>
        <v>Santa Fe Spring Rolls</v>
      </c>
      <c r="C246" s="9" t="str">
        <f t="shared" si="15"/>
        <v>NT8340]</v>
      </c>
      <c r="D246" s="9" t="str">
        <f t="shared" si="14"/>
        <v>NT8340</v>
      </c>
      <c r="E246" s="9">
        <f>VLOOKUP(D246,info,2,FALSE)</f>
        <v>1120</v>
      </c>
      <c r="F246" s="9" t="str">
        <f t="shared" si="13"/>
        <v>NT8340</v>
      </c>
    </row>
    <row r="247" spans="1:6">
      <c r="A247" s="15" t="s">
        <v>260</v>
      </c>
      <c r="B247" s="9" t="str">
        <f t="shared" si="12"/>
        <v>Peanut Butter Pizookie</v>
      </c>
      <c r="C247" s="9" t="str">
        <f t="shared" si="15"/>
        <v>NU3200]</v>
      </c>
      <c r="D247" s="9" t="str">
        <f t="shared" si="14"/>
        <v>NU3200</v>
      </c>
      <c r="E247" s="9" t="e">
        <f>VLOOKUP(D247,info,2,FALSE)</f>
        <v>#N/A</v>
      </c>
      <c r="F247" s="9" t="str">
        <f t="shared" si="13"/>
        <v>NU3200</v>
      </c>
    </row>
    <row r="248" spans="1:6">
      <c r="A248" s="15" t="s">
        <v>261</v>
      </c>
      <c r="B248" s="9" t="str">
        <f t="shared" si="12"/>
        <v>Peanut Butter S'mores Pizookie</v>
      </c>
      <c r="C248" s="9" t="str">
        <f t="shared" si="15"/>
        <v>NU7780]</v>
      </c>
      <c r="D248" s="9" t="str">
        <f t="shared" si="14"/>
        <v>NU7780</v>
      </c>
      <c r="E248" s="9">
        <f>VLOOKUP(D248,info,2,FALSE)</f>
        <v>1580</v>
      </c>
      <c r="F248" s="9" t="str">
        <f t="shared" si="13"/>
        <v>NU7780</v>
      </c>
    </row>
    <row r="249" spans="1:6">
      <c r="A249" s="15" t="s">
        <v>262</v>
      </c>
      <c r="B249" s="9" t="str">
        <f t="shared" si="12"/>
        <v>Cobb Salad</v>
      </c>
      <c r="C249" s="9" t="str">
        <f t="shared" si="15"/>
        <v>OB3750]</v>
      </c>
      <c r="D249" s="9" t="str">
        <f t="shared" si="14"/>
        <v>OB3750</v>
      </c>
      <c r="E249" s="9">
        <f>VLOOKUP(D249,info,2,FALSE)</f>
        <v>1400</v>
      </c>
      <c r="F249" s="9" t="str">
        <f t="shared" si="13"/>
        <v>OB3750</v>
      </c>
    </row>
    <row r="250" spans="1:6">
      <c r="A250" s="15" t="s">
        <v>263</v>
      </c>
      <c r="B250" s="9" t="str">
        <f t="shared" si="12"/>
        <v>Cobb Salad Lunch Special</v>
      </c>
      <c r="C250" s="9" t="str">
        <f t="shared" si="15"/>
        <v>OB9250]</v>
      </c>
      <c r="D250" s="9" t="str">
        <f t="shared" si="14"/>
        <v>OB9250</v>
      </c>
      <c r="E250" s="9">
        <f>VLOOKUP(D250,info,2,FALSE)</f>
        <v>700</v>
      </c>
      <c r="F250" s="9" t="str">
        <f t="shared" si="13"/>
        <v>OB9250</v>
      </c>
    </row>
    <row r="251" spans="1:6">
      <c r="A251" s="15" t="s">
        <v>264</v>
      </c>
      <c r="B251" s="9" t="str">
        <f t="shared" si="12"/>
        <v>Coffee</v>
      </c>
      <c r="C251" s="9" t="str">
        <f t="shared" si="15"/>
        <v>OF1860]</v>
      </c>
      <c r="D251" s="9" t="str">
        <f t="shared" si="14"/>
        <v>OF1860</v>
      </c>
      <c r="E251" s="9">
        <f>VLOOKUP(D251,info,2,FALSE)</f>
        <v>0</v>
      </c>
      <c r="F251" s="9" t="str">
        <f t="shared" si="13"/>
        <v>OF1860</v>
      </c>
    </row>
    <row r="252" spans="1:6">
      <c r="A252" s="15" t="s">
        <v>265</v>
      </c>
      <c r="B252" s="9" t="str">
        <f t="shared" si="12"/>
        <v>Oil and Vinegar</v>
      </c>
      <c r="C252" s="9" t="str">
        <f t="shared" si="15"/>
        <v>OI5830]</v>
      </c>
      <c r="D252" s="9" t="str">
        <f t="shared" si="14"/>
        <v>OI5830</v>
      </c>
      <c r="E252" s="9">
        <f>VLOOKUP(D252,info,2,FALSE)</f>
        <v>210</v>
      </c>
      <c r="F252" s="9" t="str">
        <f t="shared" si="13"/>
        <v>OI5830</v>
      </c>
    </row>
    <row r="253" spans="1:6">
      <c r="A253" s="15" t="s">
        <v>266</v>
      </c>
      <c r="B253" s="9" t="str">
        <f t="shared" si="12"/>
        <v>Artichoke Hearts</v>
      </c>
      <c r="C253" s="9" t="str">
        <f t="shared" si="15"/>
        <v>OK9390]</v>
      </c>
      <c r="D253" s="9" t="str">
        <f t="shared" si="14"/>
        <v>OK9390</v>
      </c>
      <c r="E253" s="9">
        <f>VLOOKUP(D253,info,2,FALSE)</f>
        <v>40</v>
      </c>
      <c r="F253" s="9" t="str">
        <f t="shared" si="13"/>
        <v>OK9390</v>
      </c>
    </row>
    <row r="254" spans="1:6">
      <c r="A254" s="15" t="s">
        <v>267</v>
      </c>
      <c r="B254" s="9" t="str">
        <f t="shared" si="12"/>
        <v>Broccoli Cheddar, in a sourdough loaf</v>
      </c>
      <c r="C254" s="9" t="str">
        <f t="shared" si="15"/>
        <v>OL8550]</v>
      </c>
      <c r="D254" s="9" t="str">
        <f t="shared" si="14"/>
        <v>OL8550</v>
      </c>
      <c r="E254" s="9">
        <f>VLOOKUP(D254,info,2,FALSE)</f>
        <v>1420</v>
      </c>
      <c r="F254" s="9" t="str">
        <f t="shared" si="13"/>
        <v>OL8550</v>
      </c>
    </row>
    <row r="255" spans="1:6">
      <c r="A255" s="15" t="s">
        <v>268</v>
      </c>
      <c r="B255" s="9" t="str">
        <f t="shared" si="12"/>
        <v>Broccoli Cheddar, Bowl</v>
      </c>
      <c r="C255" s="9" t="str">
        <f t="shared" si="15"/>
        <v>OL9230]</v>
      </c>
      <c r="D255" s="9" t="str">
        <f t="shared" si="14"/>
        <v>OL9230</v>
      </c>
      <c r="E255" s="9">
        <f>VLOOKUP(D255,info,2,FALSE)</f>
        <v>460</v>
      </c>
      <c r="F255" s="9" t="str">
        <f t="shared" si="13"/>
        <v>OL9230</v>
      </c>
    </row>
    <row r="256" spans="1:6">
      <c r="A256" s="15" t="s">
        <v>269</v>
      </c>
      <c r="B256" s="9" t="str">
        <f t="shared" si="12"/>
        <v>Pepperoni Extreme Pizza, Large</v>
      </c>
      <c r="C256" s="9" t="str">
        <f t="shared" si="15"/>
        <v>ON1400]</v>
      </c>
      <c r="D256" s="9" t="str">
        <f t="shared" si="14"/>
        <v>ON1400</v>
      </c>
      <c r="E256" s="9" t="e">
        <f>VLOOKUP(D256,info,2,FALSE)</f>
        <v>#N/A</v>
      </c>
      <c r="F256" s="9" t="str">
        <f t="shared" si="13"/>
        <v>ON1400</v>
      </c>
    </row>
    <row r="257" spans="1:6">
      <c r="A257" s="15" t="s">
        <v>270</v>
      </c>
      <c r="B257" s="9" t="str">
        <f t="shared" si="12"/>
        <v>Pepperoni Extreme Pizza, Shareable</v>
      </c>
      <c r="C257" s="9" t="str">
        <f t="shared" si="15"/>
        <v>ON2880]</v>
      </c>
      <c r="D257" s="9" t="str">
        <f t="shared" si="14"/>
        <v>ON2880</v>
      </c>
      <c r="E257" s="9">
        <f>VLOOKUP(D257,info,2,FALSE)</f>
        <v>220</v>
      </c>
      <c r="F257" s="9" t="str">
        <f t="shared" si="13"/>
        <v>ON2880</v>
      </c>
    </row>
    <row r="258" spans="1:6">
      <c r="A258" s="15" t="s">
        <v>271</v>
      </c>
      <c r="B258" s="9" t="str">
        <f t="shared" si="12"/>
        <v>Pepperoni Extreme Pizza, Individual</v>
      </c>
      <c r="C258" s="9" t="str">
        <f t="shared" si="15"/>
        <v>ON4050]</v>
      </c>
      <c r="D258" s="9" t="str">
        <f t="shared" si="14"/>
        <v>ON4050</v>
      </c>
      <c r="E258" s="9">
        <f>VLOOKUP(D258,info,2,FALSE)</f>
        <v>200</v>
      </c>
      <c r="F258" s="9" t="str">
        <f t="shared" si="13"/>
        <v>ON4050</v>
      </c>
    </row>
    <row r="259" spans="1:6">
      <c r="A259" s="15" t="s">
        <v>272</v>
      </c>
      <c r="B259" s="9" t="str">
        <f t="shared" ref="B259:B322" si="16">LEFT(A259,SEARCH("[",A259)-2)</f>
        <v>Pepperoni Extreme Pizza, Small</v>
      </c>
      <c r="C259" s="9" t="str">
        <f t="shared" si="15"/>
        <v>ON4580]</v>
      </c>
      <c r="D259" s="9" t="str">
        <f t="shared" si="14"/>
        <v>ON4580</v>
      </c>
      <c r="E259" s="9">
        <f>VLOOKUP(D259,info,2,FALSE)</f>
        <v>260</v>
      </c>
      <c r="F259" s="9" t="str">
        <f t="shared" si="13"/>
        <v>ON4580</v>
      </c>
    </row>
    <row r="260" spans="1:6">
      <c r="A260" s="15" t="s">
        <v>273</v>
      </c>
      <c r="B260" s="9" t="str">
        <f t="shared" si="16"/>
        <v>Pepperoni Extreme Pizza, Mini</v>
      </c>
      <c r="C260" s="9" t="str">
        <f t="shared" si="15"/>
        <v>ON6820]</v>
      </c>
      <c r="D260" s="9" t="str">
        <f t="shared" si="14"/>
        <v>ON6820</v>
      </c>
      <c r="E260" s="9">
        <f>VLOOKUP(D260,info,2,FALSE)</f>
        <v>190</v>
      </c>
      <c r="F260" s="9" t="str">
        <f t="shared" si="13"/>
        <v>ON6820</v>
      </c>
    </row>
    <row r="261" spans="1:6">
      <c r="A261" s="15" t="s">
        <v>274</v>
      </c>
      <c r="B261" s="9" t="str">
        <f t="shared" si="16"/>
        <v>Pepperoni Extreme Pizza, Medium</v>
      </c>
      <c r="C261" s="9" t="str">
        <f t="shared" si="15"/>
        <v>ON9260]</v>
      </c>
      <c r="D261" s="9" t="str">
        <f t="shared" si="14"/>
        <v>ON9260</v>
      </c>
      <c r="E261" s="9">
        <f>VLOOKUP(D261,info,2,FALSE)</f>
        <v>340</v>
      </c>
      <c r="F261" s="9" t="str">
        <f t="shared" si="13"/>
        <v>ON9260</v>
      </c>
    </row>
    <row r="262" spans="1:6">
      <c r="A262" s="15" t="s">
        <v>275</v>
      </c>
      <c r="B262" s="9" t="str">
        <f t="shared" si="16"/>
        <v>Pepperoni Extreme Flatbread Appetizer Pizza</v>
      </c>
      <c r="C262" s="9" t="str">
        <f t="shared" si="15"/>
        <v>ON9600]</v>
      </c>
      <c r="D262" s="9" t="str">
        <f t="shared" si="14"/>
        <v>ON9600</v>
      </c>
      <c r="E262" s="9" t="e">
        <f>VLOOKUP(D262,info,2,FALSE)</f>
        <v>#N/A</v>
      </c>
      <c r="F262" s="9" t="str">
        <f t="shared" ref="F262:F325" si="17">MID(A262,FIND("[",A262)+1,LEN(A262)-FIND("[",A262)-1)</f>
        <v>ON9600</v>
      </c>
    </row>
    <row r="263" spans="1:6">
      <c r="A263" s="15" t="s">
        <v>276</v>
      </c>
      <c r="B263" s="9" t="str">
        <f t="shared" si="16"/>
        <v>Applewood Smoked Bacon</v>
      </c>
      <c r="C263" s="9" t="str">
        <f t="shared" si="15"/>
        <v>OO5660]</v>
      </c>
      <c r="D263" s="9" t="str">
        <f t="shared" si="14"/>
        <v>OO5660</v>
      </c>
      <c r="E263" s="9">
        <f>VLOOKUP(D263,info,2,FALSE)</f>
        <v>140</v>
      </c>
      <c r="F263" s="9" t="str">
        <f t="shared" si="17"/>
        <v>OO5660</v>
      </c>
    </row>
    <row r="264" spans="1:6">
      <c r="A264" s="15" t="s">
        <v>277</v>
      </c>
      <c r="B264" s="9" t="str">
        <f t="shared" si="16"/>
        <v>Corn Fritters with Bacon Aioli</v>
      </c>
      <c r="C264" s="9" t="str">
        <f t="shared" si="15"/>
        <v>OR3110]</v>
      </c>
      <c r="D264" s="9" t="str">
        <f t="shared" si="14"/>
        <v>OR3110</v>
      </c>
      <c r="E264" s="9">
        <f>VLOOKUP(D264,info,2,FALSE)</f>
        <v>530</v>
      </c>
      <c r="F264" s="9" t="str">
        <f t="shared" si="17"/>
        <v>OR3110</v>
      </c>
    </row>
    <row r="265" spans="1:6">
      <c r="A265" s="15" t="s">
        <v>278</v>
      </c>
      <c r="B265" s="9" t="str">
        <f t="shared" si="16"/>
        <v>Triple Chocolate Pizookie Made With Ghirardelli</v>
      </c>
      <c r="C265" s="9" t="str">
        <f t="shared" si="15"/>
        <v>PL1530]</v>
      </c>
      <c r="D265" s="9" t="str">
        <f t="shared" si="14"/>
        <v>PL1530</v>
      </c>
      <c r="E265" s="9">
        <f>VLOOKUP(D265,info,2,FALSE)</f>
        <v>1210</v>
      </c>
      <c r="F265" s="9" t="str">
        <f t="shared" si="17"/>
        <v>PL1530</v>
      </c>
    </row>
    <row r="266" spans="1:6">
      <c r="A266" s="15" t="s">
        <v>279</v>
      </c>
      <c r="B266" s="9" t="str">
        <f t="shared" si="16"/>
        <v>Apple Juice</v>
      </c>
      <c r="C266" s="9" t="str">
        <f t="shared" si="15"/>
        <v>PL9200]</v>
      </c>
      <c r="D266" s="9" t="str">
        <f t="shared" si="14"/>
        <v>PL9200</v>
      </c>
      <c r="E266" s="9" t="e">
        <f>VLOOKUP(D266,info,2,FALSE)</f>
        <v>#N/A</v>
      </c>
      <c r="F266" s="9" t="str">
        <f t="shared" si="17"/>
        <v>PL9200</v>
      </c>
    </row>
    <row r="267" spans="1:6">
      <c r="A267" s="15" t="s">
        <v>280</v>
      </c>
      <c r="B267" s="9" t="str">
        <f t="shared" si="16"/>
        <v>Barbeque Bison Burger</v>
      </c>
      <c r="C267" s="9" t="str">
        <f t="shared" si="15"/>
        <v>QU1460]</v>
      </c>
      <c r="D267" s="9" t="str">
        <f t="shared" ref="D267:D330" si="18">LEFT(RIGHT(A267,LEN(A267)-FIND("[",A267)),LEN(RIGHT(A267,LEN(A267)-FIND("[",A267)))-1)</f>
        <v>QU1460</v>
      </c>
      <c r="E267" s="9">
        <f>VLOOKUP(D267,info,2,FALSE)</f>
        <v>630</v>
      </c>
      <c r="F267" s="9" t="str">
        <f t="shared" si="17"/>
        <v>QU1460</v>
      </c>
    </row>
    <row r="268" spans="1:6">
      <c r="A268" s="15" t="s">
        <v>281</v>
      </c>
      <c r="B268" s="9" t="str">
        <f t="shared" si="16"/>
        <v>Barbeque Chicken Pizza, Mini</v>
      </c>
      <c r="C268" s="9" t="str">
        <f t="shared" si="15"/>
        <v>QU2010]</v>
      </c>
      <c r="D268" s="9" t="str">
        <f t="shared" si="18"/>
        <v>QU2010</v>
      </c>
      <c r="E268" s="9">
        <f>VLOOKUP(D268,info,2,FALSE)</f>
        <v>170</v>
      </c>
      <c r="F268" s="9" t="str">
        <f t="shared" si="17"/>
        <v>QU2010</v>
      </c>
    </row>
    <row r="269" spans="1:6">
      <c r="A269" s="15" t="s">
        <v>282</v>
      </c>
      <c r="B269" s="9" t="str">
        <f t="shared" si="16"/>
        <v>Barbeque Chicken Chopped Salad Lunch Special</v>
      </c>
      <c r="C269" s="9" t="str">
        <f t="shared" si="15"/>
        <v>QU2790]</v>
      </c>
      <c r="D269" s="9" t="str">
        <f t="shared" si="18"/>
        <v>QU2790</v>
      </c>
      <c r="E269" s="9">
        <f>VLOOKUP(D269,info,2,FALSE)</f>
        <v>460</v>
      </c>
      <c r="F269" s="9" t="str">
        <f t="shared" si="17"/>
        <v>QU2790</v>
      </c>
    </row>
    <row r="270" spans="1:6">
      <c r="A270" s="15" t="s">
        <v>283</v>
      </c>
      <c r="B270" s="9" t="str">
        <f t="shared" si="16"/>
        <v>Barbeque Chicken Pizza, Small</v>
      </c>
      <c r="C270" s="9" t="str">
        <f t="shared" si="15"/>
        <v>QU2830]</v>
      </c>
      <c r="D270" s="9" t="str">
        <f t="shared" si="18"/>
        <v>QU2830</v>
      </c>
      <c r="E270" s="9">
        <f>VLOOKUP(D270,info,2,FALSE)</f>
        <v>240</v>
      </c>
      <c r="F270" s="9" t="str">
        <f t="shared" si="17"/>
        <v>QU2830</v>
      </c>
    </row>
    <row r="271" spans="1:6">
      <c r="A271" s="15" t="s">
        <v>284</v>
      </c>
      <c r="B271" s="9" t="str">
        <f t="shared" si="16"/>
        <v>Barbeque Lunch Platter</v>
      </c>
      <c r="C271" s="9" t="str">
        <f t="shared" ref="C271:C334" si="19">RIGHT(A271,LEN(A271)-FIND("[",A271))</f>
        <v>QU3510]</v>
      </c>
      <c r="D271" s="9" t="str">
        <f t="shared" si="18"/>
        <v>QU3510</v>
      </c>
      <c r="E271" s="9">
        <f>VLOOKUP(D271,info,2,FALSE)</f>
        <v>840</v>
      </c>
      <c r="F271" s="9" t="str">
        <f t="shared" si="17"/>
        <v>QU3510</v>
      </c>
    </row>
    <row r="272" spans="1:6">
      <c r="A272" s="15" t="s">
        <v>285</v>
      </c>
      <c r="B272" s="9" t="str">
        <f t="shared" si="16"/>
        <v>Barbeque Chicken Pizza, Shareable</v>
      </c>
      <c r="C272" s="9" t="str">
        <f t="shared" si="19"/>
        <v>QU6170]</v>
      </c>
      <c r="D272" s="9" t="str">
        <f t="shared" si="18"/>
        <v>QU6170</v>
      </c>
      <c r="E272" s="9">
        <f>VLOOKUP(D272,info,2,FALSE)</f>
        <v>200</v>
      </c>
      <c r="F272" s="9" t="str">
        <f t="shared" si="17"/>
        <v>QU6170</v>
      </c>
    </row>
    <row r="273" spans="1:6">
      <c r="A273" s="15" t="s">
        <v>286</v>
      </c>
      <c r="B273" s="9" t="str">
        <f t="shared" si="16"/>
        <v>Barbeque Pulled Pork Sandwich</v>
      </c>
      <c r="C273" s="9" t="str">
        <f t="shared" si="19"/>
        <v>QU6650]</v>
      </c>
      <c r="D273" s="9" t="str">
        <f t="shared" si="18"/>
        <v>QU6650</v>
      </c>
      <c r="E273" s="9">
        <f>VLOOKUP(D273,info,2,FALSE)</f>
        <v>1430</v>
      </c>
      <c r="F273" s="9" t="str">
        <f t="shared" si="17"/>
        <v>QU6650</v>
      </c>
    </row>
    <row r="274" spans="1:6">
      <c r="A274" s="15" t="s">
        <v>287</v>
      </c>
      <c r="B274" s="9" t="str">
        <f t="shared" si="16"/>
        <v>Barbeque Chicken Pizza, Medium</v>
      </c>
      <c r="C274" s="9" t="str">
        <f t="shared" si="19"/>
        <v>QU7920]</v>
      </c>
      <c r="D274" s="9" t="str">
        <f t="shared" si="18"/>
        <v>QU7920</v>
      </c>
      <c r="E274" s="9">
        <f>VLOOKUP(D274,info,2,FALSE)</f>
        <v>320</v>
      </c>
      <c r="F274" s="9" t="str">
        <f t="shared" si="17"/>
        <v>QU7920</v>
      </c>
    </row>
    <row r="275" spans="1:6">
      <c r="A275" s="15" t="s">
        <v>288</v>
      </c>
      <c r="B275" s="9" t="str">
        <f t="shared" si="16"/>
        <v>Barbeque Chicken Pizza, Individual</v>
      </c>
      <c r="C275" s="9" t="str">
        <f t="shared" si="19"/>
        <v>QU8120]</v>
      </c>
      <c r="D275" s="9" t="str">
        <f t="shared" si="18"/>
        <v>QU8120</v>
      </c>
      <c r="E275" s="9">
        <f>VLOOKUP(D275,info,2,FALSE)</f>
        <v>190</v>
      </c>
      <c r="F275" s="9" t="str">
        <f t="shared" si="17"/>
        <v>QU8120</v>
      </c>
    </row>
    <row r="276" spans="1:6">
      <c r="A276" s="15" t="s">
        <v>289</v>
      </c>
      <c r="B276" s="9" t="str">
        <f t="shared" si="16"/>
        <v>Barbeque Chicken Pizza, Large</v>
      </c>
      <c r="C276" s="9" t="str">
        <f t="shared" si="19"/>
        <v>QU8600]</v>
      </c>
      <c r="D276" s="9" t="str">
        <f t="shared" si="18"/>
        <v>QU8600</v>
      </c>
      <c r="E276" s="9" t="e">
        <f>VLOOKUP(D276,info,2,FALSE)</f>
        <v>#N/A</v>
      </c>
      <c r="F276" s="9" t="str">
        <f t="shared" si="17"/>
        <v>QU8600</v>
      </c>
    </row>
    <row r="277" spans="1:6">
      <c r="A277" s="15" t="s">
        <v>290</v>
      </c>
      <c r="B277" s="9" t="str">
        <f t="shared" si="16"/>
        <v>Barbeque Chicken Chopped Salad</v>
      </c>
      <c r="C277" s="9" t="str">
        <f t="shared" si="19"/>
        <v>QU8910]</v>
      </c>
      <c r="D277" s="9" t="str">
        <f t="shared" si="18"/>
        <v>QU8910</v>
      </c>
      <c r="E277" s="9">
        <f>VLOOKUP(D277,info,2,FALSE)</f>
        <v>930</v>
      </c>
      <c r="F277" s="9" t="str">
        <f t="shared" si="17"/>
        <v>QU8910</v>
      </c>
    </row>
    <row r="278" spans="1:6">
      <c r="A278" s="15" t="s">
        <v>291</v>
      </c>
      <c r="B278" s="9" t="str">
        <f t="shared" si="16"/>
        <v>Gluten-Free Thin Crust Cheese Pizza</v>
      </c>
      <c r="C278" s="9" t="str">
        <f t="shared" si="19"/>
        <v>RE1000]</v>
      </c>
      <c r="D278" s="9" t="str">
        <f t="shared" si="18"/>
        <v>RE1000</v>
      </c>
      <c r="E278" s="9" t="e">
        <f>VLOOKUP(D278,info,2,FALSE)</f>
        <v>#N/A</v>
      </c>
      <c r="F278" s="9" t="str">
        <f t="shared" si="17"/>
        <v>RE1000</v>
      </c>
    </row>
    <row r="279" spans="1:6">
      <c r="A279" s="15" t="s">
        <v>292</v>
      </c>
      <c r="B279" s="9" t="str">
        <f t="shared" si="16"/>
        <v>Gluten-Free Chocolate Chip Pizookie</v>
      </c>
      <c r="C279" s="9" t="str">
        <f t="shared" si="19"/>
        <v>RE1320]</v>
      </c>
      <c r="D279" s="9" t="str">
        <f t="shared" si="18"/>
        <v>RE1320</v>
      </c>
      <c r="E279" s="9">
        <f>VLOOKUP(D279,info,2,FALSE)</f>
        <v>1180</v>
      </c>
      <c r="F279" s="9" t="str">
        <f t="shared" si="17"/>
        <v>RE1320</v>
      </c>
    </row>
    <row r="280" spans="1:6">
      <c r="A280" s="15" t="s">
        <v>293</v>
      </c>
      <c r="B280" s="9" t="str">
        <f t="shared" si="16"/>
        <v>Seared Ahi Salad</v>
      </c>
      <c r="C280" s="9" t="str">
        <f t="shared" si="19"/>
        <v>RE6810]</v>
      </c>
      <c r="D280" s="9" t="str">
        <f t="shared" si="18"/>
        <v>RE6810</v>
      </c>
      <c r="E280" s="9">
        <f>VLOOKUP(D280,info,2,FALSE)</f>
        <v>540</v>
      </c>
      <c r="F280" s="9" t="str">
        <f t="shared" si="17"/>
        <v>RE6810</v>
      </c>
    </row>
    <row r="281" spans="1:6">
      <c r="A281" s="15" t="s">
        <v>294</v>
      </c>
      <c r="B281" s="9" t="str">
        <f t="shared" si="16"/>
        <v>Cherry Chipotle Glazed Salmon</v>
      </c>
      <c r="C281" s="9" t="str">
        <f t="shared" si="19"/>
        <v>RR2560]</v>
      </c>
      <c r="D281" s="9" t="str">
        <f t="shared" si="18"/>
        <v>RR2560</v>
      </c>
      <c r="E281" s="9">
        <f>VLOOKUP(D281,info,2,FALSE)</f>
        <v>590</v>
      </c>
      <c r="F281" s="9" t="str">
        <f t="shared" si="17"/>
        <v>RR2560</v>
      </c>
    </row>
    <row r="282" spans="1:6">
      <c r="A282" s="15" t="s">
        <v>295</v>
      </c>
      <c r="B282" s="9" t="str">
        <f t="shared" si="16"/>
        <v>Peachberry Iced Tea</v>
      </c>
      <c r="C282" s="9" t="str">
        <f t="shared" si="19"/>
        <v>RR6000]</v>
      </c>
      <c r="D282" s="9" t="str">
        <f t="shared" si="18"/>
        <v>RR6000</v>
      </c>
      <c r="E282" s="9" t="e">
        <f>VLOOKUP(D282,info,2,FALSE)</f>
        <v>#N/A</v>
      </c>
      <c r="F282" s="9" t="str">
        <f t="shared" si="17"/>
        <v>RR6000</v>
      </c>
    </row>
    <row r="283" spans="1:6">
      <c r="A283" s="15" t="s">
        <v>296</v>
      </c>
      <c r="B283" s="9" t="str">
        <f t="shared" si="16"/>
        <v>Sierra Mist</v>
      </c>
      <c r="C283" s="9" t="str">
        <f t="shared" si="19"/>
        <v>RR6350]</v>
      </c>
      <c r="D283" s="9" t="str">
        <f t="shared" si="18"/>
        <v>RR6350</v>
      </c>
      <c r="E283" s="9">
        <f>VLOOKUP(D283,info,2,FALSE)</f>
        <v>150</v>
      </c>
      <c r="F283" s="9" t="str">
        <f t="shared" si="17"/>
        <v>RR6350</v>
      </c>
    </row>
    <row r="284" spans="1:6">
      <c r="A284" s="15" t="s">
        <v>297</v>
      </c>
      <c r="B284" s="9" t="str">
        <f t="shared" si="16"/>
        <v>Cranberry Juice</v>
      </c>
      <c r="C284" s="9" t="str">
        <f t="shared" si="19"/>
        <v>RR6790]</v>
      </c>
      <c r="D284" s="9" t="str">
        <f t="shared" si="18"/>
        <v>RR6790</v>
      </c>
      <c r="E284" s="9">
        <f>VLOOKUP(D284,info,2,FALSE)</f>
        <v>160</v>
      </c>
      <c r="F284" s="9" t="str">
        <f t="shared" si="17"/>
        <v>RR6790</v>
      </c>
    </row>
    <row r="285" spans="1:6">
      <c r="A285" s="15" t="s">
        <v>298</v>
      </c>
      <c r="B285" s="9" t="str">
        <f t="shared" si="16"/>
        <v>Berry Sweet Limeade</v>
      </c>
      <c r="C285" s="9" t="str">
        <f t="shared" si="19"/>
        <v>RR9200]</v>
      </c>
      <c r="D285" s="9" t="str">
        <f t="shared" si="18"/>
        <v>RR9200</v>
      </c>
      <c r="E285" s="9" t="e">
        <f>VLOOKUP(D285,info,2,FALSE)</f>
        <v>#N/A</v>
      </c>
      <c r="F285" s="9" t="str">
        <f t="shared" si="17"/>
        <v>RR9200</v>
      </c>
    </row>
    <row r="286" spans="1:6">
      <c r="A286" s="15" t="s">
        <v>299</v>
      </c>
      <c r="B286" s="9" t="str">
        <f t="shared" si="16"/>
        <v>Hearty Minestrone</v>
      </c>
      <c r="C286" s="9" t="str">
        <f t="shared" si="19"/>
        <v>RT2090]</v>
      </c>
      <c r="D286" s="9" t="str">
        <f t="shared" si="18"/>
        <v>RT2090</v>
      </c>
      <c r="E286" s="9">
        <f>VLOOKUP(D286,info,2,FALSE)</f>
        <v>180</v>
      </c>
      <c r="F286" s="9" t="str">
        <f t="shared" si="17"/>
        <v>RT2090</v>
      </c>
    </row>
    <row r="287" spans="1:6">
      <c r="A287" s="15" t="s">
        <v>300</v>
      </c>
      <c r="B287" s="9" t="str">
        <f t="shared" si="16"/>
        <v>Caesar Salad</v>
      </c>
      <c r="C287" s="9" t="str">
        <f t="shared" si="19"/>
        <v>SA6750]</v>
      </c>
      <c r="D287" s="9" t="str">
        <f t="shared" si="18"/>
        <v>SA6750</v>
      </c>
      <c r="E287" s="9">
        <f>VLOOKUP(D287,info,2,FALSE)</f>
        <v>810</v>
      </c>
      <c r="F287" s="9" t="str">
        <f t="shared" si="17"/>
        <v>SA6750</v>
      </c>
    </row>
    <row r="288" spans="1:6">
      <c r="A288" s="15" t="s">
        <v>301</v>
      </c>
      <c r="B288" s="9" t="str">
        <f t="shared" si="16"/>
        <v>Parmesan Crusted Chicken Sandwich</v>
      </c>
      <c r="C288" s="9" t="str">
        <f t="shared" si="19"/>
        <v>SA7120]</v>
      </c>
      <c r="D288" s="9" t="str">
        <f t="shared" si="18"/>
        <v>SA7120</v>
      </c>
      <c r="E288" s="9">
        <f>VLOOKUP(D288,info,2,FALSE)</f>
        <v>1260</v>
      </c>
      <c r="F288" s="9" t="str">
        <f t="shared" si="17"/>
        <v>SA7120</v>
      </c>
    </row>
    <row r="289" spans="1:6">
      <c r="A289" s="15" t="s">
        <v>302</v>
      </c>
      <c r="B289" s="9" t="str">
        <f t="shared" si="16"/>
        <v>Parmesan Crusted Chicken</v>
      </c>
      <c r="C289" s="9" t="str">
        <f t="shared" si="19"/>
        <v>SA7820]</v>
      </c>
      <c r="D289" s="9" t="str">
        <f t="shared" si="18"/>
        <v>SA7820</v>
      </c>
      <c r="E289" s="9">
        <f>VLOOKUP(D289,info,2,FALSE)</f>
        <v>1210</v>
      </c>
      <c r="F289" s="9" t="str">
        <f t="shared" si="17"/>
        <v>SA7820</v>
      </c>
    </row>
    <row r="290" spans="1:6">
      <c r="A290" s="15" t="s">
        <v>303</v>
      </c>
      <c r="B290" s="9" t="str">
        <f t="shared" si="16"/>
        <v>Classic Combo Pizza, Individual</v>
      </c>
      <c r="C290" s="9" t="str">
        <f t="shared" si="19"/>
        <v>SI2200]</v>
      </c>
      <c r="D290" s="9" t="str">
        <f t="shared" si="18"/>
        <v>SI2200</v>
      </c>
      <c r="E290" s="9" t="e">
        <f>VLOOKUP(D290,info,2,FALSE)</f>
        <v>#N/A</v>
      </c>
      <c r="F290" s="9" t="str">
        <f t="shared" si="17"/>
        <v>SI2200</v>
      </c>
    </row>
    <row r="291" spans="1:6">
      <c r="A291" s="15" t="s">
        <v>304</v>
      </c>
      <c r="B291" s="9" t="str">
        <f t="shared" si="16"/>
        <v>Classic Breakfast Sandwich</v>
      </c>
      <c r="C291" s="9" t="str">
        <f t="shared" si="19"/>
        <v>SI2410]</v>
      </c>
      <c r="D291" s="9" t="str">
        <f t="shared" si="18"/>
        <v>SI2410</v>
      </c>
      <c r="E291" s="9">
        <f>VLOOKUP(D291,info,2,FALSE)</f>
        <v>1450</v>
      </c>
      <c r="F291" s="9" t="str">
        <f t="shared" si="17"/>
        <v>SI2410</v>
      </c>
    </row>
    <row r="292" spans="1:6">
      <c r="A292" s="15" t="s">
        <v>305</v>
      </c>
      <c r="B292" s="9" t="str">
        <f t="shared" si="16"/>
        <v>Classic Combo Pizza, Large</v>
      </c>
      <c r="C292" s="9" t="str">
        <f t="shared" si="19"/>
        <v>SI3160]</v>
      </c>
      <c r="D292" s="9" t="str">
        <f t="shared" si="18"/>
        <v>SI3160</v>
      </c>
      <c r="E292" s="9">
        <f>VLOOKUP(D292,info,2,FALSE)</f>
        <v>370</v>
      </c>
      <c r="F292" s="9" t="str">
        <f t="shared" si="17"/>
        <v>SI3160</v>
      </c>
    </row>
    <row r="293" spans="1:6">
      <c r="A293" s="15" t="s">
        <v>306</v>
      </c>
      <c r="B293" s="9" t="str">
        <f t="shared" si="16"/>
        <v>Classic Combo Pizza, Mini</v>
      </c>
      <c r="C293" s="9" t="str">
        <f t="shared" si="19"/>
        <v>SI4020]</v>
      </c>
      <c r="D293" s="9" t="str">
        <f t="shared" si="18"/>
        <v>SI4020</v>
      </c>
      <c r="E293" s="9">
        <f>VLOOKUP(D293,info,2,FALSE)</f>
        <v>190</v>
      </c>
      <c r="F293" s="9" t="str">
        <f t="shared" si="17"/>
        <v>SI4020</v>
      </c>
    </row>
    <row r="294" spans="1:6">
      <c r="A294" s="15" t="s">
        <v>307</v>
      </c>
      <c r="B294" s="9" t="str">
        <f t="shared" si="16"/>
        <v>Classic Buttermilk Pancakes, Just for Kids</v>
      </c>
      <c r="C294" s="9" t="str">
        <f t="shared" si="19"/>
        <v>SI4100]</v>
      </c>
      <c r="D294" s="9" t="str">
        <f t="shared" si="18"/>
        <v>SI4100</v>
      </c>
      <c r="E294" s="9" t="e">
        <f>VLOOKUP(D294,info,2,FALSE)</f>
        <v>#N/A</v>
      </c>
      <c r="F294" s="9" t="str">
        <f t="shared" si="17"/>
        <v>SI4100</v>
      </c>
    </row>
    <row r="295" spans="1:6">
      <c r="A295" s="15" t="s">
        <v>308</v>
      </c>
      <c r="B295" s="9" t="str">
        <f t="shared" si="16"/>
        <v>Classic Combo Pizza, Small</v>
      </c>
      <c r="C295" s="9" t="str">
        <f t="shared" si="19"/>
        <v>SI4220]</v>
      </c>
      <c r="D295" s="9" t="str">
        <f t="shared" si="18"/>
        <v>SI4220</v>
      </c>
      <c r="E295" s="9">
        <f>VLOOKUP(D295,info,2,FALSE)</f>
        <v>260</v>
      </c>
      <c r="F295" s="9" t="str">
        <f t="shared" si="17"/>
        <v>SI4220</v>
      </c>
    </row>
    <row r="296" spans="1:6">
      <c r="A296" s="15" t="s">
        <v>309</v>
      </c>
      <c r="B296" s="9" t="str">
        <f t="shared" si="16"/>
        <v>Classic Buttermilk Pancakes Combo</v>
      </c>
      <c r="C296" s="9" t="str">
        <f t="shared" si="19"/>
        <v>SI4360]</v>
      </c>
      <c r="D296" s="9" t="str">
        <f t="shared" si="18"/>
        <v>SI4360</v>
      </c>
      <c r="E296" s="9">
        <f>VLOOKUP(D296,info,2,FALSE)</f>
        <v>1650</v>
      </c>
      <c r="F296" s="9" t="str">
        <f t="shared" si="17"/>
        <v>SI4360</v>
      </c>
    </row>
    <row r="297" spans="1:6">
      <c r="A297" s="15" t="s">
        <v>310</v>
      </c>
      <c r="B297" s="9" t="str">
        <f t="shared" si="16"/>
        <v>Classic Turkey Sandwich</v>
      </c>
      <c r="C297" s="9" t="str">
        <f t="shared" si="19"/>
        <v>SI6770]</v>
      </c>
      <c r="D297" s="9" t="str">
        <f t="shared" si="18"/>
        <v>SI6770</v>
      </c>
      <c r="E297" s="9">
        <f>VLOOKUP(D297,info,2,FALSE)</f>
        <v>740</v>
      </c>
      <c r="F297" s="9" t="str">
        <f t="shared" si="17"/>
        <v>SI6770</v>
      </c>
    </row>
    <row r="298" spans="1:6">
      <c r="A298" s="15" t="s">
        <v>311</v>
      </c>
      <c r="B298" s="9" t="str">
        <f t="shared" si="16"/>
        <v>Classic Combo Pizza, Shareable</v>
      </c>
      <c r="C298" s="9" t="str">
        <f t="shared" si="19"/>
        <v>SI6910]</v>
      </c>
      <c r="D298" s="9" t="str">
        <f t="shared" si="18"/>
        <v>SI6910</v>
      </c>
      <c r="E298" s="9">
        <f>VLOOKUP(D298,info,2,FALSE)</f>
        <v>220</v>
      </c>
      <c r="F298" s="9" t="str">
        <f t="shared" si="17"/>
        <v>SI6910</v>
      </c>
    </row>
    <row r="299" spans="1:6">
      <c r="A299" s="15" t="s">
        <v>312</v>
      </c>
      <c r="B299" s="9" t="str">
        <f t="shared" si="16"/>
        <v>Classic Combo Pizza, Medium</v>
      </c>
      <c r="C299" s="9" t="str">
        <f t="shared" si="19"/>
        <v>SI7560]</v>
      </c>
      <c r="D299" s="9" t="str">
        <f t="shared" si="18"/>
        <v>SI7560</v>
      </c>
      <c r="E299" s="9">
        <f>VLOOKUP(D299,info,2,FALSE)</f>
        <v>330</v>
      </c>
      <c r="F299" s="9" t="str">
        <f t="shared" si="17"/>
        <v>SI7560</v>
      </c>
    </row>
    <row r="300" spans="1:6">
      <c r="A300" s="15" t="s">
        <v>313</v>
      </c>
      <c r="B300" s="9" t="str">
        <f t="shared" si="16"/>
        <v>Classic Buttermilk Pancakes Combo, Just for Kids</v>
      </c>
      <c r="C300" s="9" t="str">
        <f t="shared" si="19"/>
        <v>SI8110]</v>
      </c>
      <c r="D300" s="9" t="str">
        <f t="shared" si="18"/>
        <v>SI8110</v>
      </c>
      <c r="E300" s="9">
        <f>VLOOKUP(D300,info,2,FALSE)</f>
        <v>540</v>
      </c>
      <c r="F300" s="9" t="str">
        <f t="shared" si="17"/>
        <v>SI8110</v>
      </c>
    </row>
    <row r="301" spans="1:6">
      <c r="A301" s="15" t="s">
        <v>314</v>
      </c>
      <c r="B301" s="9" t="str">
        <f t="shared" si="16"/>
        <v>Classic Rib-Eye</v>
      </c>
      <c r="C301" s="9" t="str">
        <f t="shared" si="19"/>
        <v>SI8220]</v>
      </c>
      <c r="D301" s="9" t="str">
        <f t="shared" si="18"/>
        <v>SI8220</v>
      </c>
      <c r="E301" s="9">
        <f>VLOOKUP(D301,info,2,FALSE)</f>
        <v>1080</v>
      </c>
      <c r="F301" s="9" t="str">
        <f t="shared" si="17"/>
        <v>SI8220</v>
      </c>
    </row>
    <row r="302" spans="1:6">
      <c r="A302" s="15" t="s">
        <v>315</v>
      </c>
      <c r="B302" s="9" t="str">
        <f t="shared" si="16"/>
        <v>Classic Burger</v>
      </c>
      <c r="C302" s="9" t="str">
        <f t="shared" si="19"/>
        <v>SI8490]</v>
      </c>
      <c r="D302" s="9" t="str">
        <f t="shared" si="18"/>
        <v>SI8490</v>
      </c>
      <c r="E302" s="9">
        <f>VLOOKUP(D302,info,2,FALSE)</f>
        <v>1320</v>
      </c>
      <c r="F302" s="9" t="str">
        <f t="shared" si="17"/>
        <v>SI8490</v>
      </c>
    </row>
    <row r="303" spans="1:6">
      <c r="A303" s="15" t="s">
        <v>316</v>
      </c>
      <c r="B303" s="9" t="str">
        <f t="shared" si="16"/>
        <v>Classic Buttermilk Pancakes, Full Stack</v>
      </c>
      <c r="C303" s="9" t="str">
        <f t="shared" si="19"/>
        <v>SI9450]</v>
      </c>
      <c r="D303" s="9" t="str">
        <f t="shared" si="18"/>
        <v>SI9450</v>
      </c>
      <c r="E303" s="9">
        <f>VLOOKUP(D303,info,2,FALSE)</f>
        <v>1490</v>
      </c>
      <c r="F303" s="9" t="str">
        <f t="shared" si="17"/>
        <v>SI9450</v>
      </c>
    </row>
    <row r="304" spans="1:6">
      <c r="A304" s="15" t="s">
        <v>317</v>
      </c>
      <c r="B304" s="9" t="str">
        <f t="shared" si="16"/>
        <v>Classic Buttermilk Pancakes, Short Stack</v>
      </c>
      <c r="C304" s="9" t="str">
        <f t="shared" si="19"/>
        <v>SI9520]</v>
      </c>
      <c r="D304" s="9" t="str">
        <f t="shared" si="18"/>
        <v>SI9520</v>
      </c>
      <c r="E304" s="9">
        <f>VLOOKUP(D304,info,2,FALSE)</f>
        <v>910</v>
      </c>
      <c r="F304" s="9" t="str">
        <f t="shared" si="17"/>
        <v>SI9520</v>
      </c>
    </row>
    <row r="305" spans="1:6">
      <c r="A305" s="15" t="s">
        <v>318</v>
      </c>
      <c r="B305" s="9" t="str">
        <f t="shared" si="16"/>
        <v>Crispy Jalapeño Burger</v>
      </c>
      <c r="C305" s="9" t="str">
        <f t="shared" si="19"/>
        <v>SP1900]</v>
      </c>
      <c r="D305" s="9" t="str">
        <f t="shared" si="18"/>
        <v>SP1900</v>
      </c>
      <c r="E305" s="9" t="e">
        <f>VLOOKUP(D305,info,2,FALSE)</f>
        <v>#N/A</v>
      </c>
      <c r="F305" s="9" t="str">
        <f t="shared" si="17"/>
        <v>SP1900</v>
      </c>
    </row>
    <row r="306" spans="1:6">
      <c r="A306" s="15" t="s">
        <v>319</v>
      </c>
      <c r="B306" s="9" t="str">
        <f t="shared" si="16"/>
        <v>Crispy Calamari</v>
      </c>
      <c r="C306" s="9" t="str">
        <f t="shared" si="19"/>
        <v>SP3410]</v>
      </c>
      <c r="D306" s="9" t="str">
        <f t="shared" si="18"/>
        <v>SP3410</v>
      </c>
      <c r="E306" s="9">
        <f>VLOOKUP(D306,info,2,FALSE)</f>
        <v>660</v>
      </c>
      <c r="F306" s="9" t="str">
        <f t="shared" si="17"/>
        <v>SP3410</v>
      </c>
    </row>
    <row r="307" spans="1:6">
      <c r="A307" s="15" t="s">
        <v>320</v>
      </c>
      <c r="B307" s="9" t="str">
        <f t="shared" si="16"/>
        <v>Asparagus</v>
      </c>
      <c r="C307" s="9" t="str">
        <f t="shared" si="19"/>
        <v>SP4150]</v>
      </c>
      <c r="D307" s="9" t="str">
        <f t="shared" si="18"/>
        <v>SP4150</v>
      </c>
      <c r="E307" s="9">
        <f>VLOOKUP(D307,info,2,FALSE)</f>
        <v>10</v>
      </c>
      <c r="F307" s="9" t="str">
        <f t="shared" si="17"/>
        <v>SP4150</v>
      </c>
    </row>
    <row r="308" spans="1:6">
      <c r="A308" s="15" t="s">
        <v>321</v>
      </c>
      <c r="B308" s="9" t="str">
        <f t="shared" si="16"/>
        <v>Crispy Fried Artichokes</v>
      </c>
      <c r="C308" s="9" t="str">
        <f t="shared" si="19"/>
        <v>SP5060]</v>
      </c>
      <c r="D308" s="9" t="str">
        <f t="shared" si="18"/>
        <v>SP5060</v>
      </c>
      <c r="E308" s="9">
        <f>VLOOKUP(D308,info,2,FALSE)</f>
        <v>450</v>
      </c>
      <c r="F308" s="9" t="str">
        <f t="shared" si="17"/>
        <v>SP5060</v>
      </c>
    </row>
    <row r="309" spans="1:6">
      <c r="A309" s="15" t="s">
        <v>322</v>
      </c>
      <c r="B309" s="9" t="str">
        <f t="shared" si="16"/>
        <v>Lightswitch Light Lager</v>
      </c>
      <c r="C309" s="9" t="str">
        <f t="shared" si="19"/>
        <v>TC3320]</v>
      </c>
      <c r="D309" s="9" t="str">
        <f t="shared" si="18"/>
        <v>TC3320</v>
      </c>
      <c r="E309" s="9">
        <f>VLOOKUP(D309,info,2,FALSE)</f>
        <v>140</v>
      </c>
      <c r="F309" s="9" t="str">
        <f t="shared" si="17"/>
        <v>TC3320</v>
      </c>
    </row>
    <row r="310" spans="1:6">
      <c r="A310" s="15" t="s">
        <v>323</v>
      </c>
      <c r="B310" s="9" t="str">
        <f t="shared" si="16"/>
        <v>Salted Caramel Pizookie</v>
      </c>
      <c r="C310" s="9" t="str">
        <f t="shared" si="19"/>
        <v>TE1200]</v>
      </c>
      <c r="D310" s="9" t="str">
        <f t="shared" si="18"/>
        <v>TE1200</v>
      </c>
      <c r="E310" s="9" t="e">
        <f>VLOOKUP(D310,info,2,FALSE)</f>
        <v>#N/A</v>
      </c>
      <c r="F310" s="9" t="str">
        <f t="shared" si="17"/>
        <v>TE1200</v>
      </c>
    </row>
    <row r="311" spans="1:6">
      <c r="A311" s="15" t="s">
        <v>324</v>
      </c>
      <c r="B311" s="9" t="str">
        <f t="shared" si="16"/>
        <v>Handcrafted Cream Soda</v>
      </c>
      <c r="C311" s="9" t="str">
        <f t="shared" si="19"/>
        <v>TE2020]</v>
      </c>
      <c r="D311" s="9" t="str">
        <f t="shared" si="18"/>
        <v>TE2020</v>
      </c>
      <c r="E311" s="9">
        <f>VLOOKUP(D311,info,2,FALSE)</f>
        <v>170</v>
      </c>
      <c r="F311" s="9" t="str">
        <f t="shared" si="17"/>
        <v>TE2020</v>
      </c>
    </row>
    <row r="312" spans="1:6">
      <c r="A312" s="15" t="s">
        <v>325</v>
      </c>
      <c r="B312" s="9" t="str">
        <f t="shared" si="16"/>
        <v>Handcrafted Black Cherry Soda</v>
      </c>
      <c r="C312" s="9" t="str">
        <f t="shared" si="19"/>
        <v>TE4270]</v>
      </c>
      <c r="D312" s="9" t="str">
        <f t="shared" si="18"/>
        <v>TE4270</v>
      </c>
      <c r="E312" s="9">
        <f>VLOOKUP(D312,info,2,FALSE)</f>
        <v>160</v>
      </c>
      <c r="F312" s="9" t="str">
        <f t="shared" si="17"/>
        <v>TE4270</v>
      </c>
    </row>
    <row r="313" spans="1:6">
      <c r="A313" s="15" t="s">
        <v>326</v>
      </c>
      <c r="B313" s="9" t="str">
        <f t="shared" si="16"/>
        <v>Handcrafted Orange Cream Soda</v>
      </c>
      <c r="C313" s="9" t="str">
        <f t="shared" si="19"/>
        <v>TE5650]</v>
      </c>
      <c r="D313" s="9" t="str">
        <f t="shared" si="18"/>
        <v>TE5650</v>
      </c>
      <c r="E313" s="9">
        <f>VLOOKUP(D313,info,2,FALSE)</f>
        <v>160</v>
      </c>
      <c r="F313" s="9" t="str">
        <f t="shared" si="17"/>
        <v>TE5650</v>
      </c>
    </row>
    <row r="314" spans="1:6">
      <c r="A314" s="15" t="s">
        <v>327</v>
      </c>
      <c r="B314" s="9" t="str">
        <f t="shared" si="16"/>
        <v>Handcrafted Root Beer</v>
      </c>
      <c r="C314" s="9" t="str">
        <f t="shared" si="19"/>
        <v>TE5800]</v>
      </c>
      <c r="D314" s="9" t="str">
        <f t="shared" si="18"/>
        <v>TE5800</v>
      </c>
      <c r="E314" s="9" t="e">
        <f>VLOOKUP(D314,info,2,FALSE)</f>
        <v>#N/A</v>
      </c>
      <c r="F314" s="9" t="str">
        <f t="shared" si="17"/>
        <v>TE5800</v>
      </c>
    </row>
    <row r="315" spans="1:6">
      <c r="A315" s="15" t="s">
        <v>328</v>
      </c>
      <c r="B315" s="9" t="str">
        <f t="shared" si="16"/>
        <v>Roasted Garlic</v>
      </c>
      <c r="C315" s="9" t="str">
        <f t="shared" si="19"/>
        <v>TE6170]</v>
      </c>
      <c r="D315" s="9" t="str">
        <f t="shared" si="18"/>
        <v>TE6170</v>
      </c>
      <c r="E315" s="9">
        <f>VLOOKUP(D315,info,2,FALSE)</f>
        <v>10</v>
      </c>
      <c r="F315" s="9" t="str">
        <f t="shared" si="17"/>
        <v>TE6170</v>
      </c>
    </row>
    <row r="316" spans="1:6">
      <c r="A316" s="15" t="s">
        <v>329</v>
      </c>
      <c r="B316" s="9" t="str">
        <f t="shared" si="16"/>
        <v>Twisted BLT Starter Salad</v>
      </c>
      <c r="C316" s="9" t="str">
        <f t="shared" si="19"/>
        <v>TE8710]</v>
      </c>
      <c r="D316" s="9" t="str">
        <f t="shared" si="18"/>
        <v>TE8710</v>
      </c>
      <c r="E316" s="9">
        <f>VLOOKUP(D316,info,2,FALSE)</f>
        <v>220</v>
      </c>
      <c r="F316" s="9" t="str">
        <f t="shared" si="17"/>
        <v>TE8710</v>
      </c>
    </row>
    <row r="317" spans="1:6">
      <c r="A317" s="15" t="s">
        <v>330</v>
      </c>
      <c r="B317" s="9" t="str">
        <f t="shared" si="16"/>
        <v>Roasted Vegetable and Goat Cheese Flatbread Appetizer Pizza (1 slice)</v>
      </c>
      <c r="C317" s="9" t="str">
        <f t="shared" si="19"/>
        <v>TE9380]</v>
      </c>
      <c r="D317" s="9" t="str">
        <f t="shared" si="18"/>
        <v>TE9380</v>
      </c>
      <c r="E317" s="9">
        <f>VLOOKUP(D317,info,2,FALSE)</f>
        <v>100</v>
      </c>
      <c r="F317" s="9" t="str">
        <f t="shared" si="17"/>
        <v>TE9380</v>
      </c>
    </row>
    <row r="318" spans="1:6">
      <c r="A318" s="15" t="s">
        <v>331</v>
      </c>
      <c r="B318" s="9" t="str">
        <f t="shared" si="16"/>
        <v>Fire-Roasted Red Bell Peppers</v>
      </c>
      <c r="C318" s="9" t="str">
        <f t="shared" si="19"/>
        <v>TE9900]</v>
      </c>
      <c r="D318" s="9" t="str">
        <f t="shared" si="18"/>
        <v>TE9900</v>
      </c>
      <c r="E318" s="9" t="e">
        <f>VLOOKUP(D318,info,2,FALSE)</f>
        <v>#N/A</v>
      </c>
      <c r="F318" s="9" t="str">
        <f t="shared" si="17"/>
        <v>TE9900</v>
      </c>
    </row>
    <row r="319" spans="1:6">
      <c r="A319" s="15" t="s">
        <v>332</v>
      </c>
      <c r="B319" s="9" t="str">
        <f t="shared" si="16"/>
        <v>The Classic Potato</v>
      </c>
      <c r="C319" s="9" t="str">
        <f t="shared" si="19"/>
        <v>TH6800]</v>
      </c>
      <c r="D319" s="9" t="str">
        <f t="shared" si="18"/>
        <v>TH6800</v>
      </c>
      <c r="E319" s="9" t="e">
        <f>VLOOKUP(D319,info,2,FALSE)</f>
        <v>#N/A</v>
      </c>
      <c r="F319" s="9" t="str">
        <f t="shared" si="17"/>
        <v>TH6800</v>
      </c>
    </row>
    <row r="320" spans="1:6">
      <c r="A320" s="15" t="s">
        <v>333</v>
      </c>
      <c r="B320" s="9" t="str">
        <f t="shared" si="16"/>
        <v>Country Sausage Links</v>
      </c>
      <c r="C320" s="9" t="str">
        <f t="shared" si="19"/>
        <v>TR8900]</v>
      </c>
      <c r="D320" s="9" t="str">
        <f t="shared" si="18"/>
        <v>TR8900</v>
      </c>
      <c r="E320" s="9" t="e">
        <f>VLOOKUP(D320,info,2,FALSE)</f>
        <v>#N/A</v>
      </c>
      <c r="F320" s="9" t="str">
        <f t="shared" si="17"/>
        <v>TR8900</v>
      </c>
    </row>
    <row r="321" spans="1:6">
      <c r="A321" s="15" t="s">
        <v>334</v>
      </c>
      <c r="B321" s="9" t="str">
        <f t="shared" si="16"/>
        <v>EXXXXtra Hot Buffalo</v>
      </c>
      <c r="C321" s="9" t="str">
        <f t="shared" si="19"/>
        <v>TR9210]</v>
      </c>
      <c r="D321" s="9" t="str">
        <f t="shared" si="18"/>
        <v>TR9210</v>
      </c>
      <c r="E321" s="9">
        <f>VLOOKUP(D321,info,2,FALSE)</f>
        <v>680</v>
      </c>
      <c r="F321" s="9" t="str">
        <f t="shared" si="17"/>
        <v>TR9210</v>
      </c>
    </row>
    <row r="322" spans="1:6">
      <c r="A322" s="15" t="s">
        <v>335</v>
      </c>
      <c r="B322" s="9" t="str">
        <f t="shared" si="16"/>
        <v>Spaghetti With Spicy Tomato Sauce Lunch Special</v>
      </c>
      <c r="C322" s="9" t="str">
        <f t="shared" si="19"/>
        <v>TT2300]</v>
      </c>
      <c r="D322" s="9" t="str">
        <f t="shared" si="18"/>
        <v>TT2300</v>
      </c>
      <c r="E322" s="9" t="e">
        <f>VLOOKUP(D322,info,2,FALSE)</f>
        <v>#N/A</v>
      </c>
      <c r="F322" s="9" t="str">
        <f t="shared" si="17"/>
        <v>TT2300</v>
      </c>
    </row>
    <row r="323" spans="1:6">
      <c r="A323" s="15" t="s">
        <v>336</v>
      </c>
      <c r="B323" s="9" t="str">
        <f t="shared" ref="B323:B344" si="20">LEFT(A323,SEARCH("[",A323)-2)</f>
        <v>Spaghetti With Marinara Sauce</v>
      </c>
      <c r="C323" s="9" t="str">
        <f t="shared" si="19"/>
        <v>TT4940]</v>
      </c>
      <c r="D323" s="9" t="str">
        <f t="shared" si="18"/>
        <v>TT4940</v>
      </c>
      <c r="E323" s="9">
        <f>VLOOKUP(D323,info,2,FALSE)</f>
        <v>780</v>
      </c>
      <c r="F323" s="9" t="str">
        <f t="shared" si="17"/>
        <v>TT4940</v>
      </c>
    </row>
    <row r="324" spans="1:6">
      <c r="A324" s="15" t="s">
        <v>337</v>
      </c>
      <c r="B324" s="9" t="str">
        <f t="shared" si="20"/>
        <v>Spaghetti With Marinara Sauce Lunch Special</v>
      </c>
      <c r="C324" s="9" t="str">
        <f t="shared" si="19"/>
        <v>TT5340]</v>
      </c>
      <c r="D324" s="9" t="str">
        <f t="shared" si="18"/>
        <v>TT5340</v>
      </c>
      <c r="E324" s="9">
        <f>VLOOKUP(D324,info,2,FALSE)</f>
        <v>480</v>
      </c>
      <c r="F324" s="9" t="str">
        <f t="shared" si="17"/>
        <v>TT5340</v>
      </c>
    </row>
    <row r="325" spans="1:6">
      <c r="A325" s="15" t="s">
        <v>338</v>
      </c>
      <c r="B325" s="9" t="str">
        <f t="shared" si="20"/>
        <v>Spaghetti With Meat Sauce Lunch Special</v>
      </c>
      <c r="C325" s="9" t="str">
        <f t="shared" si="19"/>
        <v>TT5900]</v>
      </c>
      <c r="D325" s="9" t="str">
        <f t="shared" si="18"/>
        <v>TT5900</v>
      </c>
      <c r="E325" s="9" t="e">
        <f>VLOOKUP(D325,info,2,FALSE)</f>
        <v>#N/A</v>
      </c>
      <c r="F325" s="9" t="str">
        <f t="shared" si="17"/>
        <v>TT5900</v>
      </c>
    </row>
    <row r="326" spans="1:6">
      <c r="A326" s="15" t="s">
        <v>339</v>
      </c>
      <c r="B326" s="9" t="str">
        <f t="shared" si="20"/>
        <v>Spaghetti With Meat Sauce</v>
      </c>
      <c r="C326" s="9" t="str">
        <f t="shared" si="19"/>
        <v>TT7680]</v>
      </c>
      <c r="D326" s="9" t="str">
        <f t="shared" si="18"/>
        <v>TT7680</v>
      </c>
      <c r="E326" s="9">
        <f>VLOOKUP(D326,info,2,FALSE)</f>
        <v>890</v>
      </c>
      <c r="F326" s="9" t="str">
        <f t="shared" ref="F326:F344" si="21">MID(A326,FIND("[",A326)+1,LEN(A326)-FIND("[",A326)-1)</f>
        <v>TT7680</v>
      </c>
    </row>
    <row r="327" spans="1:6">
      <c r="A327" s="15" t="s">
        <v>340</v>
      </c>
      <c r="B327" s="9" t="str">
        <f t="shared" si="20"/>
        <v>Spaghetti With Spicy Tomato Sauce</v>
      </c>
      <c r="C327" s="9" t="str">
        <f t="shared" si="19"/>
        <v>TT8220]</v>
      </c>
      <c r="D327" s="9" t="str">
        <f t="shared" si="18"/>
        <v>TT8220</v>
      </c>
      <c r="E327" s="9">
        <f>VLOOKUP(D327,info,2,FALSE)</f>
        <v>930</v>
      </c>
      <c r="F327" s="9" t="str">
        <f t="shared" si="21"/>
        <v>TT8220</v>
      </c>
    </row>
    <row r="328" spans="1:6">
      <c r="A328" s="15" t="s">
        <v>341</v>
      </c>
      <c r="B328" s="9" t="str">
        <f t="shared" si="20"/>
        <v>Two Eggs</v>
      </c>
      <c r="C328" s="9" t="str">
        <f t="shared" si="19"/>
        <v>TW3190]</v>
      </c>
      <c r="D328" s="9" t="str">
        <f t="shared" si="18"/>
        <v>TW3190</v>
      </c>
      <c r="E328" s="9">
        <f>VLOOKUP(D328,info,2,FALSE)</f>
        <v>810</v>
      </c>
      <c r="F328" s="9" t="str">
        <f t="shared" si="21"/>
        <v>TW3190</v>
      </c>
    </row>
    <row r="329" spans="1:6">
      <c r="A329" s="15" t="s">
        <v>342</v>
      </c>
      <c r="B329" s="9" t="str">
        <f t="shared" si="20"/>
        <v>Sourdough Toast (2 slices)</v>
      </c>
      <c r="C329" s="9" t="str">
        <f t="shared" si="19"/>
        <v>UG8520]</v>
      </c>
      <c r="D329" s="9" t="str">
        <f t="shared" si="18"/>
        <v>UG8520</v>
      </c>
      <c r="E329" s="9">
        <f>VLOOKUP(D329,info,2,FALSE)</f>
        <v>250</v>
      </c>
      <c r="F329" s="9" t="str">
        <f t="shared" si="21"/>
        <v>UG8520</v>
      </c>
    </row>
    <row r="330" spans="1:6">
      <c r="A330" s="15" t="s">
        <v>343</v>
      </c>
      <c r="B330" s="9" t="str">
        <f t="shared" si="20"/>
        <v>Grapefruit Juice</v>
      </c>
      <c r="C330" s="9" t="str">
        <f t="shared" si="19"/>
        <v>UI7620]</v>
      </c>
      <c r="D330" s="9" t="str">
        <f t="shared" si="18"/>
        <v>UI7620</v>
      </c>
      <c r="E330" s="9">
        <f>VLOOKUP(D330,info,2,FALSE)</f>
        <v>110</v>
      </c>
      <c r="F330" s="9" t="str">
        <f t="shared" si="21"/>
        <v>UI7620</v>
      </c>
    </row>
    <row r="331" spans="1:6">
      <c r="A331" s="15" t="s">
        <v>344</v>
      </c>
      <c r="B331" s="9" t="str">
        <f t="shared" si="20"/>
        <v>Signature Five Cheese Blend Pizza, Individual</v>
      </c>
      <c r="C331" s="9" t="str">
        <f t="shared" si="19"/>
        <v>UR3500]</v>
      </c>
      <c r="D331" s="9" t="str">
        <f t="shared" ref="D331:D344" si="22">LEFT(RIGHT(A331,LEN(A331)-FIND("[",A331)),LEN(RIGHT(A331,LEN(A331)-FIND("[",A331)))-1)</f>
        <v>UR3500</v>
      </c>
      <c r="E331" s="9" t="e">
        <f>VLOOKUP(D331,info,2,FALSE)</f>
        <v>#N/A</v>
      </c>
      <c r="F331" s="9" t="str">
        <f t="shared" si="21"/>
        <v>UR3500</v>
      </c>
    </row>
    <row r="332" spans="1:6">
      <c r="A332" s="15" t="s">
        <v>345</v>
      </c>
      <c r="B332" s="9" t="str">
        <f t="shared" si="20"/>
        <v>Signature Five Cheese Blend Pizza, Shareable</v>
      </c>
      <c r="C332" s="9" t="str">
        <f t="shared" si="19"/>
        <v>UR9500]</v>
      </c>
      <c r="D332" s="9" t="str">
        <f t="shared" si="22"/>
        <v>UR9500</v>
      </c>
      <c r="E332" s="9" t="e">
        <f>VLOOKUP(D332,info,2,FALSE)</f>
        <v>#N/A</v>
      </c>
      <c r="F332" s="9" t="str">
        <f t="shared" si="21"/>
        <v>UR9500</v>
      </c>
    </row>
    <row r="333" spans="1:6">
      <c r="A333" s="15" t="s">
        <v>346</v>
      </c>
      <c r="B333" s="9" t="str">
        <f t="shared" si="20"/>
        <v>Brewhouse Burger with Bacon and Cheese</v>
      </c>
      <c r="C333" s="9" t="str">
        <f t="shared" si="19"/>
        <v>US1760]</v>
      </c>
      <c r="D333" s="9" t="str">
        <f t="shared" si="22"/>
        <v>US1760</v>
      </c>
      <c r="E333" s="9">
        <f>VLOOKUP(D333,info,2,FALSE)</f>
        <v>1240</v>
      </c>
      <c r="F333" s="9" t="str">
        <f t="shared" si="21"/>
        <v>US1760</v>
      </c>
    </row>
    <row r="334" spans="1:6">
      <c r="A334" s="15" t="s">
        <v>347</v>
      </c>
      <c r="B334" s="9" t="str">
        <f t="shared" si="20"/>
        <v>Brewhouse BBQ</v>
      </c>
      <c r="C334" s="9" t="str">
        <f t="shared" si="19"/>
        <v>US4140]</v>
      </c>
      <c r="D334" s="9" t="str">
        <f t="shared" si="22"/>
        <v>US4140</v>
      </c>
      <c r="E334" s="9">
        <f>VLOOKUP(D334,info,2,FALSE)</f>
        <v>810</v>
      </c>
      <c r="F334" s="9" t="str">
        <f t="shared" si="21"/>
        <v>US4140</v>
      </c>
    </row>
    <row r="335" spans="1:6">
      <c r="A335" s="15" t="s">
        <v>348</v>
      </c>
      <c r="B335" s="9" t="str">
        <f t="shared" si="20"/>
        <v>House Wedge Salad</v>
      </c>
      <c r="C335" s="9" t="str">
        <f t="shared" ref="C335:C344" si="23">RIGHT(A335,LEN(A335)-FIND("[",A335))</f>
        <v>US4360]</v>
      </c>
      <c r="D335" s="9" t="str">
        <f t="shared" si="22"/>
        <v>US4360</v>
      </c>
      <c r="E335" s="9">
        <f>VLOOKUP(D335,info,2,FALSE)</f>
        <v>280</v>
      </c>
      <c r="F335" s="9" t="str">
        <f t="shared" si="21"/>
        <v>US4360</v>
      </c>
    </row>
    <row r="336" spans="1:6">
      <c r="A336" s="15" t="s">
        <v>349</v>
      </c>
      <c r="B336" s="9" t="str">
        <f t="shared" si="20"/>
        <v>Mushrooms</v>
      </c>
      <c r="C336" s="9" t="str">
        <f t="shared" si="23"/>
        <v>US4920]</v>
      </c>
      <c r="D336" s="9" t="str">
        <f t="shared" si="22"/>
        <v>US4920</v>
      </c>
      <c r="E336" s="9">
        <f>VLOOKUP(D336,info,2,FALSE)</f>
        <v>10</v>
      </c>
      <c r="F336" s="9" t="str">
        <f t="shared" si="21"/>
        <v>US4920</v>
      </c>
    </row>
    <row r="337" spans="1:6">
      <c r="A337" s="15" t="s">
        <v>350</v>
      </c>
      <c r="B337" s="9" t="str">
        <f t="shared" si="20"/>
        <v>House Salad (dressing not included)</v>
      </c>
      <c r="C337" s="9" t="str">
        <f t="shared" si="23"/>
        <v>US5190]</v>
      </c>
      <c r="D337" s="9" t="str">
        <f t="shared" si="22"/>
        <v>US5190</v>
      </c>
      <c r="E337" s="9">
        <f>VLOOKUP(D337,info,2,FALSE)</f>
        <v>80</v>
      </c>
      <c r="F337" s="9" t="str">
        <f t="shared" si="21"/>
        <v>US5190</v>
      </c>
    </row>
    <row r="338" spans="1:6">
      <c r="A338" s="15" t="s">
        <v>351</v>
      </c>
      <c r="B338" s="9" t="str">
        <f t="shared" si="20"/>
        <v>Brewhouse Blonde Fish 'n' Chips</v>
      </c>
      <c r="C338" s="9" t="str">
        <f t="shared" si="23"/>
        <v>US6400]</v>
      </c>
      <c r="D338" s="9" t="str">
        <f t="shared" si="22"/>
        <v>US6400</v>
      </c>
      <c r="E338" s="9" t="e">
        <f>VLOOKUP(D338,info,2,FALSE)</f>
        <v>#N/A</v>
      </c>
      <c r="F338" s="9" t="str">
        <f t="shared" si="21"/>
        <v>US6400</v>
      </c>
    </row>
    <row r="339" spans="1:6">
      <c r="A339" s="15" t="s">
        <v>352</v>
      </c>
      <c r="B339" s="9" t="str">
        <f t="shared" si="20"/>
        <v>Brewhouse Turkey Burger</v>
      </c>
      <c r="C339" s="9" t="str">
        <f t="shared" si="23"/>
        <v>US6401]</v>
      </c>
      <c r="D339" s="9" t="str">
        <f t="shared" si="22"/>
        <v>US6401</v>
      </c>
      <c r="E339" s="9" t="e">
        <f>VLOOKUP(D339,info,2,FALSE)</f>
        <v>#N/A</v>
      </c>
      <c r="F339" s="9" t="str">
        <f t="shared" si="21"/>
        <v>US6401</v>
      </c>
    </row>
    <row r="340" spans="1:6">
      <c r="A340" s="15" t="s">
        <v>353</v>
      </c>
      <c r="B340" s="9" t="str">
        <f t="shared" si="20"/>
        <v>House Top Sirloin</v>
      </c>
      <c r="C340" s="9" t="str">
        <f t="shared" si="23"/>
        <v>US7830]</v>
      </c>
      <c r="D340" s="9" t="str">
        <f t="shared" si="22"/>
        <v>US7830</v>
      </c>
      <c r="E340" s="9">
        <f>VLOOKUP(D340,info,2,FALSE)</f>
        <v>500</v>
      </c>
      <c r="F340" s="9" t="str">
        <f t="shared" si="21"/>
        <v>US7830</v>
      </c>
    </row>
    <row r="341" spans="1:6">
      <c r="A341" s="15" t="s">
        <v>354</v>
      </c>
      <c r="B341" s="9" t="str">
        <f t="shared" si="20"/>
        <v>Brewhouse Burger</v>
      </c>
      <c r="C341" s="9" t="str">
        <f t="shared" si="23"/>
        <v>US8220]</v>
      </c>
      <c r="D341" s="9" t="str">
        <f t="shared" si="22"/>
        <v>US8220</v>
      </c>
      <c r="E341" s="9">
        <f>VLOOKUP(D341,info,2,FALSE)</f>
        <v>980</v>
      </c>
      <c r="F341" s="9" t="str">
        <f t="shared" si="21"/>
        <v>US8220</v>
      </c>
    </row>
    <row r="342" spans="1:6">
      <c r="A342" s="15" t="s">
        <v>355</v>
      </c>
      <c r="B342" s="9" t="str">
        <f t="shared" si="20"/>
        <v>House Caesar Salad</v>
      </c>
      <c r="C342" s="9" t="str">
        <f t="shared" si="23"/>
        <v>US8380]</v>
      </c>
      <c r="D342" s="9" t="str">
        <f t="shared" si="22"/>
        <v>US8380</v>
      </c>
      <c r="E342" s="9">
        <f>VLOOKUP(D342,info,2,FALSE)</f>
        <v>400</v>
      </c>
      <c r="F342" s="9" t="str">
        <f t="shared" si="21"/>
        <v>US8380</v>
      </c>
    </row>
    <row r="343" spans="1:6">
      <c r="A343" s="15" t="s">
        <v>356</v>
      </c>
      <c r="B343" s="9" t="str">
        <f t="shared" si="20"/>
        <v>Texas-Style Chicken Fried Steak</v>
      </c>
      <c r="C343" s="9" t="str">
        <f t="shared" si="23"/>
        <v>YL4420]</v>
      </c>
      <c r="D343" s="9" t="str">
        <f t="shared" si="22"/>
        <v>YL4420</v>
      </c>
      <c r="E343" s="9">
        <f>VLOOKUP(D343,info,2,FALSE)</f>
        <v>2490</v>
      </c>
      <c r="F343" s="9" t="str">
        <f t="shared" si="21"/>
        <v>YL4420</v>
      </c>
    </row>
    <row r="344" spans="1:6">
      <c r="A344" s="15" t="s">
        <v>357</v>
      </c>
      <c r="B344" s="9" t="str">
        <f t="shared" si="20"/>
        <v>Bone-In New York Steak</v>
      </c>
      <c r="C344" s="9" t="str">
        <f t="shared" si="23"/>
        <v>ZI7430]</v>
      </c>
      <c r="D344" s="9" t="str">
        <f t="shared" si="22"/>
        <v>ZI7430</v>
      </c>
      <c r="E344" s="9">
        <f>VLOOKUP(D344,info,2,FALSE)</f>
        <v>950</v>
      </c>
      <c r="F344" s="9" t="str">
        <f t="shared" si="21"/>
        <v>ZI7430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4"/>
  <sheetViews>
    <sheetView tabSelected="1" workbookViewId="0">
      <selection activeCell="G14" sqref="G14"/>
    </sheetView>
  </sheetViews>
  <sheetFormatPr defaultRowHeight="15"/>
  <cols>
    <col min="1" max="1" width="10.85546875" bestFit="1" customWidth="1"/>
    <col min="2" max="2" width="9.85546875" bestFit="1" customWidth="1"/>
    <col min="4" max="4" width="12.7109375" bestFit="1" customWidth="1"/>
    <col min="5" max="5" width="18.7109375" bestFit="1" customWidth="1"/>
    <col min="6" max="6" width="11.42578125" bestFit="1" customWidth="1"/>
    <col min="7" max="7" width="65" bestFit="1" customWidth="1"/>
  </cols>
  <sheetData>
    <row r="1" spans="1:13" ht="15.75">
      <c r="A1" s="14" t="s">
        <v>360</v>
      </c>
      <c r="B1" s="16" t="s">
        <v>708</v>
      </c>
      <c r="C1" s="16" t="s">
        <v>361</v>
      </c>
      <c r="D1" s="16" t="s">
        <v>706</v>
      </c>
      <c r="E1" s="16" t="s">
        <v>707</v>
      </c>
      <c r="F1" s="16" t="s">
        <v>362</v>
      </c>
      <c r="G1" s="16" t="s">
        <v>358</v>
      </c>
      <c r="H1" s="19"/>
      <c r="I1" s="20" t="s">
        <v>719</v>
      </c>
      <c r="J1" s="20" t="s">
        <v>717</v>
      </c>
      <c r="K1" s="20" t="s">
        <v>718</v>
      </c>
      <c r="L1" s="20" t="s">
        <v>720</v>
      </c>
      <c r="M1" s="20" t="s">
        <v>721</v>
      </c>
    </row>
    <row r="2" spans="1:13">
      <c r="A2" s="9" t="s">
        <v>363</v>
      </c>
      <c r="B2" s="9" t="str">
        <f>A2&amp;"0"</f>
        <v>QU6650</v>
      </c>
      <c r="C2" s="17">
        <v>1430</v>
      </c>
      <c r="D2" s="17">
        <v>55</v>
      </c>
      <c r="E2" s="17">
        <v>172</v>
      </c>
      <c r="F2" s="17">
        <v>65</v>
      </c>
      <c r="G2" s="9" t="str">
        <f>INDEX(name_tab,MATCH(B2,$B$2:$B$344,0),2)</f>
        <v>Baby Greens and Pear Starter Salad</v>
      </c>
      <c r="H2" s="19" t="s">
        <v>722</v>
      </c>
      <c r="I2" s="19">
        <f>AVERAGE(cal)</f>
        <v>530.55393586005835</v>
      </c>
      <c r="J2" s="19">
        <f>MODE(cal)</f>
        <v>170</v>
      </c>
      <c r="K2" s="19">
        <f>MEDIAN(cal)</f>
        <v>330</v>
      </c>
      <c r="L2" s="19">
        <f>MAX(cal)-MIN(cal)</f>
        <v>2490</v>
      </c>
      <c r="M2" s="19">
        <f>STDEV(cal)</f>
        <v>470.94962778091065</v>
      </c>
    </row>
    <row r="3" spans="1:13">
      <c r="A3" s="9" t="s">
        <v>364</v>
      </c>
      <c r="B3" t="str">
        <f>A3&amp;"0"</f>
        <v>NI4320</v>
      </c>
      <c r="C3" s="17">
        <v>1320</v>
      </c>
      <c r="D3" s="17">
        <v>70</v>
      </c>
      <c r="E3" s="17">
        <v>98</v>
      </c>
      <c r="F3" s="17">
        <v>74</v>
      </c>
      <c r="G3" t="str">
        <f>INDEX(name_tab,MATCH(B3,$B$2:$B$344,0),2)</f>
        <v>Baby Back Pork Ribs (Half Rack)</v>
      </c>
      <c r="H3" s="19" t="s">
        <v>723</v>
      </c>
      <c r="I3" s="19">
        <f>AVERAGE(fat)</f>
        <v>26.294460641399418</v>
      </c>
      <c r="J3" s="19">
        <f>MODE(fat)</f>
        <v>0</v>
      </c>
      <c r="K3" s="19">
        <f>MEDIAN(fat)</f>
        <v>17</v>
      </c>
      <c r="L3" s="19">
        <f>MAX(fat)-MIN(fat)</f>
        <v>124</v>
      </c>
      <c r="M3" s="19">
        <f>STDEV(fat)</f>
        <v>26.55284147277683</v>
      </c>
    </row>
    <row r="4" spans="1:13">
      <c r="A4" s="9" t="s">
        <v>365</v>
      </c>
      <c r="B4" s="9" t="str">
        <f>A4&amp;"0"</f>
        <v>AH1360</v>
      </c>
      <c r="C4" s="17">
        <v>880</v>
      </c>
      <c r="D4" s="17">
        <v>35</v>
      </c>
      <c r="E4" s="17">
        <v>115</v>
      </c>
      <c r="F4" s="17">
        <v>34</v>
      </c>
      <c r="G4" s="9" t="str">
        <f>INDEX(name_tab,MATCH(B4,$B$2:$B$344,0),2)</f>
        <v>Baby Back Pork Ribs (Full Rack)</v>
      </c>
      <c r="H4" s="19" t="s">
        <v>724</v>
      </c>
      <c r="I4" s="19">
        <f>AVERAGE(cb)</f>
        <v>51.647230320699705</v>
      </c>
      <c r="J4" s="19">
        <f>MODE(cb)</f>
        <v>17</v>
      </c>
      <c r="K4" s="19">
        <f>MEDIAN(cb)</f>
        <v>38</v>
      </c>
      <c r="L4" s="19">
        <f>MAX(cb)-MIN(cb)</f>
        <v>336</v>
      </c>
      <c r="M4" s="19">
        <f>STDEV(cb)</f>
        <v>49.834530727526293</v>
      </c>
    </row>
    <row r="5" spans="1:13">
      <c r="A5" s="9" t="s">
        <v>366</v>
      </c>
      <c r="B5" s="9" t="str">
        <f>A5&amp;"0"</f>
        <v>AS9010</v>
      </c>
      <c r="C5" s="17">
        <v>1250</v>
      </c>
      <c r="D5" s="17">
        <v>61</v>
      </c>
      <c r="E5" s="17">
        <v>112</v>
      </c>
      <c r="F5" s="17">
        <v>70</v>
      </c>
      <c r="G5" s="9" t="str">
        <f>INDEX(name_tab,MATCH(B5,$B$2:$B$344,0),2)</f>
        <v>Spinach and Artichoke Dip</v>
      </c>
      <c r="H5" s="19" t="s">
        <v>725</v>
      </c>
      <c r="I5" s="19">
        <f>+AVERAGE(prot)</f>
        <v>20.708454810495628</v>
      </c>
      <c r="J5" s="19">
        <f>MODE(prot)</f>
        <v>0</v>
      </c>
      <c r="K5" s="19">
        <f>MEDIAN(prot)</f>
        <v>13</v>
      </c>
      <c r="L5" s="19">
        <f>MAX(prot)-MIN(prot)</f>
        <v>106</v>
      </c>
      <c r="M5" s="19">
        <f>STDEV(prot)</f>
        <v>21.405500569315166</v>
      </c>
    </row>
    <row r="6" spans="1:13">
      <c r="A6" s="9" t="s">
        <v>367</v>
      </c>
      <c r="B6" s="9" t="str">
        <f>A6&amp;"0"</f>
        <v>AS5420</v>
      </c>
      <c r="C6" s="17">
        <v>620</v>
      </c>
      <c r="D6" s="17">
        <v>28</v>
      </c>
      <c r="E6" s="17">
        <v>72</v>
      </c>
      <c r="F6" s="17">
        <v>30</v>
      </c>
      <c r="G6" s="9" t="str">
        <f>INDEX(name_tab,MATCH(B6,$B$2:$B$344,0),2)</f>
        <v>Black Olives</v>
      </c>
    </row>
    <row r="7" spans="1:13">
      <c r="A7" s="9" t="s">
        <v>368</v>
      </c>
      <c r="B7" s="9" t="str">
        <f>A7&amp;"0"</f>
        <v>KE7910</v>
      </c>
      <c r="C7" s="17">
        <v>1260</v>
      </c>
      <c r="D7" s="17">
        <v>64</v>
      </c>
      <c r="E7" s="17">
        <v>118</v>
      </c>
      <c r="F7" s="17">
        <v>55</v>
      </c>
      <c r="G7" s="9" t="str">
        <f>INDEX(name_tab,MATCH(B7,$B$2:$B$344,0),2)</f>
        <v>Peach and Candied Pecan Cobbler</v>
      </c>
    </row>
    <row r="8" spans="1:13">
      <c r="A8" s="9" t="s">
        <v>369</v>
      </c>
      <c r="B8" s="9" t="str">
        <f>A8&amp;"0"</f>
        <v>OL9230</v>
      </c>
      <c r="C8" s="17">
        <v>460</v>
      </c>
      <c r="D8" s="17">
        <v>31</v>
      </c>
      <c r="E8" s="17">
        <v>29</v>
      </c>
      <c r="F8" s="17">
        <v>17</v>
      </c>
      <c r="G8" s="9" t="str">
        <f>INDEX(name_tab,MATCH(B8,$B$2:$B$344,0),2)</f>
        <v>Black and Bleu-House Burger</v>
      </c>
    </row>
    <row r="9" spans="1:13">
      <c r="A9" s="9" t="s">
        <v>370</v>
      </c>
      <c r="B9" s="9" t="str">
        <f>A9&amp;"0"</f>
        <v>OL8550</v>
      </c>
      <c r="C9" s="17">
        <v>1420</v>
      </c>
      <c r="D9" s="17">
        <v>42</v>
      </c>
      <c r="E9" s="17">
        <v>210</v>
      </c>
      <c r="F9" s="17">
        <v>44</v>
      </c>
      <c r="G9" s="9" t="str">
        <f>INDEX(name_tab,MATCH(B9,$B$2:$B$344,0),2)</f>
        <v>Spinach Stuffed Mushrooms</v>
      </c>
    </row>
    <row r="10" spans="1:13">
      <c r="A10" s="9" t="s">
        <v>371</v>
      </c>
      <c r="B10" s="9" t="str">
        <f>A10&amp;"0"</f>
        <v>KE790</v>
      </c>
      <c r="C10" s="17">
        <v>280</v>
      </c>
      <c r="D10" s="17">
        <v>12</v>
      </c>
      <c r="E10" s="17">
        <v>30</v>
      </c>
      <c r="F10" s="17">
        <v>12</v>
      </c>
      <c r="G10" s="9" t="str">
        <f>INDEX(name_tab,MATCH(B10,$B$2:$B$344,0),2)</f>
        <v>Housemade Meatballs</v>
      </c>
    </row>
    <row r="11" spans="1:13">
      <c r="A11" s="9" t="s">
        <v>372</v>
      </c>
      <c r="B11" s="9" t="str">
        <f>A11&amp;"0"</f>
        <v>LA7230</v>
      </c>
      <c r="C11" s="17">
        <v>510</v>
      </c>
      <c r="D11" s="17">
        <v>31</v>
      </c>
      <c r="E11" s="17">
        <v>37</v>
      </c>
      <c r="F11" s="17">
        <v>17</v>
      </c>
      <c r="G11" s="9" t="str">
        <f>INDEX(name_tab,MATCH(B11,$B$2:$B$344,0),2)</f>
        <v>Housemade Sides: Asparagus</v>
      </c>
    </row>
    <row r="12" spans="1:13">
      <c r="A12" s="9" t="s">
        <v>373</v>
      </c>
      <c r="B12" s="9" t="str">
        <f>A12&amp;"0"</f>
        <v>LA8710</v>
      </c>
      <c r="C12" s="17">
        <v>1540</v>
      </c>
      <c r="D12" s="17">
        <v>47</v>
      </c>
      <c r="E12" s="17">
        <v>223</v>
      </c>
      <c r="F12" s="17">
        <v>47</v>
      </c>
      <c r="G12" s="9" t="str">
        <f>INDEX(name_tab,MATCH(B12,$B$2:$B$344,0),2)</f>
        <v>Housemade Sides: Crispy-Thin Fries</v>
      </c>
    </row>
    <row r="13" spans="1:13">
      <c r="A13" s="9" t="s">
        <v>374</v>
      </c>
      <c r="B13" s="9" t="str">
        <f>A13&amp;"0"</f>
        <v>RT2090</v>
      </c>
      <c r="C13" s="17">
        <v>180</v>
      </c>
      <c r="D13" s="17">
        <v>0</v>
      </c>
      <c r="E13" s="17">
        <v>0</v>
      </c>
      <c r="F13" s="17">
        <v>0</v>
      </c>
      <c r="G13" s="9" t="str">
        <f>INDEX(name_tab,MATCH(B13,$B$2:$B$344,0),2)</f>
        <v>Housemade Sides: Baked Potato</v>
      </c>
    </row>
    <row r="14" spans="1:13">
      <c r="A14" s="9" t="s">
        <v>375</v>
      </c>
      <c r="B14" s="9" t="str">
        <f>A14&amp;"0"</f>
        <v>NH1410</v>
      </c>
      <c r="C14" s="17">
        <v>620</v>
      </c>
      <c r="D14" s="17">
        <v>40</v>
      </c>
      <c r="E14" s="17">
        <v>31</v>
      </c>
      <c r="F14" s="17">
        <v>32</v>
      </c>
      <c r="G14" s="9" t="str">
        <f>INDEX(name_tab,MATCH(B14,$B$2:$B$344,0),2)</f>
        <v>Housemade Sides: Brussels Sprouts</v>
      </c>
    </row>
    <row r="15" spans="1:13">
      <c r="A15" s="9" t="s">
        <v>376</v>
      </c>
      <c r="B15" s="9" t="str">
        <f>A15&amp;"0"</f>
        <v>NH7070</v>
      </c>
      <c r="C15" s="17">
        <v>1660</v>
      </c>
      <c r="D15" s="17">
        <v>56</v>
      </c>
      <c r="E15" s="17">
        <v>218</v>
      </c>
      <c r="F15" s="17">
        <v>62</v>
      </c>
      <c r="G15" s="9" t="str">
        <f>INDEX(name_tab,MATCH(B15,$B$2:$B$344,0),2)</f>
        <v>Housemade Sides: Rice Pilaf</v>
      </c>
    </row>
    <row r="16" spans="1:13">
      <c r="A16" s="9" t="s">
        <v>377</v>
      </c>
      <c r="B16" s="9" t="str">
        <f>A16&amp;"0"</f>
        <v>CA530</v>
      </c>
      <c r="C16" s="17">
        <v>670</v>
      </c>
      <c r="D16" s="17">
        <v>65</v>
      </c>
      <c r="E16" s="17">
        <v>17</v>
      </c>
      <c r="F16" s="17">
        <v>4</v>
      </c>
      <c r="G16" s="9" t="str">
        <f>INDEX(name_tab,MATCH(B16,$B$2:$B$344,0),2)</f>
        <v>Housemade Sides: Steamed Green Beans</v>
      </c>
    </row>
    <row r="17" spans="1:7">
      <c r="A17" s="9" t="s">
        <v>378</v>
      </c>
      <c r="B17" s="9" t="str">
        <f>A17&amp;"0"</f>
        <v>CA1710</v>
      </c>
      <c r="C17" s="17">
        <v>1590</v>
      </c>
      <c r="D17" s="17">
        <v>71</v>
      </c>
      <c r="E17" s="17">
        <v>201</v>
      </c>
      <c r="F17" s="17">
        <v>33</v>
      </c>
      <c r="G17" s="9" t="str">
        <f>INDEX(name_tab,MATCH(B17,$B$2:$B$344,0),2)</f>
        <v>Housemade Sides: Wedge-Cut Seasoned Fries</v>
      </c>
    </row>
    <row r="18" spans="1:7">
      <c r="A18" s="9" t="s">
        <v>379</v>
      </c>
      <c r="B18" s="9" t="str">
        <f>A18&amp;"0"</f>
        <v>GE8090</v>
      </c>
      <c r="C18" s="17">
        <v>1020</v>
      </c>
      <c r="D18" s="17">
        <v>59</v>
      </c>
      <c r="E18" s="17">
        <v>98</v>
      </c>
      <c r="F18" s="17">
        <v>22</v>
      </c>
      <c r="G18" s="9" t="str">
        <f>INDEX(name_tab,MATCH(B18,$B$2:$B$344,0),2)</f>
        <v>Housemade Sides: Horseradish Mashed Potatoes</v>
      </c>
    </row>
    <row r="19" spans="1:7">
      <c r="A19" s="9" t="s">
        <v>380</v>
      </c>
      <c r="B19" s="9" t="str">
        <f>A19&amp;"0"</f>
        <v>JU1810</v>
      </c>
      <c r="C19" s="17">
        <v>1510</v>
      </c>
      <c r="D19" s="17">
        <v>69</v>
      </c>
      <c r="E19" s="17">
        <v>151</v>
      </c>
      <c r="F19" s="17">
        <v>68</v>
      </c>
      <c r="G19" s="9" t="str">
        <f>INDEX(name_tab,MATCH(B19,$B$2:$B$344,0),2)</f>
        <v>Avocado Egg Rolls</v>
      </c>
    </row>
    <row r="20" spans="1:7">
      <c r="A20" s="9" t="s">
        <v>381</v>
      </c>
      <c r="B20" s="9" t="str">
        <f>A20&amp;"0"</f>
        <v>KE7620</v>
      </c>
      <c r="C20" s="17">
        <v>1480</v>
      </c>
      <c r="D20" s="17">
        <v>71</v>
      </c>
      <c r="E20" s="17">
        <v>135</v>
      </c>
      <c r="F20" s="17">
        <v>72</v>
      </c>
      <c r="G20" s="9" t="str">
        <f>INDEX(name_tab,MATCH(B20,$B$2:$B$344,0),2)</f>
        <v>Housemade Sides: Steamed Broccoli</v>
      </c>
    </row>
    <row r="21" spans="1:7">
      <c r="A21" s="9" t="s">
        <v>382</v>
      </c>
      <c r="B21" s="9" t="str">
        <f>A21&amp;"0"</f>
        <v>IN320</v>
      </c>
      <c r="C21" s="17">
        <v>1240</v>
      </c>
      <c r="D21" s="17">
        <v>65</v>
      </c>
      <c r="E21" s="17">
        <v>131</v>
      </c>
      <c r="F21" s="17">
        <v>33</v>
      </c>
      <c r="G21" s="9" t="str">
        <f>INDEX(name_tab,MATCH(B21,$B$2:$B$344,0),2)</f>
        <v>Housemade Sides: White Cheddar Mashed Potatoes</v>
      </c>
    </row>
    <row r="22" spans="1:7">
      <c r="A22" s="9" t="s">
        <v>383</v>
      </c>
      <c r="B22" s="9" t="str">
        <f>A22&amp;"0"</f>
        <v>LI270</v>
      </c>
      <c r="C22" s="17">
        <v>180</v>
      </c>
      <c r="D22" s="17">
        <v>11</v>
      </c>
      <c r="E22" s="17">
        <v>18</v>
      </c>
      <c r="F22" s="17">
        <v>3</v>
      </c>
      <c r="G22" s="9" t="str">
        <f>INDEX(name_tab,MATCH(B22,$B$2:$B$344,0),2)</f>
        <v>Housemade Sides: Seasonal Vegetables</v>
      </c>
    </row>
    <row r="23" spans="1:7">
      <c r="A23" s="9" t="s">
        <v>384</v>
      </c>
      <c r="B23" s="9" t="str">
        <f>A23&amp;"0"</f>
        <v>LE3810</v>
      </c>
      <c r="C23" s="17">
        <v>1560</v>
      </c>
      <c r="D23" s="17">
        <v>76</v>
      </c>
      <c r="E23" s="17">
        <v>140</v>
      </c>
      <c r="F23" s="17">
        <v>77</v>
      </c>
      <c r="G23" s="9" t="str">
        <f>INDEX(name_tab,MATCH(B23,$B$2:$B$344,0),2)</f>
        <v>Mahi-Mahi or Shrimp Tacos</v>
      </c>
    </row>
    <row r="24" spans="1:7">
      <c r="A24" s="9" t="s">
        <v>385</v>
      </c>
      <c r="B24" s="9" t="str">
        <f>A24&amp;"0"</f>
        <v>IM1620</v>
      </c>
      <c r="C24" s="17">
        <v>1590</v>
      </c>
      <c r="D24" s="17">
        <v>83</v>
      </c>
      <c r="E24" s="17">
        <v>145</v>
      </c>
      <c r="F24" s="17">
        <v>67</v>
      </c>
      <c r="G24" s="9" t="str">
        <f>INDEX(name_tab,MATCH(B24,$B$2:$B$344,0),2)</f>
        <v>Ahi Poke</v>
      </c>
    </row>
    <row r="25" spans="1:7">
      <c r="A25" s="9" t="s">
        <v>386</v>
      </c>
      <c r="B25" s="9" t="str">
        <f>A25&amp;"0"</f>
        <v>TT4940</v>
      </c>
      <c r="C25" s="17">
        <v>780</v>
      </c>
      <c r="D25" s="17">
        <v>19</v>
      </c>
      <c r="E25" s="17">
        <v>132</v>
      </c>
      <c r="F25" s="17">
        <v>22</v>
      </c>
      <c r="G25" s="9" t="str">
        <f>INDEX(name_tab,MATCH(B25,$B$2:$B$344,0),2)</f>
        <v>Mountain Dew</v>
      </c>
    </row>
    <row r="26" spans="1:7">
      <c r="A26" s="9" t="s">
        <v>387</v>
      </c>
      <c r="B26" s="9" t="str">
        <f>A26&amp;"0"</f>
        <v>TT7680</v>
      </c>
      <c r="C26" s="17">
        <v>890</v>
      </c>
      <c r="D26" s="17">
        <v>30</v>
      </c>
      <c r="E26" s="17">
        <v>127</v>
      </c>
      <c r="F26" s="17">
        <v>29</v>
      </c>
      <c r="G26" s="9" t="str">
        <f>INDEX(name_tab,MATCH(B26,$B$2:$B$344,0),2)</f>
        <v>Buffalo Chicken Pizza, Medium</v>
      </c>
    </row>
    <row r="27" spans="1:7">
      <c r="A27" s="9" t="s">
        <v>388</v>
      </c>
      <c r="B27" s="9" t="str">
        <f>A27&amp;"0"</f>
        <v>TT8220</v>
      </c>
      <c r="C27" s="17">
        <v>930</v>
      </c>
      <c r="D27" s="17">
        <v>35</v>
      </c>
      <c r="E27" s="17">
        <v>133</v>
      </c>
      <c r="F27" s="17">
        <v>24</v>
      </c>
      <c r="G27" s="9" t="str">
        <f>INDEX(name_tab,MATCH(B27,$B$2:$B$344,0),2)</f>
        <v>Jalapeños</v>
      </c>
    </row>
    <row r="28" spans="1:7">
      <c r="A28" s="9" t="s">
        <v>389</v>
      </c>
      <c r="B28" s="9" t="str">
        <f>A28&amp;"0"</f>
        <v>CA4630</v>
      </c>
      <c r="C28" s="17">
        <v>1330</v>
      </c>
      <c r="D28" s="17">
        <v>66</v>
      </c>
      <c r="E28" s="17">
        <v>104</v>
      </c>
      <c r="F28" s="17">
        <v>70</v>
      </c>
      <c r="G28" s="9" t="str">
        <f>INDEX(name_tab,MATCH(B28,$B$2:$B$344,0),2)</f>
        <v>Buffalo Chicken Pizza, Individual</v>
      </c>
    </row>
    <row r="29" spans="1:7">
      <c r="A29" s="9" t="s">
        <v>390</v>
      </c>
      <c r="B29" s="9" t="str">
        <f>A29&amp;"0"</f>
        <v>SI8220</v>
      </c>
      <c r="C29" s="17">
        <v>1080</v>
      </c>
      <c r="D29" s="17">
        <v>67</v>
      </c>
      <c r="E29" s="17">
        <v>5</v>
      </c>
      <c r="F29" s="17">
        <v>106</v>
      </c>
      <c r="G29" s="9" t="str">
        <f>INDEX(name_tab,MATCH(B29,$B$2:$B$344,0),2)</f>
        <v>Buffalo Chicken Pizza, Shareable</v>
      </c>
    </row>
    <row r="30" spans="1:7">
      <c r="A30" s="9" t="s">
        <v>391</v>
      </c>
      <c r="B30" s="9" t="str">
        <f>A30&amp;"0"</f>
        <v>AB7810</v>
      </c>
      <c r="C30" s="17">
        <v>1590</v>
      </c>
      <c r="D30" s="17">
        <v>103</v>
      </c>
      <c r="E30" s="17">
        <v>86</v>
      </c>
      <c r="F30" s="17">
        <v>73</v>
      </c>
      <c r="G30" s="9" t="str">
        <f>INDEX(name_tab,MATCH(B30,$B$2:$B$344,0),2)</f>
        <v>Buffalo Chicken Pizza, Mini</v>
      </c>
    </row>
    <row r="31" spans="1:7">
      <c r="A31" s="9" t="s">
        <v>392</v>
      </c>
      <c r="B31" s="9" t="str">
        <f>A31&amp;"0"</f>
        <v>AB6250</v>
      </c>
      <c r="C31" s="17">
        <v>840</v>
      </c>
      <c r="D31" s="17">
        <v>51</v>
      </c>
      <c r="E31" s="17">
        <v>53</v>
      </c>
      <c r="F31" s="17">
        <v>36</v>
      </c>
      <c r="G31" s="9" t="str">
        <f>INDEX(name_tab,MATCH(B31,$B$2:$B$344,0),2)</f>
        <v>Buffalo Chicken Pizza, Large</v>
      </c>
    </row>
    <row r="32" spans="1:7">
      <c r="A32" s="9" t="s">
        <v>393</v>
      </c>
      <c r="B32" s="9" t="str">
        <f>A32&amp;"0"</f>
        <v>ZI7430</v>
      </c>
      <c r="C32" s="17">
        <v>950</v>
      </c>
      <c r="D32" s="17">
        <v>64</v>
      </c>
      <c r="E32" s="17">
        <v>5</v>
      </c>
      <c r="F32" s="17">
        <v>83</v>
      </c>
      <c r="G32" s="9" t="str">
        <f>INDEX(name_tab,MATCH(B32,$B$2:$B$344,0),2)</f>
        <v>Kale and Roasted Brussels Sprouts Salad</v>
      </c>
    </row>
    <row r="33" spans="1:7">
      <c r="A33" s="9" t="s">
        <v>394</v>
      </c>
      <c r="B33" s="9" t="str">
        <f>A33&amp;"0"</f>
        <v>US7830</v>
      </c>
      <c r="C33" s="17">
        <v>500</v>
      </c>
      <c r="D33" s="17">
        <v>32</v>
      </c>
      <c r="E33" s="17">
        <v>2</v>
      </c>
      <c r="F33" s="17">
        <v>46</v>
      </c>
      <c r="G33" s="9" t="str">
        <f>INDEX(name_tab,MATCH(B33,$B$2:$B$344,0),2)</f>
        <v>Salami</v>
      </c>
    </row>
    <row r="34" spans="1:7">
      <c r="A34" s="9" t="s">
        <v>395</v>
      </c>
      <c r="B34" s="9" t="str">
        <f>A34&amp;"0"</f>
        <v>AD1860</v>
      </c>
      <c r="C34" s="17">
        <v>20</v>
      </c>
      <c r="D34" s="17">
        <v>0.5</v>
      </c>
      <c r="E34" s="17">
        <v>3</v>
      </c>
      <c r="F34" s="17">
        <v>2</v>
      </c>
      <c r="G34" s="9" t="str">
        <f>INDEX(name_tab,MATCH(B34,$B$2:$B$344,0),2)</f>
        <v>Buffalo Chicken Pizza, Small</v>
      </c>
    </row>
    <row r="35" spans="1:7">
      <c r="A35" s="9" t="s">
        <v>396</v>
      </c>
      <c r="B35" s="9" t="str">
        <f>A35&amp;"0"</f>
        <v>AD2360</v>
      </c>
      <c r="C35" s="17">
        <v>590</v>
      </c>
      <c r="D35" s="17">
        <v>28</v>
      </c>
      <c r="E35" s="17">
        <v>70</v>
      </c>
      <c r="F35" s="17">
        <v>9</v>
      </c>
      <c r="G35" s="9" t="str">
        <f>INDEX(name_tab,MATCH(B35,$B$2:$B$344,0),2)</f>
        <v>Ham, Bacon or Sausage and Two Eggs</v>
      </c>
    </row>
    <row r="36" spans="1:7">
      <c r="A36" s="9" t="s">
        <v>397</v>
      </c>
      <c r="B36" s="9" t="str">
        <f>A36&amp;"0"</f>
        <v>AD2570</v>
      </c>
      <c r="C36" s="17">
        <v>90</v>
      </c>
      <c r="D36" s="17">
        <v>4</v>
      </c>
      <c r="E36" s="17">
        <v>10</v>
      </c>
      <c r="F36" s="17">
        <v>4</v>
      </c>
      <c r="G36" s="9" t="str">
        <f>INDEX(name_tab,MATCH(B36,$B$2:$B$344,0),2)</f>
        <v>Creamy Garlic Dressing</v>
      </c>
    </row>
    <row r="37" spans="1:7">
      <c r="A37" s="9" t="s">
        <v>398</v>
      </c>
      <c r="B37" s="9" t="str">
        <f>A37&amp;"0"</f>
        <v>AD220</v>
      </c>
      <c r="C37" s="17">
        <v>390</v>
      </c>
      <c r="D37" s="17">
        <v>23</v>
      </c>
      <c r="E37" s="17">
        <v>42</v>
      </c>
      <c r="F37" s="17">
        <v>4</v>
      </c>
      <c r="G37" s="9" t="str">
        <f>INDEX(name_tab,MATCH(B37,$B$2:$B$344,0),2)</f>
        <v>Ham</v>
      </c>
    </row>
    <row r="38" spans="1:7">
      <c r="A38" s="9" t="s">
        <v>399</v>
      </c>
      <c r="B38" s="9" t="str">
        <f>A38&amp;"0"</f>
        <v>AD7820</v>
      </c>
      <c r="C38" s="17">
        <v>380</v>
      </c>
      <c r="D38" s="17">
        <v>22</v>
      </c>
      <c r="E38" s="17">
        <v>36</v>
      </c>
      <c r="F38" s="17">
        <v>8</v>
      </c>
      <c r="G38" s="9" t="str">
        <f>INDEX(name_tab,MATCH(B38,$B$2:$B$344,0),2)</f>
        <v>Thousand Island Dressing</v>
      </c>
    </row>
    <row r="39" spans="1:7">
      <c r="A39" s="9" t="s">
        <v>400</v>
      </c>
      <c r="B39" s="9" t="str">
        <f>A39&amp;"0"</f>
        <v>AD5220</v>
      </c>
      <c r="C39" s="17">
        <v>290</v>
      </c>
      <c r="D39" s="17">
        <v>8</v>
      </c>
      <c r="E39" s="17">
        <v>49</v>
      </c>
      <c r="F39" s="17">
        <v>6</v>
      </c>
      <c r="G39" s="9" t="str">
        <f>INDEX(name_tab,MATCH(B39,$B$2:$B$344,0),2)</f>
        <v>Roast Beef Dip, Aujus</v>
      </c>
    </row>
    <row r="40" spans="1:7">
      <c r="A40" s="9" t="s">
        <v>401</v>
      </c>
      <c r="B40" s="9" t="str">
        <f>A40&amp;"0"</f>
        <v>AD9870</v>
      </c>
      <c r="C40" s="17">
        <v>110</v>
      </c>
      <c r="D40" s="17">
        <v>5</v>
      </c>
      <c r="E40" s="17">
        <v>13</v>
      </c>
      <c r="F40" s="17">
        <v>3</v>
      </c>
      <c r="G40" s="9" t="str">
        <f>INDEX(name_tab,MATCH(B40,$B$2:$B$344,0),2)</f>
        <v>Breakfast Flatbread Pizza</v>
      </c>
    </row>
    <row r="41" spans="1:7">
      <c r="A41" s="9" t="s">
        <v>402</v>
      </c>
      <c r="B41" s="9" t="str">
        <f>A41&amp;"0"</f>
        <v>AD8960</v>
      </c>
      <c r="C41" s="17">
        <v>40</v>
      </c>
      <c r="D41" s="17">
        <v>0.5</v>
      </c>
      <c r="E41" s="17">
        <v>6</v>
      </c>
      <c r="F41" s="17">
        <v>3</v>
      </c>
      <c r="G41" s="9" t="str">
        <f>INDEX(name_tab,MATCH(B41,$B$2:$B$344,0),2)</f>
        <v>Roast Beef Dip Sandwich</v>
      </c>
    </row>
    <row r="42" spans="1:7">
      <c r="A42" s="9" t="s">
        <v>403</v>
      </c>
      <c r="B42" s="9" t="str">
        <f>A42&amp;"0"</f>
        <v>AD5990</v>
      </c>
      <c r="C42" s="17">
        <v>90</v>
      </c>
      <c r="D42" s="17">
        <v>3</v>
      </c>
      <c r="E42" s="17">
        <v>13</v>
      </c>
      <c r="F42" s="17">
        <v>3</v>
      </c>
      <c r="G42" s="9" t="str">
        <f>INDEX(name_tab,MATCH(B42,$B$2:$B$344,0),2)</f>
        <v>Chocolate Chunk Pizookie</v>
      </c>
    </row>
    <row r="43" spans="1:7">
      <c r="A43" s="9" t="s">
        <v>404</v>
      </c>
      <c r="B43" s="9" t="str">
        <f>A43&amp;"0"</f>
        <v>AD680</v>
      </c>
      <c r="C43" s="17">
        <v>390</v>
      </c>
      <c r="D43" s="17">
        <v>21</v>
      </c>
      <c r="E43" s="17">
        <v>48</v>
      </c>
      <c r="F43" s="17">
        <v>5</v>
      </c>
      <c r="G43" s="9" t="str">
        <f>INDEX(name_tab,MATCH(B43,$B$2:$B$344,0),2)</f>
        <v>Maui Sweet Teriyaki Glaze</v>
      </c>
    </row>
    <row r="44" spans="1:7">
      <c r="A44" s="9" t="s">
        <v>405</v>
      </c>
      <c r="B44" s="9" t="str">
        <f>A44&amp;"0"</f>
        <v>AD9360</v>
      </c>
      <c r="C44" s="17">
        <v>330</v>
      </c>
      <c r="D44" s="17">
        <v>18</v>
      </c>
      <c r="E44" s="17">
        <v>33</v>
      </c>
      <c r="F44" s="17">
        <v>7</v>
      </c>
      <c r="G44" s="9" t="str">
        <f>INDEX(name_tab,MATCH(B44,$B$2:$B$344,0),2)</f>
        <v>Maui Glazed Pork Chop</v>
      </c>
    </row>
    <row r="45" spans="1:7">
      <c r="A45" s="9" t="s">
        <v>406</v>
      </c>
      <c r="B45" s="9" t="str">
        <f>A45&amp;"0"</f>
        <v>MI9640</v>
      </c>
      <c r="C45" s="17">
        <v>800</v>
      </c>
      <c r="D45" s="17">
        <v>32</v>
      </c>
      <c r="E45" s="17">
        <v>62</v>
      </c>
      <c r="F45" s="17">
        <v>62</v>
      </c>
      <c r="G45" s="9" t="str">
        <f>INDEX(name_tab,MATCH(B45,$B$2:$B$344,0),2)</f>
        <v>Double Deluxe Burger</v>
      </c>
    </row>
    <row r="46" spans="1:7">
      <c r="A46" s="9" t="s">
        <v>407</v>
      </c>
      <c r="B46" s="9" t="str">
        <f>A46&amp;"0"</f>
        <v>US640</v>
      </c>
      <c r="C46" s="17">
        <v>1170</v>
      </c>
      <c r="D46" s="17">
        <v>43</v>
      </c>
      <c r="E46" s="17">
        <v>150</v>
      </c>
      <c r="F46" s="17">
        <v>56</v>
      </c>
      <c r="G46" s="9" t="str">
        <f>INDEX(name_tab,MATCH(B46,$B$2:$B$344,0),2)</f>
        <v>Tropical Iced Tea</v>
      </c>
    </row>
    <row r="47" spans="1:7">
      <c r="A47" s="9" t="s">
        <v>408</v>
      </c>
      <c r="B47" s="9" t="str">
        <f>A47&amp;"0"</f>
        <v>ES6760</v>
      </c>
      <c r="C47" s="17">
        <v>1090</v>
      </c>
      <c r="D47" s="17">
        <v>63</v>
      </c>
      <c r="E47" s="17">
        <v>64</v>
      </c>
      <c r="F47" s="17">
        <v>59</v>
      </c>
      <c r="G47" s="9" t="str">
        <f>INDEX(name_tab,MATCH(B47,$B$2:$B$344,0),2)</f>
        <v>Tuscan Tomato Bisque, in a sourdough loaf</v>
      </c>
    </row>
    <row r="48" spans="1:7">
      <c r="A48" s="9" t="s">
        <v>409</v>
      </c>
      <c r="B48" s="9" t="str">
        <f>A48&amp;"0"</f>
        <v>ES1130</v>
      </c>
      <c r="C48" s="17">
        <v>1070</v>
      </c>
      <c r="D48" s="17">
        <v>64</v>
      </c>
      <c r="E48" s="17">
        <v>57</v>
      </c>
      <c r="F48" s="17">
        <v>59</v>
      </c>
      <c r="G48" s="9" t="str">
        <f>INDEX(name_tab,MATCH(B48,$B$2:$B$344,0),2)</f>
        <v>Tuscan Chicken Limone</v>
      </c>
    </row>
    <row r="49" spans="1:7">
      <c r="A49" s="9" t="s">
        <v>410</v>
      </c>
      <c r="B49" s="9" t="str">
        <f>A49&amp;"0"</f>
        <v>LE180</v>
      </c>
      <c r="C49" s="17">
        <v>1050</v>
      </c>
      <c r="D49" s="17">
        <v>60</v>
      </c>
      <c r="E49" s="17">
        <v>51</v>
      </c>
      <c r="F49" s="17">
        <v>74</v>
      </c>
      <c r="G49" s="9" t="str">
        <f>INDEX(name_tab,MATCH(B49,$B$2:$B$344,0),2)</f>
        <v>Tuscan Tomato Bisque, Bowl</v>
      </c>
    </row>
    <row r="50" spans="1:7">
      <c r="A50" s="9" t="s">
        <v>411</v>
      </c>
      <c r="B50" s="9" t="str">
        <f>A50&amp;"0"</f>
        <v>NE7270</v>
      </c>
      <c r="C50" s="17">
        <v>1140</v>
      </c>
      <c r="D50" s="17">
        <v>50</v>
      </c>
      <c r="E50" s="17">
        <v>101</v>
      </c>
      <c r="F50" s="17">
        <v>69</v>
      </c>
      <c r="G50" s="9" t="str">
        <f>INDEX(name_tab,MATCH(B50,$B$2:$B$344,0),2)</f>
        <v>Moroccan Spiced Salmon</v>
      </c>
    </row>
    <row r="51" spans="1:7">
      <c r="A51" s="9" t="s">
        <v>412</v>
      </c>
      <c r="B51" s="9" t="str">
        <f>A51&amp;"0"</f>
        <v>SA7820</v>
      </c>
      <c r="C51" s="17">
        <v>1210</v>
      </c>
      <c r="D51" s="17">
        <v>68</v>
      </c>
      <c r="E51" s="17">
        <v>61</v>
      </c>
      <c r="F51" s="17">
        <v>76</v>
      </c>
      <c r="G51" s="9" t="str">
        <f>INDEX(name_tab,MATCH(B51,$B$2:$B$344,0),2)</f>
        <v>Bacon Cheeseburger</v>
      </c>
    </row>
    <row r="52" spans="1:7">
      <c r="A52" s="9" t="s">
        <v>413</v>
      </c>
      <c r="B52" s="9" t="str">
        <f>A52&amp;"0"</f>
        <v>ER6240</v>
      </c>
      <c r="C52" s="17">
        <v>1590</v>
      </c>
      <c r="D52" s="17">
        <v>89</v>
      </c>
      <c r="E52" s="17">
        <v>107</v>
      </c>
      <c r="F52" s="17">
        <v>69</v>
      </c>
      <c r="G52" s="9" t="str">
        <f>INDEX(name_tab,MATCH(B52,$B$2:$B$344,0),2)</f>
        <v>Dr Pepper</v>
      </c>
    </row>
    <row r="53" spans="1:7">
      <c r="A53" s="9" t="s">
        <v>414</v>
      </c>
      <c r="B53" s="9" t="str">
        <f>A53&amp;"0"</f>
        <v>YL4420</v>
      </c>
      <c r="C53" s="17">
        <v>2490</v>
      </c>
      <c r="D53" s="17">
        <v>124</v>
      </c>
      <c r="E53" s="17">
        <v>225</v>
      </c>
      <c r="F53" s="17">
        <v>106</v>
      </c>
      <c r="G53" s="9" t="str">
        <f>INDEX(name_tab,MATCH(B53,$B$2:$B$344,0),2)</f>
        <v>Golden Beet and Arugula Starter Salad</v>
      </c>
    </row>
    <row r="54" spans="1:7">
      <c r="A54" s="9" t="s">
        <v>415</v>
      </c>
      <c r="B54" s="9" t="str">
        <f>A54&amp;"0"</f>
        <v>KE2150</v>
      </c>
      <c r="C54" s="17">
        <v>630</v>
      </c>
      <c r="D54" s="17">
        <v>25</v>
      </c>
      <c r="E54" s="17">
        <v>91</v>
      </c>
      <c r="F54" s="17">
        <v>9</v>
      </c>
      <c r="G54" s="9" t="str">
        <f>INDEX(name_tab,MATCH(B54,$B$2:$B$344,0),2)</f>
        <v>Garden Vegetable Potato</v>
      </c>
    </row>
    <row r="55" spans="1:7">
      <c r="A55" s="9" t="s">
        <v>416</v>
      </c>
      <c r="B55" s="9" t="str">
        <f>A55&amp;"0"</f>
        <v>NU7780</v>
      </c>
      <c r="C55" s="17">
        <v>1580</v>
      </c>
      <c r="D55" s="17">
        <v>70</v>
      </c>
      <c r="E55" s="17">
        <v>216</v>
      </c>
      <c r="F55" s="17">
        <v>20</v>
      </c>
      <c r="G55" s="9" t="str">
        <f>INDEX(name_tab,MATCH(B55,$B$2:$B$344,0),2)</f>
        <v>Kids' Mini Pizookie</v>
      </c>
    </row>
    <row r="56" spans="1:7">
      <c r="A56" s="9" t="s">
        <v>417</v>
      </c>
      <c r="B56" s="9" t="str">
        <f>A56&amp;"0"</f>
        <v>AT6680</v>
      </c>
      <c r="C56" s="17">
        <v>1150</v>
      </c>
      <c r="D56" s="17">
        <v>45</v>
      </c>
      <c r="E56" s="17">
        <v>172</v>
      </c>
      <c r="F56" s="17">
        <v>14</v>
      </c>
      <c r="G56" s="9" t="str">
        <f>INDEX(name_tab,MATCH(B56,$B$2:$B$344,0),2)</f>
        <v>Kids' Sticky Rice</v>
      </c>
    </row>
    <row r="57" spans="1:7">
      <c r="A57" s="9" t="s">
        <v>418</v>
      </c>
      <c r="B57" s="9" t="str">
        <f>A57&amp;"0"</f>
        <v>IE380</v>
      </c>
      <c r="C57" s="17">
        <v>1230</v>
      </c>
      <c r="D57" s="17">
        <v>60</v>
      </c>
      <c r="E57" s="17">
        <v>159</v>
      </c>
      <c r="F57" s="17">
        <v>14</v>
      </c>
      <c r="G57" s="9" t="str">
        <f>INDEX(name_tab,MATCH(B57,$B$2:$B$344,0),2)</f>
        <v>Kids' Rice Pilaf</v>
      </c>
    </row>
    <row r="58" spans="1:7">
      <c r="A58" s="9" t="s">
        <v>419</v>
      </c>
      <c r="B58" s="9" t="str">
        <f>A58&amp;"0"</f>
        <v>RE1320</v>
      </c>
      <c r="C58" s="17">
        <v>1180</v>
      </c>
      <c r="D58" s="17">
        <v>52</v>
      </c>
      <c r="E58" s="17">
        <v>165</v>
      </c>
      <c r="F58" s="17">
        <v>13</v>
      </c>
      <c r="G58" s="9" t="str">
        <f>INDEX(name_tab,MATCH(B58,$B$2:$B$344,0),2)</f>
        <v>Kids' Cranberry Juice</v>
      </c>
    </row>
    <row r="59" spans="1:7">
      <c r="A59" s="9" t="s">
        <v>420</v>
      </c>
      <c r="B59" s="9" t="str">
        <f>A59&amp;"0"</f>
        <v>IC3590</v>
      </c>
      <c r="C59" s="17">
        <v>200</v>
      </c>
      <c r="D59" s="17">
        <v>9</v>
      </c>
      <c r="E59" s="17">
        <v>26</v>
      </c>
      <c r="F59" s="17">
        <v>2</v>
      </c>
      <c r="G59" s="9" t="str">
        <f>INDEX(name_tab,MATCH(B59,$B$2:$B$344,0),2)</f>
        <v>Kids' Fresh Fruit</v>
      </c>
    </row>
    <row r="60" spans="1:7">
      <c r="A60" s="9" t="s">
        <v>421</v>
      </c>
      <c r="B60" s="9" t="str">
        <f>A60&amp;"0"</f>
        <v>IC6790</v>
      </c>
      <c r="C60" s="17">
        <v>400</v>
      </c>
      <c r="D60" s="17">
        <v>19</v>
      </c>
      <c r="E60" s="17">
        <v>51</v>
      </c>
      <c r="F60" s="17">
        <v>5</v>
      </c>
      <c r="G60" s="9" t="str">
        <f>INDEX(name_tab,MATCH(B60,$B$2:$B$344,0),2)</f>
        <v>Kids' Chicken Tenders</v>
      </c>
    </row>
    <row r="61" spans="1:7">
      <c r="A61" s="9" t="s">
        <v>422</v>
      </c>
      <c r="B61" s="9" t="str">
        <f>A61&amp;"0"</f>
        <v>AC5670</v>
      </c>
      <c r="C61" s="17">
        <v>910</v>
      </c>
      <c r="D61" s="17">
        <v>25</v>
      </c>
      <c r="E61" s="17">
        <v>159</v>
      </c>
      <c r="F61" s="17">
        <v>11</v>
      </c>
      <c r="G61" s="9" t="str">
        <f>INDEX(name_tab,MATCH(B61,$B$2:$B$344,0),2)</f>
        <v>Kids' Veggies &amp; Dip</v>
      </c>
    </row>
    <row r="62" spans="1:7">
      <c r="A62" s="9" t="s">
        <v>423</v>
      </c>
      <c r="B62" s="9" t="str">
        <f>A62&amp;"0"</f>
        <v>NU320</v>
      </c>
      <c r="C62" s="17">
        <v>1220</v>
      </c>
      <c r="D62" s="17">
        <v>66</v>
      </c>
      <c r="E62" s="17">
        <v>136</v>
      </c>
      <c r="F62" s="17">
        <v>20</v>
      </c>
      <c r="G62" s="9" t="str">
        <f>INDEX(name_tab,MATCH(B62,$B$2:$B$344,0),2)</f>
        <v>Kids' Pepperoni Pizza</v>
      </c>
    </row>
    <row r="63" spans="1:7">
      <c r="A63" s="9" t="s">
        <v>424</v>
      </c>
      <c r="B63" s="9" t="str">
        <f>A63&amp;"0"</f>
        <v>KI780</v>
      </c>
      <c r="C63" s="17">
        <v>2310</v>
      </c>
      <c r="D63" s="17">
        <v>99</v>
      </c>
      <c r="E63" s="17">
        <v>336</v>
      </c>
      <c r="F63" s="17">
        <v>30</v>
      </c>
      <c r="G63" s="9" t="str">
        <f>INDEX(name_tab,MATCH(B63,$B$2:$B$344,0),2)</f>
        <v>Kids' Applesauce</v>
      </c>
    </row>
    <row r="64" spans="1:7">
      <c r="A64" s="9" t="s">
        <v>425</v>
      </c>
      <c r="B64" s="9" t="str">
        <f>A64&amp;"0"</f>
        <v>TE120</v>
      </c>
      <c r="C64" s="17">
        <v>1410</v>
      </c>
      <c r="D64" s="17">
        <v>58</v>
      </c>
      <c r="E64" s="17">
        <v>202</v>
      </c>
      <c r="F64" s="17">
        <v>15</v>
      </c>
      <c r="G64" s="9" t="str">
        <f>INDEX(name_tab,MATCH(B64,$B$2:$B$344,0),2)</f>
        <v>Kids' Spaghetti with Marinara Sauce</v>
      </c>
    </row>
    <row r="65" spans="1:7">
      <c r="A65" s="9" t="s">
        <v>426</v>
      </c>
      <c r="B65" s="9" t="str">
        <f>A65&amp;"0"</f>
        <v>PL1530</v>
      </c>
      <c r="C65" s="17">
        <v>1210</v>
      </c>
      <c r="D65" s="17">
        <v>60</v>
      </c>
      <c r="E65" s="17">
        <v>154</v>
      </c>
      <c r="F65" s="17">
        <v>17</v>
      </c>
      <c r="G65" s="9" t="str">
        <f>INDEX(name_tab,MATCH(B65,$B$2:$B$344,0),2)</f>
        <v>Kids' Sundae</v>
      </c>
    </row>
    <row r="66" spans="1:7">
      <c r="A66" s="9" t="s">
        <v>427</v>
      </c>
      <c r="B66" s="9" t="str">
        <f>A66&amp;"0"</f>
        <v>IT4630</v>
      </c>
      <c r="C66" s="17">
        <v>1220</v>
      </c>
      <c r="D66" s="17">
        <v>58</v>
      </c>
      <c r="E66" s="17">
        <v>162</v>
      </c>
      <c r="F66" s="17">
        <v>14</v>
      </c>
      <c r="G66" s="9" t="str">
        <f>INDEX(name_tab,MATCH(B66,$B$2:$B$344,0),2)</f>
        <v>Kids' Small Salad</v>
      </c>
    </row>
    <row r="67" spans="1:7">
      <c r="A67" s="9" t="s">
        <v>428</v>
      </c>
      <c r="B67" s="9" t="str">
        <f>A67&amp;"0"</f>
        <v>QU3510</v>
      </c>
      <c r="C67" s="17">
        <v>840</v>
      </c>
      <c r="D67" s="17">
        <v>27</v>
      </c>
      <c r="E67" s="17">
        <v>86</v>
      </c>
      <c r="F67" s="17">
        <v>58</v>
      </c>
      <c r="G67" s="9" t="str">
        <f>INDEX(name_tab,MATCH(B67,$B$2:$B$344,0),2)</f>
        <v>Kids' Handcrafted Root Beer</v>
      </c>
    </row>
    <row r="68" spans="1:7">
      <c r="A68" s="9" t="s">
        <v>429</v>
      </c>
      <c r="B68" s="9" t="str">
        <f>A68&amp;"0"</f>
        <v>OB9250</v>
      </c>
      <c r="C68" s="17">
        <v>700</v>
      </c>
      <c r="D68" s="17">
        <v>55</v>
      </c>
      <c r="E68" s="17">
        <v>24</v>
      </c>
      <c r="F68" s="17">
        <v>24</v>
      </c>
      <c r="G68" s="9" t="str">
        <f>INDEX(name_tab,MATCH(B68,$B$2:$B$344,0),2)</f>
        <v>Kids' Steamed Veggies</v>
      </c>
    </row>
    <row r="69" spans="1:7">
      <c r="A69" s="9" t="s">
        <v>430</v>
      </c>
      <c r="B69" s="9" t="str">
        <f>A69&amp;"0"</f>
        <v>QU2790</v>
      </c>
      <c r="C69" s="17">
        <v>460</v>
      </c>
      <c r="D69" s="17">
        <v>24</v>
      </c>
      <c r="E69" s="17">
        <v>32</v>
      </c>
      <c r="F69" s="17">
        <v>27</v>
      </c>
      <c r="G69" s="9" t="str">
        <f>INDEX(name_tab,MATCH(B69,$B$2:$B$344,0),2)</f>
        <v>Kids' Grilled Cheese Sandwich</v>
      </c>
    </row>
    <row r="70" spans="1:7">
      <c r="A70" s="9" t="s">
        <v>431</v>
      </c>
      <c r="B70" s="9" t="str">
        <f>A70&amp;"0"</f>
        <v>JU2790</v>
      </c>
      <c r="C70" s="17">
        <v>850</v>
      </c>
      <c r="D70" s="17">
        <v>40</v>
      </c>
      <c r="E70" s="17">
        <v>84</v>
      </c>
      <c r="F70" s="17">
        <v>36</v>
      </c>
      <c r="G70" s="9" t="str">
        <f>INDEX(name_tab,MATCH(B70,$B$2:$B$344,0),2)</f>
        <v>Kids' Lemonade</v>
      </c>
    </row>
    <row r="71" spans="1:7">
      <c r="A71" s="9" t="s">
        <v>432</v>
      </c>
      <c r="B71" s="9" t="str">
        <f>A71&amp;"0"</f>
        <v>NI6050</v>
      </c>
      <c r="C71" s="17">
        <v>850</v>
      </c>
      <c r="D71" s="17">
        <v>47</v>
      </c>
      <c r="E71" s="17">
        <v>73</v>
      </c>
      <c r="F71" s="17">
        <v>40</v>
      </c>
      <c r="G71" s="9" t="str">
        <f>INDEX(name_tab,MATCH(B71,$B$2:$B$344,0),2)</f>
        <v>Kids' Mac 'n' Cheese</v>
      </c>
    </row>
    <row r="72" spans="1:7">
      <c r="A72" s="9" t="s">
        <v>433</v>
      </c>
      <c r="B72" s="9" t="str">
        <f>A72&amp;"0"</f>
        <v>KE6650</v>
      </c>
      <c r="C72" s="17">
        <v>830</v>
      </c>
      <c r="D72" s="17">
        <v>41</v>
      </c>
      <c r="E72" s="17">
        <v>76</v>
      </c>
      <c r="F72" s="17">
        <v>38</v>
      </c>
      <c r="G72" s="9" t="str">
        <f>INDEX(name_tab,MATCH(B72,$B$2:$B$344,0),2)</f>
        <v>Kids' Crispy-Thin Fries</v>
      </c>
    </row>
    <row r="73" spans="1:7">
      <c r="A73" s="9" t="s">
        <v>434</v>
      </c>
      <c r="B73" s="9" t="str">
        <f>A73&amp;"0"</f>
        <v>KE810</v>
      </c>
      <c r="C73" s="17">
        <v>800</v>
      </c>
      <c r="D73" s="17">
        <v>50</v>
      </c>
      <c r="E73" s="17">
        <v>52</v>
      </c>
      <c r="F73" s="17">
        <v>36</v>
      </c>
      <c r="G73" s="9" t="str">
        <f>INDEX(name_tab,MATCH(B73,$B$2:$B$344,0),2)</f>
        <v>Kids' Mini Burgers</v>
      </c>
    </row>
    <row r="74" spans="1:7">
      <c r="A74" s="9" t="s">
        <v>435</v>
      </c>
      <c r="B74" s="9" t="str">
        <f>A74&amp;"0"</f>
        <v>KE2360</v>
      </c>
      <c r="C74" s="17">
        <v>1110</v>
      </c>
      <c r="D74" s="17">
        <v>69</v>
      </c>
      <c r="E74" s="17">
        <v>93</v>
      </c>
      <c r="F74" s="17">
        <v>36</v>
      </c>
      <c r="G74" s="9" t="str">
        <f>INDEX(name_tab,MATCH(B74,$B$2:$B$344,0),2)</f>
        <v>Kids' Mashed Potatoes</v>
      </c>
    </row>
    <row r="75" spans="1:7">
      <c r="A75" s="9" t="s">
        <v>436</v>
      </c>
      <c r="B75" s="9" t="str">
        <f>A75&amp;"0"</f>
        <v>SI6770</v>
      </c>
      <c r="C75" s="17">
        <v>740</v>
      </c>
      <c r="D75" s="17">
        <v>41</v>
      </c>
      <c r="E75" s="17">
        <v>74</v>
      </c>
      <c r="F75" s="17">
        <v>28</v>
      </c>
      <c r="G75" s="9" t="str">
        <f>INDEX(name_tab,MATCH(B75,$B$2:$B$344,0),2)</f>
        <v>Kids' Garlic Cheese Bread</v>
      </c>
    </row>
    <row r="76" spans="1:7">
      <c r="A76" s="9" t="s">
        <v>437</v>
      </c>
      <c r="B76" s="9" t="str">
        <f>A76&amp;"0"</f>
        <v>NE8330</v>
      </c>
      <c r="C76" s="17">
        <v>530</v>
      </c>
      <c r="D76" s="17">
        <v>20</v>
      </c>
      <c r="E76" s="17">
        <v>57</v>
      </c>
      <c r="F76" s="17">
        <v>30</v>
      </c>
      <c r="G76" s="9" t="str">
        <f>INDEX(name_tab,MATCH(B76,$B$2:$B$344,0),2)</f>
        <v>Kids' Orange Juice</v>
      </c>
    </row>
    <row r="77" spans="1:7">
      <c r="A77" s="9" t="s">
        <v>438</v>
      </c>
      <c r="B77" s="9" t="str">
        <f>A77&amp;"0"</f>
        <v>NE8490</v>
      </c>
      <c r="C77" s="17">
        <v>550</v>
      </c>
      <c r="D77" s="17">
        <v>33</v>
      </c>
      <c r="E77" s="17">
        <v>45</v>
      </c>
      <c r="F77" s="17">
        <v>22</v>
      </c>
      <c r="G77" s="9" t="str">
        <f>INDEX(name_tab,MATCH(B77,$B$2:$B$344,0),2)</f>
        <v>Kids' Milk</v>
      </c>
    </row>
    <row r="78" spans="1:7">
      <c r="A78" s="9" t="s">
        <v>439</v>
      </c>
      <c r="B78" s="9" t="str">
        <f>A78&amp;"0"</f>
        <v>IN8630</v>
      </c>
      <c r="C78" s="17">
        <v>710</v>
      </c>
      <c r="D78" s="17">
        <v>38</v>
      </c>
      <c r="E78" s="17">
        <v>74</v>
      </c>
      <c r="F78" s="17">
        <v>18</v>
      </c>
      <c r="G78" s="9" t="str">
        <f>INDEX(name_tab,MATCH(B78,$B$2:$B$344,0),2)</f>
        <v>Kids' Happy Face Potatoes</v>
      </c>
    </row>
    <row r="79" spans="1:7">
      <c r="A79" s="9" t="s">
        <v>440</v>
      </c>
      <c r="B79" s="9" t="str">
        <f>A79&amp;"0"</f>
        <v>DE9030</v>
      </c>
      <c r="C79" s="17">
        <v>870</v>
      </c>
      <c r="D79" s="17">
        <v>45</v>
      </c>
      <c r="E79" s="17">
        <v>86</v>
      </c>
      <c r="F79" s="17">
        <v>32</v>
      </c>
      <c r="G79" s="9" t="str">
        <f>INDEX(name_tab,MATCH(B79,$B$2:$B$344,0),2)</f>
        <v>Kids' Quarter Rack of Ribs</v>
      </c>
    </row>
    <row r="80" spans="1:7">
      <c r="A80" s="9" t="s">
        <v>441</v>
      </c>
      <c r="B80" s="9" t="str">
        <f>A80&amp;"0"</f>
        <v>LE9190</v>
      </c>
      <c r="C80" s="17">
        <v>870</v>
      </c>
      <c r="D80" s="17">
        <v>43</v>
      </c>
      <c r="E80" s="17">
        <v>78</v>
      </c>
      <c r="F80" s="17">
        <v>40</v>
      </c>
      <c r="G80" s="9" t="str">
        <f>INDEX(name_tab,MATCH(B80,$B$2:$B$344,0),2)</f>
        <v>Kids' Grilled Chicken Pasta</v>
      </c>
    </row>
    <row r="81" spans="1:7">
      <c r="A81" s="9" t="s">
        <v>442</v>
      </c>
      <c r="B81" s="9" t="str">
        <f>A81&amp;"0"</f>
        <v>LE200</v>
      </c>
      <c r="C81" s="17">
        <v>730</v>
      </c>
      <c r="D81" s="17">
        <v>33</v>
      </c>
      <c r="E81" s="17">
        <v>79</v>
      </c>
      <c r="F81" s="17">
        <v>33</v>
      </c>
      <c r="G81" s="9" t="str">
        <f>INDEX(name_tab,MATCH(B81,$B$2:$B$344,0),2)</f>
        <v>Kids' Chocolate Milk</v>
      </c>
    </row>
    <row r="82" spans="1:7">
      <c r="A82" s="9" t="s">
        <v>443</v>
      </c>
      <c r="B82" s="9" t="str">
        <f>A82&amp;"0"</f>
        <v>LE9390</v>
      </c>
      <c r="C82" s="17">
        <v>1060</v>
      </c>
      <c r="D82" s="17">
        <v>50</v>
      </c>
      <c r="E82" s="17">
        <v>79</v>
      </c>
      <c r="F82" s="17">
        <v>71</v>
      </c>
      <c r="G82" s="9" t="str">
        <f>INDEX(name_tab,MATCH(B82,$B$2:$B$344,0),2)</f>
        <v>Kids' Cheese Pizza</v>
      </c>
    </row>
    <row r="83" spans="1:7">
      <c r="A83" s="9" t="s">
        <v>444</v>
      </c>
      <c r="B83" s="9" t="str">
        <f>A83&amp;"0"</f>
        <v>LE320</v>
      </c>
      <c r="C83" s="17">
        <v>730</v>
      </c>
      <c r="D83" s="17">
        <v>35</v>
      </c>
      <c r="E83" s="17">
        <v>81</v>
      </c>
      <c r="F83" s="17">
        <v>28</v>
      </c>
      <c r="G83" s="9" t="str">
        <f>INDEX(name_tab,MATCH(B83,$B$2:$B$344,0),2)</f>
        <v>Kids' Apple Juice</v>
      </c>
    </row>
    <row r="84" spans="1:7">
      <c r="A84" s="9" t="s">
        <v>445</v>
      </c>
      <c r="B84" s="9" t="str">
        <f>A84&amp;"0"</f>
        <v>IS7630</v>
      </c>
      <c r="C84" s="17">
        <v>760</v>
      </c>
      <c r="D84" s="17">
        <v>56</v>
      </c>
      <c r="E84" s="17">
        <v>43</v>
      </c>
      <c r="F84" s="17">
        <v>22</v>
      </c>
      <c r="G84" s="9" t="str">
        <f>INDEX(name_tab,MATCH(B84,$B$2:$B$344,0),2)</f>
        <v>Kids' Grilled Chicken Breast</v>
      </c>
    </row>
    <row r="85" spans="1:7">
      <c r="A85" s="9" t="s">
        <v>446</v>
      </c>
      <c r="B85" s="9" t="str">
        <f>A85&amp;"0"</f>
        <v>MO2540</v>
      </c>
      <c r="C85" s="17">
        <v>520</v>
      </c>
      <c r="D85" s="17">
        <v>18</v>
      </c>
      <c r="E85" s="17">
        <v>40</v>
      </c>
      <c r="F85" s="17">
        <v>46</v>
      </c>
      <c r="G85" s="9" t="str">
        <f>INDEX(name_tab,MATCH(B85,$B$2:$B$344,0),2)</f>
        <v>Kids' Mini Corn Dogs</v>
      </c>
    </row>
    <row r="86" spans="1:7">
      <c r="A86" s="9" t="s">
        <v>447</v>
      </c>
      <c r="B86" s="9" t="str">
        <f>A86&amp;"0"</f>
        <v>SA7120</v>
      </c>
      <c r="C86" s="17">
        <v>1260</v>
      </c>
      <c r="D86" s="17">
        <v>68</v>
      </c>
      <c r="E86" s="17">
        <v>115</v>
      </c>
      <c r="F86" s="17">
        <v>53</v>
      </c>
      <c r="G86" s="9" t="str">
        <f>INDEX(name_tab,MATCH(B86,$B$2:$B$344,0),2)</f>
        <v>Kids' Soda</v>
      </c>
    </row>
    <row r="87" spans="1:7">
      <c r="A87" s="9" t="s">
        <v>448</v>
      </c>
      <c r="B87" s="9" t="str">
        <f>A87&amp;"0"</f>
        <v>NH3380</v>
      </c>
      <c r="C87" s="17">
        <v>860</v>
      </c>
      <c r="D87" s="17">
        <v>39</v>
      </c>
      <c r="E87" s="17">
        <v>89</v>
      </c>
      <c r="F87" s="17">
        <v>37</v>
      </c>
      <c r="G87" s="9" t="str">
        <f>INDEX(name_tab,MATCH(B87,$B$2:$B$344,0),2)</f>
        <v>Kids' Spaghetti with Meat Sauce</v>
      </c>
    </row>
    <row r="88" spans="1:7">
      <c r="A88" s="9" t="s">
        <v>449</v>
      </c>
      <c r="B88" s="9" t="str">
        <f>A88&amp;"0"</f>
        <v>IM7160</v>
      </c>
      <c r="C88" s="17">
        <v>880</v>
      </c>
      <c r="D88" s="17">
        <v>47</v>
      </c>
      <c r="E88" s="17">
        <v>81</v>
      </c>
      <c r="F88" s="17">
        <v>35</v>
      </c>
      <c r="G88" s="9" t="str">
        <f>INDEX(name_tab,MATCH(B88,$B$2:$B$344,0),2)</f>
        <v>Kids' Wedge-Cut Seasoned Fries</v>
      </c>
    </row>
    <row r="89" spans="1:7">
      <c r="A89" s="9" t="s">
        <v>450</v>
      </c>
      <c r="B89" s="9" t="str">
        <f>A89&amp;"0"</f>
        <v>ER470</v>
      </c>
      <c r="C89" s="17">
        <v>960</v>
      </c>
      <c r="D89" s="17">
        <v>54</v>
      </c>
      <c r="E89" s="17">
        <v>70</v>
      </c>
      <c r="F89" s="17">
        <v>38</v>
      </c>
      <c r="G89" s="9" t="str">
        <f>INDEX(name_tab,MATCH(B89,$B$2:$B$344,0),2)</f>
        <v>Great White Pizza, Medium</v>
      </c>
    </row>
    <row r="90" spans="1:7">
      <c r="A90" s="9" t="s">
        <v>451</v>
      </c>
      <c r="B90" s="9" t="str">
        <f>A90&amp;"0"</f>
        <v>TT5340</v>
      </c>
      <c r="C90" s="17">
        <v>480</v>
      </c>
      <c r="D90" s="17">
        <v>15</v>
      </c>
      <c r="E90" s="17">
        <v>75</v>
      </c>
      <c r="F90" s="17">
        <v>13</v>
      </c>
      <c r="G90" s="9" t="str">
        <f>INDEX(name_tab,MATCH(B90,$B$2:$B$344,0),2)</f>
        <v>Great White Pizza, Small</v>
      </c>
    </row>
    <row r="91" spans="1:7">
      <c r="A91" s="9" t="s">
        <v>452</v>
      </c>
      <c r="B91" s="9" t="str">
        <f>A91&amp;"0"</f>
        <v>TT590</v>
      </c>
      <c r="C91" s="17">
        <v>540</v>
      </c>
      <c r="D91" s="17">
        <v>21</v>
      </c>
      <c r="E91" s="17">
        <v>72</v>
      </c>
      <c r="F91" s="17">
        <v>16</v>
      </c>
      <c r="G91" s="9" t="str">
        <f>INDEX(name_tab,MATCH(B91,$B$2:$B$344,0),2)</f>
        <v>Wheat Toast (2 slices)</v>
      </c>
    </row>
    <row r="92" spans="1:7">
      <c r="A92" s="9" t="s">
        <v>453</v>
      </c>
      <c r="B92" s="9" t="str">
        <f>A92&amp;"0"</f>
        <v>TT230</v>
      </c>
      <c r="C92" s="17">
        <v>560</v>
      </c>
      <c r="D92" s="17">
        <v>23</v>
      </c>
      <c r="E92" s="17">
        <v>75</v>
      </c>
      <c r="F92" s="17">
        <v>14</v>
      </c>
      <c r="G92" s="9" t="str">
        <f>INDEX(name_tab,MATCH(B92,$B$2:$B$344,0),2)</f>
        <v>Mediterranean Pizza, Large</v>
      </c>
    </row>
    <row r="93" spans="1:7">
      <c r="A93" s="9" t="s">
        <v>454</v>
      </c>
      <c r="B93" s="9" t="str">
        <f>A93&amp;"0"</f>
        <v>TH680</v>
      </c>
      <c r="C93" s="17">
        <v>590</v>
      </c>
      <c r="D93" s="17">
        <v>28</v>
      </c>
      <c r="E93" s="17">
        <v>70</v>
      </c>
      <c r="F93" s="17">
        <v>9</v>
      </c>
      <c r="G93" s="9" t="str">
        <f>INDEX(name_tab,MATCH(B93,$B$2:$B$344,0),2)</f>
        <v>Great White Pizza, Mini</v>
      </c>
    </row>
    <row r="94" spans="1:7">
      <c r="A94" s="9" t="s">
        <v>455</v>
      </c>
      <c r="B94" s="9" t="str">
        <f>A94&amp;"0"</f>
        <v>DS910</v>
      </c>
      <c r="C94" s="17">
        <v>120</v>
      </c>
      <c r="D94" s="17">
        <v>0</v>
      </c>
      <c r="E94" s="17">
        <v>29</v>
      </c>
      <c r="F94" s="17">
        <v>0</v>
      </c>
      <c r="G94" s="9" t="str">
        <f>INDEX(name_tab,MATCH(B94,$B$2:$B$344,0),2)</f>
        <v>Mediterranean Chicken Pita Tacos</v>
      </c>
    </row>
    <row r="95" spans="1:7">
      <c r="A95" s="9" t="s">
        <v>456</v>
      </c>
      <c r="B95" s="9" t="str">
        <f>A95&amp;"0"</f>
        <v>DS420</v>
      </c>
      <c r="C95" s="17">
        <v>70</v>
      </c>
      <c r="D95" s="17">
        <v>0</v>
      </c>
      <c r="E95" s="17">
        <v>17</v>
      </c>
      <c r="F95" s="17">
        <v>0</v>
      </c>
      <c r="G95" s="9" t="str">
        <f>INDEX(name_tab,MATCH(B95,$B$2:$B$344,0),2)</f>
        <v>Mediterranean Pizza, Small</v>
      </c>
    </row>
    <row r="96" spans="1:7">
      <c r="A96" s="9" t="s">
        <v>457</v>
      </c>
      <c r="B96" s="9" t="str">
        <f>A96&amp;"0"</f>
        <v>DS5620</v>
      </c>
      <c r="C96" s="17">
        <v>210</v>
      </c>
      <c r="D96" s="17">
        <v>0</v>
      </c>
      <c r="E96" s="17">
        <v>51</v>
      </c>
      <c r="F96" s="17">
        <v>0</v>
      </c>
      <c r="G96" s="9" t="str">
        <f>INDEX(name_tab,MATCH(B96,$B$2:$B$344,0),2)</f>
        <v>Mediterranean Pizza, Mini</v>
      </c>
    </row>
    <row r="97" spans="1:7">
      <c r="A97" s="9" t="s">
        <v>458</v>
      </c>
      <c r="B97" s="9" t="str">
        <f>A97&amp;"0"</f>
        <v>DS9040</v>
      </c>
      <c r="C97" s="17">
        <v>150</v>
      </c>
      <c r="D97" s="17">
        <v>7</v>
      </c>
      <c r="E97" s="17">
        <v>17</v>
      </c>
      <c r="F97" s="17">
        <v>6</v>
      </c>
      <c r="G97" s="9" t="str">
        <f>INDEX(name_tab,MATCH(B97,$B$2:$B$344,0),2)</f>
        <v>Mediterranean Pizza, Medium</v>
      </c>
    </row>
    <row r="98" spans="1:7">
      <c r="A98" s="9" t="s">
        <v>459</v>
      </c>
      <c r="B98" s="9" t="str">
        <f>A98&amp;"0"</f>
        <v>DS3690</v>
      </c>
      <c r="C98" s="17">
        <v>500</v>
      </c>
      <c r="D98" s="17">
        <v>31</v>
      </c>
      <c r="E98" s="17">
        <v>31</v>
      </c>
      <c r="F98" s="17">
        <v>23</v>
      </c>
      <c r="G98" s="9" t="str">
        <f>INDEX(name_tab,MATCH(B98,$B$2:$B$344,0),2)</f>
        <v>Great White Pizza, Large</v>
      </c>
    </row>
    <row r="99" spans="1:7">
      <c r="A99" s="9" t="s">
        <v>460</v>
      </c>
      <c r="B99" s="9" t="str">
        <f>A99&amp;"0"</f>
        <v>DS8980</v>
      </c>
      <c r="C99" s="17">
        <v>220</v>
      </c>
      <c r="D99" s="17">
        <v>4</v>
      </c>
      <c r="E99" s="17">
        <v>36</v>
      </c>
      <c r="F99" s="17">
        <v>9</v>
      </c>
      <c r="G99" s="9" t="str">
        <f>INDEX(name_tab,MATCH(B99,$B$2:$B$344,0),2)</f>
        <v>Sweet Pig Pizza, Shareable</v>
      </c>
    </row>
    <row r="100" spans="1:7">
      <c r="A100" s="9" t="s">
        <v>461</v>
      </c>
      <c r="B100" s="9" t="str">
        <f>A100&amp;"0"</f>
        <v>DS2960</v>
      </c>
      <c r="C100" s="17">
        <v>140</v>
      </c>
      <c r="D100" s="17">
        <v>0</v>
      </c>
      <c r="E100" s="17">
        <v>35</v>
      </c>
      <c r="F100" s="17">
        <v>0</v>
      </c>
      <c r="G100" s="9" t="str">
        <f>INDEX(name_tab,MATCH(B100,$B$2:$B$344,0),2)</f>
        <v>Green Bell Peppers</v>
      </c>
    </row>
    <row r="101" spans="1:7">
      <c r="A101" s="9" t="s">
        <v>462</v>
      </c>
      <c r="B101" s="9" t="str">
        <f>A101&amp;"0"</f>
        <v>DS6980</v>
      </c>
      <c r="C101" s="17">
        <v>260</v>
      </c>
      <c r="D101" s="17">
        <v>16</v>
      </c>
      <c r="E101" s="17">
        <v>28</v>
      </c>
      <c r="F101" s="17">
        <v>3</v>
      </c>
      <c r="G101" s="9" t="str">
        <f>INDEX(name_tab,MATCH(B101,$B$2:$B$344,0),2)</f>
        <v>Sweet Pig Pizza, Large</v>
      </c>
    </row>
    <row r="102" spans="1:7">
      <c r="A102" s="9" t="s">
        <v>463</v>
      </c>
      <c r="B102" s="9" t="str">
        <f>A102&amp;"0"</f>
        <v>DS3250</v>
      </c>
      <c r="C102" s="17">
        <v>60</v>
      </c>
      <c r="D102" s="17">
        <v>0</v>
      </c>
      <c r="E102" s="17">
        <v>13</v>
      </c>
      <c r="F102" s="17">
        <v>1</v>
      </c>
      <c r="G102" s="9" t="str">
        <f>INDEX(name_tab,MATCH(B102,$B$2:$B$344,0),2)</f>
        <v>Sweet Pig Pizza, Mini</v>
      </c>
    </row>
    <row r="103" spans="1:7">
      <c r="A103" s="9" t="s">
        <v>464</v>
      </c>
      <c r="B103" s="9" t="str">
        <f>A103&amp;"0"</f>
        <v>DS73010</v>
      </c>
      <c r="C103" s="17">
        <v>90</v>
      </c>
      <c r="D103" s="17">
        <v>5</v>
      </c>
      <c r="E103" s="17">
        <v>9</v>
      </c>
      <c r="F103" s="17">
        <v>2</v>
      </c>
      <c r="G103" s="9" t="str">
        <f>INDEX(name_tab,MATCH(B103,$B$2:$B$344,0),2)</f>
        <v>Sweet Tea</v>
      </c>
    </row>
    <row r="104" spans="1:7">
      <c r="A104" s="9" t="s">
        <v>465</v>
      </c>
      <c r="B104" s="9" t="str">
        <f>A104&amp;"0"</f>
        <v>DS6610</v>
      </c>
      <c r="C104" s="17">
        <v>430</v>
      </c>
      <c r="D104" s="17">
        <v>22</v>
      </c>
      <c r="E104" s="17">
        <v>38</v>
      </c>
      <c r="F104" s="17">
        <v>17</v>
      </c>
      <c r="G104" s="9" t="str">
        <f>INDEX(name_tab,MATCH(B104,$B$2:$B$344,0),2)</f>
        <v>Sweet Corn</v>
      </c>
    </row>
    <row r="105" spans="1:7">
      <c r="A105" s="9" t="s">
        <v>466</v>
      </c>
      <c r="B105" s="9" t="str">
        <f>A105&amp;"0"</f>
        <v>DS9260</v>
      </c>
      <c r="C105" s="17">
        <v>320</v>
      </c>
      <c r="D105" s="17">
        <v>6</v>
      </c>
      <c r="E105" s="17">
        <v>34</v>
      </c>
      <c r="F105" s="17">
        <v>31</v>
      </c>
      <c r="G105" s="9" t="str">
        <f>INDEX(name_tab,MATCH(B105,$B$2:$B$344,0),2)</f>
        <v>Sweet Pig Pizza, Small</v>
      </c>
    </row>
    <row r="106" spans="1:7">
      <c r="A106" s="9" t="s">
        <v>467</v>
      </c>
      <c r="B106" s="9" t="str">
        <f>A106&amp;"0"</f>
        <v>DS8890</v>
      </c>
      <c r="C106" s="17">
        <v>830</v>
      </c>
      <c r="D106" s="17">
        <v>40</v>
      </c>
      <c r="E106" s="17">
        <v>78</v>
      </c>
      <c r="F106" s="17">
        <v>38</v>
      </c>
      <c r="G106" s="9" t="str">
        <f>INDEX(name_tab,MATCH(B106,$B$2:$B$344,0),2)</f>
        <v>Sweet Pig Pizza, Individual</v>
      </c>
    </row>
    <row r="107" spans="1:7">
      <c r="A107" s="9" t="s">
        <v>468</v>
      </c>
      <c r="B107" s="9" t="str">
        <f>A107&amp;"0"</f>
        <v>DS8360</v>
      </c>
      <c r="C107" s="17">
        <v>180</v>
      </c>
      <c r="D107" s="17">
        <v>8</v>
      </c>
      <c r="E107" s="17">
        <v>24</v>
      </c>
      <c r="F107" s="17">
        <v>2</v>
      </c>
      <c r="G107" s="9" t="str">
        <f>INDEX(name_tab,MATCH(B107,$B$2:$B$344,0),2)</f>
        <v>Sweet Pig Pizza, Medium</v>
      </c>
    </row>
    <row r="108" spans="1:7">
      <c r="A108" s="9" t="s">
        <v>469</v>
      </c>
      <c r="B108" s="9" t="str">
        <f>A108&amp;"0"</f>
        <v>DS6810</v>
      </c>
      <c r="C108" s="17">
        <v>210</v>
      </c>
      <c r="D108" s="17">
        <v>0</v>
      </c>
      <c r="E108" s="17">
        <v>53</v>
      </c>
      <c r="F108" s="17">
        <v>0</v>
      </c>
      <c r="G108" s="9" t="str">
        <f>INDEX(name_tab,MATCH(B108,$B$2:$B$344,0),2)</f>
        <v>Brussels Sprouts</v>
      </c>
    </row>
    <row r="109" spans="1:7">
      <c r="A109" s="9" t="s">
        <v>470</v>
      </c>
      <c r="B109" s="9" t="str">
        <f>A109&amp;"0"</f>
        <v>DS6890</v>
      </c>
      <c r="C109" s="17">
        <v>490</v>
      </c>
      <c r="D109" s="17">
        <v>16</v>
      </c>
      <c r="E109" s="17">
        <v>68</v>
      </c>
      <c r="F109" s="17">
        <v>17</v>
      </c>
      <c r="G109" s="9" t="str">
        <f>INDEX(name_tab,MATCH(B109,$B$2:$B$344,0),2)</f>
        <v>Pepsi</v>
      </c>
    </row>
    <row r="110" spans="1:7">
      <c r="A110" s="9" t="s">
        <v>471</v>
      </c>
      <c r="B110" s="9" t="str">
        <f>A110&amp;"0"</f>
        <v>DS730</v>
      </c>
      <c r="C110" s="17">
        <v>260</v>
      </c>
      <c r="D110" s="17">
        <v>14</v>
      </c>
      <c r="E110" s="17">
        <v>26</v>
      </c>
      <c r="F110" s="17">
        <v>6</v>
      </c>
      <c r="G110" s="9" t="str">
        <f>INDEX(name_tab,MATCH(B110,$B$2:$B$344,0),2)</f>
        <v>Pepperoni</v>
      </c>
    </row>
    <row r="111" spans="1:7">
      <c r="A111" s="9" t="s">
        <v>472</v>
      </c>
      <c r="B111" s="9" t="str">
        <f>A111&amp;"0"</f>
        <v>DS8350</v>
      </c>
      <c r="C111" s="17">
        <v>140</v>
      </c>
      <c r="D111" s="17">
        <v>5</v>
      </c>
      <c r="E111" s="17">
        <v>14</v>
      </c>
      <c r="F111" s="17">
        <v>10</v>
      </c>
      <c r="G111" s="9" t="str">
        <f>INDEX(name_tab,MATCH(B111,$B$2:$B$344,0),2)</f>
        <v>Southern Fried Chicken Lunch Special</v>
      </c>
    </row>
    <row r="112" spans="1:7">
      <c r="A112" s="9" t="s">
        <v>473</v>
      </c>
      <c r="B112" s="9" t="str">
        <f>A112&amp;"0"</f>
        <v>DS700</v>
      </c>
      <c r="C112" s="17">
        <v>420</v>
      </c>
      <c r="D112" s="17">
        <v>15</v>
      </c>
      <c r="E112" s="17">
        <v>45</v>
      </c>
      <c r="F112" s="17">
        <v>25</v>
      </c>
      <c r="G112" s="9" t="str">
        <f>INDEX(name_tab,MATCH(B112,$B$2:$B$344,0),2)</f>
        <v>Southern Fried Chicken</v>
      </c>
    </row>
    <row r="113" spans="1:7">
      <c r="A113" s="9" t="s">
        <v>474</v>
      </c>
      <c r="B113" s="9" t="str">
        <f>A113&amp;"0"</f>
        <v>DS9390</v>
      </c>
      <c r="C113" s="17">
        <v>430</v>
      </c>
      <c r="D113" s="17">
        <v>25</v>
      </c>
      <c r="E113" s="17">
        <v>34</v>
      </c>
      <c r="F113" s="17">
        <v>14</v>
      </c>
      <c r="G113" s="9" t="str">
        <f>INDEX(name_tab,MATCH(B113,$B$2:$B$344,0),2)</f>
        <v>Fresh Atlantic Salmon, Flame-Broiled</v>
      </c>
    </row>
    <row r="114" spans="1:7">
      <c r="A114" s="9" t="s">
        <v>475</v>
      </c>
      <c r="B114" s="9" t="str">
        <f>A114&amp;"0"</f>
        <v>DS1120</v>
      </c>
      <c r="C114" s="17">
        <v>770</v>
      </c>
      <c r="D114" s="17">
        <v>33</v>
      </c>
      <c r="E114" s="17">
        <v>86</v>
      </c>
      <c r="F114" s="17">
        <v>10</v>
      </c>
      <c r="G114" s="9" t="str">
        <f>INDEX(name_tab,MATCH(B114,$B$2:$B$344,0),2)</f>
        <v>Fresh Watermelon and Feta Starter Salad</v>
      </c>
    </row>
    <row r="115" spans="1:7">
      <c r="A115" s="9" t="s">
        <v>476</v>
      </c>
      <c r="B115" s="9" t="str">
        <f>A115&amp;"0"</f>
        <v>DS7710</v>
      </c>
      <c r="C115" s="17">
        <v>110</v>
      </c>
      <c r="D115" s="17">
        <v>0</v>
      </c>
      <c r="E115" s="17">
        <v>26</v>
      </c>
      <c r="F115" s="17">
        <v>2</v>
      </c>
      <c r="G115" s="9" t="str">
        <f>INDEX(name_tab,MATCH(B115,$B$2:$B$344,0),2)</f>
        <v>Fresh Fruit</v>
      </c>
    </row>
    <row r="116" spans="1:7">
      <c r="A116" s="9" t="s">
        <v>477</v>
      </c>
      <c r="B116" s="9" t="str">
        <f>A116&amp;"0"</f>
        <v>DS4080</v>
      </c>
      <c r="C116" s="17">
        <v>170</v>
      </c>
      <c r="D116" s="17">
        <v>9</v>
      </c>
      <c r="E116" s="17">
        <v>17</v>
      </c>
      <c r="F116" s="17">
        <v>7</v>
      </c>
      <c r="G116" s="9" t="str">
        <f>INDEX(name_tab,MATCH(B116,$B$2:$B$344,0),2)</f>
        <v>Fresh Squeezed Strawberry Lemonade</v>
      </c>
    </row>
    <row r="117" spans="1:7">
      <c r="A117" s="9" t="s">
        <v>478</v>
      </c>
      <c r="B117" s="9" t="str">
        <f>A117&amp;"0"</f>
        <v>DS8410</v>
      </c>
      <c r="C117" s="17">
        <v>740</v>
      </c>
      <c r="D117" s="17">
        <v>42</v>
      </c>
      <c r="E117" s="17">
        <v>68</v>
      </c>
      <c r="F117" s="17">
        <v>21</v>
      </c>
      <c r="G117" s="9" t="str">
        <f>INDEX(name_tab,MATCH(B117,$B$2:$B$344,0),2)</f>
        <v>Cheese and Tomato Pizza, Small</v>
      </c>
    </row>
    <row r="118" spans="1:7">
      <c r="A118" s="9" t="s">
        <v>479</v>
      </c>
      <c r="B118" s="9" t="str">
        <f>A118&amp;"0"</f>
        <v>DS2650</v>
      </c>
      <c r="C118" s="17">
        <v>230</v>
      </c>
      <c r="D118" s="17">
        <v>6</v>
      </c>
      <c r="E118" s="17">
        <v>39</v>
      </c>
      <c r="F118" s="17">
        <v>5</v>
      </c>
      <c r="G118" s="9" t="str">
        <f>INDEX(name_tab,MATCH(B118,$B$2:$B$344,0),2)</f>
        <v>Cheese and Tomato Pizza, Large</v>
      </c>
    </row>
    <row r="119" spans="1:7">
      <c r="A119" s="9" t="s">
        <v>480</v>
      </c>
      <c r="B119" s="9" t="str">
        <f>A119&amp;"0"</f>
        <v>DS550</v>
      </c>
      <c r="C119" s="17">
        <v>250</v>
      </c>
      <c r="D119" s="17">
        <v>19</v>
      </c>
      <c r="E119" s="17">
        <v>16</v>
      </c>
      <c r="F119" s="17">
        <v>2</v>
      </c>
      <c r="G119" s="9" t="str">
        <f>INDEX(name_tab,MATCH(B119,$B$2:$B$344,0),2)</f>
        <v>Fresh Strawberry or Blueberry Topping</v>
      </c>
    </row>
    <row r="120" spans="1:7">
      <c r="A120" s="9" t="s">
        <v>481</v>
      </c>
      <c r="B120" s="9" t="str">
        <f>A120&amp;"0"</f>
        <v>DS980</v>
      </c>
      <c r="C120" s="17">
        <v>170</v>
      </c>
      <c r="D120" s="17">
        <v>0</v>
      </c>
      <c r="E120" s="17">
        <v>47</v>
      </c>
      <c r="F120" s="17">
        <v>0</v>
      </c>
      <c r="G120" s="9" t="str">
        <f>INDEX(name_tab,MATCH(B120,$B$2:$B$344,0),2)</f>
        <v>Best Beginnings Appetizer Combo</v>
      </c>
    </row>
    <row r="121" spans="1:7">
      <c r="A121" s="9" t="s">
        <v>482</v>
      </c>
      <c r="B121" s="9" t="str">
        <f>A121&amp;"0"</f>
        <v>DS4710</v>
      </c>
      <c r="C121" s="17">
        <v>300</v>
      </c>
      <c r="D121" s="17">
        <v>4</v>
      </c>
      <c r="E121" s="17">
        <v>57</v>
      </c>
      <c r="F121" s="17">
        <v>10</v>
      </c>
      <c r="G121" s="9" t="str">
        <f>INDEX(name_tab,MATCH(B121,$B$2:$B$344,0),2)</f>
        <v>Fresh Mozzarella and Tomato Salad</v>
      </c>
    </row>
    <row r="122" spans="1:7">
      <c r="A122" s="9" t="s">
        <v>483</v>
      </c>
      <c r="B122" s="9" t="str">
        <f>A122&amp;"0"</f>
        <v>DS9860</v>
      </c>
      <c r="C122" s="17">
        <v>360</v>
      </c>
      <c r="D122" s="17">
        <v>10</v>
      </c>
      <c r="E122" s="17">
        <v>55</v>
      </c>
      <c r="F122" s="17">
        <v>13</v>
      </c>
      <c r="G122" s="9" t="str">
        <f>INDEX(name_tab,MATCH(B122,$B$2:$B$344,0),2)</f>
        <v>Fresh Atlantic Salmon, Blackened</v>
      </c>
    </row>
    <row r="123" spans="1:7">
      <c r="A123" s="9" t="s">
        <v>484</v>
      </c>
      <c r="B123" s="9" t="str">
        <f>A123&amp;"0"</f>
        <v>DS6180</v>
      </c>
      <c r="C123" s="17">
        <v>170</v>
      </c>
      <c r="D123" s="17">
        <v>12</v>
      </c>
      <c r="E123" s="17">
        <v>13</v>
      </c>
      <c r="F123" s="17">
        <v>3</v>
      </c>
      <c r="G123" s="9" t="str">
        <f>INDEX(name_tab,MATCH(B123,$B$2:$B$344,0),2)</f>
        <v>Fresh Squeezed Lemonade</v>
      </c>
    </row>
    <row r="124" spans="1:7">
      <c r="A124" s="9" t="s">
        <v>485</v>
      </c>
      <c r="B124" s="9" t="str">
        <f>A124&amp;"0"</f>
        <v>DS1510</v>
      </c>
      <c r="C124" s="17">
        <v>150</v>
      </c>
      <c r="D124" s="17">
        <v>1</v>
      </c>
      <c r="E124" s="17">
        <v>31</v>
      </c>
      <c r="F124" s="17">
        <v>3</v>
      </c>
      <c r="G124" s="9" t="str">
        <f>INDEX(name_tab,MATCH(B124,$B$2:$B$344,0),2)</f>
        <v>Cheese and Tomato Pizza, Mini</v>
      </c>
    </row>
    <row r="125" spans="1:7">
      <c r="A125" s="9" t="s">
        <v>486</v>
      </c>
      <c r="B125" s="9" t="str">
        <f>A125&amp;"0"</f>
        <v>DS5480</v>
      </c>
      <c r="C125" s="17">
        <v>380</v>
      </c>
      <c r="D125" s="17">
        <v>16</v>
      </c>
      <c r="E125" s="17">
        <v>56</v>
      </c>
      <c r="F125" s="17">
        <v>2</v>
      </c>
      <c r="G125" s="9" t="str">
        <f>INDEX(name_tab,MATCH(B125,$B$2:$B$344,0),2)</f>
        <v>Cheese and Tomato Pizza, Medium</v>
      </c>
    </row>
    <row r="126" spans="1:7">
      <c r="A126" s="9" t="s">
        <v>487</v>
      </c>
      <c r="B126" s="9" t="str">
        <f>A126&amp;"0"</f>
        <v>DS3840</v>
      </c>
      <c r="C126" s="17">
        <v>200</v>
      </c>
      <c r="D126" s="17">
        <v>17</v>
      </c>
      <c r="E126" s="17">
        <v>9</v>
      </c>
      <c r="F126" s="17">
        <v>1</v>
      </c>
      <c r="G126" s="9" t="str">
        <f>INDEX(name_tab,MATCH(B126,$B$2:$B$344,0),2)</f>
        <v>Angel Hair Classico</v>
      </c>
    </row>
    <row r="127" spans="1:7">
      <c r="A127" s="9" t="s">
        <v>488</v>
      </c>
      <c r="B127" s="9" t="str">
        <f>A127&amp;"0"</f>
        <v>DS9970</v>
      </c>
      <c r="C127" s="17">
        <v>290</v>
      </c>
      <c r="D127" s="17">
        <v>15</v>
      </c>
      <c r="E127" s="17">
        <v>36</v>
      </c>
      <c r="F127" s="17">
        <v>4</v>
      </c>
      <c r="G127" s="9" t="str">
        <f>INDEX(name_tab,MATCH(B127,$B$2:$B$344,0),2)</f>
        <v>Veggie Patty</v>
      </c>
    </row>
    <row r="128" spans="1:7">
      <c r="A128" s="9" t="s">
        <v>489</v>
      </c>
      <c r="B128" s="9" t="str">
        <f>A128&amp;"0"</f>
        <v>PL920</v>
      </c>
      <c r="C128" s="17">
        <v>140</v>
      </c>
      <c r="D128" s="17">
        <v>0</v>
      </c>
      <c r="E128" s="17">
        <v>33</v>
      </c>
      <c r="F128" s="17">
        <v>0</v>
      </c>
      <c r="G128" s="9" t="str">
        <f>INDEX(name_tab,MATCH(B128,$B$2:$B$344,0),2)</f>
        <v>Thai Chicken Mango Salad</v>
      </c>
    </row>
    <row r="129" spans="1:7">
      <c r="A129" s="9" t="s">
        <v>490</v>
      </c>
      <c r="B129" s="9" t="str">
        <f>A129&amp;"0"</f>
        <v>ES7570</v>
      </c>
      <c r="C129" s="17">
        <v>210</v>
      </c>
      <c r="D129" s="17">
        <v>0</v>
      </c>
      <c r="E129" s="17">
        <v>53</v>
      </c>
      <c r="F129" s="17">
        <v>0</v>
      </c>
      <c r="G129" s="9" t="str">
        <f>INDEX(name_tab,MATCH(B129,$B$2:$B$344,0),2)</f>
        <v>Thai Shrimp Lettuce Wraps</v>
      </c>
    </row>
    <row r="130" spans="1:7">
      <c r="A130" s="9" t="s">
        <v>491</v>
      </c>
      <c r="B130" s="9" t="str">
        <f>A130&amp;"0"</f>
        <v>ES3310</v>
      </c>
      <c r="C130" s="17">
        <v>220</v>
      </c>
      <c r="D130" s="17">
        <v>0</v>
      </c>
      <c r="E130" s="17">
        <v>56</v>
      </c>
      <c r="F130" s="17">
        <v>0</v>
      </c>
      <c r="G130" s="9" t="str">
        <f>INDEX(name_tab,MATCH(B130,$B$2:$B$344,0),2)</f>
        <v>Hot Tea</v>
      </c>
    </row>
    <row r="131" spans="1:7">
      <c r="A131" s="9" t="s">
        <v>492</v>
      </c>
      <c r="B131" s="9" t="str">
        <f>A131&amp;"0"</f>
        <v>TE4270</v>
      </c>
      <c r="C131" s="17">
        <v>160</v>
      </c>
      <c r="D131" s="17">
        <v>0</v>
      </c>
      <c r="E131" s="17">
        <v>41</v>
      </c>
      <c r="F131" s="17">
        <v>0</v>
      </c>
      <c r="G131" s="9" t="str">
        <f>INDEX(name_tab,MATCH(B131,$B$2:$B$344,0),2)</f>
        <v>Hot &amp; Spicy Buffalo</v>
      </c>
    </row>
    <row r="132" spans="1:7">
      <c r="A132" s="9" t="s">
        <v>493</v>
      </c>
      <c r="B132" s="9" t="str">
        <f>A132&amp;"0"</f>
        <v>TE2020</v>
      </c>
      <c r="C132" s="17">
        <v>170</v>
      </c>
      <c r="D132" s="17">
        <v>0</v>
      </c>
      <c r="E132" s="17">
        <v>42</v>
      </c>
      <c r="F132" s="17">
        <v>0</v>
      </c>
      <c r="G132" s="9" t="str">
        <f>INDEX(name_tab,MATCH(B132,$B$2:$B$344,0),2)</f>
        <v>Hawaiian Mahi-Mahi</v>
      </c>
    </row>
    <row r="133" spans="1:7">
      <c r="A133" s="9" t="s">
        <v>494</v>
      </c>
      <c r="B133" s="9" t="str">
        <f>A133&amp;"0"</f>
        <v>TE5650</v>
      </c>
      <c r="C133" s="17">
        <v>160</v>
      </c>
      <c r="D133" s="17">
        <v>0</v>
      </c>
      <c r="E133" s="17">
        <v>40</v>
      </c>
      <c r="F133" s="17">
        <v>0</v>
      </c>
      <c r="G133" s="9" t="str">
        <f>INDEX(name_tab,MATCH(B133,$B$2:$B$344,0),2)</f>
        <v>Italian Dressing</v>
      </c>
    </row>
    <row r="134" spans="1:7">
      <c r="A134" s="9" t="s">
        <v>495</v>
      </c>
      <c r="B134" s="9" t="str">
        <f>A134&amp;"0"</f>
        <v>TE580</v>
      </c>
      <c r="C134" s="17">
        <v>210</v>
      </c>
      <c r="D134" s="17">
        <v>0</v>
      </c>
      <c r="E134" s="17">
        <v>51</v>
      </c>
      <c r="F134" s="17">
        <v>0</v>
      </c>
      <c r="G134" s="9" t="str">
        <f>INDEX(name_tab,MATCH(B134,$B$2:$B$344,0),2)</f>
        <v>Italian Sausage</v>
      </c>
    </row>
    <row r="135" spans="1:7">
      <c r="A135" s="9" t="s">
        <v>496</v>
      </c>
      <c r="B135" s="9" t="str">
        <f>A135&amp;"0"</f>
        <v>RR920</v>
      </c>
      <c r="C135" s="17">
        <v>250</v>
      </c>
      <c r="D135" s="17">
        <v>0</v>
      </c>
      <c r="E135" s="17">
        <v>63</v>
      </c>
      <c r="F135" s="17">
        <v>0</v>
      </c>
      <c r="G135" s="9" t="str">
        <f>INDEX(name_tab,MATCH(B135,$B$2:$B$344,0),2)</f>
        <v>Vegetarian Pizza, Medium</v>
      </c>
    </row>
    <row r="136" spans="1:7">
      <c r="A136" s="9" t="s">
        <v>497</v>
      </c>
      <c r="B136" s="9" t="str">
        <f>A136&amp;"0"</f>
        <v>IS8420</v>
      </c>
      <c r="C136" s="17">
        <v>140</v>
      </c>
      <c r="D136" s="17">
        <v>0</v>
      </c>
      <c r="E136" s="17">
        <v>36</v>
      </c>
      <c r="F136" s="17">
        <v>0</v>
      </c>
      <c r="G136" s="9" t="str">
        <f>INDEX(name_tab,MATCH(B136,$B$2:$B$344,0),2)</f>
        <v>Vegetarian Pizza, Shareable</v>
      </c>
    </row>
    <row r="137" spans="1:7">
      <c r="A137" s="9" t="s">
        <v>498</v>
      </c>
      <c r="B137" s="9" t="str">
        <f>A137&amp;"0"</f>
        <v>OF1860</v>
      </c>
      <c r="C137" s="17">
        <v>0</v>
      </c>
      <c r="D137" s="17">
        <v>0</v>
      </c>
      <c r="E137" s="17">
        <v>0</v>
      </c>
      <c r="F137" s="17">
        <v>0</v>
      </c>
      <c r="G137" s="9" t="str">
        <f>INDEX(name_tab,MATCH(B137,$B$2:$B$344,0),2)</f>
        <v>Vegetarian Pizza, Large</v>
      </c>
    </row>
    <row r="138" spans="1:7">
      <c r="A138" s="9" t="s">
        <v>499</v>
      </c>
      <c r="B138" s="9" t="str">
        <f>A138&amp;"0"</f>
        <v>RR6790</v>
      </c>
      <c r="C138" s="17">
        <v>160</v>
      </c>
      <c r="D138" s="17">
        <v>0</v>
      </c>
      <c r="E138" s="17">
        <v>39</v>
      </c>
      <c r="F138" s="17">
        <v>0</v>
      </c>
      <c r="G138" s="9" t="str">
        <f>INDEX(name_tab,MATCH(B138,$B$2:$B$344,0),2)</f>
        <v>Asian Chopped Salad</v>
      </c>
    </row>
    <row r="139" spans="1:7">
      <c r="A139" s="9" t="s">
        <v>500</v>
      </c>
      <c r="B139" s="9" t="str">
        <f>A139&amp;"0"</f>
        <v>IE370</v>
      </c>
      <c r="C139" s="17">
        <v>0</v>
      </c>
      <c r="D139" s="17">
        <v>0</v>
      </c>
      <c r="E139" s="17">
        <v>0</v>
      </c>
      <c r="F139" s="17">
        <v>0</v>
      </c>
      <c r="G139" s="9" t="str">
        <f>INDEX(name_tab,MATCH(B139,$B$2:$B$344,0),2)</f>
        <v>Vegetarian Pizza, Individual</v>
      </c>
    </row>
    <row r="140" spans="1:7">
      <c r="A140" s="9" t="s">
        <v>501</v>
      </c>
      <c r="B140" s="9" t="str">
        <f>A140&amp;"0"</f>
        <v>D5470</v>
      </c>
      <c r="C140" s="17">
        <v>170</v>
      </c>
      <c r="D140" s="17">
        <v>0</v>
      </c>
      <c r="E140" s="17">
        <v>41</v>
      </c>
      <c r="F140" s="17">
        <v>0</v>
      </c>
      <c r="G140" s="9" t="str">
        <f>INDEX(name_tab,MATCH(B140,$B$2:$B$344,0),2)</f>
        <v>Vegetarian Pizza, Small</v>
      </c>
    </row>
    <row r="141" spans="1:7">
      <c r="A141" s="9" t="s">
        <v>502</v>
      </c>
      <c r="B141" s="9" t="str">
        <f>A141&amp;"0"</f>
        <v>UI7620</v>
      </c>
      <c r="C141" s="17">
        <v>110</v>
      </c>
      <c r="D141" s="17">
        <v>0</v>
      </c>
      <c r="E141" s="17">
        <v>26</v>
      </c>
      <c r="F141" s="17">
        <v>1</v>
      </c>
      <c r="G141" s="9" t="str">
        <f>INDEX(name_tab,MATCH(B141,$B$2:$B$344,0),2)</f>
        <v>Vegetarian Pizza, Mini</v>
      </c>
    </row>
    <row r="142" spans="1:7">
      <c r="A142" s="9" t="s">
        <v>503</v>
      </c>
      <c r="B142" s="9" t="str">
        <f>A142&amp;"0"</f>
        <v>HO1240</v>
      </c>
      <c r="C142" s="17">
        <v>0</v>
      </c>
      <c r="D142" s="17">
        <v>0</v>
      </c>
      <c r="E142" s="17">
        <v>0</v>
      </c>
      <c r="F142" s="17">
        <v>0</v>
      </c>
      <c r="G142" s="9" t="str">
        <f>INDEX(name_tab,MATCH(B142,$B$2:$B$344,0),2)</f>
        <v>Ice Cream, 1 Scoop</v>
      </c>
    </row>
    <row r="143" spans="1:7">
      <c r="A143" s="9" t="s">
        <v>504</v>
      </c>
      <c r="B143" s="9" t="str">
        <f>A143&amp;"0"</f>
        <v>TC3320</v>
      </c>
      <c r="C143" s="17">
        <v>140</v>
      </c>
      <c r="D143" s="17">
        <v>0</v>
      </c>
      <c r="E143" s="17">
        <v>0</v>
      </c>
      <c r="F143" s="17">
        <v>0</v>
      </c>
      <c r="G143" s="9" t="str">
        <f>INDEX(name_tab,MATCH(B143,$B$2:$B$344,0),2)</f>
        <v>Ice Cream, 2 Scoops</v>
      </c>
    </row>
    <row r="144" spans="1:7">
      <c r="A144" s="9" t="s">
        <v>505</v>
      </c>
      <c r="B144" s="9" t="str">
        <f>A144&amp;"0"</f>
        <v>IL9890</v>
      </c>
      <c r="C144" s="17">
        <v>280</v>
      </c>
      <c r="D144" s="17">
        <v>10</v>
      </c>
      <c r="E144" s="17">
        <v>28</v>
      </c>
      <c r="F144" s="17">
        <v>20</v>
      </c>
      <c r="G144" s="9" t="str">
        <f>INDEX(name_tab,MATCH(B144,$B$2:$B$344,0),2)</f>
        <v>Side of Crispy-Thin Fries</v>
      </c>
    </row>
    <row r="145" spans="1:7">
      <c r="A145" s="9" t="s">
        <v>506</v>
      </c>
      <c r="B145" s="9" t="str">
        <f>A145&amp;"0"</f>
        <v>AI1640</v>
      </c>
      <c r="C145" s="17">
        <v>170</v>
      </c>
      <c r="D145" s="17">
        <v>0</v>
      </c>
      <c r="E145" s="17">
        <v>47</v>
      </c>
      <c r="F145" s="17">
        <v>0</v>
      </c>
      <c r="G145" s="9" t="str">
        <f>INDEX(name_tab,MATCH(B145,$B$2:$B$344,0),2)</f>
        <v>Side of Wedge-Cut Seasoned Fries</v>
      </c>
    </row>
    <row r="146" spans="1:7">
      <c r="A146" s="9" t="s">
        <v>507</v>
      </c>
      <c r="B146" s="9" t="str">
        <f>A146&amp;"0"</f>
        <v>NG5110</v>
      </c>
      <c r="C146" s="17">
        <v>120</v>
      </c>
      <c r="D146" s="17">
        <v>0</v>
      </c>
      <c r="E146" s="17">
        <v>29</v>
      </c>
      <c r="F146" s="17">
        <v>2</v>
      </c>
      <c r="G146" s="9" t="str">
        <f>INDEX(name_tab,MATCH(B146,$B$2:$B$344,0),2)</f>
        <v>Diet Pepsi</v>
      </c>
    </row>
    <row r="147" spans="1:7">
      <c r="A147" s="9" t="s">
        <v>508</v>
      </c>
      <c r="B147" s="9" t="str">
        <f>A147&amp;"0"</f>
        <v>NG1850</v>
      </c>
      <c r="C147" s="17">
        <v>250</v>
      </c>
      <c r="D147" s="17">
        <v>0</v>
      </c>
      <c r="E147" s="17">
        <v>61</v>
      </c>
      <c r="F147" s="17">
        <v>0</v>
      </c>
      <c r="G147" s="9" t="str">
        <f>INDEX(name_tab,MATCH(B147,$B$2:$B$344,0),2)</f>
        <v>Cookies 'n' Cream Pizookie</v>
      </c>
    </row>
    <row r="148" spans="1:7">
      <c r="A148" s="9" t="s">
        <v>509</v>
      </c>
      <c r="B148" s="9" t="str">
        <f>A148&amp;"0"</f>
        <v>RR600</v>
      </c>
      <c r="C148" s="17">
        <v>100</v>
      </c>
      <c r="D148" s="17">
        <v>0</v>
      </c>
      <c r="E148" s="17">
        <v>25</v>
      </c>
      <c r="F148" s="17">
        <v>0</v>
      </c>
      <c r="G148" s="9" t="str">
        <f>INDEX(name_tab,MATCH(B148,$B$2:$B$344,0),2)</f>
        <v>Milk</v>
      </c>
    </row>
    <row r="149" spans="1:7">
      <c r="A149" s="9" t="s">
        <v>510</v>
      </c>
      <c r="B149" s="9" t="str">
        <f>A149&amp;"0"</f>
        <v>EP1160</v>
      </c>
      <c r="C149" s="17">
        <v>150</v>
      </c>
      <c r="D149" s="17">
        <v>0</v>
      </c>
      <c r="E149" s="17">
        <v>41</v>
      </c>
      <c r="F149" s="17">
        <v>0</v>
      </c>
      <c r="G149" s="9" t="str">
        <f>INDEX(name_tab,MATCH(B149,$B$2:$B$344,0),2)</f>
        <v>Shrimp Scampi Pasta</v>
      </c>
    </row>
    <row r="150" spans="1:7">
      <c r="A150" s="9" t="s">
        <v>511</v>
      </c>
      <c r="B150" s="9" t="str">
        <f>A150&amp;"0"</f>
        <v>RR6350</v>
      </c>
      <c r="C150" s="17">
        <v>150</v>
      </c>
      <c r="D150" s="17">
        <v>0</v>
      </c>
      <c r="E150" s="17">
        <v>39</v>
      </c>
      <c r="F150" s="17">
        <v>0</v>
      </c>
      <c r="G150" s="9" t="str">
        <f>INDEX(name_tab,MATCH(B150,$B$2:$B$344,0),2)</f>
        <v>Shrimp Scampi Pasta Lunch Special</v>
      </c>
    </row>
    <row r="151" spans="1:7">
      <c r="A151" s="9" t="s">
        <v>512</v>
      </c>
      <c r="B151" s="9" t="str">
        <f>A151&amp;"0"</f>
        <v>IN6160</v>
      </c>
      <c r="C151" s="17">
        <v>130</v>
      </c>
      <c r="D151" s="17">
        <v>0</v>
      </c>
      <c r="E151" s="17">
        <v>0</v>
      </c>
      <c r="F151" s="17">
        <v>0</v>
      </c>
      <c r="G151" s="9" t="str">
        <f>INDEX(name_tab,MATCH(B151,$B$2:$B$344,0),2)</f>
        <v>Sparkling Raspberry Lemonade</v>
      </c>
    </row>
    <row r="152" spans="1:7">
      <c r="A152" s="9" t="s">
        <v>513</v>
      </c>
      <c r="B152" s="9" t="str">
        <f>A152&amp;"0"</f>
        <v>IN1810</v>
      </c>
      <c r="C152" s="17">
        <v>170</v>
      </c>
      <c r="D152" s="17">
        <v>0</v>
      </c>
      <c r="E152" s="17">
        <v>42</v>
      </c>
      <c r="F152" s="17">
        <v>0</v>
      </c>
      <c r="G152" s="9" t="str">
        <f>INDEX(name_tab,MATCH(B152,$B$2:$B$344,0),2)</f>
        <v>Mini-Bruschetta</v>
      </c>
    </row>
    <row r="153" spans="1:7">
      <c r="A153" s="9" t="s">
        <v>514</v>
      </c>
      <c r="B153" s="9" t="str">
        <f>A153&amp;"0"</f>
        <v>EE6040</v>
      </c>
      <c r="C153" s="17">
        <v>190</v>
      </c>
      <c r="D153" s="17">
        <v>0</v>
      </c>
      <c r="E153" s="17">
        <v>48</v>
      </c>
      <c r="F153" s="17">
        <v>0</v>
      </c>
      <c r="G153" s="9" t="str">
        <f>INDEX(name_tab,MATCH(B153,$B$2:$B$344,0),2)</f>
        <v>Fettuccini Alfredo</v>
      </c>
    </row>
    <row r="154" spans="1:7">
      <c r="A154" s="9" t="s">
        <v>515</v>
      </c>
      <c r="B154" s="9" t="str">
        <f>A154&amp;"0"</f>
        <v>CA1060</v>
      </c>
      <c r="C154" s="17">
        <v>10</v>
      </c>
      <c r="D154" s="17">
        <v>0</v>
      </c>
      <c r="E154" s="17">
        <v>3</v>
      </c>
      <c r="F154" s="17">
        <v>0</v>
      </c>
      <c r="G154" s="9" t="str">
        <f>INDEX(name_tab,MATCH(B154,$B$2:$B$344,0),2)</f>
        <v>Skiny 'rita - Alcohol - Skinny Margarita</v>
      </c>
    </row>
    <row r="155" spans="1:7">
      <c r="A155" s="9" t="s">
        <v>516</v>
      </c>
      <c r="B155" s="9" t="str">
        <f>A155&amp;"0"</f>
        <v>AS610</v>
      </c>
      <c r="C155" s="17">
        <v>190</v>
      </c>
      <c r="D155" s="17">
        <v>12</v>
      </c>
      <c r="E155" s="17">
        <v>11</v>
      </c>
      <c r="F155" s="17">
        <v>9</v>
      </c>
      <c r="G155" s="9" t="str">
        <f>INDEX(name_tab,MATCH(B155,$B$2:$B$344,0),2)</f>
        <v>Pineapple</v>
      </c>
    </row>
    <row r="156" spans="1:7">
      <c r="A156" s="9" t="s">
        <v>517</v>
      </c>
      <c r="B156" s="9" t="str">
        <f>A156&amp;"0"</f>
        <v>NI3340</v>
      </c>
      <c r="C156" s="17">
        <v>1170</v>
      </c>
      <c r="D156" s="17">
        <v>71</v>
      </c>
      <c r="E156" s="17">
        <v>78</v>
      </c>
      <c r="F156" s="17">
        <v>51</v>
      </c>
      <c r="G156" s="9" t="str">
        <f>INDEX(name_tab,MATCH(B156,$B$2:$B$344,0),2)</f>
        <v>Fettuccini Alfredo Lunch Special</v>
      </c>
    </row>
    <row r="157" spans="1:7">
      <c r="A157" s="9" t="s">
        <v>518</v>
      </c>
      <c r="B157" s="9" t="str">
        <f>A157&amp;"0"</f>
        <v>SI4360</v>
      </c>
      <c r="C157" s="17">
        <v>1650</v>
      </c>
      <c r="D157" s="17">
        <v>97</v>
      </c>
      <c r="E157" s="17">
        <v>139</v>
      </c>
      <c r="F157" s="17">
        <v>53</v>
      </c>
      <c r="G157" s="9" t="str">
        <f>INDEX(name_tab,MATCH(B157,$B$2:$B$344,0),2)</f>
        <v>Crisp Potato Skins Platter</v>
      </c>
    </row>
    <row r="158" spans="1:7">
      <c r="A158" s="9" t="s">
        <v>519</v>
      </c>
      <c r="B158" s="9" t="str">
        <f>A158&amp;"0"</f>
        <v>SI8110</v>
      </c>
      <c r="C158" s="17">
        <v>540</v>
      </c>
      <c r="D158" s="17">
        <v>28</v>
      </c>
      <c r="E158" s="17">
        <v>54</v>
      </c>
      <c r="F158" s="17">
        <v>15</v>
      </c>
      <c r="G158" s="9" t="str">
        <f>INDEX(name_tab,MATCH(B158,$B$2:$B$344,0),2)</f>
        <v>Honey-Crisp Chicken Salad Lunch Special</v>
      </c>
    </row>
    <row r="159" spans="1:7">
      <c r="A159" s="9" t="s">
        <v>520</v>
      </c>
      <c r="B159" s="9" t="str">
        <f>A159&amp;"0"</f>
        <v>SI9450</v>
      </c>
      <c r="C159" s="17">
        <v>1490</v>
      </c>
      <c r="D159" s="17">
        <v>60</v>
      </c>
      <c r="E159" s="17">
        <v>200</v>
      </c>
      <c r="F159" s="17">
        <v>27</v>
      </c>
      <c r="G159" s="9" t="str">
        <f>INDEX(name_tab,MATCH(B159,$B$2:$B$344,0),2)</f>
        <v>Brisk Raspberry Iced Tea</v>
      </c>
    </row>
    <row r="160" spans="1:7">
      <c r="A160" s="9" t="s">
        <v>521</v>
      </c>
      <c r="B160" s="9" t="str">
        <f>A160&amp;"0"</f>
        <v>SI410</v>
      </c>
      <c r="C160" s="17">
        <v>390</v>
      </c>
      <c r="D160" s="17">
        <v>17</v>
      </c>
      <c r="E160" s="17">
        <v>53</v>
      </c>
      <c r="F160" s="17">
        <v>5</v>
      </c>
      <c r="G160" s="9" t="str">
        <f>INDEX(name_tab,MATCH(B160,$B$2:$B$344,0),2)</f>
        <v>Honey-Crisp Chicken Salad</v>
      </c>
    </row>
    <row r="161" spans="1:7">
      <c r="A161" s="9" t="s">
        <v>522</v>
      </c>
      <c r="B161" s="9" t="str">
        <f>A161&amp;"0"</f>
        <v>SI9520</v>
      </c>
      <c r="C161" s="17">
        <v>910</v>
      </c>
      <c r="D161" s="17">
        <v>32</v>
      </c>
      <c r="E161" s="17">
        <v>136</v>
      </c>
      <c r="F161" s="17">
        <v>16</v>
      </c>
      <c r="G161" s="9" t="str">
        <f>INDEX(name_tab,MATCH(B161,$B$2:$B$344,0),2)</f>
        <v>Favorite Pizza, Shareable</v>
      </c>
    </row>
    <row r="162" spans="1:7">
      <c r="A162" s="9" t="s">
        <v>523</v>
      </c>
      <c r="B162" s="9" t="str">
        <f>A162&amp;"0"</f>
        <v>KE5270</v>
      </c>
      <c r="C162" s="17">
        <v>1320</v>
      </c>
      <c r="D162" s="17">
        <v>82</v>
      </c>
      <c r="E162" s="17">
        <v>86</v>
      </c>
      <c r="F162" s="17">
        <v>52</v>
      </c>
      <c r="G162" s="9" t="str">
        <f>INDEX(name_tab,MATCH(B162,$B$2:$B$344,0),2)</f>
        <v>White Chocolate Macadamia Nut Pizookie</v>
      </c>
    </row>
    <row r="163" spans="1:7">
      <c r="A163" s="9" t="s">
        <v>524</v>
      </c>
      <c r="B163" s="9" t="str">
        <f>A163&amp;"0"</f>
        <v>SI2410</v>
      </c>
      <c r="C163" s="17">
        <v>1450</v>
      </c>
      <c r="D163" s="17">
        <v>104</v>
      </c>
      <c r="E163" s="17">
        <v>75</v>
      </c>
      <c r="F163" s="17">
        <v>46</v>
      </c>
      <c r="G163" s="9" t="str">
        <f>INDEX(name_tab,MATCH(B163,$B$2:$B$344,0),2)</f>
        <v>Favorite Pizza, Medium</v>
      </c>
    </row>
    <row r="164" spans="1:7">
      <c r="A164" s="9" t="s">
        <v>525</v>
      </c>
      <c r="B164" s="9" t="str">
        <f>A164&amp;"0"</f>
        <v>NE6260</v>
      </c>
      <c r="C164" s="17">
        <v>270</v>
      </c>
      <c r="D164" s="17">
        <v>9</v>
      </c>
      <c r="E164" s="17">
        <v>24</v>
      </c>
      <c r="F164" s="17">
        <v>22</v>
      </c>
      <c r="G164" s="9" t="str">
        <f>INDEX(name_tab,MATCH(B164,$B$2:$B$344,0),2)</f>
        <v>White Onions</v>
      </c>
    </row>
    <row r="165" spans="1:7">
      <c r="A165" s="9" t="s">
        <v>526</v>
      </c>
      <c r="B165" s="9" t="str">
        <f>A165&amp;"0"</f>
        <v>NC4480</v>
      </c>
      <c r="C165" s="17">
        <v>1690</v>
      </c>
      <c r="D165" s="17">
        <v>109</v>
      </c>
      <c r="E165" s="17">
        <v>125</v>
      </c>
      <c r="F165" s="17">
        <v>52</v>
      </c>
      <c r="G165" s="9" t="str">
        <f>INDEX(name_tab,MATCH(B165,$B$2:$B$344,0),2)</f>
        <v>Favorite Pizza, Large</v>
      </c>
    </row>
    <row r="166" spans="1:7">
      <c r="A166" s="9" t="s">
        <v>527</v>
      </c>
      <c r="B166" s="9" t="str">
        <f>A166&amp;"0"</f>
        <v>NC4230</v>
      </c>
      <c r="C166" s="17">
        <v>990</v>
      </c>
      <c r="D166" s="17">
        <v>45</v>
      </c>
      <c r="E166" s="17">
        <v>123</v>
      </c>
      <c r="F166" s="17">
        <v>14</v>
      </c>
      <c r="G166" s="9" t="str">
        <f>INDEX(name_tab,MATCH(B166,$B$2:$B$344,0),2)</f>
        <v>Favorite Pizza, Mini</v>
      </c>
    </row>
    <row r="167" spans="1:7">
      <c r="A167" s="9" t="s">
        <v>528</v>
      </c>
      <c r="B167" s="9" t="str">
        <f>A167&amp;"0"</f>
        <v>NC9910</v>
      </c>
      <c r="C167" s="17">
        <v>1440</v>
      </c>
      <c r="D167" s="17">
        <v>57</v>
      </c>
      <c r="E167" s="17">
        <v>202</v>
      </c>
      <c r="F167" s="17">
        <v>22</v>
      </c>
      <c r="G167" s="9" t="str">
        <f>INDEX(name_tab,MATCH(B167,$B$2:$B$344,0),2)</f>
        <v>Favorite Pizza, Small</v>
      </c>
    </row>
    <row r="168" spans="1:7">
      <c r="A168" s="9" t="s">
        <v>529</v>
      </c>
      <c r="B168" s="9" t="str">
        <f>A168&amp;"0"</f>
        <v>ES6120</v>
      </c>
      <c r="C168" s="17">
        <v>60</v>
      </c>
      <c r="D168" s="17">
        <v>0.5</v>
      </c>
      <c r="E168" s="17">
        <v>14</v>
      </c>
      <c r="F168" s="17">
        <v>1</v>
      </c>
      <c r="G168" s="9" t="str">
        <f>INDEX(name_tab,MATCH(B168,$B$2:$B$344,0),2)</f>
        <v>Favorite Pizza, Individual</v>
      </c>
    </row>
    <row r="169" spans="1:7">
      <c r="A169" s="9" t="s">
        <v>530</v>
      </c>
      <c r="B169" s="9" t="str">
        <f>A169&amp;"0"</f>
        <v>AM6450</v>
      </c>
      <c r="C169" s="17">
        <v>1330</v>
      </c>
      <c r="D169" s="17">
        <v>95</v>
      </c>
      <c r="E169" s="17">
        <v>79</v>
      </c>
      <c r="F169" s="17">
        <v>37</v>
      </c>
      <c r="G169" s="9" t="str">
        <f>INDEX(name_tab,MATCH(B169,$B$2:$B$344,0),2)</f>
        <v>Margherita Fresca Flatbread Appetizer Pizza (1 slice)</v>
      </c>
    </row>
    <row r="170" spans="1:7">
      <c r="A170" s="9" t="s">
        <v>531</v>
      </c>
      <c r="B170" s="9" t="str">
        <f>A170&amp;"0"</f>
        <v>TW3190</v>
      </c>
      <c r="C170" s="17">
        <v>810</v>
      </c>
      <c r="D170" s="17">
        <v>43</v>
      </c>
      <c r="E170" s="17">
        <v>77</v>
      </c>
      <c r="F170" s="17">
        <v>23</v>
      </c>
      <c r="G170" s="9" t="str">
        <f>INDEX(name_tab,MATCH(B170,$B$2:$B$344,0),2)</f>
        <v>Cajun Pasta</v>
      </c>
    </row>
    <row r="171" spans="1:7">
      <c r="A171" s="9" t="s">
        <v>532</v>
      </c>
      <c r="B171" s="9" t="str">
        <f>A171&amp;"0"</f>
        <v>OO5660</v>
      </c>
      <c r="C171" s="17">
        <v>140</v>
      </c>
      <c r="D171" s="17">
        <v>11</v>
      </c>
      <c r="E171" s="17">
        <v>2</v>
      </c>
      <c r="F171" s="17">
        <v>8</v>
      </c>
      <c r="G171" s="9" t="str">
        <f>INDEX(name_tab,MATCH(B171,$B$2:$B$344,0),2)</f>
        <v>Cajun Pasta Lunch Special</v>
      </c>
    </row>
    <row r="172" spans="1:7">
      <c r="A172" s="9" t="s">
        <v>533</v>
      </c>
      <c r="B172" s="9" t="str">
        <f>A172&amp;"0"</f>
        <v>TR890</v>
      </c>
      <c r="C172" s="17">
        <v>520</v>
      </c>
      <c r="D172" s="17">
        <v>52</v>
      </c>
      <c r="E172" s="17">
        <v>2</v>
      </c>
      <c r="F172" s="17">
        <v>14</v>
      </c>
      <c r="G172" s="9" t="str">
        <f>INDEX(name_tab,MATCH(B172,$B$2:$B$344,0),2)</f>
        <v>Smoked Bacon</v>
      </c>
    </row>
    <row r="173" spans="1:7">
      <c r="A173" s="9" t="s">
        <v>534</v>
      </c>
      <c r="B173" s="9" t="str">
        <f>A173&amp;"0"</f>
        <v>ES2830</v>
      </c>
      <c r="C173" s="17">
        <v>60</v>
      </c>
      <c r="D173" s="17">
        <v>0</v>
      </c>
      <c r="E173" s="17">
        <v>13</v>
      </c>
      <c r="F173" s="17">
        <v>1</v>
      </c>
      <c r="G173" s="9" t="str">
        <f>INDEX(name_tab,MATCH(B173,$B$2:$B$344,0),2)</f>
        <v>Chicken Bacon Ranch Pizza, Shareable</v>
      </c>
    </row>
    <row r="174" spans="1:7">
      <c r="A174" s="9" t="s">
        <v>535</v>
      </c>
      <c r="B174" s="9" t="str">
        <f>A174&amp;"0"</f>
        <v>LE1750</v>
      </c>
      <c r="C174" s="17">
        <v>110</v>
      </c>
      <c r="D174" s="17">
        <v>5</v>
      </c>
      <c r="E174" s="17">
        <v>2</v>
      </c>
      <c r="F174" s="17">
        <v>14</v>
      </c>
      <c r="G174" s="9" t="str">
        <f>INDEX(name_tab,MATCH(B174,$B$2:$B$344,0),2)</f>
        <v>Baked Beignet</v>
      </c>
    </row>
    <row r="175" spans="1:7">
      <c r="A175" s="9" t="s">
        <v>536</v>
      </c>
      <c r="B175" s="9" t="str">
        <f>A175&amp;"0"</f>
        <v>NE6020</v>
      </c>
      <c r="C175" s="17">
        <v>390</v>
      </c>
      <c r="D175" s="17">
        <v>23</v>
      </c>
      <c r="E175" s="17">
        <v>34</v>
      </c>
      <c r="F175" s="17">
        <v>4</v>
      </c>
      <c r="G175" s="9" t="str">
        <f>INDEX(name_tab,MATCH(B175,$B$2:$B$344,0),2)</f>
        <v>Turkey Patty</v>
      </c>
    </row>
    <row r="176" spans="1:7">
      <c r="A176" s="9" t="s">
        <v>537</v>
      </c>
      <c r="B176" s="9" t="str">
        <f>A176&amp;"0"</f>
        <v>UG8520</v>
      </c>
      <c r="C176" s="17">
        <v>250</v>
      </c>
      <c r="D176" s="17">
        <v>6</v>
      </c>
      <c r="E176" s="17">
        <v>38</v>
      </c>
      <c r="F176" s="17">
        <v>7</v>
      </c>
      <c r="G176" s="9" t="str">
        <f>INDEX(name_tab,MATCH(B176,$B$2:$B$344,0),2)</f>
        <v>Chicken Tenders with Fries</v>
      </c>
    </row>
    <row r="177" spans="1:7">
      <c r="A177" s="9" t="s">
        <v>538</v>
      </c>
      <c r="B177" s="9" t="str">
        <f>A177&amp;"0"</f>
        <v>EA2140</v>
      </c>
      <c r="C177" s="17">
        <v>260</v>
      </c>
      <c r="D177" s="17">
        <v>8</v>
      </c>
      <c r="E177" s="17">
        <v>42</v>
      </c>
      <c r="F177" s="17">
        <v>6</v>
      </c>
      <c r="G177" s="9" t="str">
        <f>INDEX(name_tab,MATCH(B177,$B$2:$B$344,0),2)</f>
        <v>Chicken Lettuce Wraps</v>
      </c>
    </row>
    <row r="178" spans="1:7">
      <c r="A178" s="9" t="s">
        <v>539</v>
      </c>
      <c r="B178" s="9" t="str">
        <f>A178&amp;"0"</f>
        <v>NC1340</v>
      </c>
      <c r="C178" s="17">
        <v>30</v>
      </c>
      <c r="D178" s="17">
        <v>1</v>
      </c>
      <c r="E178" s="17">
        <v>0</v>
      </c>
      <c r="F178" s="17">
        <v>5</v>
      </c>
      <c r="G178" s="9" t="str">
        <f>INDEX(name_tab,MATCH(B178,$B$2:$B$344,0),2)</f>
        <v>Chicken Bacon Ranch Pizza, Mini</v>
      </c>
    </row>
    <row r="179" spans="1:7">
      <c r="A179" s="9" t="s">
        <v>540</v>
      </c>
      <c r="B179" s="9" t="str">
        <f>A179&amp;"0"</f>
        <v>OK9390</v>
      </c>
      <c r="C179" s="17">
        <v>40</v>
      </c>
      <c r="D179" s="17">
        <v>0</v>
      </c>
      <c r="E179" s="17">
        <v>6</v>
      </c>
      <c r="F179" s="17">
        <v>2</v>
      </c>
      <c r="G179" s="9" t="str">
        <f>INDEX(name_tab,MATCH(B179,$B$2:$B$344,0),2)</f>
        <v>Baked Italian Omelette</v>
      </c>
    </row>
    <row r="180" spans="1:7">
      <c r="A180" s="9" t="s">
        <v>541</v>
      </c>
      <c r="B180" s="9" t="str">
        <f>A180&amp;"0"</f>
        <v>SP4150</v>
      </c>
      <c r="C180" s="17">
        <v>10</v>
      </c>
      <c r="D180" s="17">
        <v>0.5</v>
      </c>
      <c r="E180" s="17">
        <v>2</v>
      </c>
      <c r="F180" s="17">
        <v>1</v>
      </c>
      <c r="G180" s="9" t="str">
        <f>INDEX(name_tab,MATCH(B180,$B$2:$B$344,0),2)</f>
        <v>Chicken Bacon Ranch Pizza, Large</v>
      </c>
    </row>
    <row r="181" spans="1:7">
      <c r="A181" s="9" t="s">
        <v>542</v>
      </c>
      <c r="B181" s="9" t="str">
        <f>A181&amp;"0"</f>
        <v>SI220</v>
      </c>
      <c r="C181" s="17">
        <v>210</v>
      </c>
      <c r="D181" s="17">
        <v>12</v>
      </c>
      <c r="E181" s="17">
        <v>16</v>
      </c>
      <c r="F181" s="17">
        <v>9</v>
      </c>
      <c r="G181" s="9" t="str">
        <f>INDEX(name_tab,MATCH(B181,$B$2:$B$344,0),2)</f>
        <v>Chicken Bacon Ranch Pizza, Individual</v>
      </c>
    </row>
    <row r="182" spans="1:7">
      <c r="A182" s="9" t="s">
        <v>543</v>
      </c>
      <c r="B182" s="9" t="str">
        <f>A182&amp;"0"</f>
        <v>SI6910</v>
      </c>
      <c r="C182" s="17">
        <v>220</v>
      </c>
      <c r="D182" s="17">
        <v>11</v>
      </c>
      <c r="E182" s="17">
        <v>21</v>
      </c>
      <c r="F182" s="17">
        <v>8</v>
      </c>
      <c r="G182" s="9" t="str">
        <f>INDEX(name_tab,MATCH(B182,$B$2:$B$344,0),2)</f>
        <v>Chicken Bacon Ranch Pizza, Medium</v>
      </c>
    </row>
    <row r="183" spans="1:7">
      <c r="A183" s="9" t="s">
        <v>544</v>
      </c>
      <c r="B183" s="9" t="str">
        <f>A183&amp;"0"</f>
        <v>IT9120</v>
      </c>
      <c r="C183" s="17">
        <v>200</v>
      </c>
      <c r="D183" s="17">
        <v>11</v>
      </c>
      <c r="E183" s="17">
        <v>18</v>
      </c>
      <c r="F183" s="17">
        <v>8</v>
      </c>
      <c r="G183" s="9" t="str">
        <f>INDEX(name_tab,MATCH(B183,$B$2:$B$344,0),2)</f>
        <v>Chicken Fettuccini Alfredo Lunch Special</v>
      </c>
    </row>
    <row r="184" spans="1:7">
      <c r="A184" s="9" t="s">
        <v>545</v>
      </c>
      <c r="B184" s="9" t="str">
        <f>A184&amp;"0"</f>
        <v>IT3910</v>
      </c>
      <c r="C184" s="17">
        <v>200</v>
      </c>
      <c r="D184" s="17">
        <v>9</v>
      </c>
      <c r="E184" s="17">
        <v>22</v>
      </c>
      <c r="F184" s="17">
        <v>7</v>
      </c>
      <c r="G184" s="9" t="str">
        <f>INDEX(name_tab,MATCH(B184,$B$2:$B$344,0),2)</f>
        <v>Chicken Pot Stickers</v>
      </c>
    </row>
    <row r="185" spans="1:7">
      <c r="A185" s="9" t="s">
        <v>546</v>
      </c>
      <c r="B185" s="9" t="str">
        <f>A185&amp;"0"</f>
        <v>QU8120</v>
      </c>
      <c r="C185" s="17">
        <v>190</v>
      </c>
      <c r="D185" s="17">
        <v>7</v>
      </c>
      <c r="E185" s="17">
        <v>17</v>
      </c>
      <c r="F185" s="17">
        <v>12</v>
      </c>
      <c r="G185" s="9" t="str">
        <f>INDEX(name_tab,MATCH(B185,$B$2:$B$344,0),2)</f>
        <v>Chicken Bacon Ranch Pizza, Small</v>
      </c>
    </row>
    <row r="186" spans="1:7">
      <c r="A186" s="9" t="s">
        <v>547</v>
      </c>
      <c r="B186" s="9" t="str">
        <f>A186&amp;"0"</f>
        <v>QU6170</v>
      </c>
      <c r="C186" s="17">
        <v>200</v>
      </c>
      <c r="D186" s="17">
        <v>7</v>
      </c>
      <c r="E186" s="17">
        <v>23</v>
      </c>
      <c r="F186" s="17">
        <v>11</v>
      </c>
      <c r="G186" s="9" t="str">
        <f>INDEX(name_tab,MATCH(B186,$B$2:$B$344,0),2)</f>
        <v>Chicken Fettuccini Alfredo</v>
      </c>
    </row>
    <row r="187" spans="1:7">
      <c r="A187" s="9" t="s">
        <v>548</v>
      </c>
      <c r="B187" s="9" t="str">
        <f>A187&amp;"0"</f>
        <v>AC2780</v>
      </c>
      <c r="C187" s="17">
        <v>100</v>
      </c>
      <c r="D187" s="17">
        <v>10</v>
      </c>
      <c r="E187" s="17">
        <v>4</v>
      </c>
      <c r="F187" s="17">
        <v>0</v>
      </c>
      <c r="G187" s="9" t="str">
        <f>INDEX(name_tab,MATCH(B187,$B$2:$B$344,0),2)</f>
        <v>Chicken Tortilla, Bowl</v>
      </c>
    </row>
    <row r="188" spans="1:7">
      <c r="A188" s="9" t="s">
        <v>549</v>
      </c>
      <c r="B188" s="9" t="str">
        <f>A188&amp;"0"</f>
        <v>NE5530</v>
      </c>
      <c r="C188" s="17">
        <v>100</v>
      </c>
      <c r="D188" s="17">
        <v>3</v>
      </c>
      <c r="E188" s="17">
        <v>2</v>
      </c>
      <c r="F188" s="17">
        <v>17</v>
      </c>
      <c r="G188" s="9" t="str">
        <f>INDEX(name_tab,MATCH(B188,$B$2:$B$344,0),2)</f>
        <v>Turkey Club Sandwich</v>
      </c>
    </row>
    <row r="189" spans="1:7">
      <c r="A189" s="9" t="s">
        <v>550</v>
      </c>
      <c r="B189" s="9" t="str">
        <f>A189&amp;"0"</f>
        <v>EL880</v>
      </c>
      <c r="C189" s="17">
        <v>50</v>
      </c>
      <c r="D189" s="17">
        <v>2</v>
      </c>
      <c r="E189" s="17">
        <v>5</v>
      </c>
      <c r="F189" s="17">
        <v>2</v>
      </c>
      <c r="G189" s="9" t="str">
        <f>INDEX(name_tab,MATCH(B189,$B$2:$B$344,0),2)</f>
        <v>Chicken Quesadilla</v>
      </c>
    </row>
    <row r="190" spans="1:7">
      <c r="A190" s="9" t="s">
        <v>551</v>
      </c>
      <c r="B190" s="9" t="str">
        <f>A190&amp;"0"</f>
        <v>AL4860</v>
      </c>
      <c r="C190" s="17">
        <v>190</v>
      </c>
      <c r="D190" s="17">
        <v>8</v>
      </c>
      <c r="E190" s="17">
        <v>16</v>
      </c>
      <c r="F190" s="17">
        <v>12</v>
      </c>
      <c r="G190" s="9" t="str">
        <f>INDEX(name_tab,MATCH(B190,$B$2:$B$344,0),2)</f>
        <v>Pizookie Trio</v>
      </c>
    </row>
    <row r="191" spans="1:7">
      <c r="A191" s="9" t="s">
        <v>552</v>
      </c>
      <c r="B191" s="9" t="str">
        <f>A191&amp;"0"</f>
        <v>AL5360</v>
      </c>
      <c r="C191" s="17">
        <v>200</v>
      </c>
      <c r="D191" s="17">
        <v>7</v>
      </c>
      <c r="E191" s="17">
        <v>22</v>
      </c>
      <c r="F191" s="17">
        <v>11</v>
      </c>
      <c r="G191" s="9" t="str">
        <f>INDEX(name_tab,MATCH(B191,$B$2:$B$344,0),2)</f>
        <v>Clam Chowder, Bowl</v>
      </c>
    </row>
    <row r="192" spans="1:7">
      <c r="A192" s="9" t="s">
        <v>553</v>
      </c>
      <c r="B192" s="9" t="str">
        <f>A192&amp;"0"</f>
        <v>KE6010</v>
      </c>
      <c r="C192" s="17">
        <v>280</v>
      </c>
      <c r="D192" s="17">
        <v>16</v>
      </c>
      <c r="E192" s="17">
        <v>16</v>
      </c>
      <c r="F192" s="17">
        <v>16</v>
      </c>
      <c r="G192" s="9" t="str">
        <f>INDEX(name_tab,MATCH(B192,$B$2:$B$344,0),2)</f>
        <v>Clam Chowder, in a sourdough loaf</v>
      </c>
    </row>
    <row r="193" spans="1:7">
      <c r="A193" s="9" t="s">
        <v>554</v>
      </c>
      <c r="B193" s="9" t="str">
        <f>A193&amp;"0"</f>
        <v>KE1870</v>
      </c>
      <c r="C193" s="17">
        <v>300</v>
      </c>
      <c r="D193" s="17">
        <v>16</v>
      </c>
      <c r="E193" s="17">
        <v>21</v>
      </c>
      <c r="F193" s="17">
        <v>16</v>
      </c>
      <c r="G193" s="9" t="str">
        <f>INDEX(name_tab,MATCH(B193,$B$2:$B$344,0),2)</f>
        <v>Grilled Ham</v>
      </c>
    </row>
    <row r="194" spans="1:7">
      <c r="A194" s="9" t="s">
        <v>555</v>
      </c>
      <c r="B194" s="9" t="str">
        <f>A194&amp;"0"</f>
        <v>TE990</v>
      </c>
      <c r="C194" s="17">
        <v>40</v>
      </c>
      <c r="D194" s="17">
        <v>0</v>
      </c>
      <c r="E194" s="17">
        <v>8</v>
      </c>
      <c r="F194" s="17">
        <v>1</v>
      </c>
      <c r="G194" s="9" t="str">
        <f>INDEX(name_tab,MATCH(B194,$B$2:$B$344,0),2)</f>
        <v>Grilled Pork Chops</v>
      </c>
    </row>
    <row r="195" spans="1:7">
      <c r="A195" s="9" t="s">
        <v>556</v>
      </c>
      <c r="B195" s="9" t="str">
        <f>A195&amp;"0"</f>
        <v>ME2560</v>
      </c>
      <c r="C195" s="17">
        <v>210</v>
      </c>
      <c r="D195" s="17">
        <v>12</v>
      </c>
      <c r="E195" s="17">
        <v>16</v>
      </c>
      <c r="F195" s="17">
        <v>10</v>
      </c>
      <c r="G195" s="9" t="str">
        <f>INDEX(name_tab,MATCH(B195,$B$2:$B$344,0),2)</f>
        <v>Grilled Chicken Pesto Sandwich</v>
      </c>
    </row>
    <row r="196" spans="1:7">
      <c r="A196" s="9" t="s">
        <v>557</v>
      </c>
      <c r="B196" s="9" t="str">
        <f>A196&amp;"0"</f>
        <v>ME7580</v>
      </c>
      <c r="C196" s="17">
        <v>210</v>
      </c>
      <c r="D196" s="17">
        <v>10</v>
      </c>
      <c r="E196" s="17">
        <v>22</v>
      </c>
      <c r="F196" s="17">
        <v>9</v>
      </c>
      <c r="G196" s="9" t="str">
        <f>INDEX(name_tab,MATCH(B196,$B$2:$B$344,0),2)</f>
        <v>Grilled Turkey Bacon Ham Sandwich</v>
      </c>
    </row>
    <row r="197" spans="1:7">
      <c r="A197" s="9" t="s">
        <v>558</v>
      </c>
      <c r="B197" s="9" t="str">
        <f>A197&amp;"0"</f>
        <v>EE2050</v>
      </c>
      <c r="C197" s="17">
        <v>20</v>
      </c>
      <c r="D197" s="17">
        <v>0</v>
      </c>
      <c r="E197" s="17">
        <v>4</v>
      </c>
      <c r="F197" s="17">
        <v>1</v>
      </c>
      <c r="G197" s="9" t="str">
        <f>INDEX(name_tab,MATCH(B197,$B$2:$B$344,0),2)</f>
        <v>Grilled Turkey Bacon Ham Sandwich Lunch Special</v>
      </c>
    </row>
    <row r="198" spans="1:7">
      <c r="A198" s="9" t="s">
        <v>559</v>
      </c>
      <c r="B198" s="9" t="str">
        <f>A198&amp;"0"</f>
        <v>LE8230</v>
      </c>
      <c r="C198" s="17">
        <v>140</v>
      </c>
      <c r="D198" s="17">
        <v>6</v>
      </c>
      <c r="E198" s="17">
        <v>1</v>
      </c>
      <c r="F198" s="17">
        <v>20</v>
      </c>
      <c r="G198" s="9" t="str">
        <f>INDEX(name_tab,MATCH(B198,$B$2:$B$344,0),2)</f>
        <v>Grilled Chicken Pasta</v>
      </c>
    </row>
    <row r="199" spans="1:7">
      <c r="A199" s="9" t="s">
        <v>560</v>
      </c>
      <c r="B199" s="9" t="str">
        <f>A199&amp;"0"</f>
        <v>AM7490</v>
      </c>
      <c r="C199" s="17">
        <v>40</v>
      </c>
      <c r="D199" s="17">
        <v>2</v>
      </c>
      <c r="E199" s="17">
        <v>1</v>
      </c>
      <c r="F199" s="17">
        <v>5</v>
      </c>
      <c r="G199" s="9" t="str">
        <f>INDEX(name_tab,MATCH(B199,$B$2:$B$344,0),2)</f>
        <v>Bleu Cheese Dressing</v>
      </c>
    </row>
    <row r="200" spans="1:7">
      <c r="A200" s="9" t="s">
        <v>561</v>
      </c>
      <c r="B200" s="9" t="str">
        <f>A200&amp;"0"</f>
        <v>AD1540</v>
      </c>
      <c r="C200" s="17">
        <v>170</v>
      </c>
      <c r="D200" s="17">
        <v>12</v>
      </c>
      <c r="E200" s="17">
        <v>5</v>
      </c>
      <c r="F200" s="17">
        <v>10</v>
      </c>
      <c r="G200" s="9" t="str">
        <f>INDEX(name_tab,MATCH(B200,$B$2:$B$344,0),2)</f>
        <v>Grilled Chicken</v>
      </c>
    </row>
    <row r="201" spans="1:7">
      <c r="A201" s="9" t="s">
        <v>562</v>
      </c>
      <c r="B201" s="9" t="str">
        <f>A201&amp;"0"</f>
        <v>IA3630</v>
      </c>
      <c r="C201" s="17">
        <v>290</v>
      </c>
      <c r="D201" s="17">
        <v>27</v>
      </c>
      <c r="E201" s="17">
        <v>2</v>
      </c>
      <c r="F201" s="17">
        <v>9</v>
      </c>
      <c r="G201" s="9" t="str">
        <f>INDEX(name_tab,MATCH(B201,$B$2:$B$344,0),2)</f>
        <v>Grilled Chicken Pasta Lunch Special</v>
      </c>
    </row>
    <row r="202" spans="1:7">
      <c r="A202" s="9" t="s">
        <v>563</v>
      </c>
      <c r="B202" s="9" t="str">
        <f>A202&amp;"0"</f>
        <v>AL4330</v>
      </c>
      <c r="C202" s="17">
        <v>10</v>
      </c>
      <c r="D202" s="17">
        <v>0</v>
      </c>
      <c r="E202" s="17">
        <v>2</v>
      </c>
      <c r="F202" s="17">
        <v>0</v>
      </c>
      <c r="G202" s="9" t="str">
        <f>INDEX(name_tab,MATCH(B202,$B$2:$B$344,0),2)</f>
        <v>Grilled Chicken Potato</v>
      </c>
    </row>
    <row r="203" spans="1:7">
      <c r="A203" s="9" t="s">
        <v>564</v>
      </c>
      <c r="B203" s="9" t="str">
        <f>A203&amp;"0"</f>
        <v>LL770</v>
      </c>
      <c r="C203" s="17">
        <v>110</v>
      </c>
      <c r="D203" s="17">
        <v>9</v>
      </c>
      <c r="E203" s="17">
        <v>1</v>
      </c>
      <c r="F203" s="17">
        <v>7</v>
      </c>
      <c r="G203" s="9" t="str">
        <f>INDEX(name_tab,MATCH(B203,$B$2:$B$344,0),2)</f>
        <v>Garlic Parmesan</v>
      </c>
    </row>
    <row r="204" spans="1:7">
      <c r="A204" s="9" t="s">
        <v>565</v>
      </c>
      <c r="B204" s="9" t="str">
        <f>A204&amp;"0"</f>
        <v>US4920</v>
      </c>
      <c r="C204" s="17">
        <v>10</v>
      </c>
      <c r="D204" s="17">
        <v>0</v>
      </c>
      <c r="E204" s="17">
        <v>1</v>
      </c>
      <c r="F204" s="17">
        <v>1</v>
      </c>
      <c r="G204" s="9" t="str">
        <f>INDEX(name_tab,MATCH(B204,$B$2:$B$344,0),2)</f>
        <v>Garlic Bread</v>
      </c>
    </row>
    <row r="205" spans="1:7">
      <c r="A205" s="9" t="s">
        <v>566</v>
      </c>
      <c r="B205" s="9" t="str">
        <f>A205&amp;"0"</f>
        <v>EP7080</v>
      </c>
      <c r="C205" s="17">
        <v>90</v>
      </c>
      <c r="D205" s="17">
        <v>8</v>
      </c>
      <c r="E205" s="17">
        <v>1</v>
      </c>
      <c r="F205" s="17">
        <v>3</v>
      </c>
      <c r="G205" s="9" t="str">
        <f>INDEX(name_tab,MATCH(B205,$B$2:$B$344,0),2)</f>
        <v>Sliders</v>
      </c>
    </row>
    <row r="206" spans="1:7">
      <c r="A206" s="9" t="s">
        <v>567</v>
      </c>
      <c r="B206" s="9" t="str">
        <f>A206&amp;"0"</f>
        <v>ON4050</v>
      </c>
      <c r="C206" s="17">
        <v>200</v>
      </c>
      <c r="D206" s="17">
        <v>11</v>
      </c>
      <c r="E206" s="17">
        <v>16</v>
      </c>
      <c r="F206" s="17">
        <v>8</v>
      </c>
      <c r="G206" s="9" t="str">
        <f>INDEX(name_tab,MATCH(B206,$B$2:$B$344,0),2)</f>
        <v>Mozzarella Sticks</v>
      </c>
    </row>
    <row r="207" spans="1:7">
      <c r="A207" s="9" t="s">
        <v>568</v>
      </c>
      <c r="B207" s="9" t="str">
        <f>A207&amp;"0"</f>
        <v>ON2880</v>
      </c>
      <c r="C207" s="17">
        <v>220</v>
      </c>
      <c r="D207" s="17">
        <v>11</v>
      </c>
      <c r="E207" s="17">
        <v>21</v>
      </c>
      <c r="F207" s="17">
        <v>8</v>
      </c>
      <c r="G207" s="9" t="str">
        <f>INDEX(name_tab,MATCH(B207,$B$2:$B$344,0),2)</f>
        <v>Mozzarella Cheese</v>
      </c>
    </row>
    <row r="208" spans="1:7">
      <c r="A208" s="9" t="s">
        <v>569</v>
      </c>
      <c r="B208" s="9" t="str">
        <f>A208&amp;"0"</f>
        <v>IN7720</v>
      </c>
      <c r="C208" s="17">
        <v>60</v>
      </c>
      <c r="D208" s="17">
        <v>0</v>
      </c>
      <c r="E208" s="17">
        <v>15</v>
      </c>
      <c r="F208" s="17">
        <v>0</v>
      </c>
      <c r="G208" s="9" t="str">
        <f>INDEX(name_tab,MATCH(B208,$B$2:$B$344,0),2)</f>
        <v>Low Calorie Italian Dressing</v>
      </c>
    </row>
    <row r="209" spans="1:7">
      <c r="A209" s="9" t="s">
        <v>570</v>
      </c>
      <c r="B209" s="9" t="str">
        <f>A209&amp;"0"</f>
        <v>TE6170</v>
      </c>
      <c r="C209" s="17">
        <v>10</v>
      </c>
      <c r="D209" s="17">
        <v>0</v>
      </c>
      <c r="E209" s="17">
        <v>1</v>
      </c>
      <c r="F209" s="17">
        <v>0</v>
      </c>
      <c r="G209" s="9" t="str">
        <f>INDEX(name_tab,MATCH(B209,$B$2:$B$344,0),2)</f>
        <v>Gourmet Five Meat Pizza, Individual</v>
      </c>
    </row>
    <row r="210" spans="1:7">
      <c r="A210" s="9" t="s">
        <v>571</v>
      </c>
      <c r="B210" s="9" t="str">
        <f>A210&amp;"0"</f>
        <v>AL8370</v>
      </c>
      <c r="C210" s="17">
        <v>100</v>
      </c>
      <c r="D210" s="17">
        <v>8</v>
      </c>
      <c r="E210" s="17">
        <v>3</v>
      </c>
      <c r="F210" s="17">
        <v>4</v>
      </c>
      <c r="G210" s="9" t="str">
        <f>INDEX(name_tab,MATCH(B210,$B$2:$B$344,0),2)</f>
        <v>Gourmet Five Meat Pizza, Small</v>
      </c>
    </row>
    <row r="211" spans="1:7">
      <c r="A211" s="9" t="s">
        <v>572</v>
      </c>
      <c r="B211" s="9" t="str">
        <f>A211&amp;"0"</f>
        <v>UR350</v>
      </c>
      <c r="C211" s="17">
        <v>160</v>
      </c>
      <c r="D211" s="17">
        <v>7</v>
      </c>
      <c r="E211" s="17">
        <v>15</v>
      </c>
      <c r="F211" s="17">
        <v>8</v>
      </c>
      <c r="G211" s="9" t="str">
        <f>INDEX(name_tab,MATCH(B211,$B$2:$B$344,0),2)</f>
        <v>Gourmet Five Meat Pizza, Medium</v>
      </c>
    </row>
    <row r="212" spans="1:7">
      <c r="A212" s="9" t="s">
        <v>573</v>
      </c>
      <c r="B212" s="9" t="str">
        <f>A212&amp;"0"</f>
        <v>UR950</v>
      </c>
      <c r="C212" s="17">
        <v>170</v>
      </c>
      <c r="D212" s="17">
        <v>7</v>
      </c>
      <c r="E212" s="17">
        <v>21</v>
      </c>
      <c r="F212" s="17">
        <v>7</v>
      </c>
      <c r="G212" s="9" t="str">
        <f>INDEX(name_tab,MATCH(B212,$B$2:$B$344,0),2)</f>
        <v>Gourmet Five Meat Pizza, Large</v>
      </c>
    </row>
    <row r="213" spans="1:7">
      <c r="A213" s="9" t="s">
        <v>574</v>
      </c>
      <c r="B213" s="9" t="str">
        <f>A213&amp;"0"</f>
        <v>KE100</v>
      </c>
      <c r="C213" s="17">
        <v>90</v>
      </c>
      <c r="D213" s="17">
        <v>7</v>
      </c>
      <c r="E213" s="17">
        <v>1</v>
      </c>
      <c r="F213" s="17">
        <v>5</v>
      </c>
      <c r="G213" s="9" t="str">
        <f>INDEX(name_tab,MATCH(B213,$B$2:$B$344,0),2)</f>
        <v>Gourmet Mac and Cheese</v>
      </c>
    </row>
    <row r="214" spans="1:7">
      <c r="A214" s="9" t="s">
        <v>575</v>
      </c>
      <c r="B214" s="9" t="str">
        <f>A214&amp;"0"</f>
        <v>EE730</v>
      </c>
      <c r="C214" s="17">
        <v>60</v>
      </c>
      <c r="D214" s="17">
        <v>0</v>
      </c>
      <c r="E214" s="17">
        <v>13</v>
      </c>
      <c r="F214" s="17">
        <v>2</v>
      </c>
      <c r="G214" s="9" t="str">
        <f>INDEX(name_tab,MATCH(B214,$B$2:$B$344,0),2)</f>
        <v>Gourmet Five Meat Pizza, Mini</v>
      </c>
    </row>
    <row r="215" spans="1:7">
      <c r="A215" s="9" t="s">
        <v>576</v>
      </c>
      <c r="B215" s="9" t="str">
        <f>A215&amp;"0"</f>
        <v>EE8930</v>
      </c>
      <c r="C215" s="17">
        <v>150</v>
      </c>
      <c r="D215" s="17">
        <v>6</v>
      </c>
      <c r="E215" s="17">
        <v>19</v>
      </c>
      <c r="F215" s="17">
        <v>7</v>
      </c>
      <c r="G215" s="9" t="str">
        <f>INDEX(name_tab,MATCH(B215,$B$2:$B$344,0),2)</f>
        <v>Gourmet Five Meat Pizza, Shareable</v>
      </c>
    </row>
    <row r="216" spans="1:7">
      <c r="A216" s="9" t="s">
        <v>577</v>
      </c>
      <c r="B216" s="9" t="str">
        <f>A216&amp;"0"</f>
        <v>EE1980</v>
      </c>
      <c r="C216" s="17">
        <v>170</v>
      </c>
      <c r="D216" s="17">
        <v>5</v>
      </c>
      <c r="E216" s="17">
        <v>24</v>
      </c>
      <c r="F216" s="17">
        <v>6</v>
      </c>
      <c r="G216" s="9" t="str">
        <f>INDEX(name_tab,MATCH(B216,$B$2:$B$344,0),2)</f>
        <v>Balsamic Vinaigrette</v>
      </c>
    </row>
    <row r="217" spans="1:7">
      <c r="A217" s="9" t="s">
        <v>578</v>
      </c>
      <c r="B217" s="9" t="str">
        <f>A217&amp;"0"</f>
        <v>IA7310</v>
      </c>
      <c r="C217" s="17">
        <v>150</v>
      </c>
      <c r="D217" s="17">
        <v>6</v>
      </c>
      <c r="E217" s="17">
        <v>17</v>
      </c>
      <c r="F217" s="17">
        <v>6</v>
      </c>
      <c r="G217" s="9" t="str">
        <f>INDEX(name_tab,MATCH(B217,$B$2:$B$344,0),2)</f>
        <v>Balsamic Glazed Chicken</v>
      </c>
    </row>
    <row r="218" spans="1:7">
      <c r="A218" s="9" t="s">
        <v>579</v>
      </c>
      <c r="B218" s="9" t="str">
        <f>A218&amp;"0"</f>
        <v>IA500</v>
      </c>
      <c r="C218" s="17">
        <v>160</v>
      </c>
      <c r="D218" s="17">
        <v>6</v>
      </c>
      <c r="E218" s="17">
        <v>22</v>
      </c>
      <c r="F218" s="17">
        <v>5</v>
      </c>
      <c r="G218" s="9" t="str">
        <f>INDEX(name_tab,MATCH(B218,$B$2:$B$344,0),2)</f>
        <v>Lemon Thyme Chicken Lunch Special</v>
      </c>
    </row>
    <row r="219" spans="1:7">
      <c r="A219" s="9" t="s">
        <v>580</v>
      </c>
      <c r="B219" s="9" t="str">
        <f>A219&amp;"0"</f>
        <v>IT5930</v>
      </c>
      <c r="C219" s="17">
        <v>40</v>
      </c>
      <c r="D219" s="17">
        <v>0</v>
      </c>
      <c r="E219" s="17">
        <v>8</v>
      </c>
      <c r="F219" s="17">
        <v>1</v>
      </c>
      <c r="G219" s="9" t="str">
        <f>INDEX(name_tab,MATCH(B219,$B$2:$B$344,0),2)</f>
        <v>Lemon Thyme Chicken</v>
      </c>
    </row>
    <row r="220" spans="1:7">
      <c r="A220" s="9" t="s">
        <v>581</v>
      </c>
      <c r="B220" s="9" t="str">
        <f>A220&amp;"0"</f>
        <v>SI3160</v>
      </c>
      <c r="C220" s="17">
        <v>370</v>
      </c>
      <c r="D220" s="17">
        <v>18</v>
      </c>
      <c r="E220" s="17">
        <v>38</v>
      </c>
      <c r="F220" s="17">
        <v>14</v>
      </c>
      <c r="G220" s="9" t="str">
        <f>INDEX(name_tab,MATCH(B220,$B$2:$B$344,0),2)</f>
        <v>Traditional Wings</v>
      </c>
    </row>
    <row r="221" spans="1:7">
      <c r="A221" s="9" t="s">
        <v>582</v>
      </c>
      <c r="B221" s="9" t="str">
        <f>A221&amp;"0"</f>
        <v>SI7560</v>
      </c>
      <c r="C221" s="17">
        <v>330</v>
      </c>
      <c r="D221" s="17">
        <v>17</v>
      </c>
      <c r="E221" s="17">
        <v>32</v>
      </c>
      <c r="F221" s="17">
        <v>13</v>
      </c>
      <c r="G221" s="9" t="str">
        <f>INDEX(name_tab,MATCH(B221,$B$2:$B$344,0),2)</f>
        <v>Anchovies</v>
      </c>
    </row>
    <row r="222" spans="1:7">
      <c r="A222" s="9" t="s">
        <v>583</v>
      </c>
      <c r="B222" s="9" t="str">
        <f>A222&amp;"0"</f>
        <v>SI4020</v>
      </c>
      <c r="C222" s="17">
        <v>190</v>
      </c>
      <c r="D222" s="17">
        <v>10</v>
      </c>
      <c r="E222" s="17">
        <v>17</v>
      </c>
      <c r="F222" s="17">
        <v>7</v>
      </c>
      <c r="G222" s="9" t="str">
        <f>INDEX(name_tab,MATCH(B222,$B$2:$B$344,0),2)</f>
        <v>French Toast, 4 Pieces</v>
      </c>
    </row>
    <row r="223" spans="1:7">
      <c r="A223" s="9" t="s">
        <v>584</v>
      </c>
      <c r="B223" s="9" t="str">
        <f>A223&amp;"0"</f>
        <v>SI4220</v>
      </c>
      <c r="C223" s="17">
        <v>260</v>
      </c>
      <c r="D223" s="17">
        <v>13</v>
      </c>
      <c r="E223" s="17">
        <v>25</v>
      </c>
      <c r="F223" s="17">
        <v>10</v>
      </c>
      <c r="G223" s="9" t="str">
        <f>INDEX(name_tab,MATCH(B223,$B$2:$B$344,0),2)</f>
        <v>French Toast Combo</v>
      </c>
    </row>
    <row r="224" spans="1:7">
      <c r="A224" s="9" t="s">
        <v>585</v>
      </c>
      <c r="B224" s="9" t="str">
        <f>A224&amp;"0"</f>
        <v>IT670</v>
      </c>
      <c r="C224" s="17">
        <v>350</v>
      </c>
      <c r="D224" s="17">
        <v>16</v>
      </c>
      <c r="E224" s="17">
        <v>39</v>
      </c>
      <c r="F224" s="17">
        <v>13</v>
      </c>
      <c r="G224" s="9" t="str">
        <f>INDEX(name_tab,MATCH(B224,$B$2:$B$344,0),2)</f>
        <v>Ranch Dressing</v>
      </c>
    </row>
    <row r="225" spans="1:7">
      <c r="A225" s="9" t="s">
        <v>586</v>
      </c>
      <c r="B225" s="9" t="str">
        <f>A225&amp;"0"</f>
        <v>IT5720</v>
      </c>
      <c r="C225" s="17">
        <v>310</v>
      </c>
      <c r="D225" s="17">
        <v>14</v>
      </c>
      <c r="E225" s="17">
        <v>33</v>
      </c>
      <c r="F225" s="17">
        <v>13</v>
      </c>
      <c r="G225" s="9" t="str">
        <f>INDEX(name_tab,MATCH(B225,$B$2:$B$344,0),2)</f>
        <v>French Toast, 6 Pieces</v>
      </c>
    </row>
    <row r="226" spans="1:7">
      <c r="A226" s="9" t="s">
        <v>587</v>
      </c>
      <c r="B226" s="9" t="str">
        <f>A226&amp;"0"</f>
        <v>IT7830</v>
      </c>
      <c r="C226" s="17">
        <v>170</v>
      </c>
      <c r="D226" s="17">
        <v>8</v>
      </c>
      <c r="E226" s="17">
        <v>18</v>
      </c>
      <c r="F226" s="17">
        <v>7</v>
      </c>
      <c r="G226" s="9" t="str">
        <f>INDEX(name_tab,MATCH(B226,$B$2:$B$344,0),2)</f>
        <v>EnLIGHTened Turkey Burger</v>
      </c>
    </row>
    <row r="227" spans="1:7">
      <c r="A227" s="9" t="s">
        <v>588</v>
      </c>
      <c r="B227" s="9" t="str">
        <f>A227&amp;"0"</f>
        <v>IT9080</v>
      </c>
      <c r="C227" s="17">
        <v>250</v>
      </c>
      <c r="D227" s="17">
        <v>12</v>
      </c>
      <c r="E227" s="17">
        <v>26</v>
      </c>
      <c r="F227" s="17">
        <v>10</v>
      </c>
      <c r="G227" s="9" t="str">
        <f>INDEX(name_tab,MATCH(B227,$B$2:$B$344,0),2)</f>
        <v>Blackened Chicken</v>
      </c>
    </row>
    <row r="228" spans="1:7">
      <c r="A228" s="9" t="s">
        <v>589</v>
      </c>
      <c r="B228" s="9" t="str">
        <f>A228&amp;"0"</f>
        <v>QU860</v>
      </c>
      <c r="C228" s="17">
        <v>350</v>
      </c>
      <c r="D228" s="17">
        <v>11</v>
      </c>
      <c r="E228" s="17">
        <v>42</v>
      </c>
      <c r="F228" s="17">
        <v>19</v>
      </c>
      <c r="G228" s="9" t="str">
        <f>INDEX(name_tab,MATCH(B228,$B$2:$B$344,0),2)</f>
        <v>Seasoned Country Potatoes</v>
      </c>
    </row>
    <row r="229" spans="1:7">
      <c r="A229" s="9" t="s">
        <v>590</v>
      </c>
      <c r="B229" s="9" t="str">
        <f>A229&amp;"0"</f>
        <v>QU7920</v>
      </c>
      <c r="C229" s="17">
        <v>320</v>
      </c>
      <c r="D229" s="17">
        <v>11</v>
      </c>
      <c r="E229" s="17">
        <v>35</v>
      </c>
      <c r="F229" s="17">
        <v>18</v>
      </c>
      <c r="G229" s="9" t="str">
        <f>INDEX(name_tab,MATCH(B229,$B$2:$B$344,0),2)</f>
        <v>EnLIGHTened Veggie Omelette with Fresh Fruit</v>
      </c>
    </row>
    <row r="230" spans="1:7">
      <c r="A230" s="9" t="s">
        <v>591</v>
      </c>
      <c r="B230" s="9" t="str">
        <f>A230&amp;"0"</f>
        <v>QU2010</v>
      </c>
      <c r="C230" s="17">
        <v>170</v>
      </c>
      <c r="D230" s="17">
        <v>6</v>
      </c>
      <c r="E230" s="17">
        <v>19</v>
      </c>
      <c r="F230" s="17">
        <v>10</v>
      </c>
      <c r="G230" s="9" t="str">
        <f>INDEX(name_tab,MATCH(B230,$B$2:$B$344,0),2)</f>
        <v>New Orleans Jambalaya</v>
      </c>
    </row>
    <row r="231" spans="1:7">
      <c r="A231" s="9" t="s">
        <v>592</v>
      </c>
      <c r="B231" s="9" t="str">
        <f>A231&amp;"0"</f>
        <v>QU2830</v>
      </c>
      <c r="C231" s="17">
        <v>240</v>
      </c>
      <c r="D231" s="17">
        <v>8</v>
      </c>
      <c r="E231" s="17">
        <v>27</v>
      </c>
      <c r="F231" s="17">
        <v>14</v>
      </c>
      <c r="G231" s="9" t="str">
        <f>INDEX(name_tab,MATCH(B231,$B$2:$B$344,0),2)</f>
        <v>Honey Mustard Dressing</v>
      </c>
    </row>
    <row r="232" spans="1:7">
      <c r="A232" s="9" t="s">
        <v>593</v>
      </c>
      <c r="B232" s="9" t="str">
        <f>A232&amp;"0"</f>
        <v>AL8170</v>
      </c>
      <c r="C232" s="17">
        <v>350</v>
      </c>
      <c r="D232" s="17">
        <v>12</v>
      </c>
      <c r="E232" s="17">
        <v>40</v>
      </c>
      <c r="F232" s="17">
        <v>19</v>
      </c>
      <c r="G232" s="9" t="str">
        <f>INDEX(name_tab,MATCH(B232,$B$2:$B$344,0),2)</f>
        <v>EnLIGHTened Chicken Tacos</v>
      </c>
    </row>
    <row r="233" spans="1:7">
      <c r="A233" s="9" t="s">
        <v>594</v>
      </c>
      <c r="B233" s="9" t="str">
        <f>A233&amp;"0"</f>
        <v>AL3250</v>
      </c>
      <c r="C233" s="17">
        <v>320</v>
      </c>
      <c r="D233" s="17">
        <v>12</v>
      </c>
      <c r="E233" s="17">
        <v>34</v>
      </c>
      <c r="F233" s="17">
        <v>18</v>
      </c>
      <c r="G233" s="9" t="str">
        <f>INDEX(name_tab,MATCH(B233,$B$2:$B$344,0),2)</f>
        <v>Honey Lime Seared Scallops</v>
      </c>
    </row>
    <row r="234" spans="1:7">
      <c r="A234" s="9" t="s">
        <v>595</v>
      </c>
      <c r="B234" s="9" t="str">
        <f>A234&amp;"0"</f>
        <v>AL5920</v>
      </c>
      <c r="C234" s="17">
        <v>170</v>
      </c>
      <c r="D234" s="17">
        <v>7</v>
      </c>
      <c r="E234" s="17">
        <v>18</v>
      </c>
      <c r="F234" s="17">
        <v>10</v>
      </c>
      <c r="G234" s="9" t="str">
        <f>INDEX(name_tab,MATCH(B234,$B$2:$B$344,0),2)</f>
        <v>EnLIGHTened Half Flatbread Pizza and Salad</v>
      </c>
    </row>
    <row r="235" spans="1:7">
      <c r="A235" s="9" t="s">
        <v>596</v>
      </c>
      <c r="B235" s="9" t="str">
        <f>A235&amp;"0"</f>
        <v>AL9720</v>
      </c>
      <c r="C235" s="17">
        <v>240</v>
      </c>
      <c r="D235" s="17">
        <v>9</v>
      </c>
      <c r="E235" s="17">
        <v>26</v>
      </c>
      <c r="F235" s="17">
        <v>14</v>
      </c>
      <c r="G235" s="9" t="str">
        <f>INDEX(name_tab,MATCH(B235,$B$2:$B$344,0),2)</f>
        <v>Orange Twist</v>
      </c>
    </row>
    <row r="236" spans="1:7">
      <c r="A236" s="9" t="s">
        <v>597</v>
      </c>
      <c r="B236" s="9" t="str">
        <f>A236&amp;"0"</f>
        <v>ES5760</v>
      </c>
      <c r="C236" s="17">
        <v>300</v>
      </c>
      <c r="D236" s="17">
        <v>11</v>
      </c>
      <c r="E236" s="17">
        <v>37</v>
      </c>
      <c r="F236" s="17">
        <v>12</v>
      </c>
      <c r="G236" s="9" t="str">
        <f>INDEX(name_tab,MATCH(B236,$B$2:$B$344,0),2)</f>
        <v>Orange Juice</v>
      </c>
    </row>
    <row r="237" spans="1:7">
      <c r="A237" s="9" t="s">
        <v>598</v>
      </c>
      <c r="B237" s="9" t="str">
        <f>A237&amp;"0"</f>
        <v>ES9430</v>
      </c>
      <c r="C237" s="17">
        <v>270</v>
      </c>
      <c r="D237" s="17">
        <v>11</v>
      </c>
      <c r="E237" s="17">
        <v>31</v>
      </c>
      <c r="F237" s="17">
        <v>12</v>
      </c>
      <c r="G237" s="9" t="str">
        <f>INDEX(name_tab,MATCH(B237,$B$2:$B$344,0),2)</f>
        <v>Piranha Pale Ale Chili, Bowl</v>
      </c>
    </row>
    <row r="238" spans="1:7">
      <c r="A238" s="9" t="s">
        <v>599</v>
      </c>
      <c r="B238" s="9" t="str">
        <f>A238&amp;"0"</f>
        <v>ES760</v>
      </c>
      <c r="C238" s="17">
        <v>140</v>
      </c>
      <c r="D238" s="17">
        <v>6</v>
      </c>
      <c r="E238" s="17">
        <v>16</v>
      </c>
      <c r="F238" s="17">
        <v>6</v>
      </c>
      <c r="G238" s="9" t="str">
        <f>INDEX(name_tab,MATCH(B238,$B$2:$B$344,0),2)</f>
        <v>Piranha Pale Ale Chili and Cheese Potato</v>
      </c>
    </row>
    <row r="239" spans="1:7">
      <c r="A239" s="9" t="s">
        <v>600</v>
      </c>
      <c r="B239" s="9" t="str">
        <f>A239&amp;"0"</f>
        <v>ES3760</v>
      </c>
      <c r="C239" s="17">
        <v>210</v>
      </c>
      <c r="D239" s="17">
        <v>9</v>
      </c>
      <c r="E239" s="17">
        <v>24</v>
      </c>
      <c r="F239" s="17">
        <v>9</v>
      </c>
      <c r="G239" s="9" t="str">
        <f>INDEX(name_tab,MATCH(B239,$B$2:$B$344,0),2)</f>
        <v>Piranha Pale Ale Chili, in a sourdough loaf</v>
      </c>
    </row>
    <row r="240" spans="1:7">
      <c r="A240" s="9" t="s">
        <v>601</v>
      </c>
      <c r="B240" s="9" t="str">
        <f>A240&amp;"0"</f>
        <v>KE5860</v>
      </c>
      <c r="C240" s="17">
        <v>480</v>
      </c>
      <c r="D240" s="17">
        <v>25</v>
      </c>
      <c r="E240" s="17">
        <v>39</v>
      </c>
      <c r="F240" s="17">
        <v>24</v>
      </c>
      <c r="G240" s="9" t="str">
        <f>INDEX(name_tab,MATCH(B240,$B$2:$B$344,0),2)</f>
        <v>California Scramble</v>
      </c>
    </row>
    <row r="241" spans="1:7">
      <c r="A241" s="9" t="s">
        <v>602</v>
      </c>
      <c r="B241" s="9" t="str">
        <f>A241&amp;"0"</f>
        <v>KE6210</v>
      </c>
      <c r="C241" s="17">
        <v>420</v>
      </c>
      <c r="D241" s="17">
        <v>22</v>
      </c>
      <c r="E241" s="17">
        <v>32</v>
      </c>
      <c r="F241" s="17">
        <v>22</v>
      </c>
      <c r="G241" s="9" t="str">
        <f>INDEX(name_tab,MATCH(B241,$B$2:$B$344,0),2)</f>
        <v>California Chicken Club Sandwich</v>
      </c>
    </row>
    <row r="242" spans="1:7">
      <c r="A242" s="9" t="s">
        <v>603</v>
      </c>
      <c r="B242" s="9" t="str">
        <f>A242&amp;"0"</f>
        <v>KE4950</v>
      </c>
      <c r="C242" s="17">
        <v>240</v>
      </c>
      <c r="D242" s="17">
        <v>13</v>
      </c>
      <c r="E242" s="17">
        <v>17</v>
      </c>
      <c r="F242" s="17">
        <v>13</v>
      </c>
      <c r="G242" s="9" t="str">
        <f>INDEX(name_tab,MATCH(B242,$B$2:$B$344,0),2)</f>
        <v>California Chicken Club Sandwich Lunch Special</v>
      </c>
    </row>
    <row r="243" spans="1:7">
      <c r="A243" s="9" t="s">
        <v>604</v>
      </c>
      <c r="B243" s="9" t="str">
        <f>A243&amp;"0"</f>
        <v>KE7510</v>
      </c>
      <c r="C243" s="17">
        <v>330</v>
      </c>
      <c r="D243" s="17">
        <v>17</v>
      </c>
      <c r="E243" s="17">
        <v>25</v>
      </c>
      <c r="F243" s="17">
        <v>18</v>
      </c>
      <c r="G243" s="9" t="str">
        <f>INDEX(name_tab,MATCH(B243,$B$2:$B$344,0),2)</f>
        <v>California Burger</v>
      </c>
    </row>
    <row r="244" spans="1:7">
      <c r="A244" s="9" t="s">
        <v>605</v>
      </c>
      <c r="B244" s="9" t="str">
        <f>A244&amp;"0"</f>
        <v>RE100</v>
      </c>
      <c r="C244" s="17">
        <v>130</v>
      </c>
      <c r="D244" s="17">
        <v>6</v>
      </c>
      <c r="E244" s="17">
        <v>14</v>
      </c>
      <c r="F244" s="17">
        <v>4</v>
      </c>
      <c r="G244" s="9" t="str">
        <f>INDEX(name_tab,MATCH(B244,$B$2:$B$344,0),2)</f>
        <v>California Club Flatbread Appetizer Pizza</v>
      </c>
    </row>
    <row r="245" spans="1:7">
      <c r="A245" s="9" t="s">
        <v>606</v>
      </c>
      <c r="B245" s="9" t="str">
        <f>A245&amp;"0"</f>
        <v>ME320</v>
      </c>
      <c r="C245" s="17">
        <v>370</v>
      </c>
      <c r="D245" s="17">
        <v>17</v>
      </c>
      <c r="E245" s="17">
        <v>38</v>
      </c>
      <c r="F245" s="17">
        <v>15</v>
      </c>
      <c r="G245" s="9" t="str">
        <f>INDEX(name_tab,MATCH(B245,$B$2:$B$344,0),2)</f>
        <v>Santa Fe Salad</v>
      </c>
    </row>
    <row r="246" spans="1:7">
      <c r="A246" s="9" t="s">
        <v>607</v>
      </c>
      <c r="B246" s="9" t="str">
        <f>A246&amp;"0"</f>
        <v>ME3140</v>
      </c>
      <c r="C246" s="17">
        <v>330</v>
      </c>
      <c r="D246" s="17">
        <v>15</v>
      </c>
      <c r="E246" s="17">
        <v>33</v>
      </c>
      <c r="F246" s="17">
        <v>14</v>
      </c>
      <c r="G246" s="9" t="str">
        <f>INDEX(name_tab,MATCH(B246,$B$2:$B$344,0),2)</f>
        <v>Santa Fe Spring Rolls</v>
      </c>
    </row>
    <row r="247" spans="1:7">
      <c r="A247" s="9" t="s">
        <v>608</v>
      </c>
      <c r="B247" s="9" t="str">
        <f>A247&amp;"0"</f>
        <v>ME5870</v>
      </c>
      <c r="C247" s="17">
        <v>220</v>
      </c>
      <c r="D247" s="17">
        <v>12</v>
      </c>
      <c r="E247" s="17">
        <v>18</v>
      </c>
      <c r="F247" s="17">
        <v>11</v>
      </c>
      <c r="G247" s="9" t="str">
        <f>INDEX(name_tab,MATCH(B247,$B$2:$B$344,0),2)</f>
        <v>Peanut Butter Pizookie</v>
      </c>
    </row>
    <row r="248" spans="1:7">
      <c r="A248" s="9" t="s">
        <v>609</v>
      </c>
      <c r="B248" s="9" t="str">
        <f>A248&amp;"0"</f>
        <v>ME3120</v>
      </c>
      <c r="C248" s="17">
        <v>290</v>
      </c>
      <c r="D248" s="17">
        <v>15</v>
      </c>
      <c r="E248" s="17">
        <v>26</v>
      </c>
      <c r="F248" s="17">
        <v>13</v>
      </c>
      <c r="G248" s="9" t="str">
        <f>INDEX(name_tab,MATCH(B248,$B$2:$B$344,0),2)</f>
        <v>Peanut Butter S'mores Pizookie</v>
      </c>
    </row>
    <row r="249" spans="1:7">
      <c r="A249" s="9" t="s">
        <v>610</v>
      </c>
      <c r="B249" s="9" t="str">
        <f>A249&amp;"0"</f>
        <v>EA9720</v>
      </c>
      <c r="C249" s="17">
        <v>380</v>
      </c>
      <c r="D249" s="17">
        <v>15</v>
      </c>
      <c r="E249" s="17">
        <v>39</v>
      </c>
      <c r="F249" s="17">
        <v>20</v>
      </c>
      <c r="G249" s="9" t="str">
        <f>INDEX(name_tab,MATCH(B249,$B$2:$B$344,0),2)</f>
        <v>Cobb Salad</v>
      </c>
    </row>
    <row r="250" spans="1:7">
      <c r="A250" s="9" t="s">
        <v>611</v>
      </c>
      <c r="B250" s="9" t="str">
        <f>A250&amp;"0"</f>
        <v>EA100</v>
      </c>
      <c r="C250" s="17">
        <v>340</v>
      </c>
      <c r="D250" s="17">
        <v>14</v>
      </c>
      <c r="E250" s="17">
        <v>33</v>
      </c>
      <c r="F250" s="17">
        <v>19</v>
      </c>
      <c r="G250" s="9" t="str">
        <f>INDEX(name_tab,MATCH(B250,$B$2:$B$344,0),2)</f>
        <v>Cobb Salad Lunch Special</v>
      </c>
    </row>
    <row r="251" spans="1:7">
      <c r="A251" s="9" t="s">
        <v>612</v>
      </c>
      <c r="B251" s="9" t="str">
        <f>A251&amp;"0"</f>
        <v>EA3580</v>
      </c>
      <c r="C251" s="17">
        <v>180</v>
      </c>
      <c r="D251" s="17">
        <v>8</v>
      </c>
      <c r="E251" s="17">
        <v>17</v>
      </c>
      <c r="F251" s="17">
        <v>11</v>
      </c>
      <c r="G251" s="9" t="str">
        <f>INDEX(name_tab,MATCH(B251,$B$2:$B$344,0),2)</f>
        <v>Coffee</v>
      </c>
    </row>
    <row r="252" spans="1:7">
      <c r="A252" s="9" t="s">
        <v>613</v>
      </c>
      <c r="B252" s="9" t="str">
        <f>A252&amp;"0"</f>
        <v>EA1160</v>
      </c>
      <c r="C252" s="17">
        <v>260</v>
      </c>
      <c r="D252" s="17">
        <v>11</v>
      </c>
      <c r="E252" s="17">
        <v>25</v>
      </c>
      <c r="F252" s="17">
        <v>15</v>
      </c>
      <c r="G252" s="9" t="str">
        <f>INDEX(name_tab,MATCH(B252,$B$2:$B$344,0),2)</f>
        <v>Oil and Vinegar</v>
      </c>
    </row>
    <row r="253" spans="1:7">
      <c r="A253" s="9" t="s">
        <v>614</v>
      </c>
      <c r="B253" s="9" t="str">
        <f>A253&amp;"0"</f>
        <v>EA3430</v>
      </c>
      <c r="C253" s="17">
        <v>440</v>
      </c>
      <c r="D253" s="17">
        <v>20</v>
      </c>
      <c r="E253" s="17">
        <v>42</v>
      </c>
      <c r="F253" s="17">
        <v>21</v>
      </c>
      <c r="G253" s="9" t="str">
        <f>INDEX(name_tab,MATCH(B253,$B$2:$B$344,0),2)</f>
        <v>Artichoke Hearts</v>
      </c>
    </row>
    <row r="254" spans="1:7">
      <c r="A254" s="9" t="s">
        <v>615</v>
      </c>
      <c r="B254" s="9" t="str">
        <f>A254&amp;"0"</f>
        <v>EA7640</v>
      </c>
      <c r="C254" s="17">
        <v>390</v>
      </c>
      <c r="D254" s="17">
        <v>18</v>
      </c>
      <c r="E254" s="17">
        <v>35</v>
      </c>
      <c r="F254" s="17">
        <v>20</v>
      </c>
      <c r="G254" s="9" t="str">
        <f>INDEX(name_tab,MATCH(B254,$B$2:$B$344,0),2)</f>
        <v>Broccoli Cheddar, in a sourdough loaf</v>
      </c>
    </row>
    <row r="255" spans="1:7">
      <c r="A255" s="9" t="s">
        <v>616</v>
      </c>
      <c r="B255" s="9" t="str">
        <f>A255&amp;"0"</f>
        <v>EA710</v>
      </c>
      <c r="C255" s="17">
        <v>230</v>
      </c>
      <c r="D255" s="17">
        <v>11</v>
      </c>
      <c r="E255" s="17">
        <v>18</v>
      </c>
      <c r="F255" s="17">
        <v>12</v>
      </c>
      <c r="G255" s="9" t="str">
        <f>INDEX(name_tab,MATCH(B255,$B$2:$B$344,0),2)</f>
        <v>Broccoli Cheddar, Bowl</v>
      </c>
    </row>
    <row r="256" spans="1:7">
      <c r="A256" s="9" t="s">
        <v>617</v>
      </c>
      <c r="B256" s="9" t="str">
        <f>A256&amp;"0"</f>
        <v>EA6450</v>
      </c>
      <c r="C256" s="17">
        <v>300</v>
      </c>
      <c r="D256" s="17">
        <v>14</v>
      </c>
      <c r="E256" s="17">
        <v>27</v>
      </c>
      <c r="F256" s="17">
        <v>16</v>
      </c>
      <c r="G256" s="9" t="str">
        <f>INDEX(name_tab,MATCH(B256,$B$2:$B$344,0),2)</f>
        <v>Pepperoni Extreme Pizza, Large</v>
      </c>
    </row>
    <row r="257" spans="1:7">
      <c r="A257" s="9" t="s">
        <v>618</v>
      </c>
      <c r="B257" s="9" t="str">
        <f>A257&amp;"0"</f>
        <v>ON140</v>
      </c>
      <c r="C257" s="17">
        <v>380</v>
      </c>
      <c r="D257" s="17">
        <v>19</v>
      </c>
      <c r="E257" s="17">
        <v>38</v>
      </c>
      <c r="F257" s="17">
        <v>15</v>
      </c>
      <c r="G257" s="9" t="str">
        <f>INDEX(name_tab,MATCH(B257,$B$2:$B$344,0),2)</f>
        <v>Pepperoni Extreme Pizza, Shareable</v>
      </c>
    </row>
    <row r="258" spans="1:7">
      <c r="A258" s="9" t="s">
        <v>619</v>
      </c>
      <c r="B258" s="9" t="str">
        <f>A258&amp;"0"</f>
        <v>ON9260</v>
      </c>
      <c r="C258" s="17">
        <v>340</v>
      </c>
      <c r="D258" s="17">
        <v>17</v>
      </c>
      <c r="E258" s="17">
        <v>32</v>
      </c>
      <c r="F258" s="17">
        <v>14</v>
      </c>
      <c r="G258" s="9" t="str">
        <f>INDEX(name_tab,MATCH(B258,$B$2:$B$344,0),2)</f>
        <v>Pepperoni Extreme Pizza, Individual</v>
      </c>
    </row>
    <row r="259" spans="1:7">
      <c r="A259" s="9" t="s">
        <v>620</v>
      </c>
      <c r="B259" s="9" t="str">
        <f>A259&amp;"0"</f>
        <v>ON6820</v>
      </c>
      <c r="C259" s="17">
        <v>190</v>
      </c>
      <c r="D259" s="17">
        <v>11</v>
      </c>
      <c r="E259" s="17">
        <v>17</v>
      </c>
      <c r="F259" s="17">
        <v>7</v>
      </c>
      <c r="G259" s="9" t="str">
        <f>INDEX(name_tab,MATCH(B259,$B$2:$B$344,0),2)</f>
        <v>Pepperoni Extreme Pizza, Small</v>
      </c>
    </row>
    <row r="260" spans="1:7">
      <c r="A260" s="9" t="s">
        <v>621</v>
      </c>
      <c r="B260" s="9" t="str">
        <f>A260&amp;"0"</f>
        <v>ON4580</v>
      </c>
      <c r="C260" s="17">
        <v>260</v>
      </c>
      <c r="D260" s="17">
        <v>14</v>
      </c>
      <c r="E260" s="17">
        <v>25</v>
      </c>
      <c r="F260" s="17">
        <v>11</v>
      </c>
      <c r="G260" s="9" t="str">
        <f>INDEX(name_tab,MATCH(B260,$B$2:$B$344,0),2)</f>
        <v>Pepperoni Extreme Pizza, Mini</v>
      </c>
    </row>
    <row r="261" spans="1:7">
      <c r="A261" s="9" t="s">
        <v>622</v>
      </c>
      <c r="B261" s="9" t="str">
        <f>A261&amp;"0"</f>
        <v>EE5570</v>
      </c>
      <c r="C261" s="17">
        <v>300</v>
      </c>
      <c r="D261" s="17">
        <v>9</v>
      </c>
      <c r="E261" s="17">
        <v>41</v>
      </c>
      <c r="F261" s="17">
        <v>12</v>
      </c>
      <c r="G261" s="9" t="str">
        <f>INDEX(name_tab,MATCH(B261,$B$2:$B$344,0),2)</f>
        <v>Pepperoni Extreme Pizza, Medium</v>
      </c>
    </row>
    <row r="262" spans="1:7">
      <c r="A262" s="9" t="s">
        <v>623</v>
      </c>
      <c r="B262" s="9" t="str">
        <f>A262&amp;"0"</f>
        <v>EE9030</v>
      </c>
      <c r="C262" s="17">
        <v>270</v>
      </c>
      <c r="D262" s="17">
        <v>9</v>
      </c>
      <c r="E262" s="17">
        <v>35</v>
      </c>
      <c r="F262" s="17">
        <v>11</v>
      </c>
      <c r="G262" s="9" t="str">
        <f>INDEX(name_tab,MATCH(B262,$B$2:$B$344,0),2)</f>
        <v>Pepperoni Extreme Flatbread Appetizer Pizza</v>
      </c>
    </row>
    <row r="263" spans="1:7">
      <c r="A263" s="9" t="s">
        <v>624</v>
      </c>
      <c r="B263" s="9" t="str">
        <f>A263&amp;"0"</f>
        <v>EE590</v>
      </c>
      <c r="C263" s="17">
        <v>150</v>
      </c>
      <c r="D263" s="17">
        <v>5</v>
      </c>
      <c r="E263" s="17">
        <v>20</v>
      </c>
      <c r="F263" s="17">
        <v>6</v>
      </c>
      <c r="G263" s="9" t="str">
        <f>INDEX(name_tab,MATCH(B263,$B$2:$B$344,0),2)</f>
        <v>Applewood Smoked Bacon</v>
      </c>
    </row>
    <row r="264" spans="1:7">
      <c r="A264" s="9" t="s">
        <v>625</v>
      </c>
      <c r="B264" s="9" t="str">
        <f>A264&amp;"0"</f>
        <v>EE8730</v>
      </c>
      <c r="C264" s="17">
        <v>210</v>
      </c>
      <c r="D264" s="17">
        <v>7</v>
      </c>
      <c r="E264" s="17">
        <v>28</v>
      </c>
      <c r="F264" s="17">
        <v>9</v>
      </c>
      <c r="G264" s="9" t="str">
        <f>INDEX(name_tab,MATCH(B264,$B$2:$B$344,0),2)</f>
        <v>Corn Fritters with Bacon Aioli</v>
      </c>
    </row>
    <row r="265" spans="1:7">
      <c r="A265" s="9" t="s">
        <v>626</v>
      </c>
      <c r="B265" s="9" t="str">
        <f>A265&amp;"0"</f>
        <v>IA570</v>
      </c>
      <c r="C265" s="17">
        <v>290</v>
      </c>
      <c r="D265" s="17">
        <v>10</v>
      </c>
      <c r="E265" s="17">
        <v>39</v>
      </c>
      <c r="F265" s="17">
        <v>11</v>
      </c>
      <c r="G265" s="9" t="str">
        <f>INDEX(name_tab,MATCH(B265,$B$2:$B$344,0),2)</f>
        <v>Triple Chocolate Pizookie Made With Ghirardelli</v>
      </c>
    </row>
    <row r="266" spans="1:7">
      <c r="A266" s="9" t="s">
        <v>627</v>
      </c>
      <c r="B266" s="9" t="str">
        <f>A266&amp;"0"</f>
        <v>IA4520</v>
      </c>
      <c r="C266" s="17">
        <v>260</v>
      </c>
      <c r="D266" s="17">
        <v>10</v>
      </c>
      <c r="E266" s="17">
        <v>32</v>
      </c>
      <c r="F266" s="17">
        <v>10</v>
      </c>
      <c r="G266" s="9" t="str">
        <f>INDEX(name_tab,MATCH(B266,$B$2:$B$344,0),2)</f>
        <v>Apple Juice</v>
      </c>
    </row>
    <row r="267" spans="1:7">
      <c r="A267" s="9" t="s">
        <v>628</v>
      </c>
      <c r="B267" s="9" t="str">
        <f>A267&amp;"0"</f>
        <v>IA930</v>
      </c>
      <c r="C267" s="17">
        <v>140</v>
      </c>
      <c r="D267" s="17">
        <v>5</v>
      </c>
      <c r="E267" s="17">
        <v>17</v>
      </c>
      <c r="F267" s="17">
        <v>5</v>
      </c>
      <c r="G267" s="9" t="str">
        <f>INDEX(name_tab,MATCH(B267,$B$2:$B$344,0),2)</f>
        <v>Barbeque Bison Burger</v>
      </c>
    </row>
    <row r="268" spans="1:7">
      <c r="A268" s="9" t="s">
        <v>629</v>
      </c>
      <c r="B268" s="9" t="str">
        <f>A268&amp;"0"</f>
        <v>IA8360</v>
      </c>
      <c r="C268" s="17">
        <v>200</v>
      </c>
      <c r="D268" s="17">
        <v>7</v>
      </c>
      <c r="E268" s="17">
        <v>25</v>
      </c>
      <c r="F268" s="17">
        <v>8</v>
      </c>
      <c r="G268" s="9" t="str">
        <f>INDEX(name_tab,MATCH(B268,$B$2:$B$344,0),2)</f>
        <v>Barbeque Chicken Pizza, Mini</v>
      </c>
    </row>
    <row r="269" spans="1:7">
      <c r="A269" s="9" t="s">
        <v>630</v>
      </c>
      <c r="B269" s="9" t="str">
        <f>A269&amp;"0"</f>
        <v>US8220</v>
      </c>
      <c r="C269" s="17">
        <v>980</v>
      </c>
      <c r="D269" s="17">
        <v>57</v>
      </c>
      <c r="E269" s="17">
        <v>84</v>
      </c>
      <c r="F269" s="17">
        <v>40</v>
      </c>
      <c r="G269" s="9" t="str">
        <f>INDEX(name_tab,MATCH(B269,$B$2:$B$344,0),2)</f>
        <v>Barbeque Chicken Chopped Salad Lunch Special</v>
      </c>
    </row>
    <row r="270" spans="1:7">
      <c r="A270" s="9" t="s">
        <v>631</v>
      </c>
      <c r="B270" s="9" t="str">
        <f>A270&amp;"0"</f>
        <v>US1760</v>
      </c>
      <c r="C270" s="17">
        <v>1240</v>
      </c>
      <c r="D270" s="17">
        <v>77</v>
      </c>
      <c r="E270" s="17">
        <v>85</v>
      </c>
      <c r="F270" s="17">
        <v>56</v>
      </c>
      <c r="G270" s="9" t="str">
        <f>INDEX(name_tab,MATCH(B270,$B$2:$B$344,0),2)</f>
        <v>Barbeque Chicken Pizza, Small</v>
      </c>
    </row>
    <row r="271" spans="1:7">
      <c r="A271" s="9" t="s">
        <v>632</v>
      </c>
      <c r="B271" s="9" t="str">
        <f>A271&amp;"0"</f>
        <v>CO2130</v>
      </c>
      <c r="C271" s="17">
        <v>1480</v>
      </c>
      <c r="D271" s="17">
        <v>87</v>
      </c>
      <c r="E271" s="17">
        <v>114</v>
      </c>
      <c r="F271" s="17">
        <v>65</v>
      </c>
      <c r="G271" s="9" t="str">
        <f>INDEX(name_tab,MATCH(B271,$B$2:$B$344,0),2)</f>
        <v>Barbeque Lunch Platter</v>
      </c>
    </row>
    <row r="272" spans="1:7">
      <c r="A272" s="9" t="s">
        <v>633</v>
      </c>
      <c r="B272" s="9" t="str">
        <f>A272&amp;"0"</f>
        <v>AC7850</v>
      </c>
      <c r="C272" s="17">
        <v>1160</v>
      </c>
      <c r="D272" s="17">
        <v>72</v>
      </c>
      <c r="E272" s="17">
        <v>86</v>
      </c>
      <c r="F272" s="17">
        <v>48</v>
      </c>
      <c r="G272" s="9" t="str">
        <f>INDEX(name_tab,MATCH(B272,$B$2:$B$344,0),2)</f>
        <v>Barbeque Chicken Pizza, Shareable</v>
      </c>
    </row>
    <row r="273" spans="1:7">
      <c r="A273" s="9" t="s">
        <v>634</v>
      </c>
      <c r="B273" s="9" t="str">
        <f>A273&amp;"0"</f>
        <v>US64010</v>
      </c>
      <c r="C273" s="17">
        <v>1160</v>
      </c>
      <c r="D273" s="17">
        <v>69</v>
      </c>
      <c r="E273" s="17">
        <v>96</v>
      </c>
      <c r="F273" s="17">
        <v>46</v>
      </c>
      <c r="G273" s="9" t="str">
        <f>INDEX(name_tab,MATCH(B273,$B$2:$B$344,0),2)</f>
        <v>Barbeque Pulled Pork Sandwich</v>
      </c>
    </row>
    <row r="274" spans="1:7">
      <c r="A274" s="9" t="s">
        <v>635</v>
      </c>
      <c r="B274" s="9" t="str">
        <f>A274&amp;"0"</f>
        <v>NI6250</v>
      </c>
      <c r="C274" s="17">
        <v>1360</v>
      </c>
      <c r="D274" s="17">
        <v>82</v>
      </c>
      <c r="E274" s="17">
        <v>93</v>
      </c>
      <c r="F274" s="17">
        <v>64</v>
      </c>
      <c r="G274" s="9" t="str">
        <f>INDEX(name_tab,MATCH(B274,$B$2:$B$344,0),2)</f>
        <v>Barbeque Chicken Pizza, Medium</v>
      </c>
    </row>
    <row r="275" spans="1:7">
      <c r="A275" s="9" t="s">
        <v>636</v>
      </c>
      <c r="B275" s="9" t="str">
        <f>A275&amp;"0"</f>
        <v>SI8490</v>
      </c>
      <c r="C275" s="17">
        <v>1320</v>
      </c>
      <c r="D275" s="17">
        <v>75</v>
      </c>
      <c r="E275" s="17">
        <v>113</v>
      </c>
      <c r="F275" s="17">
        <v>55</v>
      </c>
      <c r="G275" s="9" t="str">
        <f>INDEX(name_tab,MATCH(B275,$B$2:$B$344,0),2)</f>
        <v>Barbeque Chicken Pizza, Individual</v>
      </c>
    </row>
    <row r="276" spans="1:7">
      <c r="A276" s="9" t="s">
        <v>637</v>
      </c>
      <c r="B276" s="9" t="str">
        <f>A276&amp;"0"</f>
        <v>SP190</v>
      </c>
      <c r="C276" s="17">
        <v>1450</v>
      </c>
      <c r="D276" s="17">
        <v>79</v>
      </c>
      <c r="E276" s="17">
        <v>128</v>
      </c>
      <c r="F276" s="17">
        <v>61</v>
      </c>
      <c r="G276" s="9" t="str">
        <f>INDEX(name_tab,MATCH(B276,$B$2:$B$344,0),2)</f>
        <v>Barbeque Chicken Pizza, Large</v>
      </c>
    </row>
    <row r="277" spans="1:7">
      <c r="A277" s="9" t="s">
        <v>638</v>
      </c>
      <c r="B277" s="9" t="str">
        <f>A277&amp;"0"</f>
        <v>BL4090</v>
      </c>
      <c r="C277" s="17">
        <v>1620</v>
      </c>
      <c r="D277" s="17">
        <v>101</v>
      </c>
      <c r="E277" s="17">
        <v>97</v>
      </c>
      <c r="F277" s="17">
        <v>84</v>
      </c>
      <c r="G277" s="9" t="str">
        <f>INDEX(name_tab,MATCH(B277,$B$2:$B$344,0),2)</f>
        <v>Barbeque Chicken Chopped Salad</v>
      </c>
    </row>
    <row r="278" spans="1:7">
      <c r="A278" s="9" t="s">
        <v>639</v>
      </c>
      <c r="B278" s="9" t="str">
        <f>A278&amp;"0"</f>
        <v>KE2280</v>
      </c>
      <c r="C278" s="17">
        <v>290</v>
      </c>
      <c r="D278" s="17">
        <v>18</v>
      </c>
      <c r="E278" s="17">
        <v>5</v>
      </c>
      <c r="F278" s="17">
        <v>27</v>
      </c>
      <c r="G278" s="9" t="str">
        <f>INDEX(name_tab,MATCH(B278,$B$2:$B$344,0),2)</f>
        <v>Gluten-Free Thin Crust Cheese Pizza</v>
      </c>
    </row>
    <row r="279" spans="1:7">
      <c r="A279" s="9" t="s">
        <v>640</v>
      </c>
      <c r="B279" s="9" t="str">
        <f>A279&amp;"0"</f>
        <v>GI7030</v>
      </c>
      <c r="C279" s="17">
        <v>180</v>
      </c>
      <c r="D279" s="17">
        <v>7</v>
      </c>
      <c r="E279" s="17">
        <v>21</v>
      </c>
      <c r="F279" s="17">
        <v>8</v>
      </c>
      <c r="G279" s="9" t="str">
        <f>INDEX(name_tab,MATCH(B279,$B$2:$B$344,0),2)</f>
        <v>Gluten-Free Chocolate Chip Pizookie</v>
      </c>
    </row>
    <row r="280" spans="1:7">
      <c r="A280" s="9" t="s">
        <v>641</v>
      </c>
      <c r="B280" s="9" t="str">
        <f>A280&amp;"0"</f>
        <v>AH2340</v>
      </c>
      <c r="C280" s="17">
        <v>310</v>
      </c>
      <c r="D280" s="17">
        <v>10</v>
      </c>
      <c r="E280" s="17">
        <v>23</v>
      </c>
      <c r="F280" s="17">
        <v>32</v>
      </c>
      <c r="G280" s="9" t="str">
        <f>INDEX(name_tab,MATCH(B280,$B$2:$B$344,0),2)</f>
        <v>Seared Ahi Salad</v>
      </c>
    </row>
    <row r="281" spans="1:7">
      <c r="A281" s="9" t="s">
        <v>642</v>
      </c>
      <c r="B281" s="9" t="str">
        <f>A281&amp;"0"</f>
        <v>AD8720</v>
      </c>
      <c r="C281" s="17">
        <v>940</v>
      </c>
      <c r="D281" s="17">
        <v>54</v>
      </c>
      <c r="E281" s="17">
        <v>102</v>
      </c>
      <c r="F281" s="17">
        <v>14</v>
      </c>
      <c r="G281" s="9" t="str">
        <f>INDEX(name_tab,MATCH(B281,$B$2:$B$344,0),2)</f>
        <v>Cherry Chipotle Glazed Salmon</v>
      </c>
    </row>
    <row r="282" spans="1:7">
      <c r="A282" s="9" t="s">
        <v>643</v>
      </c>
      <c r="B282" s="9" t="str">
        <f>A282&amp;"0"</f>
        <v>AB5180</v>
      </c>
      <c r="C282" s="17">
        <v>320</v>
      </c>
      <c r="D282" s="17">
        <v>25</v>
      </c>
      <c r="E282" s="17">
        <v>15</v>
      </c>
      <c r="F282" s="17">
        <v>7</v>
      </c>
      <c r="G282" s="9" t="str">
        <f>INDEX(name_tab,MATCH(B282,$B$2:$B$344,0),2)</f>
        <v>Peachberry Iced Tea</v>
      </c>
    </row>
    <row r="283" spans="1:7">
      <c r="A283" s="9" t="s">
        <v>644</v>
      </c>
      <c r="B283" s="9" t="str">
        <f>A283&amp;"0"</f>
        <v>ES6140</v>
      </c>
      <c r="C283" s="17">
        <v>2150</v>
      </c>
      <c r="D283" s="17">
        <v>120</v>
      </c>
      <c r="E283" s="17">
        <v>203</v>
      </c>
      <c r="F283" s="17">
        <v>64</v>
      </c>
      <c r="G283" s="9" t="str">
        <f>INDEX(name_tab,MATCH(B283,$B$2:$B$344,0),2)</f>
        <v>Sierra Mist</v>
      </c>
    </row>
    <row r="284" spans="1:7">
      <c r="A284" s="9" t="s">
        <v>645</v>
      </c>
      <c r="B284" s="9" t="str">
        <f>A284&amp;"0"</f>
        <v>US4140</v>
      </c>
      <c r="C284" s="17">
        <v>810</v>
      </c>
      <c r="D284" s="17">
        <v>28</v>
      </c>
      <c r="E284" s="17">
        <v>86</v>
      </c>
      <c r="F284" s="17">
        <v>45</v>
      </c>
      <c r="G284" s="9" t="str">
        <f>INDEX(name_tab,MATCH(B284,$B$2:$B$344,0),2)</f>
        <v>Cranberry Juice</v>
      </c>
    </row>
    <row r="285" spans="1:7">
      <c r="A285" s="9" t="s">
        <v>646</v>
      </c>
      <c r="B285" s="9" t="str">
        <f>A285&amp;"0"</f>
        <v>NI7550</v>
      </c>
      <c r="C285" s="17">
        <v>110</v>
      </c>
      <c r="D285" s="17">
        <v>6</v>
      </c>
      <c r="E285" s="17">
        <v>10</v>
      </c>
      <c r="F285" s="17">
        <v>5</v>
      </c>
      <c r="G285" s="9" t="str">
        <f>INDEX(name_tab,MATCH(B285,$B$2:$B$344,0),2)</f>
        <v>Berry Sweet Limeade</v>
      </c>
    </row>
    <row r="286" spans="1:7">
      <c r="A286" s="9" t="s">
        <v>647</v>
      </c>
      <c r="B286" s="9" t="str">
        <f>A286&amp;"0"</f>
        <v>KE300</v>
      </c>
      <c r="C286" s="17">
        <v>680</v>
      </c>
      <c r="D286" s="17">
        <v>29</v>
      </c>
      <c r="E286" s="17">
        <v>66</v>
      </c>
      <c r="F286" s="17">
        <v>37</v>
      </c>
      <c r="G286" s="9" t="str">
        <f>INDEX(name_tab,MATCH(B286,$B$2:$B$344,0),2)</f>
        <v>Hearty Minestrone</v>
      </c>
    </row>
    <row r="287" spans="1:7">
      <c r="A287" s="9" t="s">
        <v>648</v>
      </c>
      <c r="B287" s="9" t="str">
        <f>A287&amp;"0"</f>
        <v>KE6980</v>
      </c>
      <c r="C287" s="17">
        <v>430</v>
      </c>
      <c r="D287" s="17">
        <v>11</v>
      </c>
      <c r="E287" s="17">
        <v>65</v>
      </c>
      <c r="F287" s="17">
        <v>19</v>
      </c>
      <c r="G287" s="9" t="str">
        <f>INDEX(name_tab,MATCH(B287,$B$2:$B$344,0),2)</f>
        <v>Caesar Salad</v>
      </c>
    </row>
    <row r="288" spans="1:7">
      <c r="A288" s="9" t="s">
        <v>649</v>
      </c>
      <c r="B288" s="9" t="str">
        <f>A288&amp;"0"</f>
        <v>OR3110</v>
      </c>
      <c r="C288" s="17">
        <v>530</v>
      </c>
      <c r="D288" s="17">
        <v>36</v>
      </c>
      <c r="E288" s="17">
        <v>39</v>
      </c>
      <c r="F288" s="17">
        <v>13</v>
      </c>
      <c r="G288" s="9" t="str">
        <f>INDEX(name_tab,MATCH(B288,$B$2:$B$344,0),2)</f>
        <v>Parmesan Crusted Chicken Sandwich</v>
      </c>
    </row>
    <row r="289" spans="1:7">
      <c r="A289" s="9" t="s">
        <v>650</v>
      </c>
      <c r="B289" s="9" t="str">
        <f>A289&amp;"0"</f>
        <v>IS6320</v>
      </c>
      <c r="C289" s="17">
        <v>1440</v>
      </c>
      <c r="D289" s="17">
        <v>73</v>
      </c>
      <c r="E289" s="17">
        <v>138</v>
      </c>
      <c r="F289" s="17">
        <v>43</v>
      </c>
      <c r="G289" s="9" t="str">
        <f>INDEX(name_tab,MATCH(B289,$B$2:$B$344,0),2)</f>
        <v>Parmesan Crusted Chicken</v>
      </c>
    </row>
    <row r="290" spans="1:7">
      <c r="A290" s="9" t="s">
        <v>651</v>
      </c>
      <c r="B290" s="9" t="str">
        <f>A290&amp;"0"</f>
        <v>SP3410</v>
      </c>
      <c r="C290" s="17">
        <v>660</v>
      </c>
      <c r="D290" s="17">
        <v>26</v>
      </c>
      <c r="E290" s="17">
        <v>61</v>
      </c>
      <c r="F290" s="17">
        <v>47</v>
      </c>
      <c r="G290" s="9" t="str">
        <f>INDEX(name_tab,MATCH(B290,$B$2:$B$344,0),2)</f>
        <v>Classic Combo Pizza, Individual</v>
      </c>
    </row>
    <row r="291" spans="1:7">
      <c r="A291" s="9" t="s">
        <v>652</v>
      </c>
      <c r="B291" s="9" t="str">
        <f>A291&amp;"0"</f>
        <v>SP5060</v>
      </c>
      <c r="C291" s="17">
        <v>450</v>
      </c>
      <c r="D291" s="17">
        <v>24</v>
      </c>
      <c r="E291" s="17">
        <v>44</v>
      </c>
      <c r="F291" s="17">
        <v>12</v>
      </c>
      <c r="G291" s="9" t="str">
        <f>INDEX(name_tab,MATCH(B291,$B$2:$B$344,0),2)</f>
        <v>Classic Breakfast Sandwich</v>
      </c>
    </row>
    <row r="292" spans="1:7">
      <c r="A292" s="9" t="s">
        <v>653</v>
      </c>
      <c r="B292" s="9" t="str">
        <f>A292&amp;"0"</f>
        <v>TR9210</v>
      </c>
      <c r="C292" s="17">
        <v>680</v>
      </c>
      <c r="D292" s="17">
        <v>29</v>
      </c>
      <c r="E292" s="17">
        <v>53</v>
      </c>
      <c r="F292" s="17">
        <v>46</v>
      </c>
      <c r="G292" s="9" t="str">
        <f>INDEX(name_tab,MATCH(B292,$B$2:$B$344,0),2)</f>
        <v>Classic Combo Pizza, Large</v>
      </c>
    </row>
    <row r="293" spans="1:7">
      <c r="A293" s="9" t="s">
        <v>654</v>
      </c>
      <c r="B293" s="9" t="str">
        <f>A293&amp;"0"</f>
        <v>ES6690</v>
      </c>
      <c r="C293" s="17">
        <v>260</v>
      </c>
      <c r="D293" s="17">
        <v>18</v>
      </c>
      <c r="E293" s="17">
        <v>11</v>
      </c>
      <c r="F293" s="17">
        <v>14</v>
      </c>
      <c r="G293" s="9" t="str">
        <f>INDEX(name_tab,MATCH(B293,$B$2:$B$344,0),2)</f>
        <v>Classic Combo Pizza, Mini</v>
      </c>
    </row>
    <row r="294" spans="1:7">
      <c r="A294" s="9" t="s">
        <v>655</v>
      </c>
      <c r="B294" s="9" t="str">
        <f>A294&amp;"0"</f>
        <v>ES1750</v>
      </c>
      <c r="C294" s="17">
        <v>190</v>
      </c>
      <c r="D294" s="17">
        <v>12</v>
      </c>
      <c r="E294" s="17">
        <v>16</v>
      </c>
      <c r="F294" s="17">
        <v>6</v>
      </c>
      <c r="G294" s="9" t="str">
        <f>INDEX(name_tab,MATCH(B294,$B$2:$B$344,0),2)</f>
        <v>Classic Buttermilk Pancakes, Just for Kids</v>
      </c>
    </row>
    <row r="295" spans="1:7">
      <c r="A295" s="9" t="s">
        <v>656</v>
      </c>
      <c r="B295" s="9" t="str">
        <f>A295&amp;"0"</f>
        <v>LI1230</v>
      </c>
      <c r="C295" s="17">
        <v>970</v>
      </c>
      <c r="D295" s="17">
        <v>60</v>
      </c>
      <c r="E295" s="17">
        <v>53</v>
      </c>
      <c r="F295" s="17">
        <v>51</v>
      </c>
      <c r="G295" s="9" t="str">
        <f>INDEX(name_tab,MATCH(B295,$B$2:$B$344,0),2)</f>
        <v>Classic Combo Pizza, Small</v>
      </c>
    </row>
    <row r="296" spans="1:7">
      <c r="A296" s="9" t="s">
        <v>657</v>
      </c>
      <c r="B296" s="9" t="str">
        <f>A296&amp;"0"</f>
        <v>DE2410</v>
      </c>
      <c r="C296" s="17">
        <v>110</v>
      </c>
      <c r="D296" s="17">
        <v>4</v>
      </c>
      <c r="E296" s="17">
        <v>16</v>
      </c>
      <c r="F296" s="17">
        <v>4</v>
      </c>
      <c r="G296" s="9" t="str">
        <f>INDEX(name_tab,MATCH(B296,$B$2:$B$344,0),2)</f>
        <v>Classic Buttermilk Pancakes Combo</v>
      </c>
    </row>
    <row r="297" spans="1:7">
      <c r="A297" s="9" t="s">
        <v>658</v>
      </c>
      <c r="B297" s="9" t="str">
        <f>A297&amp;"0"</f>
        <v>ME5280</v>
      </c>
      <c r="C297" s="17">
        <v>900</v>
      </c>
      <c r="D297" s="17">
        <v>53</v>
      </c>
      <c r="E297" s="17">
        <v>77</v>
      </c>
      <c r="F297" s="17">
        <v>29</v>
      </c>
      <c r="G297" s="9" t="str">
        <f>INDEX(name_tab,MATCH(B297,$B$2:$B$344,0),2)</f>
        <v>Classic Turkey Sandwich</v>
      </c>
    </row>
    <row r="298" spans="1:7">
      <c r="A298" s="9" t="s">
        <v>659</v>
      </c>
      <c r="B298" s="9" t="str">
        <f>A298&amp;"0"</f>
        <v>HO550</v>
      </c>
      <c r="C298" s="17">
        <v>670</v>
      </c>
      <c r="D298" s="17">
        <v>29</v>
      </c>
      <c r="E298" s="17">
        <v>51</v>
      </c>
      <c r="F298" s="17">
        <v>46</v>
      </c>
      <c r="G298" s="9" t="str">
        <f>INDEX(name_tab,MATCH(B298,$B$2:$B$344,0),2)</f>
        <v>Classic Combo Pizza, Shareable</v>
      </c>
    </row>
    <row r="299" spans="1:7">
      <c r="A299" s="9" t="s">
        <v>660</v>
      </c>
      <c r="B299" s="9" t="str">
        <f>A299&amp;"0"</f>
        <v>IT9190</v>
      </c>
      <c r="C299" s="17">
        <v>100</v>
      </c>
      <c r="D299" s="17">
        <v>5</v>
      </c>
      <c r="E299" s="17">
        <v>10</v>
      </c>
      <c r="F299" s="17">
        <v>5</v>
      </c>
      <c r="G299" s="9" t="str">
        <f>INDEX(name_tab,MATCH(B299,$B$2:$B$344,0),2)</f>
        <v>Classic Combo Pizza, Medium</v>
      </c>
    </row>
    <row r="300" spans="1:7">
      <c r="A300" s="9" t="s">
        <v>661</v>
      </c>
      <c r="B300" s="9" t="str">
        <f>A300&amp;"0"</f>
        <v>AU3570</v>
      </c>
      <c r="C300" s="17">
        <v>900</v>
      </c>
      <c r="D300" s="17">
        <v>30</v>
      </c>
      <c r="E300" s="17">
        <v>107</v>
      </c>
      <c r="F300" s="17">
        <v>45</v>
      </c>
      <c r="G300" s="9" t="str">
        <f>INDEX(name_tab,MATCH(B300,$B$2:$B$344,0),2)</f>
        <v>Classic Buttermilk Pancakes Combo, Just for Kids</v>
      </c>
    </row>
    <row r="301" spans="1:7">
      <c r="A301" s="9" t="s">
        <v>662</v>
      </c>
      <c r="B301" s="9" t="str">
        <f>A301&amp;"0"</f>
        <v>IN2610</v>
      </c>
      <c r="C301" s="17">
        <v>370</v>
      </c>
      <c r="D301" s="17">
        <v>30</v>
      </c>
      <c r="E301" s="17">
        <v>17</v>
      </c>
      <c r="F301" s="17">
        <v>9</v>
      </c>
      <c r="G301" s="9" t="str">
        <f>INDEX(name_tab,MATCH(B301,$B$2:$B$344,0),2)</f>
        <v>Classic Rib-Eye</v>
      </c>
    </row>
    <row r="302" spans="1:7">
      <c r="A302" s="9" t="s">
        <v>663</v>
      </c>
      <c r="B302" s="9" t="str">
        <f>A302&amp;"0"</f>
        <v>LL3410</v>
      </c>
      <c r="C302" s="17">
        <v>820</v>
      </c>
      <c r="D302" s="17">
        <v>39</v>
      </c>
      <c r="E302" s="17">
        <v>77</v>
      </c>
      <c r="F302" s="17">
        <v>33</v>
      </c>
      <c r="G302" s="9" t="str">
        <f>INDEX(name_tab,MATCH(B302,$B$2:$B$344,0),2)</f>
        <v>Classic Burger</v>
      </c>
    </row>
    <row r="303" spans="1:7">
      <c r="A303" s="9" t="s">
        <v>664</v>
      </c>
      <c r="B303" s="9" t="str">
        <f>A303&amp;"0"</f>
        <v>ON960</v>
      </c>
      <c r="C303" s="17">
        <v>120</v>
      </c>
      <c r="D303" s="17">
        <v>7</v>
      </c>
      <c r="E303" s="17">
        <v>10</v>
      </c>
      <c r="F303" s="17">
        <v>5</v>
      </c>
      <c r="G303" s="9" t="str">
        <f>INDEX(name_tab,MATCH(B303,$B$2:$B$344,0),2)</f>
        <v>Classic Buttermilk Pancakes, Full Stack</v>
      </c>
    </row>
    <row r="304" spans="1:7">
      <c r="A304" s="9" t="s">
        <v>665</v>
      </c>
      <c r="B304" s="9" t="str">
        <f>A304&amp;"0"</f>
        <v>TE9380</v>
      </c>
      <c r="C304" s="17">
        <v>100</v>
      </c>
      <c r="D304" s="17">
        <v>5</v>
      </c>
      <c r="E304" s="17">
        <v>10</v>
      </c>
      <c r="F304" s="17">
        <v>4</v>
      </c>
      <c r="G304" s="9" t="str">
        <f>INDEX(name_tab,MATCH(B304,$B$2:$B$344,0),2)</f>
        <v>Classic Buttermilk Pancakes, Short Stack</v>
      </c>
    </row>
    <row r="305" spans="1:7">
      <c r="A305" s="9" t="s">
        <v>666</v>
      </c>
      <c r="B305" s="9" t="str">
        <f>A305&amp;"0"</f>
        <v>NT8340</v>
      </c>
      <c r="C305" s="17">
        <v>1120</v>
      </c>
      <c r="D305" s="17">
        <v>67</v>
      </c>
      <c r="E305" s="17">
        <v>84</v>
      </c>
      <c r="F305" s="17">
        <v>43</v>
      </c>
      <c r="G305" s="9" t="str">
        <f>INDEX(name_tab,MATCH(B305,$B$2:$B$344,0),2)</f>
        <v>Crispy Jalapeño Burger</v>
      </c>
    </row>
    <row r="306" spans="1:7">
      <c r="A306" s="9" t="s">
        <v>667</v>
      </c>
      <c r="B306" s="9" t="str">
        <f>A306&amp;"0"</f>
        <v>ID510</v>
      </c>
      <c r="C306" s="17">
        <v>390</v>
      </c>
      <c r="D306" s="17">
        <v>23</v>
      </c>
      <c r="E306" s="17">
        <v>42</v>
      </c>
      <c r="F306" s="17">
        <v>4</v>
      </c>
      <c r="G306" s="9" t="str">
        <f>INDEX(name_tab,MATCH(B306,$B$2:$B$344,0),2)</f>
        <v>Crispy Calamari</v>
      </c>
    </row>
    <row r="307" spans="1:7">
      <c r="A307" s="9" t="s">
        <v>668</v>
      </c>
      <c r="B307" s="9" t="str">
        <f>A307&amp;"0"</f>
        <v>ID6550</v>
      </c>
      <c r="C307" s="17">
        <v>390</v>
      </c>
      <c r="D307" s="17">
        <v>21</v>
      </c>
      <c r="E307" s="17">
        <v>48</v>
      </c>
      <c r="F307" s="17">
        <v>5</v>
      </c>
      <c r="G307" s="9" t="str">
        <f>INDEX(name_tab,MATCH(B307,$B$2:$B$344,0),2)</f>
        <v>Asparagus</v>
      </c>
    </row>
    <row r="308" spans="1:7">
      <c r="A308" s="9" t="s">
        <v>669</v>
      </c>
      <c r="B308" s="9" t="str">
        <f>A308&amp;"0"</f>
        <v>LI690</v>
      </c>
      <c r="C308" s="17">
        <v>870</v>
      </c>
      <c r="D308" s="17">
        <v>31</v>
      </c>
      <c r="E308" s="17">
        <v>97</v>
      </c>
      <c r="F308" s="17">
        <v>49</v>
      </c>
      <c r="G308" s="9" t="str">
        <f>INDEX(name_tab,MATCH(B308,$B$2:$B$344,0),2)</f>
        <v>Crispy Fried Artichokes</v>
      </c>
    </row>
    <row r="309" spans="1:7">
      <c r="A309" s="9" t="s">
        <v>670</v>
      </c>
      <c r="B309" s="9" t="str">
        <f>A309&amp;"0"</f>
        <v>AC8930</v>
      </c>
      <c r="C309" s="17">
        <v>300</v>
      </c>
      <c r="D309" s="17">
        <v>21</v>
      </c>
      <c r="E309" s="17">
        <v>15</v>
      </c>
      <c r="F309" s="17">
        <v>11</v>
      </c>
      <c r="G309" s="9" t="str">
        <f>INDEX(name_tab,MATCH(B309,$B$2:$B$344,0),2)</f>
        <v>Lightswitch Light Lager</v>
      </c>
    </row>
    <row r="310" spans="1:7">
      <c r="A310" s="9" t="s">
        <v>671</v>
      </c>
      <c r="B310" s="9" t="str">
        <f>A310&amp;"0"</f>
        <v>AC1050</v>
      </c>
      <c r="C310" s="17">
        <v>1000</v>
      </c>
      <c r="D310" s="17">
        <v>49</v>
      </c>
      <c r="E310" s="17">
        <v>120</v>
      </c>
      <c r="F310" s="17">
        <v>26</v>
      </c>
      <c r="G310" s="9" t="str">
        <f>INDEX(name_tab,MATCH(B310,$B$2:$B$344,0),2)</f>
        <v>Salted Caramel Pizookie</v>
      </c>
    </row>
    <row r="311" spans="1:7">
      <c r="A311" s="9" t="s">
        <v>672</v>
      </c>
      <c r="B311" s="9" t="str">
        <f>A311&amp;"0"</f>
        <v>HA7530</v>
      </c>
      <c r="C311" s="17">
        <v>360</v>
      </c>
      <c r="D311" s="17">
        <v>10</v>
      </c>
      <c r="E311" s="17">
        <v>40</v>
      </c>
      <c r="F311" s="17">
        <v>28</v>
      </c>
      <c r="G311" s="9" t="str">
        <f>INDEX(name_tab,MATCH(B311,$B$2:$B$344,0),2)</f>
        <v>Handcrafted Cream Soda</v>
      </c>
    </row>
    <row r="312" spans="1:7">
      <c r="A312" s="9" t="s">
        <v>673</v>
      </c>
      <c r="B312" s="9" t="str">
        <f>A312&amp;"0"</f>
        <v>NA2180</v>
      </c>
      <c r="C312" s="17">
        <v>870</v>
      </c>
      <c r="D312" s="17">
        <v>68</v>
      </c>
      <c r="E312" s="17">
        <v>9</v>
      </c>
      <c r="F312" s="17">
        <v>51</v>
      </c>
      <c r="G312" s="9" t="str">
        <f>INDEX(name_tab,MATCH(B312,$B$2:$B$344,0),2)</f>
        <v>Handcrafted Black Cherry Soda</v>
      </c>
    </row>
    <row r="313" spans="1:7">
      <c r="A313" s="9" t="s">
        <v>674</v>
      </c>
      <c r="B313" s="9" t="str">
        <f>A313&amp;"0"</f>
        <v>TE8710</v>
      </c>
      <c r="C313" s="17">
        <v>220</v>
      </c>
      <c r="D313" s="17">
        <v>15</v>
      </c>
      <c r="E313" s="17">
        <v>10</v>
      </c>
      <c r="F313" s="17">
        <v>10</v>
      </c>
      <c r="G313" s="9" t="str">
        <f>INDEX(name_tab,MATCH(B313,$B$2:$B$344,0),2)</f>
        <v>Handcrafted Orange Cream Soda</v>
      </c>
    </row>
    <row r="314" spans="1:7">
      <c r="A314" s="9" t="s">
        <v>675</v>
      </c>
      <c r="B314" s="9" t="str">
        <f>A314&amp;"0"</f>
        <v>OB3750</v>
      </c>
      <c r="C314" s="17">
        <v>1400</v>
      </c>
      <c r="D314" s="17">
        <v>109</v>
      </c>
      <c r="E314" s="17">
        <v>49</v>
      </c>
      <c r="F314" s="17">
        <v>49</v>
      </c>
      <c r="G314" s="9" t="str">
        <f>INDEX(name_tab,MATCH(B314,$B$2:$B$344,0),2)</f>
        <v>Handcrafted Root Beer</v>
      </c>
    </row>
    <row r="315" spans="1:7">
      <c r="A315" s="9" t="s">
        <v>676</v>
      </c>
      <c r="B315" s="9" t="str">
        <f>A315&amp;"0"</f>
        <v>MI1410</v>
      </c>
      <c r="C315" s="17">
        <v>160</v>
      </c>
      <c r="D315" s="17">
        <v>15</v>
      </c>
      <c r="E315" s="17">
        <v>6</v>
      </c>
      <c r="F315" s="17">
        <v>0</v>
      </c>
      <c r="G315" s="9" t="str">
        <f>INDEX(name_tab,MATCH(B315,$B$2:$B$344,0),2)</f>
        <v>Roasted Garlic</v>
      </c>
    </row>
    <row r="316" spans="1:7">
      <c r="A316" s="9" t="s">
        <v>677</v>
      </c>
      <c r="B316" s="9" t="str">
        <f>A316&amp;"0"</f>
        <v>QU8910</v>
      </c>
      <c r="C316" s="17">
        <v>930</v>
      </c>
      <c r="D316" s="17">
        <v>47</v>
      </c>
      <c r="E316" s="17">
        <v>64</v>
      </c>
      <c r="F316" s="17">
        <v>54</v>
      </c>
      <c r="G316" s="9" t="str">
        <f>INDEX(name_tab,MATCH(B316,$B$2:$B$344,0),2)</f>
        <v>Twisted BLT Starter Salad</v>
      </c>
    </row>
    <row r="317" spans="1:7">
      <c r="A317" s="9" t="s">
        <v>678</v>
      </c>
      <c r="B317" s="9" t="str">
        <f>A317&amp;"0"</f>
        <v>LE6340</v>
      </c>
      <c r="C317" s="17">
        <v>150</v>
      </c>
      <c r="D317" s="17">
        <v>15</v>
      </c>
      <c r="E317" s="17">
        <v>5</v>
      </c>
      <c r="F317" s="17">
        <v>3</v>
      </c>
      <c r="G317" s="9" t="str">
        <f>INDEX(name_tab,MATCH(B317,$B$2:$B$344,0),2)</f>
        <v>Roasted Vegetable and Goat Cheese Flatbread Appetizer Pizza (1 slice)</v>
      </c>
    </row>
    <row r="318" spans="1:7">
      <c r="A318" s="9" t="s">
        <v>679</v>
      </c>
      <c r="B318" s="9" t="str">
        <f>A318&amp;"0"</f>
        <v>SA6750</v>
      </c>
      <c r="C318" s="17">
        <v>810</v>
      </c>
      <c r="D318" s="17">
        <v>64</v>
      </c>
      <c r="E318" s="17">
        <v>44</v>
      </c>
      <c r="F318" s="17">
        <v>23</v>
      </c>
      <c r="G318" s="9" t="str">
        <f>INDEX(name_tab,MATCH(B318,$B$2:$B$344,0),2)</f>
        <v>Fire-Roasted Red Bell Peppers</v>
      </c>
    </row>
    <row r="319" spans="1:7">
      <c r="A319" s="9" t="s">
        <v>680</v>
      </c>
      <c r="B319" s="9" t="str">
        <f>A319&amp;"0"</f>
        <v>AM7430</v>
      </c>
      <c r="C319" s="17">
        <v>170</v>
      </c>
      <c r="D319" s="17">
        <v>17</v>
      </c>
      <c r="E319" s="17">
        <v>2</v>
      </c>
      <c r="F319" s="17">
        <v>0</v>
      </c>
      <c r="G319" s="9" t="str">
        <f>INDEX(name_tab,MATCH(B319,$B$2:$B$344,0),2)</f>
        <v>The Classic Potato</v>
      </c>
    </row>
    <row r="320" spans="1:7">
      <c r="A320" s="9" t="s">
        <v>681</v>
      </c>
      <c r="B320" s="9" t="str">
        <f>A320&amp;"0"</f>
        <v>NE7740</v>
      </c>
      <c r="C320" s="17">
        <v>240</v>
      </c>
      <c r="D320" s="17">
        <v>24</v>
      </c>
      <c r="E320" s="17">
        <v>8</v>
      </c>
      <c r="F320" s="17">
        <v>0</v>
      </c>
      <c r="G320" s="9" t="str">
        <f>INDEX(name_tab,MATCH(B320,$B$2:$B$344,0),2)</f>
        <v>Country Sausage Links</v>
      </c>
    </row>
    <row r="321" spans="1:7">
      <c r="A321" s="9" t="s">
        <v>682</v>
      </c>
      <c r="B321" s="9" t="str">
        <f>A321&amp;"0"</f>
        <v>IS9630</v>
      </c>
      <c r="C321" s="17">
        <v>1400</v>
      </c>
      <c r="D321" s="17">
        <v>107</v>
      </c>
      <c r="E321" s="17">
        <v>77</v>
      </c>
      <c r="F321" s="17">
        <v>37</v>
      </c>
      <c r="G321" s="9" t="str">
        <f>INDEX(name_tab,MATCH(B321,$B$2:$B$344,0),2)</f>
        <v>EXXXXtra Hot Buffalo</v>
      </c>
    </row>
    <row r="322" spans="1:7">
      <c r="A322" s="9" t="s">
        <v>683</v>
      </c>
      <c r="B322" s="9" t="str">
        <f>A322&amp;"0"</f>
        <v>US8380</v>
      </c>
      <c r="C322" s="17">
        <v>400</v>
      </c>
      <c r="D322" s="17">
        <v>32</v>
      </c>
      <c r="E322" s="17">
        <v>22</v>
      </c>
      <c r="F322" s="17">
        <v>11</v>
      </c>
      <c r="G322" s="9" t="str">
        <f>INDEX(name_tab,MATCH(B322,$B$2:$B$344,0),2)</f>
        <v>Spaghetti With Spicy Tomato Sauce Lunch Special</v>
      </c>
    </row>
    <row r="323" spans="1:7">
      <c r="A323" s="9" t="s">
        <v>684</v>
      </c>
      <c r="B323" s="9" t="str">
        <f>A323&amp;"0"</f>
        <v>US5190</v>
      </c>
      <c r="C323" s="17">
        <v>80</v>
      </c>
      <c r="D323" s="17">
        <v>4</v>
      </c>
      <c r="E323" s="17">
        <v>8</v>
      </c>
      <c r="F323" s="17">
        <v>5</v>
      </c>
      <c r="G323" s="9" t="str">
        <f>INDEX(name_tab,MATCH(B323,$B$2:$B$344,0),2)</f>
        <v>Spaghetti With Marinara Sauce</v>
      </c>
    </row>
    <row r="324" spans="1:7">
      <c r="A324" s="9" t="s">
        <v>685</v>
      </c>
      <c r="B324" s="9" t="str">
        <f>A324&amp;"0"</f>
        <v>US4360</v>
      </c>
      <c r="C324" s="17">
        <v>280</v>
      </c>
      <c r="D324" s="17">
        <v>25</v>
      </c>
      <c r="E324" s="17">
        <v>10</v>
      </c>
      <c r="F324" s="17">
        <v>8</v>
      </c>
      <c r="G324" s="9" t="str">
        <f>INDEX(name_tab,MATCH(B324,$B$2:$B$344,0),2)</f>
        <v>Spaghetti With Marinara Sauce Lunch Special</v>
      </c>
    </row>
    <row r="325" spans="1:7">
      <c r="A325" s="9" t="s">
        <v>686</v>
      </c>
      <c r="B325" s="9" t="str">
        <f>A325&amp;"0"</f>
        <v>IA3470</v>
      </c>
      <c r="C325" s="17">
        <v>170</v>
      </c>
      <c r="D325" s="17">
        <v>18</v>
      </c>
      <c r="E325" s="17">
        <v>2</v>
      </c>
      <c r="F325" s="17">
        <v>0</v>
      </c>
      <c r="G325" s="9" t="str">
        <f>INDEX(name_tab,MATCH(B325,$B$2:$B$344,0),2)</f>
        <v>Spaghetti With Meat Sauce Lunch Special</v>
      </c>
    </row>
    <row r="326" spans="1:7">
      <c r="A326" s="9" t="s">
        <v>687</v>
      </c>
      <c r="B326" s="9" t="str">
        <f>A326&amp;"0"</f>
        <v>LO180</v>
      </c>
      <c r="C326" s="17">
        <v>60</v>
      </c>
      <c r="D326" s="17">
        <v>5</v>
      </c>
      <c r="E326" s="17">
        <v>3</v>
      </c>
      <c r="F326" s="17">
        <v>0</v>
      </c>
      <c r="G326" s="9" t="str">
        <f>INDEX(name_tab,MATCH(B326,$B$2:$B$344,0),2)</f>
        <v>Spaghetti With Meat Sauce</v>
      </c>
    </row>
    <row r="327" spans="1:7">
      <c r="A327" s="9" t="s">
        <v>688</v>
      </c>
      <c r="B327" s="9" t="str">
        <f>A327&amp;"0"</f>
        <v>OI5830</v>
      </c>
      <c r="C327" s="17">
        <v>210</v>
      </c>
      <c r="D327" s="17">
        <v>21</v>
      </c>
      <c r="E327" s="17">
        <v>5</v>
      </c>
      <c r="F327" s="17">
        <v>0</v>
      </c>
      <c r="G327" s="9" t="str">
        <f>INDEX(name_tab,MATCH(B327,$B$2:$B$344,0),2)</f>
        <v>Spaghetti With Spicy Tomato Sauce</v>
      </c>
    </row>
    <row r="328" spans="1:7">
      <c r="A328" s="9" t="s">
        <v>689</v>
      </c>
      <c r="B328" s="9" t="str">
        <f>A328&amp;"0"</f>
        <v>NC8470</v>
      </c>
      <c r="C328" s="17">
        <v>170</v>
      </c>
      <c r="D328" s="17">
        <v>17</v>
      </c>
      <c r="E328" s="17">
        <v>2</v>
      </c>
      <c r="F328" s="17">
        <v>0</v>
      </c>
      <c r="G328" s="9" t="str">
        <f>INDEX(name_tab,MATCH(B328,$B$2:$B$344,0),2)</f>
        <v>Two Eggs</v>
      </c>
    </row>
    <row r="329" spans="1:7">
      <c r="A329" s="9" t="s">
        <v>690</v>
      </c>
      <c r="B329" s="9" t="str">
        <f>A329&amp;"0"</f>
        <v>NT4330</v>
      </c>
      <c r="C329" s="17">
        <v>980</v>
      </c>
      <c r="D329" s="17">
        <v>57</v>
      </c>
      <c r="E329" s="17">
        <v>55</v>
      </c>
      <c r="F329" s="17">
        <v>54</v>
      </c>
      <c r="G329" s="9" t="str">
        <f>INDEX(name_tab,MATCH(B329,$B$2:$B$344,0),2)</f>
        <v>Sourdough Toast (2 slices)</v>
      </c>
    </row>
    <row r="330" spans="1:7">
      <c r="A330" s="9" t="s">
        <v>691</v>
      </c>
      <c r="B330" s="9" t="str">
        <f>A330&amp;"0"</f>
        <v>AN2760</v>
      </c>
      <c r="C330" s="17">
        <v>200</v>
      </c>
      <c r="D330" s="17">
        <v>20</v>
      </c>
      <c r="E330" s="17">
        <v>6</v>
      </c>
      <c r="F330" s="17">
        <v>0</v>
      </c>
      <c r="G330" s="9" t="str">
        <f>INDEX(name_tab,MATCH(B330,$B$2:$B$344,0),2)</f>
        <v>Grapefruit Juice</v>
      </c>
    </row>
    <row r="331" spans="1:7">
      <c r="A331" s="9" t="s">
        <v>692</v>
      </c>
      <c r="B331" s="9" t="str">
        <f>A331&amp;"0"</f>
        <v>IA6520</v>
      </c>
      <c r="C331" s="17">
        <v>520</v>
      </c>
      <c r="D331" s="17">
        <v>20</v>
      </c>
      <c r="E331" s="17">
        <v>34</v>
      </c>
      <c r="F331" s="17">
        <v>43</v>
      </c>
      <c r="G331" s="9" t="str">
        <f>INDEX(name_tab,MATCH(B331,$B$2:$B$344,0),2)</f>
        <v>Signature Five Cheese Blend Pizza, Individual</v>
      </c>
    </row>
    <row r="332" spans="1:7">
      <c r="A332" s="9" t="s">
        <v>693</v>
      </c>
      <c r="B332" s="9" t="str">
        <f>A332&amp;"0"</f>
        <v>QU1460</v>
      </c>
      <c r="C332" s="17">
        <v>630</v>
      </c>
      <c r="D332" s="17">
        <v>37</v>
      </c>
      <c r="E332" s="17">
        <v>47</v>
      </c>
      <c r="F332" s="17">
        <v>27</v>
      </c>
      <c r="G332" s="9" t="str">
        <f>INDEX(name_tab,MATCH(B332,$B$2:$B$344,0),2)</f>
        <v>Signature Five Cheese Blend Pizza, Shareable</v>
      </c>
    </row>
    <row r="333" spans="1:7">
      <c r="A333" s="9" t="s">
        <v>694</v>
      </c>
      <c r="B333" s="9" t="str">
        <f>A333&amp;"0"</f>
        <v>RR2560</v>
      </c>
      <c r="C333" s="17">
        <v>590</v>
      </c>
      <c r="D333" s="17">
        <v>26</v>
      </c>
      <c r="E333" s="17">
        <v>40</v>
      </c>
      <c r="F333" s="17">
        <v>46</v>
      </c>
      <c r="G333" s="9" t="str">
        <f>INDEX(name_tab,MATCH(B333,$B$2:$B$344,0),2)</f>
        <v>Brewhouse Burger with Bacon and Cheese</v>
      </c>
    </row>
    <row r="334" spans="1:7">
      <c r="A334" s="9" t="s">
        <v>695</v>
      </c>
      <c r="B334" s="9" t="str">
        <f>A334&amp;"0"</f>
        <v>NE480</v>
      </c>
      <c r="C334" s="17">
        <v>700</v>
      </c>
      <c r="D334" s="17">
        <v>37</v>
      </c>
      <c r="E334" s="17">
        <v>57</v>
      </c>
      <c r="F334" s="17">
        <v>34</v>
      </c>
      <c r="G334" s="9" t="str">
        <f>INDEX(name_tab,MATCH(B334,$B$2:$B$344,0),2)</f>
        <v>Brewhouse BBQ</v>
      </c>
    </row>
    <row r="335" spans="1:7">
      <c r="A335" s="9" t="s">
        <v>696</v>
      </c>
      <c r="B335" s="9" t="str">
        <f>A335&amp;"0"</f>
        <v>LE2370</v>
      </c>
      <c r="C335" s="17">
        <v>750</v>
      </c>
      <c r="D335" s="17">
        <v>29</v>
      </c>
      <c r="E335" s="17">
        <v>71</v>
      </c>
      <c r="F335" s="17">
        <v>46</v>
      </c>
      <c r="G335" s="9" t="str">
        <f>INDEX(name_tab,MATCH(B335,$B$2:$B$344,0),2)</f>
        <v>House Wedge Salad</v>
      </c>
    </row>
    <row r="336" spans="1:7">
      <c r="A336" s="9" t="s">
        <v>697</v>
      </c>
      <c r="B336" s="9" t="str">
        <f>A336&amp;"0"</f>
        <v>IA2550</v>
      </c>
      <c r="C336" s="17">
        <v>450</v>
      </c>
      <c r="D336" s="17">
        <v>9</v>
      </c>
      <c r="E336" s="17">
        <v>54</v>
      </c>
      <c r="F336" s="17">
        <v>37</v>
      </c>
      <c r="G336" s="9" t="str">
        <f>INDEX(name_tab,MATCH(B336,$B$2:$B$344,0),2)</f>
        <v>Mushrooms</v>
      </c>
    </row>
    <row r="337" spans="1:7">
      <c r="A337" s="9" t="s">
        <v>698</v>
      </c>
      <c r="B337" s="9" t="str">
        <f>A337&amp;"0"</f>
        <v>NE8370</v>
      </c>
      <c r="C337" s="17">
        <v>370</v>
      </c>
      <c r="D337" s="17">
        <v>7</v>
      </c>
      <c r="E337" s="17">
        <v>41</v>
      </c>
      <c r="F337" s="17">
        <v>36</v>
      </c>
      <c r="G337" s="9" t="str">
        <f>INDEX(name_tab,MATCH(B337,$B$2:$B$344,0),2)</f>
        <v>House Salad (dressing not included)</v>
      </c>
    </row>
    <row r="338" spans="1:7">
      <c r="A338" s="9" t="s">
        <v>699</v>
      </c>
      <c r="B338" s="9" t="str">
        <f>A338&amp;"0"</f>
        <v>AL8280</v>
      </c>
      <c r="C338" s="17">
        <v>410</v>
      </c>
      <c r="D338" s="17">
        <v>19</v>
      </c>
      <c r="E338" s="17">
        <v>51</v>
      </c>
      <c r="F338" s="17">
        <v>11</v>
      </c>
      <c r="G338" s="9" t="str">
        <f>INDEX(name_tab,MATCH(B338,$B$2:$B$344,0),2)</f>
        <v>Brewhouse Blonde Fish 'n' Chips</v>
      </c>
    </row>
    <row r="339" spans="1:7">
      <c r="A339" s="9" t="s">
        <v>700</v>
      </c>
      <c r="B339" s="9" t="str">
        <f>A339&amp;"0"</f>
        <v>MO9990</v>
      </c>
      <c r="C339" s="17">
        <v>690</v>
      </c>
      <c r="D339" s="17">
        <v>24</v>
      </c>
      <c r="E339" s="17">
        <v>54</v>
      </c>
      <c r="F339" s="17">
        <v>60</v>
      </c>
      <c r="G339" s="9" t="str">
        <f>INDEX(name_tab,MATCH(B339,$B$2:$B$344,0),2)</f>
        <v>Brewhouse Turkey Burger</v>
      </c>
    </row>
    <row r="340" spans="1:7">
      <c r="A340" s="9" t="s">
        <v>701</v>
      </c>
      <c r="B340" s="9" t="str">
        <f>A340&amp;"0"</f>
        <v>AU4090</v>
      </c>
      <c r="C340" s="17">
        <v>540</v>
      </c>
      <c r="D340" s="17">
        <v>21</v>
      </c>
      <c r="E340" s="17">
        <v>51</v>
      </c>
      <c r="F340" s="17">
        <v>36</v>
      </c>
      <c r="G340" s="9" t="str">
        <f>INDEX(name_tab,MATCH(B340,$B$2:$B$344,0),2)</f>
        <v>House Top Sirloin</v>
      </c>
    </row>
    <row r="341" spans="1:7">
      <c r="A341" s="9" t="s">
        <v>702</v>
      </c>
      <c r="B341" s="9" t="str">
        <f>A341&amp;"0"</f>
        <v>EA5760</v>
      </c>
      <c r="C341" s="17">
        <v>680</v>
      </c>
      <c r="D341" s="17">
        <v>21</v>
      </c>
      <c r="E341" s="17">
        <v>80</v>
      </c>
      <c r="F341" s="17">
        <v>43</v>
      </c>
      <c r="G341" s="9" t="str">
        <f>INDEX(name_tab,MATCH(B341,$B$2:$B$344,0),2)</f>
        <v>Brewhouse Burger</v>
      </c>
    </row>
    <row r="342" spans="1:7">
      <c r="A342" s="9" t="s">
        <v>703</v>
      </c>
      <c r="B342" s="9" t="str">
        <f>A342&amp;"0"</f>
        <v>CA5840</v>
      </c>
      <c r="C342" s="17">
        <v>690</v>
      </c>
      <c r="D342" s="17">
        <v>28</v>
      </c>
      <c r="E342" s="17">
        <v>60</v>
      </c>
      <c r="F342" s="17">
        <v>49</v>
      </c>
      <c r="G342" s="9" t="str">
        <f>INDEX(name_tab,MATCH(B342,$B$2:$B$344,0),2)</f>
        <v>House Caesar Salad</v>
      </c>
    </row>
    <row r="343" spans="1:7">
      <c r="A343" s="9" t="s">
        <v>704</v>
      </c>
      <c r="B343" s="9" t="str">
        <f>A343&amp;"0"</f>
        <v>RE6810</v>
      </c>
      <c r="C343" s="17">
        <v>540</v>
      </c>
      <c r="D343" s="17">
        <v>29</v>
      </c>
      <c r="E343" s="17">
        <v>36</v>
      </c>
      <c r="F343" s="17">
        <v>32</v>
      </c>
      <c r="G343" s="9" t="str">
        <f>INDEX(name_tab,MATCH(B343,$B$2:$B$344,0),2)</f>
        <v>Texas-Style Chicken Fried Steak</v>
      </c>
    </row>
    <row r="344" spans="1:7">
      <c r="A344" s="9" t="s">
        <v>705</v>
      </c>
      <c r="B344" s="9" t="str">
        <f>A344&amp;"0"</f>
        <v>HA4360</v>
      </c>
      <c r="C344" s="17">
        <v>610</v>
      </c>
      <c r="D344" s="17">
        <v>30</v>
      </c>
      <c r="E344" s="17">
        <v>39</v>
      </c>
      <c r="F344" s="17">
        <v>44</v>
      </c>
      <c r="G344" s="9" t="str">
        <f>INDEX(name_tab,MATCH(B344,$B$2:$B$344,0),2)</f>
        <v>Bone-In New York Steak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Exam Description</vt:lpstr>
      <vt:lpstr>RegisterExportCalc</vt:lpstr>
      <vt:lpstr>Menu</vt:lpstr>
      <vt:lpstr>Nutrition</vt:lpstr>
      <vt:lpstr>cal</vt:lpstr>
      <vt:lpstr>cb</vt:lpstr>
      <vt:lpstr>fat</vt:lpstr>
      <vt:lpstr>info</vt:lpstr>
      <vt:lpstr>name</vt:lpstr>
      <vt:lpstr>name_tab</vt:lpstr>
      <vt:lpstr>prot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2018-07-14T12:58:25Z</dcterms:modified>
</cp:coreProperties>
</file>