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ffic\Documents\"/>
    </mc:Choice>
  </mc:AlternateContent>
  <xr:revisionPtr revIDLastSave="0" documentId="13_ncr:1_{F7529B04-5D33-4C2E-9CDD-EE5AE0A6FA61}" xr6:coauthVersionLast="47" xr6:coauthVersionMax="47" xr10:uidLastSave="{00000000-0000-0000-0000-000000000000}"/>
  <bookViews>
    <workbookView xWindow="-110" yWindow="-110" windowWidth="24220" windowHeight="15500" activeTab="1" xr2:uid="{B62C30FF-0A15-4556-96F1-87AD4D65177B}"/>
  </bookViews>
  <sheets>
    <sheet name="Budget and Expenditure" sheetId="1" r:id="rId1"/>
    <sheet name="Pivot table" sheetId="2" r:id="rId2"/>
  </sheets>
  <definedNames>
    <definedName name="_xlchart.v1.0" hidden="1">'Budget and Expenditure'!$A$32:$A$35</definedName>
    <definedName name="_xlchart.v1.1" hidden="1">'Budget and Expenditure'!$B$31</definedName>
    <definedName name="_xlchart.v1.2" hidden="1">'Budget and Expenditure'!$B$32:$B$35</definedName>
    <definedName name="_xlchart.v1.3" hidden="1">'Budget and Expenditure'!$C$31</definedName>
    <definedName name="_xlchart.v1.4" hidden="1">'Budget and Expenditure'!$C$32:$C$35</definedName>
  </definedName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B36" i="1"/>
  <c r="P46" i="1"/>
  <c r="P47" i="1" s="1"/>
  <c r="K58" i="1"/>
  <c r="J58" i="1" s="1"/>
  <c r="K57" i="1"/>
  <c r="J57" i="1" s="1"/>
  <c r="K56" i="1"/>
  <c r="J56" i="1" s="1"/>
  <c r="K55" i="1"/>
  <c r="J55" i="1" s="1"/>
  <c r="K54" i="1"/>
  <c r="J54" i="1" s="1"/>
  <c r="K53" i="1"/>
  <c r="J53" i="1" s="1"/>
  <c r="K52" i="1"/>
  <c r="J52" i="1" s="1"/>
  <c r="K51" i="1"/>
  <c r="J51" i="1" s="1"/>
  <c r="K50" i="1"/>
  <c r="J50" i="1" s="1"/>
  <c r="K49" i="1"/>
  <c r="J49" i="1" s="1"/>
  <c r="K48" i="1"/>
  <c r="J48" i="1" s="1"/>
  <c r="K47" i="1"/>
  <c r="J47" i="1" s="1"/>
  <c r="K46" i="1"/>
  <c r="J46" i="1" s="1"/>
  <c r="K45" i="1"/>
  <c r="J45" i="1" s="1"/>
  <c r="K17" i="1"/>
  <c r="C34" i="1" s="1"/>
  <c r="J17" i="1"/>
  <c r="B34" i="1" s="1"/>
  <c r="K29" i="1"/>
  <c r="C35" i="1" s="1"/>
  <c r="J29" i="1"/>
  <c r="B35" i="1" s="1"/>
  <c r="G6" i="1"/>
  <c r="N3" i="1" s="1"/>
  <c r="F6" i="1"/>
  <c r="N2" i="1" s="1"/>
  <c r="G29" i="1"/>
  <c r="C33" i="1" s="1"/>
  <c r="F29" i="1"/>
  <c r="B33" i="1" s="1"/>
  <c r="C29" i="1"/>
  <c r="C32" i="1" s="1"/>
  <c r="B29" i="1"/>
  <c r="B32" i="1" s="1"/>
  <c r="P48" i="1" l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N4" i="1"/>
</calcChain>
</file>

<file path=xl/sharedStrings.xml><?xml version="1.0" encoding="utf-8"?>
<sst xmlns="http://schemas.openxmlformats.org/spreadsheetml/2006/main" count="126" uniqueCount="71">
  <si>
    <t>Bills</t>
  </si>
  <si>
    <t>Budget</t>
  </si>
  <si>
    <t>Actual</t>
  </si>
  <si>
    <t>Total</t>
  </si>
  <si>
    <t>Income</t>
  </si>
  <si>
    <t>Variable</t>
  </si>
  <si>
    <t>Savings</t>
  </si>
  <si>
    <t>Debt</t>
  </si>
  <si>
    <t>Available to Budget</t>
  </si>
  <si>
    <t>Available to spend</t>
  </si>
  <si>
    <t>Left to Spend</t>
  </si>
  <si>
    <t>Rent</t>
  </si>
  <si>
    <t>Phone</t>
  </si>
  <si>
    <t>Insurance</t>
  </si>
  <si>
    <t>Internet</t>
  </si>
  <si>
    <t>car payment</t>
  </si>
  <si>
    <t>Credit card payment</t>
  </si>
  <si>
    <t>Job</t>
  </si>
  <si>
    <t>Monthly Allowance</t>
  </si>
  <si>
    <t>Groceries</t>
  </si>
  <si>
    <t>Dining out</t>
  </si>
  <si>
    <t>Fuel</t>
  </si>
  <si>
    <t>Shipping</t>
  </si>
  <si>
    <t>Utilities</t>
  </si>
  <si>
    <t>Gifts</t>
  </si>
  <si>
    <t>Remittance</t>
  </si>
  <si>
    <t>Medical</t>
  </si>
  <si>
    <t>miscellaneous</t>
  </si>
  <si>
    <t>Emergency Fund</t>
  </si>
  <si>
    <t xml:space="preserve">Sinking Fund </t>
  </si>
  <si>
    <t>College Plan</t>
  </si>
  <si>
    <t>Credit Card</t>
  </si>
  <si>
    <t>Rent and Parking</t>
  </si>
  <si>
    <t>MAY</t>
  </si>
  <si>
    <t>Date</t>
  </si>
  <si>
    <t>Categroy</t>
  </si>
  <si>
    <t>Description</t>
  </si>
  <si>
    <t>Amount</t>
  </si>
  <si>
    <t>Account</t>
  </si>
  <si>
    <t>Gas</t>
  </si>
  <si>
    <t>Dining</t>
  </si>
  <si>
    <t>Medicals</t>
  </si>
  <si>
    <t>Subcription</t>
  </si>
  <si>
    <t>Netflix</t>
  </si>
  <si>
    <t>Subscription</t>
  </si>
  <si>
    <t>Kindlle Unlimited</t>
  </si>
  <si>
    <t>Microsoft 365</t>
  </si>
  <si>
    <t xml:space="preserve">Fees </t>
  </si>
  <si>
    <t>School</t>
  </si>
  <si>
    <t xml:space="preserve">Car </t>
  </si>
  <si>
    <t>Ear wax removal</t>
  </si>
  <si>
    <t>Electricity</t>
  </si>
  <si>
    <t>Target</t>
  </si>
  <si>
    <t>Emily's Breakfast</t>
  </si>
  <si>
    <t>Sam's Club</t>
  </si>
  <si>
    <t>Shell Station</t>
  </si>
  <si>
    <t>Walmart</t>
  </si>
  <si>
    <t>May rent</t>
  </si>
  <si>
    <t>debit</t>
  </si>
  <si>
    <t>credit</t>
  </si>
  <si>
    <t>Fees</t>
  </si>
  <si>
    <t>Row Labels</t>
  </si>
  <si>
    <t>Grand Total</t>
  </si>
  <si>
    <t>Sum of Amount</t>
  </si>
  <si>
    <t>Column Labels</t>
  </si>
  <si>
    <t>EXPENSES BREAKDOWN</t>
  </si>
  <si>
    <t>T-Mobile</t>
  </si>
  <si>
    <t>Month</t>
  </si>
  <si>
    <t>`</t>
  </si>
  <si>
    <t>Remaining Balance</t>
  </si>
  <si>
    <t>Highest Expenses: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</si>
</sst>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sz val="14"/>
      <name val="Franklin Gothic Book"/>
      <family val="2"/>
    </font>
    <font>
      <b/>
      <sz val="12"/>
      <name val="Franklin Gothic Book"/>
      <family val="2"/>
    </font>
    <font>
      <sz val="12"/>
      <name val="Franklin Gothic Book"/>
      <family val="2"/>
    </font>
    <font>
      <sz val="72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0" borderId="0" xfId="0" applyFont="1"/>
    <xf numFmtId="0" fontId="2" fillId="0" borderId="0" xfId="0" applyFont="1" applyBorder="1"/>
    <xf numFmtId="0" fontId="2" fillId="3" borderId="0" xfId="0" applyFont="1" applyFill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 applyBorder="1"/>
    <xf numFmtId="0" fontId="6" fillId="2" borderId="0" xfId="0" applyFont="1" applyFill="1" applyBorder="1"/>
    <xf numFmtId="0" fontId="5" fillId="2" borderId="0" xfId="0" applyFont="1" applyFill="1" applyBorder="1"/>
    <xf numFmtId="0" fontId="7" fillId="0" borderId="0" xfId="0" applyFont="1" applyAlignment="1">
      <alignment horizontal="center"/>
    </xf>
    <xf numFmtId="44" fontId="6" fillId="2" borderId="0" xfId="1" applyFont="1" applyFill="1" applyBorder="1"/>
    <xf numFmtId="44" fontId="2" fillId="0" borderId="0" xfId="1" applyFont="1" applyBorder="1"/>
    <xf numFmtId="44" fontId="2" fillId="0" borderId="0" xfId="1" applyFont="1"/>
    <xf numFmtId="44" fontId="3" fillId="0" borderId="0" xfId="1" applyFont="1"/>
    <xf numFmtId="44" fontId="4" fillId="2" borderId="0" xfId="1" applyFont="1" applyFill="1" applyBorder="1"/>
    <xf numFmtId="44" fontId="2" fillId="0" borderId="0" xfId="1" applyFont="1" applyFill="1" applyBorder="1"/>
    <xf numFmtId="44" fontId="0" fillId="0" borderId="0" xfId="0" applyNumberForma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ranklin Gothic Book"/>
        <family val="2"/>
        <scheme val="none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and Expenditure'!$M$2:$M$3</c:f>
              <c:strCache>
                <c:ptCount val="2"/>
                <c:pt idx="0">
                  <c:v>Available to Budget</c:v>
                </c:pt>
                <c:pt idx="1">
                  <c:v>Available to spend</c:v>
                </c:pt>
              </c:strCache>
            </c:strRef>
          </c:cat>
          <c:val>
            <c:numRef>
              <c:f>'Budget and Expenditure'!$N$2:$N$3</c:f>
              <c:numCache>
                <c:formatCode>_("$"* #,##0.00_);_("$"* \(#,##0.00\);_("$"* "-"??_);_(@_)</c:formatCode>
                <c:ptCount val="2"/>
                <c:pt idx="0">
                  <c:v>3500</c:v>
                </c:pt>
                <c:pt idx="1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6-4F7F-A878-19B8426EF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699663"/>
        <c:axId val="1424711183"/>
      </c:barChart>
      <c:catAx>
        <c:axId val="142469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11183"/>
        <c:crosses val="autoZero"/>
        <c:auto val="1"/>
        <c:lblAlgn val="ctr"/>
        <c:lblOffset val="100"/>
        <c:noMultiLvlLbl val="0"/>
      </c:catAx>
      <c:valAx>
        <c:axId val="142471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9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172299797546118"/>
          <c:y val="0.25685984586226335"/>
          <c:w val="0.50922176110538231"/>
          <c:h val="0.7010078900128951"/>
        </c:manualLayout>
      </c:layout>
      <c:pie3DChart>
        <c:varyColors val="1"/>
        <c:ser>
          <c:idx val="0"/>
          <c:order val="0"/>
          <c:tx>
            <c:strRef>
              <c:f>'Budget and Expenditure'!$B$31</c:f>
              <c:strCache>
                <c:ptCount val="1"/>
                <c:pt idx="0">
                  <c:v>Budget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00D-471B-BF1E-B99EAB456F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300D-471B-BF1E-B99EAB456F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00D-471B-BF1E-B99EAB456F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00D-471B-BF1E-B99EAB456F6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00D-471B-BF1E-B99EAB456F6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300D-471B-BF1E-B99EAB456F6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00D-471B-BF1E-B99EAB456F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300D-471B-BF1E-B99EAB456F6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and Expenditure'!$A$32:$A$35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Savings</c:v>
                </c:pt>
                <c:pt idx="3">
                  <c:v>Debt</c:v>
                </c:pt>
              </c:strCache>
            </c:strRef>
          </c:cat>
          <c:val>
            <c:numRef>
              <c:f>'Budget and Expenditure'!$B$32:$B$35</c:f>
              <c:numCache>
                <c:formatCode>_("$"* #,##0.00_);_("$"* \(#,##0.00\);_("$"* "-"??_);_(@_)</c:formatCode>
                <c:ptCount val="4"/>
                <c:pt idx="0">
                  <c:v>4877</c:v>
                </c:pt>
                <c:pt idx="1">
                  <c:v>825</c:v>
                </c:pt>
                <c:pt idx="2">
                  <c:v>375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0D-471B-BF1E-B99EAB456F6D}"/>
            </c:ext>
          </c:extLst>
        </c:ser>
        <c:ser>
          <c:idx val="1"/>
          <c:order val="1"/>
          <c:tx>
            <c:strRef>
              <c:f>'Budget and Expenditure'!$C$31</c:f>
              <c:strCache>
                <c:ptCount val="1"/>
                <c:pt idx="0">
                  <c:v>Actual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00D-471B-BF1E-B99EAB456F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300D-471B-BF1E-B99EAB456F6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00D-471B-BF1E-B99EAB456F6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300D-471B-BF1E-B99EAB456F6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00D-471B-BF1E-B99EAB456F6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300D-471B-BF1E-B99EAB456F6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00D-471B-BF1E-B99EAB456F6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300D-471B-BF1E-B99EAB456F6D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and Expenditure'!$A$32:$A$35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Savings</c:v>
                </c:pt>
                <c:pt idx="3">
                  <c:v>Debt</c:v>
                </c:pt>
              </c:strCache>
            </c:strRef>
          </c:cat>
          <c:val>
            <c:numRef>
              <c:f>'Budget and Expenditure'!$C$32:$C$35</c:f>
              <c:numCache>
                <c:formatCode>_("$"* #,##0.00_);_("$"* \(#,##0.00\);_("$"* "-"??_);_(@_)</c:formatCode>
                <c:ptCount val="4"/>
                <c:pt idx="0">
                  <c:v>4747</c:v>
                </c:pt>
                <c:pt idx="1">
                  <c:v>780</c:v>
                </c:pt>
                <c:pt idx="2">
                  <c:v>380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0D-471B-BF1E-B99EAB456F6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'Budget and Expenditure'!$B$31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and Expenditure'!$A$32:$A$35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Savings</c:v>
                </c:pt>
                <c:pt idx="3">
                  <c:v>Debt</c:v>
                </c:pt>
              </c:strCache>
            </c:strRef>
          </c:cat>
          <c:val>
            <c:numRef>
              <c:f>'Budget and Expenditure'!$B$32:$B$35</c:f>
              <c:numCache>
                <c:formatCode>_("$"* #,##0.00_);_("$"* \(#,##0.00\);_("$"* "-"??_);_(@_)</c:formatCode>
                <c:ptCount val="4"/>
                <c:pt idx="0">
                  <c:v>4877</c:v>
                </c:pt>
                <c:pt idx="1">
                  <c:v>825</c:v>
                </c:pt>
                <c:pt idx="2">
                  <c:v>375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B5-4302-8D1F-B9D8100993B0}"/>
            </c:ext>
          </c:extLst>
        </c:ser>
        <c:ser>
          <c:idx val="1"/>
          <c:order val="1"/>
          <c:tx>
            <c:strRef>
              <c:f>'Budget and Expenditure'!$C$31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and Expenditure'!$A$32:$A$35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Savings</c:v>
                </c:pt>
                <c:pt idx="3">
                  <c:v>Debt</c:v>
                </c:pt>
              </c:strCache>
            </c:strRef>
          </c:cat>
          <c:val>
            <c:numRef>
              <c:f>'Budget and Expenditure'!$C$32:$C$35</c:f>
              <c:numCache>
                <c:formatCode>_("$"* #,##0.00_);_("$"* \(#,##0.00\);_("$"* "-"??_);_(@_)</c:formatCode>
                <c:ptCount val="4"/>
                <c:pt idx="0">
                  <c:v>4747</c:v>
                </c:pt>
                <c:pt idx="1">
                  <c:v>780</c:v>
                </c:pt>
                <c:pt idx="2">
                  <c:v>380</c:v>
                </c:pt>
                <c:pt idx="3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B5-4302-8D1F-B9D810099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4351311"/>
        <c:axId val="1424349391"/>
      </c:barChart>
      <c:catAx>
        <c:axId val="14243513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49391"/>
        <c:crosses val="autoZero"/>
        <c:auto val="1"/>
        <c:lblAlgn val="ctr"/>
        <c:lblOffset val="100"/>
        <c:noMultiLvlLbl val="0"/>
      </c:catAx>
      <c:valAx>
        <c:axId val="142434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351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Tracker.xlsx]Pivot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 w="25400" cap="flat" cmpd="sng" algn="ctr">
            <a:solidFill>
              <a:schemeClr val="accent6"/>
            </a:solidFill>
            <a:miter lim="800000"/>
          </a:ln>
          <a:effectLst/>
        </c:spPr>
        <c:marker>
          <c:symbol val="circle"/>
          <c:size val="6"/>
          <c:spPr>
            <a:noFill/>
            <a:ln w="19050" cap="rnd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5/6/2024</c:v>
                </c:pt>
              </c:strCache>
            </c:strRef>
          </c:tx>
          <c:spPr>
            <a:noFill/>
            <a:ln w="25400" cap="flat" cmpd="sng" algn="ctr">
              <a:solidFill>
                <a:schemeClr val="accent6"/>
              </a:solidFill>
              <a:miter lim="800000"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table'!$B$5:$B$15</c:f>
              <c:numCache>
                <c:formatCode>_("$"* #,##0.00_);_("$"* \(#,##0.00\);_("$"* "-"??_);_(@_)</c:formatCode>
                <c:ptCount val="10"/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F-4960-ADD1-A274A672633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5/8/2024</c:v>
                </c:pt>
              </c:strCache>
            </c:strRef>
          </c:tx>
          <c:spPr>
            <a:noFill/>
            <a:ln w="25400" cap="flat" cmpd="sng" algn="ctr">
              <a:solidFill>
                <a:schemeClr val="accent5"/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table'!$C$5:$C$15</c:f>
              <c:numCache>
                <c:formatCode>_("$"* #,##0.00_);_("$"* \(#,##0.00\);_("$"* "-"??_);_(@_)</c:formatCode>
                <c:ptCount val="10"/>
                <c:pt idx="2">
                  <c:v>55</c:v>
                </c:pt>
                <c:pt idx="6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4F-4960-ADD1-A274A6726332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5/9/2024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table'!$D$5:$D$15</c:f>
              <c:numCache>
                <c:formatCode>_("$"* #,##0.00_);_("$"* \(#,##0.00\);_("$"* "-"??_);_(@_)</c:formatCode>
                <c:ptCount val="10"/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4F-4960-ADD1-A274A6726332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5/14/2024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table'!$E$5:$E$15</c:f>
              <c:numCache>
                <c:formatCode>_("$"* #,##0.00_);_("$"* \(#,##0.00\);_("$"* "-"??_);_(@_)</c:formatCode>
                <c:ptCount val="10"/>
                <c:pt idx="8">
                  <c:v>6.99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4F-4960-ADD1-A274A6726332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5/18/2024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table'!$F$5:$F$15</c:f>
              <c:numCache>
                <c:formatCode>_("$"* #,##0.00_);_("$"* \(#,##0.00\);_("$"* "-"??_);_(@_)</c:formatCode>
                <c:ptCount val="10"/>
                <c:pt idx="7">
                  <c:v>6.99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4F-4960-ADD1-A274A6726332}"/>
            </c:ext>
          </c:extLst>
        </c:ser>
        <c:ser>
          <c:idx val="5"/>
          <c:order val="5"/>
          <c:tx>
            <c:strRef>
              <c:f>'Pivot table'!$G$3:$G$4</c:f>
              <c:strCache>
                <c:ptCount val="1"/>
                <c:pt idx="0">
                  <c:v>5/24/2024</c:v>
                </c:pt>
              </c:strCache>
            </c:strRef>
          </c:tx>
          <c:spPr>
            <a:noFill/>
            <a:ln w="25400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table'!$G$5:$G$15</c:f>
              <c:numCache>
                <c:formatCode>_("$"* #,##0.00_);_("$"* \(#,##0.00\);_("$"* "-"??_);_(@_)</c:formatCode>
                <c:ptCount val="10"/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4F-4960-ADD1-A274A6726332}"/>
            </c:ext>
          </c:extLst>
        </c:ser>
        <c:ser>
          <c:idx val="6"/>
          <c:order val="6"/>
          <c:tx>
            <c:strRef>
              <c:f>'Pivot table'!$H$3:$H$4</c:f>
              <c:strCache>
                <c:ptCount val="1"/>
                <c:pt idx="0">
                  <c:v>5/25/2024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table'!$H$5:$H$15</c:f>
              <c:numCache>
                <c:formatCode>_("$"* #,##0.00_);_("$"* \(#,##0.00\);_("$"* "-"??_);_(@_)</c:formatCode>
                <c:ptCount val="10"/>
                <c:pt idx="3">
                  <c:v>30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4F-4960-ADD1-A274A6726332}"/>
            </c:ext>
          </c:extLst>
        </c:ser>
        <c:ser>
          <c:idx val="7"/>
          <c:order val="7"/>
          <c:tx>
            <c:strRef>
              <c:f>'Pivot table'!$I$3:$I$4</c:f>
              <c:strCache>
                <c:ptCount val="1"/>
                <c:pt idx="0">
                  <c:v>5/27/2024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table'!$I$5:$I$15</c:f>
              <c:numCache>
                <c:formatCode>_("$"* #,##0.00_);_("$"* \(#,##0.00\);_("$"* "-"??_);_(@_)</c:formatCode>
                <c:ptCount val="10"/>
                <c:pt idx="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C4F-4960-ADD1-A274A6726332}"/>
            </c:ext>
          </c:extLst>
        </c:ser>
        <c:ser>
          <c:idx val="8"/>
          <c:order val="8"/>
          <c:tx>
            <c:strRef>
              <c:f>'Pivot table'!$J$3:$J$4</c:f>
              <c:strCache>
                <c:ptCount val="1"/>
                <c:pt idx="0">
                  <c:v>5/28/2024</c:v>
                </c:pt>
              </c:strCache>
            </c:strRef>
          </c:tx>
          <c:spPr>
            <a:noFill/>
            <a:ln w="25400" cap="flat" cmpd="sng" algn="ctr">
              <a:solidFill>
                <a:schemeClr val="accent4">
                  <a:lumMod val="80000"/>
                  <a:lumOff val="2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table'!$J$5:$J$15</c:f>
              <c:numCache>
                <c:formatCode>_("$"* #,##0.00_);_("$"* \(#,##0.00\);_("$"* "-"??_);_(@_)</c:formatCode>
                <c:ptCount val="10"/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C4F-4960-ADD1-A274A6726332}"/>
            </c:ext>
          </c:extLst>
        </c:ser>
        <c:ser>
          <c:idx val="9"/>
          <c:order val="9"/>
          <c:tx>
            <c:strRef>
              <c:f>'Pivot table'!$K$3:$K$4</c:f>
              <c:strCache>
                <c:ptCount val="1"/>
                <c:pt idx="0">
                  <c:v>5/29/2024</c:v>
                </c:pt>
              </c:strCache>
            </c:strRef>
          </c:tx>
          <c:spPr>
            <a:noFill/>
            <a:ln w="25400" cap="flat" cmpd="sng" algn="ctr">
              <a:solidFill>
                <a:schemeClr val="accent6">
                  <a:lumMod val="8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table'!$K$5:$K$15</c:f>
              <c:numCache>
                <c:formatCode>_("$"* #,##0.00_);_("$"* \(#,##0.00\);_("$"* "-"??_);_(@_)</c:formatCode>
                <c:ptCount val="10"/>
                <c:pt idx="1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4F-4960-ADD1-A274A6726332}"/>
            </c:ext>
          </c:extLst>
        </c:ser>
        <c:ser>
          <c:idx val="10"/>
          <c:order val="10"/>
          <c:tx>
            <c:strRef>
              <c:f>'Pivot table'!$L$3:$L$4</c:f>
              <c:strCache>
                <c:ptCount val="1"/>
                <c:pt idx="0">
                  <c:v>5/30/2024</c:v>
                </c:pt>
              </c:strCache>
            </c:strRef>
          </c:tx>
          <c:spPr>
            <a:noFill/>
            <a:ln w="25400" cap="flat" cmpd="sng" algn="ctr">
              <a:solidFill>
                <a:schemeClr val="accent5">
                  <a:lumMod val="80000"/>
                </a:schemeClr>
              </a:solidFill>
              <a:miter lim="800000"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Dining</c:v>
                </c:pt>
                <c:pt idx="1">
                  <c:v>Fees </c:v>
                </c:pt>
                <c:pt idx="2">
                  <c:v>Fuel</c:v>
                </c:pt>
                <c:pt idx="3">
                  <c:v>Gas</c:v>
                </c:pt>
                <c:pt idx="4">
                  <c:v>Groceries</c:v>
                </c:pt>
                <c:pt idx="5">
                  <c:v>Medicals</c:v>
                </c:pt>
                <c:pt idx="6">
                  <c:v>Rent</c:v>
                </c:pt>
                <c:pt idx="7">
                  <c:v>Subcription</c:v>
                </c:pt>
                <c:pt idx="8">
                  <c:v>Subscription</c:v>
                </c:pt>
                <c:pt idx="9">
                  <c:v>Utilities</c:v>
                </c:pt>
              </c:strCache>
            </c:strRef>
          </c:cat>
          <c:val>
            <c:numRef>
              <c:f>'Pivot table'!$L$5:$L$15</c:f>
              <c:numCache>
                <c:formatCode>_("$"* #,##0.00_);_("$"* \(#,##0.00\);_("$"* "-"??_);_(@_)</c:formatCode>
                <c:ptCount val="10"/>
                <c:pt idx="0">
                  <c:v>20</c:v>
                </c:pt>
                <c:pt idx="5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C4F-4960-ADD1-A274A672633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35"/>
        <c:axId val="1425735279"/>
        <c:axId val="1425735759"/>
      </c:barChart>
      <c:catAx>
        <c:axId val="142573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35759"/>
        <c:crosses val="autoZero"/>
        <c:auto val="1"/>
        <c:lblAlgn val="ctr"/>
        <c:lblOffset val="100"/>
        <c:noMultiLvlLbl val="0"/>
      </c:catAx>
      <c:valAx>
        <c:axId val="1425735759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3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9203</xdr:colOff>
      <xdr:row>0</xdr:row>
      <xdr:rowOff>0</xdr:rowOff>
    </xdr:from>
    <xdr:to>
      <xdr:col>11</xdr:col>
      <xdr:colOff>9203</xdr:colOff>
      <xdr:row>6</xdr:row>
      <xdr:rowOff>165652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CD6F7-84D7-D28F-3319-5725B6953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211667</xdr:colOff>
      <xdr:row>4</xdr:row>
      <xdr:rowOff>64419</xdr:rowOff>
    </xdr:from>
    <xdr:to>
      <xdr:col>15</xdr:col>
      <xdr:colOff>423333</xdr:colOff>
      <xdr:row>19</xdr:row>
      <xdr:rowOff>101230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3DCBE-09AA-A9DD-B9D4-5C544CEB2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221790</xdr:colOff>
      <xdr:row>20</xdr:row>
      <xdr:rowOff>179089</xdr:rowOff>
    </xdr:from>
    <xdr:to>
      <xdr:col>15</xdr:col>
      <xdr:colOff>496957</xdr:colOff>
      <xdr:row>35</xdr:row>
      <xdr:rowOff>18405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69514-A3CA-FB76-6AEF-EAEA4569F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15</xdr:row>
      <xdr:rowOff>31750</xdr:rowOff>
    </xdr:from>
    <xdr:to>
      <xdr:col>8</xdr:col>
      <xdr:colOff>19050</xdr:colOff>
      <xdr:row>29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0FC930-2B95-DB4F-4AF1-DA9A1DACF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jo Tetedje" refreshedDate="45454.894210763887" createdVersion="8" refreshedVersion="8" minRefreshableVersion="3" recordCount="14" xr:uid="{C530DAC8-7C35-470A-8E08-512DF16B21DD}">
  <cacheSource type="worksheet">
    <worksheetSource ref="K44:O58" sheet="Budget and Expenditure"/>
  </cacheSource>
  <cacheFields count="5">
    <cacheField name="Date" numFmtId="14">
      <sharedItems containsSemiMixedTypes="0" containsNonDate="0" containsDate="1" containsString="0" minDate="2024-05-06T00:00:00" maxDate="2024-05-31T00:00:00" count="11">
        <d v="2024-05-08T00:00:00"/>
        <d v="2024-05-25T00:00:00"/>
        <d v="2024-05-24T00:00:00"/>
        <d v="2024-05-27T00:00:00"/>
        <d v="2024-05-30T00:00:00"/>
        <d v="2024-05-28T00:00:00"/>
        <d v="2024-05-06T00:00:00"/>
        <d v="2024-05-29T00:00:00"/>
        <d v="2024-05-14T00:00:00"/>
        <d v="2024-05-18T00:00:00"/>
        <d v="2024-05-09T00:00:00"/>
      </sharedItems>
    </cacheField>
    <cacheField name="Categroy" numFmtId="0">
      <sharedItems count="10">
        <s v="Rent"/>
        <s v="Groceries"/>
        <s v="Gas"/>
        <s v="Dining"/>
        <s v="Utilities"/>
        <s v="Medicals"/>
        <s v="Fuel"/>
        <s v="Fees "/>
        <s v="Subscription"/>
        <s v="Subcription"/>
      </sharedItems>
    </cacheField>
    <cacheField name="Description" numFmtId="0">
      <sharedItems/>
    </cacheField>
    <cacheField name="Amount" numFmtId="0">
      <sharedItems containsSemiMixedTypes="0" containsString="0" containsNumber="1" minValue="6.99" maxValue="1500"/>
    </cacheField>
    <cacheField name="Accou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s v="May rent"/>
    <n v="1200"/>
    <s v="debit"/>
  </r>
  <r>
    <x v="1"/>
    <x v="1"/>
    <s v="Walmart"/>
    <n v="50"/>
    <s v="credit"/>
  </r>
  <r>
    <x v="2"/>
    <x v="2"/>
    <s v="Shell Station"/>
    <n v="40"/>
    <s v="credit"/>
  </r>
  <r>
    <x v="3"/>
    <x v="1"/>
    <s v="Sam's Club"/>
    <n v="150"/>
    <s v="debit"/>
  </r>
  <r>
    <x v="4"/>
    <x v="3"/>
    <s v="Emily's Breakfast"/>
    <n v="20"/>
    <s v="credit"/>
  </r>
  <r>
    <x v="1"/>
    <x v="2"/>
    <s v="Chevron"/>
    <n v="30"/>
    <s v="debit"/>
  </r>
  <r>
    <x v="5"/>
    <x v="1"/>
    <s v="Target"/>
    <n v="50"/>
    <s v="credit"/>
  </r>
  <r>
    <x v="6"/>
    <x v="4"/>
    <s v="Electricity"/>
    <n v="65"/>
    <s v="debit"/>
  </r>
  <r>
    <x v="4"/>
    <x v="5"/>
    <s v="Ear wax removal"/>
    <n v="64"/>
    <s v="debit"/>
  </r>
  <r>
    <x v="0"/>
    <x v="6"/>
    <s v="Car "/>
    <n v="55"/>
    <s v="debit"/>
  </r>
  <r>
    <x v="7"/>
    <x v="7"/>
    <s v="School"/>
    <n v="1500"/>
    <s v="credit"/>
  </r>
  <r>
    <x v="8"/>
    <x v="8"/>
    <s v="Microsoft 365"/>
    <n v="6.99"/>
    <s v="debit"/>
  </r>
  <r>
    <x v="9"/>
    <x v="9"/>
    <s v="Netflix"/>
    <n v="6.99"/>
    <s v="debit"/>
  </r>
  <r>
    <x v="10"/>
    <x v="8"/>
    <s v="Kindlle Unlimited"/>
    <n v="12"/>
    <s v="credi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E1623-F834-43EA-A57F-50182967237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M15" firstHeaderRow="1" firstDataRow="2" firstDataCol="1"/>
  <pivotFields count="5">
    <pivotField axis="axisCol" numFmtId="14" showAll="0">
      <items count="12">
        <item x="6"/>
        <item x="0"/>
        <item x="10"/>
        <item x="8"/>
        <item x="9"/>
        <item x="2"/>
        <item x="1"/>
        <item x="3"/>
        <item x="5"/>
        <item x="7"/>
        <item x="4"/>
        <item t="default"/>
      </items>
    </pivotField>
    <pivotField axis="axisRow" showAll="0">
      <items count="11">
        <item x="3"/>
        <item x="7"/>
        <item x="6"/>
        <item x="2"/>
        <item x="1"/>
        <item x="5"/>
        <item x="0"/>
        <item x="9"/>
        <item x="8"/>
        <item x="4"/>
        <item t="default"/>
      </items>
    </pivotField>
    <pivotField showAll="0"/>
    <pivotField dataField="1"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Amount" fld="3" baseField="0" baseItem="0"/>
  </dataFields>
  <formats count="3">
    <format dxfId="3">
      <pivotArea grandCol="1" outline="0" collapsedLevelsAreSubtotals="1" fieldPosition="0"/>
    </format>
    <format dxfId="2">
      <pivotArea dataOnly="0" labelOnly="1" grandCol="1" outline="0" fieldPosition="0"/>
    </format>
    <format dxfId="1">
      <pivotArea outline="0" collapsedLevelsAreSubtotals="1" fieldPosition="0">
        <references count="1">
          <reference field="0" count="0" selected="0"/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08B83-702A-4DE5-9CB0-3380CB22889D}" name="Table1" displayName="Table1" ref="E8:G29" totalsRowShown="0" headerRowDxfId="35" dataDxfId="36" tableBorderDxfId="40">
  <autoFilter ref="E8:G29" xr:uid="{16508B83-702A-4DE5-9CB0-3380CB22889D}"/>
  <tableColumns count="3">
    <tableColumn id="1" xr3:uid="{C5AAD281-4A26-453D-A446-26A480CE24D4}" name="Variable" dataDxfId="39"/>
    <tableColumn id="2" xr3:uid="{EF27EEE6-B768-46EE-A49A-75EEBFC87127}" name="Budget" dataDxfId="38" dataCellStyle="Currency"/>
    <tableColumn id="3" xr3:uid="{CD66AC77-89C3-43B5-81E9-6186CB3B53DB}" name="Actual" dataDxfId="37" dataCellStyle="Currency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80DA0-5307-4EE4-BB91-022D26701794}" name="Table3" displayName="Table3" ref="I8:K17" totalsRowShown="0" headerRowDxfId="29" dataDxfId="30" tableBorderDxfId="34">
  <autoFilter ref="I8:K17" xr:uid="{F7980DA0-5307-4EE4-BB91-022D26701794}"/>
  <tableColumns count="3">
    <tableColumn id="1" xr3:uid="{78F5ACA5-8D82-41D2-9E95-584106125116}" name="Savings" dataDxfId="33"/>
    <tableColumn id="2" xr3:uid="{781FBEA4-7C1D-4FDD-983A-BAED6021414A}" name="Budget" dataDxfId="32" dataCellStyle="Currency"/>
    <tableColumn id="3" xr3:uid="{87E6D8C4-A5C9-47B1-B2D1-0CD51D8288EB}" name="Actual" dataDxfId="31" dataCellStyle="Currency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0038B-C6C1-4014-A1BD-F6206381F7FA}" name="Table4" displayName="Table4" ref="I19:K29" totalsRowShown="0" dataDxfId="24" tableBorderDxfId="28">
  <autoFilter ref="I19:K29" xr:uid="{8160038B-C6C1-4014-A1BD-F6206381F7FA}"/>
  <tableColumns count="3">
    <tableColumn id="1" xr3:uid="{5A9A894F-D4B3-4487-8EDF-792FA3834C42}" name="Debt" dataDxfId="27"/>
    <tableColumn id="2" xr3:uid="{7569C83A-F279-4F73-AB17-CD41680919D9}" name="Budget" dataDxfId="26" dataCellStyle="Currency"/>
    <tableColumn id="3" xr3:uid="{F726CD8D-FA5A-4D01-8817-DB5AAD08643E}" name="Actual" dataDxfId="25" dataCellStyle="Currency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9A263E-EC8D-4538-B163-2FABB34CBD4E}" name="Table5" displayName="Table5" ref="A8:C29" totalsRowShown="0" headerRowDxfId="18" dataDxfId="19" tableBorderDxfId="23">
  <autoFilter ref="A8:C29" xr:uid="{BC9A263E-EC8D-4538-B163-2FABB34CBD4E}"/>
  <tableColumns count="3">
    <tableColumn id="1" xr3:uid="{C7D90C15-EC24-4EF4-8FFB-A5FDCDBCFBD1}" name="Bills" dataDxfId="22"/>
    <tableColumn id="2" xr3:uid="{CBECDA28-8E4C-4D7E-ADC1-2A8ABA7029BE}" name="Budget" dataDxfId="21" dataCellStyle="Currency"/>
    <tableColumn id="3" xr3:uid="{9907F77F-E7BA-4EDA-B669-804A3D034BF6}" name="Actual" dataDxfId="20" dataCellStyle="Currency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74F98-7A6E-4540-B006-30F22CB507E6}" name="Table6" displayName="Table6" ref="E1:G6" totalsRowShown="0" headerRowDxfId="12" dataDxfId="13" tableBorderDxfId="17">
  <autoFilter ref="E1:G6" xr:uid="{9CB74F98-7A6E-4540-B006-30F22CB507E6}"/>
  <tableColumns count="3">
    <tableColumn id="1" xr3:uid="{36EDF54B-D778-4758-95F4-F2BD6A470F35}" name="Income" dataDxfId="16"/>
    <tableColumn id="2" xr3:uid="{78C58575-E8C4-4D24-B5DC-4207385D81EF}" name="Budget" dataDxfId="15" dataCellStyle="Currency"/>
    <tableColumn id="3" xr3:uid="{76F7B27B-E105-4B6F-AE4E-424EABA50A79}" name="Actual" dataDxfId="14" dataCellStyle="Currency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ABC25C-40C4-4389-9CD4-C97A489FD97F}" name="Table7" displayName="Table7" ref="J44:P58" totalsRowShown="0" headerRowDxfId="4" dataDxfId="5">
  <autoFilter ref="J44:P58" xr:uid="{84ABC25C-40C4-4389-9CD4-C97A489FD97F}"/>
  <tableColumns count="7">
    <tableColumn id="1" xr3:uid="{D4FC1ECA-453D-4166-90C1-C30AF5B20174}" name="Month" dataDxfId="11">
      <calculatedColumnFormula>MONTH(K45)</calculatedColumnFormula>
    </tableColumn>
    <tableColumn id="2" xr3:uid="{722EBE59-BA34-4999-A3BB-A85E2F164309}" name="Date" dataDxfId="10">
      <calculatedColumnFormula>RANDBETWEEN(DATE(2024, 5, 5), DATE(2024, 5, 31))</calculatedColumnFormula>
    </tableColumn>
    <tableColumn id="3" xr3:uid="{AC3EBD6A-650C-47B5-BF7F-BC4C3A4B07B2}" name="Categroy" dataDxfId="9"/>
    <tableColumn id="4" xr3:uid="{8A69EF26-BBB7-4237-861D-8957DC1418A8}" name="Description" dataDxfId="8"/>
    <tableColumn id="5" xr3:uid="{D5347A41-8B97-4771-A53E-710320B591D7}" name="Amount" dataDxfId="7" dataCellStyle="Currency"/>
    <tableColumn id="6" xr3:uid="{B081748B-9663-4EDB-980D-802355F4C42F}" name="Account" dataDxfId="6"/>
    <tableColumn id="7" xr3:uid="{9FFC51ED-1A5B-4502-9393-3D0161D945A1}" name="Remaining Balance" dataDxfId="0">
      <calculatedColumnFormula>SUM(P44-Table7[[#This Row],[Amount]])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DA34-9677-48DC-BB98-940D4ADC1F4D}">
  <dimension ref="A1:S58"/>
  <sheetViews>
    <sheetView zoomScale="59" workbookViewId="0">
      <selection activeCell="B49" sqref="B49"/>
    </sheetView>
  </sheetViews>
  <sheetFormatPr defaultRowHeight="16" x14ac:dyDescent="0.4"/>
  <cols>
    <col min="1" max="1" width="17.54296875" style="6" customWidth="1"/>
    <col min="2" max="2" width="20.54296875" style="6" customWidth="1"/>
    <col min="3" max="3" width="21.26953125" style="6" customWidth="1"/>
    <col min="4" max="4" width="3.90625" style="5" customWidth="1"/>
    <col min="5" max="5" width="19.26953125" style="6" customWidth="1"/>
    <col min="6" max="6" width="17.6328125" style="6" customWidth="1"/>
    <col min="7" max="7" width="17.36328125" style="6" customWidth="1"/>
    <col min="8" max="8" width="3.7265625" style="5" customWidth="1"/>
    <col min="9" max="9" width="15.6328125" style="6" customWidth="1"/>
    <col min="10" max="10" width="17.26953125" style="6" customWidth="1"/>
    <col min="11" max="11" width="17.36328125" style="6" customWidth="1"/>
    <col min="12" max="12" width="12.6328125" style="6" customWidth="1"/>
    <col min="13" max="13" width="17.54296875" style="6" customWidth="1"/>
    <col min="14" max="14" width="21.81640625" style="6" customWidth="1"/>
    <col min="15" max="15" width="11.36328125" style="6" customWidth="1"/>
    <col min="16" max="16" width="30.6328125" style="6" customWidth="1"/>
    <col min="17" max="17" width="8.7265625" style="6"/>
    <col min="18" max="18" width="14.90625" style="6" customWidth="1"/>
    <col min="19" max="19" width="12.26953125" style="6" bestFit="1" customWidth="1"/>
    <col min="20" max="16384" width="8.7265625" style="6"/>
  </cols>
  <sheetData>
    <row r="1" spans="1:14" x14ac:dyDescent="0.4">
      <c r="A1" s="14" t="s">
        <v>33</v>
      </c>
      <c r="B1" s="4"/>
      <c r="C1" s="4"/>
      <c r="E1" s="12" t="s">
        <v>4</v>
      </c>
      <c r="F1" s="15" t="s">
        <v>1</v>
      </c>
      <c r="G1" s="15" t="s">
        <v>2</v>
      </c>
    </row>
    <row r="2" spans="1:14" x14ac:dyDescent="0.4">
      <c r="A2" s="4"/>
      <c r="B2" s="4"/>
      <c r="C2" s="4"/>
      <c r="E2" s="7" t="s">
        <v>17</v>
      </c>
      <c r="F2" s="16">
        <v>3000</v>
      </c>
      <c r="G2" s="16">
        <v>3500</v>
      </c>
      <c r="M2" s="8" t="s">
        <v>8</v>
      </c>
      <c r="N2" s="17">
        <f>F6</f>
        <v>3500</v>
      </c>
    </row>
    <row r="3" spans="1:14" x14ac:dyDescent="0.4">
      <c r="A3" s="4"/>
      <c r="B3" s="4"/>
      <c r="C3" s="4"/>
      <c r="E3" s="7" t="s">
        <v>18</v>
      </c>
      <c r="F3" s="16">
        <v>500</v>
      </c>
      <c r="G3" s="16">
        <v>500</v>
      </c>
      <c r="M3" s="8" t="s">
        <v>9</v>
      </c>
      <c r="N3" s="17">
        <f>G6</f>
        <v>4000</v>
      </c>
    </row>
    <row r="4" spans="1:14" x14ac:dyDescent="0.4">
      <c r="A4" s="4"/>
      <c r="B4" s="4"/>
      <c r="C4" s="4"/>
      <c r="E4" s="7"/>
      <c r="F4" s="16"/>
      <c r="G4" s="16"/>
      <c r="M4" s="8" t="s">
        <v>10</v>
      </c>
      <c r="N4" s="17">
        <f>SUM(N3-C29-G29-K29-K17)</f>
        <v>-2057</v>
      </c>
    </row>
    <row r="5" spans="1:14" x14ac:dyDescent="0.4">
      <c r="A5" s="4"/>
      <c r="B5" s="4"/>
      <c r="C5" s="4"/>
      <c r="E5" s="7"/>
      <c r="F5" s="16"/>
      <c r="G5" s="16"/>
    </row>
    <row r="6" spans="1:14" x14ac:dyDescent="0.4">
      <c r="A6" s="4"/>
      <c r="B6" s="4"/>
      <c r="C6" s="4"/>
      <c r="E6" s="11" t="s">
        <v>3</v>
      </c>
      <c r="F6" s="16">
        <f>SUM(F2:F5)</f>
        <v>3500</v>
      </c>
      <c r="G6" s="16">
        <f>SUM(G2:G5)</f>
        <v>4000</v>
      </c>
    </row>
    <row r="7" spans="1:14" x14ac:dyDescent="0.4">
      <c r="A7" s="4"/>
      <c r="B7" s="4"/>
      <c r="C7" s="4"/>
    </row>
    <row r="8" spans="1:14" ht="19" x14ac:dyDescent="0.5">
      <c r="A8" s="12" t="s">
        <v>0</v>
      </c>
      <c r="B8" s="15" t="s">
        <v>1</v>
      </c>
      <c r="C8" s="15" t="s">
        <v>2</v>
      </c>
      <c r="E8" s="12" t="s">
        <v>5</v>
      </c>
      <c r="F8" s="19" t="s">
        <v>1</v>
      </c>
      <c r="G8" s="15" t="s">
        <v>2</v>
      </c>
      <c r="I8" s="12" t="s">
        <v>6</v>
      </c>
      <c r="J8" s="15" t="s">
        <v>1</v>
      </c>
      <c r="K8" s="15" t="s">
        <v>2</v>
      </c>
    </row>
    <row r="9" spans="1:14" x14ac:dyDescent="0.4">
      <c r="A9" s="7" t="s">
        <v>32</v>
      </c>
      <c r="B9" s="16">
        <v>1750</v>
      </c>
      <c r="C9" s="16">
        <v>1750</v>
      </c>
      <c r="E9" s="7" t="s">
        <v>19</v>
      </c>
      <c r="F9" s="16">
        <v>300</v>
      </c>
      <c r="G9" s="16">
        <v>325</v>
      </c>
      <c r="I9" s="7" t="s">
        <v>28</v>
      </c>
      <c r="J9" s="16">
        <v>50</v>
      </c>
      <c r="K9" s="16">
        <v>100</v>
      </c>
    </row>
    <row r="10" spans="1:14" x14ac:dyDescent="0.4">
      <c r="A10" s="7" t="s">
        <v>12</v>
      </c>
      <c r="B10" s="16">
        <v>100</v>
      </c>
      <c r="C10" s="16">
        <v>100</v>
      </c>
      <c r="E10" s="7" t="s">
        <v>20</v>
      </c>
      <c r="F10" s="16">
        <v>50</v>
      </c>
      <c r="G10" s="16">
        <v>50</v>
      </c>
      <c r="I10" s="7" t="s">
        <v>29</v>
      </c>
      <c r="J10" s="16">
        <v>25</v>
      </c>
      <c r="K10" s="16">
        <v>30</v>
      </c>
    </row>
    <row r="11" spans="1:14" x14ac:dyDescent="0.4">
      <c r="A11" s="7" t="s">
        <v>13</v>
      </c>
      <c r="B11" s="16">
        <v>75</v>
      </c>
      <c r="C11" s="16">
        <v>75</v>
      </c>
      <c r="E11" s="7" t="s">
        <v>21</v>
      </c>
      <c r="F11" s="16">
        <v>150</v>
      </c>
      <c r="G11" s="16">
        <v>125</v>
      </c>
      <c r="I11" s="7" t="s">
        <v>30</v>
      </c>
      <c r="J11" s="16">
        <v>300</v>
      </c>
      <c r="K11" s="16">
        <v>250</v>
      </c>
    </row>
    <row r="12" spans="1:14" x14ac:dyDescent="0.4">
      <c r="A12" s="7" t="s">
        <v>14</v>
      </c>
      <c r="B12" s="20">
        <v>150</v>
      </c>
      <c r="C12" s="16">
        <v>150</v>
      </c>
      <c r="E12" s="7" t="s">
        <v>22</v>
      </c>
      <c r="F12" s="20">
        <v>25</v>
      </c>
      <c r="G12" s="16">
        <v>15</v>
      </c>
      <c r="I12" s="7"/>
      <c r="J12" s="16"/>
      <c r="K12" s="16"/>
    </row>
    <row r="13" spans="1:14" x14ac:dyDescent="0.4">
      <c r="A13" s="7" t="s">
        <v>15</v>
      </c>
      <c r="B13" s="20">
        <v>597</v>
      </c>
      <c r="C13" s="16">
        <v>597</v>
      </c>
      <c r="E13" s="7" t="s">
        <v>23</v>
      </c>
      <c r="F13" s="20">
        <v>50</v>
      </c>
      <c r="G13" s="16">
        <v>75</v>
      </c>
      <c r="I13" s="7"/>
      <c r="J13" s="16"/>
      <c r="K13" s="16"/>
    </row>
    <row r="14" spans="1:14" x14ac:dyDescent="0.4">
      <c r="A14" s="7" t="s">
        <v>16</v>
      </c>
      <c r="B14" s="20">
        <v>40</v>
      </c>
      <c r="C14" s="16">
        <v>40</v>
      </c>
      <c r="E14" s="7" t="s">
        <v>24</v>
      </c>
      <c r="F14" s="20">
        <v>0</v>
      </c>
      <c r="G14" s="16">
        <v>0</v>
      </c>
      <c r="I14" s="7"/>
      <c r="J14" s="16"/>
      <c r="K14" s="16"/>
    </row>
    <row r="15" spans="1:14" x14ac:dyDescent="0.4">
      <c r="A15" s="7" t="s">
        <v>23</v>
      </c>
      <c r="B15" s="20">
        <v>65</v>
      </c>
      <c r="C15" s="16">
        <v>65</v>
      </c>
      <c r="E15" s="7" t="s">
        <v>25</v>
      </c>
      <c r="F15" s="20">
        <v>200</v>
      </c>
      <c r="G15" s="16">
        <v>160</v>
      </c>
      <c r="I15" s="7"/>
      <c r="J15" s="16"/>
      <c r="K15" s="16"/>
    </row>
    <row r="16" spans="1:14" x14ac:dyDescent="0.4">
      <c r="A16" s="7" t="s">
        <v>39</v>
      </c>
      <c r="B16" s="20">
        <v>100</v>
      </c>
      <c r="C16" s="16">
        <v>120</v>
      </c>
      <c r="E16" s="7" t="s">
        <v>26</v>
      </c>
      <c r="F16" s="20">
        <v>50</v>
      </c>
      <c r="G16" s="16">
        <v>30</v>
      </c>
      <c r="I16" s="7"/>
      <c r="J16" s="16"/>
      <c r="K16" s="16"/>
    </row>
    <row r="17" spans="1:11" x14ac:dyDescent="0.4">
      <c r="A17" s="7" t="s">
        <v>60</v>
      </c>
      <c r="B17" s="20">
        <v>2000</v>
      </c>
      <c r="C17" s="16">
        <v>1850</v>
      </c>
      <c r="E17" s="7" t="s">
        <v>27</v>
      </c>
      <c r="F17" s="20">
        <v>0</v>
      </c>
      <c r="G17" s="16">
        <v>0</v>
      </c>
      <c r="I17" s="11" t="s">
        <v>3</v>
      </c>
      <c r="J17" s="16">
        <f>SUM(J9:J16)</f>
        <v>375</v>
      </c>
      <c r="K17" s="16">
        <f>SUM(K9:K16)</f>
        <v>380</v>
      </c>
    </row>
    <row r="18" spans="1:11" x14ac:dyDescent="0.4">
      <c r="A18" s="7"/>
      <c r="B18" s="16"/>
      <c r="C18" s="16"/>
      <c r="E18" s="7"/>
      <c r="F18" s="16"/>
      <c r="G18" s="16"/>
    </row>
    <row r="19" spans="1:11" x14ac:dyDescent="0.4">
      <c r="A19" s="7"/>
      <c r="B19" s="16"/>
      <c r="C19" s="16"/>
      <c r="E19" s="7"/>
      <c r="F19" s="16"/>
      <c r="G19" s="16"/>
      <c r="I19" s="12" t="s">
        <v>7</v>
      </c>
      <c r="J19" s="12" t="s">
        <v>1</v>
      </c>
      <c r="K19" s="13" t="s">
        <v>2</v>
      </c>
    </row>
    <row r="20" spans="1:11" x14ac:dyDescent="0.4">
      <c r="A20" s="7"/>
      <c r="B20" s="16"/>
      <c r="C20" s="16"/>
      <c r="E20" s="7"/>
      <c r="F20" s="16"/>
      <c r="G20" s="16"/>
      <c r="I20" s="7" t="s">
        <v>31</v>
      </c>
      <c r="J20" s="16">
        <v>250</v>
      </c>
      <c r="K20" s="16">
        <v>150</v>
      </c>
    </row>
    <row r="21" spans="1:11" x14ac:dyDescent="0.4">
      <c r="A21" s="7"/>
      <c r="B21" s="16"/>
      <c r="C21" s="16"/>
      <c r="E21" s="7"/>
      <c r="F21" s="16"/>
      <c r="G21" s="16"/>
      <c r="I21" s="7"/>
      <c r="J21" s="16"/>
      <c r="K21" s="16"/>
    </row>
    <row r="22" spans="1:11" x14ac:dyDescent="0.4">
      <c r="A22" s="7"/>
      <c r="B22" s="16"/>
      <c r="C22" s="16"/>
      <c r="E22" s="7"/>
      <c r="F22" s="16"/>
      <c r="G22" s="16"/>
      <c r="I22" s="7"/>
      <c r="J22" s="16"/>
      <c r="K22" s="16"/>
    </row>
    <row r="23" spans="1:11" x14ac:dyDescent="0.4">
      <c r="A23" s="7"/>
      <c r="B23" s="16"/>
      <c r="C23" s="16"/>
      <c r="E23" s="7"/>
      <c r="F23" s="16"/>
      <c r="G23" s="16"/>
      <c r="I23" s="7"/>
      <c r="J23" s="16"/>
      <c r="K23" s="16"/>
    </row>
    <row r="24" spans="1:11" x14ac:dyDescent="0.4">
      <c r="A24" s="7"/>
      <c r="B24" s="16"/>
      <c r="C24" s="16"/>
      <c r="E24" s="7"/>
      <c r="F24" s="16"/>
      <c r="G24" s="16"/>
      <c r="I24" s="7"/>
      <c r="J24" s="16"/>
      <c r="K24" s="16"/>
    </row>
    <row r="25" spans="1:11" x14ac:dyDescent="0.4">
      <c r="A25" s="7"/>
      <c r="B25" s="16"/>
      <c r="C25" s="16"/>
      <c r="E25" s="7"/>
      <c r="F25" s="16"/>
      <c r="G25" s="16"/>
      <c r="I25" s="7"/>
      <c r="J25" s="16"/>
      <c r="K25" s="16"/>
    </row>
    <row r="26" spans="1:11" x14ac:dyDescent="0.4">
      <c r="A26" s="7"/>
      <c r="B26" s="16"/>
      <c r="C26" s="16"/>
      <c r="E26" s="7"/>
      <c r="F26" s="16"/>
      <c r="G26" s="16"/>
      <c r="I26" s="7"/>
      <c r="J26" s="16"/>
      <c r="K26" s="16"/>
    </row>
    <row r="27" spans="1:11" x14ac:dyDescent="0.4">
      <c r="A27" s="7"/>
      <c r="B27" s="16"/>
      <c r="C27" s="16"/>
      <c r="E27" s="7"/>
      <c r="F27" s="16"/>
      <c r="G27" s="16"/>
      <c r="I27" s="7"/>
      <c r="J27" s="16"/>
      <c r="K27" s="16"/>
    </row>
    <row r="28" spans="1:11" x14ac:dyDescent="0.4">
      <c r="A28" s="7"/>
      <c r="B28" s="16"/>
      <c r="C28" s="16"/>
      <c r="E28" s="7"/>
      <c r="F28" s="16"/>
      <c r="G28" s="16"/>
      <c r="I28" s="7"/>
      <c r="J28" s="16"/>
      <c r="K28" s="16"/>
    </row>
    <row r="29" spans="1:11" x14ac:dyDescent="0.4">
      <c r="A29" s="11" t="s">
        <v>3</v>
      </c>
      <c r="B29" s="16">
        <f>SUM(B9:B28)</f>
        <v>4877</v>
      </c>
      <c r="C29" s="16">
        <f>SUM(C9:C28)</f>
        <v>4747</v>
      </c>
      <c r="E29" s="11" t="s">
        <v>3</v>
      </c>
      <c r="F29" s="16">
        <f>SUM(F9:F28)</f>
        <v>825</v>
      </c>
      <c r="G29" s="16">
        <f>SUM(G9:G28)</f>
        <v>780</v>
      </c>
      <c r="I29" s="11" t="s">
        <v>3</v>
      </c>
      <c r="J29" s="16">
        <f>SUM(J20:J28)</f>
        <v>250</v>
      </c>
      <c r="K29" s="16">
        <f>SUM(K20:K28)</f>
        <v>150</v>
      </c>
    </row>
    <row r="31" spans="1:11" x14ac:dyDescent="0.4">
      <c r="B31" s="10" t="s">
        <v>1</v>
      </c>
      <c r="C31" s="10" t="s">
        <v>2</v>
      </c>
    </row>
    <row r="32" spans="1:11" x14ac:dyDescent="0.4">
      <c r="A32" s="10" t="s">
        <v>0</v>
      </c>
      <c r="B32" s="17">
        <f>B29</f>
        <v>4877</v>
      </c>
      <c r="C32" s="17">
        <f>C29</f>
        <v>4747</v>
      </c>
    </row>
    <row r="33" spans="1:19" x14ac:dyDescent="0.4">
      <c r="A33" s="10" t="s">
        <v>5</v>
      </c>
      <c r="B33" s="17">
        <f>F29</f>
        <v>825</v>
      </c>
      <c r="C33" s="17">
        <f>G29</f>
        <v>780</v>
      </c>
    </row>
    <row r="34" spans="1:19" x14ac:dyDescent="0.4">
      <c r="A34" s="10" t="s">
        <v>6</v>
      </c>
      <c r="B34" s="17">
        <f>J17</f>
        <v>375</v>
      </c>
      <c r="C34" s="17">
        <f>K17</f>
        <v>380</v>
      </c>
    </row>
    <row r="35" spans="1:19" x14ac:dyDescent="0.4">
      <c r="A35" s="10" t="s">
        <v>7</v>
      </c>
      <c r="B35" s="17">
        <f>J29</f>
        <v>250</v>
      </c>
      <c r="C35" s="17">
        <f>K29</f>
        <v>150</v>
      </c>
    </row>
    <row r="36" spans="1:19" x14ac:dyDescent="0.4">
      <c r="A36" s="10" t="s">
        <v>4</v>
      </c>
      <c r="B36" s="22">
        <f>F6</f>
        <v>3500</v>
      </c>
      <c r="C36" s="17">
        <f>G6</f>
        <v>4000</v>
      </c>
      <c r="F36" s="6" t="s">
        <v>68</v>
      </c>
    </row>
    <row r="40" spans="1:19" x14ac:dyDescent="0.4">
      <c r="A40" s="9"/>
    </row>
    <row r="41" spans="1:19" x14ac:dyDescent="0.4">
      <c r="A41" s="9"/>
      <c r="J41" s="10" t="s">
        <v>65</v>
      </c>
    </row>
    <row r="42" spans="1:19" x14ac:dyDescent="0.4">
      <c r="A42" s="9"/>
    </row>
    <row r="43" spans="1:19" x14ac:dyDescent="0.4">
      <c r="A43" s="9"/>
    </row>
    <row r="44" spans="1:19" x14ac:dyDescent="0.4">
      <c r="A44" s="9"/>
      <c r="J44" s="6" t="s">
        <v>67</v>
      </c>
      <c r="K44" s="10" t="s">
        <v>34</v>
      </c>
      <c r="L44" s="10" t="s">
        <v>35</v>
      </c>
      <c r="M44" s="10" t="s">
        <v>36</v>
      </c>
      <c r="N44" s="18" t="s">
        <v>37</v>
      </c>
      <c r="O44" s="10" t="s">
        <v>38</v>
      </c>
      <c r="P44" s="10" t="s">
        <v>69</v>
      </c>
      <c r="R44" s="6">
        <v>1</v>
      </c>
      <c r="S44" s="6" t="s">
        <v>3</v>
      </c>
    </row>
    <row r="45" spans="1:19" x14ac:dyDescent="0.4">
      <c r="A45" s="9"/>
      <c r="J45" s="6">
        <f ca="1">MONTH(K45)</f>
        <v>5</v>
      </c>
      <c r="K45" s="9">
        <f ca="1">RANDBETWEEN(DATE(2024, 5, 5), DATE(2024, 5, 31))</f>
        <v>45418</v>
      </c>
      <c r="L45" s="6" t="s">
        <v>11</v>
      </c>
      <c r="M45" s="6" t="s">
        <v>57</v>
      </c>
      <c r="N45" s="17">
        <v>1750</v>
      </c>
      <c r="O45" s="6" t="s">
        <v>58</v>
      </c>
      <c r="P45" s="22">
        <v>3127</v>
      </c>
    </row>
    <row r="46" spans="1:19" x14ac:dyDescent="0.4">
      <c r="A46" s="9"/>
      <c r="J46" s="6">
        <f t="shared" ref="J46:J58" ca="1" si="0">MONTH(K46)</f>
        <v>5</v>
      </c>
      <c r="K46" s="9">
        <f t="shared" ref="K46:K58" ca="1" si="1">RANDBETWEEN(DATE(2024, 5, 5), DATE(2024, 5, 31))</f>
        <v>45430</v>
      </c>
      <c r="L46" s="6" t="s">
        <v>19</v>
      </c>
      <c r="M46" s="6" t="s">
        <v>56</v>
      </c>
      <c r="N46" s="17">
        <v>50</v>
      </c>
      <c r="O46" s="6" t="s">
        <v>59</v>
      </c>
      <c r="P46" s="22">
        <f>SUM(P45-Table7[[#This Row],[Amount]])</f>
        <v>3077</v>
      </c>
      <c r="R46" s="6" t="s">
        <v>19</v>
      </c>
    </row>
    <row r="47" spans="1:19" x14ac:dyDescent="0.4">
      <c r="A47" s="9"/>
      <c r="J47" s="6">
        <f t="shared" ca="1" si="0"/>
        <v>5</v>
      </c>
      <c r="K47" s="9">
        <f t="shared" ca="1" si="1"/>
        <v>45418</v>
      </c>
      <c r="L47" s="6" t="s">
        <v>39</v>
      </c>
      <c r="M47" s="6" t="s">
        <v>55</v>
      </c>
      <c r="N47" s="17">
        <v>40</v>
      </c>
      <c r="O47" s="6" t="s">
        <v>59</v>
      </c>
      <c r="P47" s="22">
        <f>SUM(P46-Table7[[#This Row],[Amount]])</f>
        <v>3037</v>
      </c>
      <c r="R47" s="6" t="s">
        <v>23</v>
      </c>
    </row>
    <row r="48" spans="1:19" x14ac:dyDescent="0.4">
      <c r="A48" s="9"/>
      <c r="J48" s="6">
        <f t="shared" ca="1" si="0"/>
        <v>5</v>
      </c>
      <c r="K48" s="9">
        <f t="shared" ca="1" si="1"/>
        <v>45418</v>
      </c>
      <c r="L48" s="6" t="s">
        <v>19</v>
      </c>
      <c r="M48" s="6" t="s">
        <v>54</v>
      </c>
      <c r="N48" s="17">
        <v>150</v>
      </c>
      <c r="O48" s="6" t="s">
        <v>58</v>
      </c>
      <c r="P48" s="22">
        <f>SUM(P47-Table7[[#This Row],[Amount]])</f>
        <v>2887</v>
      </c>
    </row>
    <row r="49" spans="1:16" x14ac:dyDescent="0.4">
      <c r="A49" s="9"/>
      <c r="J49" s="6">
        <f t="shared" ca="1" si="0"/>
        <v>5</v>
      </c>
      <c r="K49" s="9">
        <f t="shared" ca="1" si="1"/>
        <v>45443</v>
      </c>
      <c r="L49" s="6" t="s">
        <v>40</v>
      </c>
      <c r="M49" s="6" t="s">
        <v>53</v>
      </c>
      <c r="N49" s="17">
        <v>20</v>
      </c>
      <c r="O49" s="6" t="s">
        <v>59</v>
      </c>
      <c r="P49" s="22">
        <f>SUM(P48-Table7[[#This Row],[Amount]])</f>
        <v>2867</v>
      </c>
    </row>
    <row r="50" spans="1:16" x14ac:dyDescent="0.4">
      <c r="A50" s="9"/>
      <c r="J50" s="6">
        <f t="shared" ca="1" si="0"/>
        <v>5</v>
      </c>
      <c r="K50" s="9">
        <f t="shared" ca="1" si="1"/>
        <v>45431</v>
      </c>
      <c r="L50" s="6" t="s">
        <v>12</v>
      </c>
      <c r="M50" s="6" t="s">
        <v>66</v>
      </c>
      <c r="N50" s="17">
        <v>100</v>
      </c>
      <c r="O50" s="6" t="s">
        <v>58</v>
      </c>
      <c r="P50" s="22">
        <f>SUM(P49-Table7[[#This Row],[Amount]])</f>
        <v>2767</v>
      </c>
    </row>
    <row r="51" spans="1:16" x14ac:dyDescent="0.4">
      <c r="A51" s="9"/>
      <c r="J51" s="6">
        <f t="shared" ca="1" si="0"/>
        <v>5</v>
      </c>
      <c r="K51" s="9">
        <f t="shared" ca="1" si="1"/>
        <v>45432</v>
      </c>
      <c r="L51" s="6" t="s">
        <v>19</v>
      </c>
      <c r="M51" s="6" t="s">
        <v>52</v>
      </c>
      <c r="N51" s="17">
        <v>50</v>
      </c>
      <c r="O51" s="6" t="s">
        <v>59</v>
      </c>
      <c r="P51" s="22">
        <f>SUM(P50-Table7[[#This Row],[Amount]])</f>
        <v>2717</v>
      </c>
    </row>
    <row r="52" spans="1:16" x14ac:dyDescent="0.4">
      <c r="A52" s="9"/>
      <c r="J52" s="6">
        <f t="shared" ca="1" si="0"/>
        <v>5</v>
      </c>
      <c r="K52" s="9">
        <f t="shared" ca="1" si="1"/>
        <v>45422</v>
      </c>
      <c r="L52" s="6" t="s">
        <v>23</v>
      </c>
      <c r="M52" s="6" t="s">
        <v>51</v>
      </c>
      <c r="N52" s="17">
        <v>65</v>
      </c>
      <c r="O52" s="6" t="s">
        <v>58</v>
      </c>
      <c r="P52" s="22">
        <f>SUM(P51-Table7[[#This Row],[Amount]])</f>
        <v>2652</v>
      </c>
    </row>
    <row r="53" spans="1:16" x14ac:dyDescent="0.4">
      <c r="A53" s="9"/>
      <c r="J53" s="6">
        <f t="shared" ca="1" si="0"/>
        <v>5</v>
      </c>
      <c r="K53" s="9">
        <f t="shared" ca="1" si="1"/>
        <v>45423</v>
      </c>
      <c r="L53" s="6" t="s">
        <v>41</v>
      </c>
      <c r="M53" s="6" t="s">
        <v>50</v>
      </c>
      <c r="N53" s="17">
        <v>64</v>
      </c>
      <c r="O53" s="6" t="s">
        <v>58</v>
      </c>
      <c r="P53" s="22">
        <f>SUM(P52-Table7[[#This Row],[Amount]])</f>
        <v>2588</v>
      </c>
    </row>
    <row r="54" spans="1:16" x14ac:dyDescent="0.4">
      <c r="J54" s="6">
        <f t="shared" ca="1" si="0"/>
        <v>5</v>
      </c>
      <c r="K54" s="9">
        <f t="shared" ca="1" si="1"/>
        <v>45417</v>
      </c>
      <c r="L54" s="6" t="s">
        <v>21</v>
      </c>
      <c r="M54" s="6" t="s">
        <v>49</v>
      </c>
      <c r="N54" s="17">
        <v>55</v>
      </c>
      <c r="O54" s="6" t="s">
        <v>58</v>
      </c>
      <c r="P54" s="22">
        <f>SUM(P53-Table7[[#This Row],[Amount]])</f>
        <v>2533</v>
      </c>
    </row>
    <row r="55" spans="1:16" x14ac:dyDescent="0.4">
      <c r="J55" s="6">
        <f t="shared" ca="1" si="0"/>
        <v>5</v>
      </c>
      <c r="K55" s="9">
        <f t="shared" ca="1" si="1"/>
        <v>45419</v>
      </c>
      <c r="L55" s="6" t="s">
        <v>47</v>
      </c>
      <c r="M55" s="6" t="s">
        <v>48</v>
      </c>
      <c r="N55" s="17">
        <v>1500</v>
      </c>
      <c r="O55" s="6" t="s">
        <v>59</v>
      </c>
      <c r="P55" s="22">
        <f>SUM(P54-Table7[[#This Row],[Amount]])</f>
        <v>1033</v>
      </c>
    </row>
    <row r="56" spans="1:16" x14ac:dyDescent="0.4">
      <c r="J56" s="6">
        <f t="shared" ca="1" si="0"/>
        <v>5</v>
      </c>
      <c r="K56" s="9">
        <f t="shared" ca="1" si="1"/>
        <v>45420</v>
      </c>
      <c r="L56" s="6" t="s">
        <v>44</v>
      </c>
      <c r="M56" s="6" t="s">
        <v>46</v>
      </c>
      <c r="N56" s="17">
        <v>6.99</v>
      </c>
      <c r="O56" s="6" t="s">
        <v>58</v>
      </c>
      <c r="P56" s="22">
        <f>SUM(P55-Table7[[#This Row],[Amount]])</f>
        <v>1026.01</v>
      </c>
    </row>
    <row r="57" spans="1:16" x14ac:dyDescent="0.4">
      <c r="J57" s="6">
        <f t="shared" ca="1" si="0"/>
        <v>5</v>
      </c>
      <c r="K57" s="9">
        <f t="shared" ca="1" si="1"/>
        <v>45431</v>
      </c>
      <c r="L57" s="6" t="s">
        <v>42</v>
      </c>
      <c r="M57" s="6" t="s">
        <v>43</v>
      </c>
      <c r="N57" s="17">
        <v>6.99</v>
      </c>
      <c r="O57" s="6" t="s">
        <v>58</v>
      </c>
      <c r="P57" s="22">
        <f>SUM(P56-Table7[[#This Row],[Amount]])</f>
        <v>1019.02</v>
      </c>
    </row>
    <row r="58" spans="1:16" x14ac:dyDescent="0.4">
      <c r="J58" s="6">
        <f t="shared" ca="1" si="0"/>
        <v>5</v>
      </c>
      <c r="K58" s="9">
        <f t="shared" ca="1" si="1"/>
        <v>45443</v>
      </c>
      <c r="L58" s="6" t="s">
        <v>44</v>
      </c>
      <c r="M58" s="6" t="s">
        <v>45</v>
      </c>
      <c r="N58" s="17">
        <v>12</v>
      </c>
      <c r="O58" s="6" t="s">
        <v>59</v>
      </c>
      <c r="P58" s="22">
        <f>SUM(P57-Table7[[#This Row],[Amount]])</f>
        <v>1007.02</v>
      </c>
    </row>
  </sheetData>
  <mergeCells count="1">
    <mergeCell ref="A1:C7"/>
  </mergeCells>
  <conditionalFormatting sqref="B36:C36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{1DCC210E-154D-460A-BF72-786DA7B76C4C}</x14:id>
        </ext>
      </extLst>
    </cfRule>
    <cfRule type="dataBar" priority="11">
      <dataBar>
        <cfvo type="num" val="0"/>
        <cfvo type="num" val="4000"/>
        <color rgb="FF63C384"/>
      </dataBar>
      <extLst>
        <ext xmlns:x14="http://schemas.microsoft.com/office/spreadsheetml/2009/9/main" uri="{B025F937-C7B1-47D3-B67F-A62EFF666E3E}">
          <x14:id>{4B33FC0C-34B8-4D59-9349-40520A8A1215}</x14:id>
        </ext>
      </extLst>
    </cfRule>
  </conditionalFormatting>
  <conditionalFormatting sqref="B32:C32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{A75E8ED3-D8C2-4CA9-89D4-48D3C4129595}</x14:id>
        </ext>
      </extLst>
    </cfRule>
  </conditionalFormatting>
  <conditionalFormatting sqref="B33:C3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{B4705037-FEDA-4160-9CEB-8C629021FB5E}</x14:id>
        </ext>
      </extLst>
    </cfRule>
    <cfRule type="dataBar" priority="7">
      <dataBar>
        <cfvo type="num" val="0"/>
        <cfvo type="num" val="600"/>
        <color rgb="FFFF555A"/>
      </dataBar>
      <extLst>
        <ext xmlns:x14="http://schemas.microsoft.com/office/spreadsheetml/2009/9/main" uri="{B025F937-C7B1-47D3-B67F-A62EFF666E3E}">
          <x14:id>{AE4E08C9-CFCF-46AA-8851-E400857DE445}</x14:id>
        </ext>
      </extLst>
    </cfRule>
    <cfRule type="dataBar" priority="6">
      <dataBar>
        <cfvo type="num" val="0"/>
        <cfvo type="num" val="500"/>
        <color rgb="FFFF0000"/>
      </dataBar>
      <extLst>
        <ext xmlns:x14="http://schemas.microsoft.com/office/spreadsheetml/2009/9/main" uri="{B025F937-C7B1-47D3-B67F-A62EFF666E3E}">
          <x14:id>{737B30F8-E584-48AB-AA9E-42E6C2691C0B}</x14:id>
        </ext>
      </extLst>
    </cfRule>
    <cfRule type="dataBar" priority="5">
      <dataBar>
        <cfvo type="num" val="0"/>
        <cfvo type="num" val="900"/>
        <color rgb="FFFF0000"/>
      </dataBar>
      <extLst>
        <ext xmlns:x14="http://schemas.microsoft.com/office/spreadsheetml/2009/9/main" uri="{B025F937-C7B1-47D3-B67F-A62EFF666E3E}">
          <x14:id>{ED21FD9A-D9D4-4CD7-93D2-DF948DB3F1E8}</x14:id>
        </ext>
      </extLst>
    </cfRule>
  </conditionalFormatting>
  <conditionalFormatting sqref="B34:C34">
    <cfRule type="dataBar" priority="4">
      <dataBar>
        <cfvo type="num" val="0"/>
        <cfvo type="num" val="1000"/>
        <color theme="4" tint="0.39997558519241921"/>
      </dataBar>
      <extLst>
        <ext xmlns:x14="http://schemas.microsoft.com/office/spreadsheetml/2009/9/main" uri="{B025F937-C7B1-47D3-B67F-A62EFF666E3E}">
          <x14:id>{8C17F56E-994E-4AF4-8333-0428B74DCA02}</x14:id>
        </ext>
      </extLst>
    </cfRule>
  </conditionalFormatting>
  <conditionalFormatting sqref="B35:C35">
    <cfRule type="dataBar" priority="3">
      <dataBar>
        <cfvo type="min"/>
        <cfvo type="max"/>
        <color theme="8" tint="-0.249977111117893"/>
      </dataBar>
      <extLst>
        <ext xmlns:x14="http://schemas.microsoft.com/office/spreadsheetml/2009/9/main" uri="{B025F937-C7B1-47D3-B67F-A62EFF666E3E}">
          <x14:id>{17009786-1405-4245-8B77-14A4CA71606B}</x14:id>
        </ext>
      </extLst>
    </cfRule>
    <cfRule type="dataBar" priority="2">
      <dataBar>
        <cfvo type="num" val="0"/>
        <cfvo type="max"/>
        <color theme="8" tint="-0.249977111117893"/>
      </dataBar>
      <extLst>
        <ext xmlns:x14="http://schemas.microsoft.com/office/spreadsheetml/2009/9/main" uri="{B025F937-C7B1-47D3-B67F-A62EFF666E3E}">
          <x14:id>{8E740A9E-F94C-4370-BFF3-6699640178E6}</x14:id>
        </ext>
      </extLst>
    </cfRule>
    <cfRule type="dataBar" priority="1">
      <dataBar>
        <cfvo type="min"/>
        <cfvo type="max"/>
        <color theme="8" tint="0.39997558519241921"/>
      </dataBar>
      <extLst>
        <ext xmlns:x14="http://schemas.microsoft.com/office/spreadsheetml/2009/9/main" uri="{B025F937-C7B1-47D3-B67F-A62EFF666E3E}">
          <x14:id>{89A3B0C6-E741-405C-A322-BFADFC9BE5A9}</x14:id>
        </ext>
      </extLst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CC210E-154D-460A-BF72-786DA7B76C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14:cfRule type="dataBar" id="{4B33FC0C-34B8-4D59-9349-40520A8A1215}">
            <x14:dataBar minLength="0" maxLength="100" border="1" negativeBarBorderColorSameAsPositive="0">
              <x14:cfvo type="num">
                <xm:f>0</xm:f>
              </x14:cfvo>
              <x14:cfvo type="num">
                <xm:f>4000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B36:C36</xm:sqref>
        </x14:conditionalFormatting>
        <x14:conditionalFormatting xmlns:xm="http://schemas.microsoft.com/office/excel/2006/main">
          <x14:cfRule type="dataBar" id="{A75E8ED3-D8C2-4CA9-89D4-48D3C41295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B32:C32</xm:sqref>
        </x14:conditionalFormatting>
        <x14:conditionalFormatting xmlns:xm="http://schemas.microsoft.com/office/excel/2006/main">
          <x14:cfRule type="dataBar" id="{B4705037-FEDA-4160-9CEB-8C629021FB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4E08C9-CFCF-46AA-8851-E400857DE445}">
            <x14:dataBar minLength="0" maxLength="100" gradient="0">
              <x14:cfvo type="num">
                <xm:f>0</xm:f>
              </x14:cfvo>
              <x14:cfvo type="num">
                <xm:f>600</xm:f>
              </x14:cfvo>
              <x14:negativeFillColor rgb="FFFF0000"/>
              <x14:axisColor rgb="FF000000"/>
            </x14:dataBar>
          </x14:cfRule>
          <x14:cfRule type="dataBar" id="{737B30F8-E584-48AB-AA9E-42E6C2691C0B}">
            <x14:dataBar minLength="0" maxLength="100" gradient="0">
              <x14:cfvo type="num">
                <xm:f>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14:cfRule type="dataBar" id="{ED21FD9A-D9D4-4CD7-93D2-DF948DB3F1E8}">
            <x14:dataBar minLength="0" maxLength="100">
              <x14:cfvo type="num">
                <xm:f>0</xm:f>
              </x14:cfvo>
              <x14:cfvo type="num">
                <xm:f>900</xm:f>
              </x14:cfvo>
              <x14:negativeFillColor rgb="FFFF0000"/>
              <x14:axisColor rgb="FF000000"/>
            </x14:dataBar>
          </x14:cfRule>
          <xm:sqref>B33:C33</xm:sqref>
        </x14:conditionalFormatting>
        <x14:conditionalFormatting xmlns:xm="http://schemas.microsoft.com/office/excel/2006/main">
          <x14:cfRule type="dataBar" id="{8C17F56E-994E-4AF4-8333-0428B74DCA02}">
            <x14:dataBar minLength="0" maxLength="100">
              <x14:cfvo type="num">
                <xm:f>0</xm:f>
              </x14:cfvo>
              <x14:cfvo type="num">
                <xm:f>1000</xm:f>
              </x14:cfvo>
              <x14:negativeFillColor rgb="FFFF0000"/>
              <x14:axisColor rgb="FF000000"/>
            </x14:dataBar>
          </x14:cfRule>
          <xm:sqref>B34:C34</xm:sqref>
        </x14:conditionalFormatting>
        <x14:conditionalFormatting xmlns:xm="http://schemas.microsoft.com/office/excel/2006/main">
          <x14:cfRule type="dataBar" id="{17009786-1405-4245-8B77-14A4CA71606B}">
            <x14:dataBar minLength="0" maxLength="100">
              <x14:cfvo type="min"/>
              <x14:cfvo type="max"/>
              <x14:negativeFillColor rgb="FFFF0000"/>
              <x14:axisColor rgb="FF000000"/>
            </x14:dataBar>
          </x14:cfRule>
          <x14:cfRule type="dataBar" id="{8E740A9E-F94C-4370-BFF3-6699640178E6}">
            <x14:dataBar minLength="0" maxLength="100" gradient="0">
              <x14:cfvo type="num">
                <xm:f>0</xm:f>
              </x14:cfvo>
              <x14:cfvo type="max"/>
              <x14:negativeFillColor rgb="FFFF0000"/>
              <x14:axisColor rgb="FF000000"/>
            </x14:dataBar>
          </x14:cfRule>
          <x14:cfRule type="dataBar" id="{89A3B0C6-E741-405C-A322-BFADFC9BE5A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B35:C35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226D-D303-47C8-AE66-5074DEEEAC17}">
  <dimension ref="A3:M20"/>
  <sheetViews>
    <sheetView tabSelected="1" topLeftCell="A2" workbookViewId="0">
      <selection activeCell="K24" sqref="K24"/>
    </sheetView>
  </sheetViews>
  <sheetFormatPr defaultRowHeight="14.5" x14ac:dyDescent="0.35"/>
  <cols>
    <col min="1" max="1" width="13.6328125" bestFit="1" customWidth="1"/>
    <col min="2" max="2" width="15.7265625" bestFit="1" customWidth="1"/>
    <col min="3" max="3" width="10.1796875" bestFit="1" customWidth="1"/>
    <col min="4" max="4" width="8.36328125" bestFit="1" customWidth="1"/>
    <col min="5" max="9" width="9.36328125" bestFit="1" customWidth="1"/>
    <col min="10" max="10" width="15.36328125" customWidth="1"/>
    <col min="11" max="11" width="10.1796875" bestFit="1" customWidth="1"/>
    <col min="12" max="12" width="9.36328125" bestFit="1" customWidth="1"/>
    <col min="13" max="13" width="10.36328125" bestFit="1" customWidth="1"/>
  </cols>
  <sheetData>
    <row r="3" spans="1:13" x14ac:dyDescent="0.35">
      <c r="A3" s="2" t="s">
        <v>63</v>
      </c>
      <c r="B3" s="2" t="s">
        <v>64</v>
      </c>
    </row>
    <row r="4" spans="1:13" x14ac:dyDescent="0.35">
      <c r="A4" s="2" t="s">
        <v>61</v>
      </c>
      <c r="B4" s="1">
        <v>45418</v>
      </c>
      <c r="C4" s="1">
        <v>45420</v>
      </c>
      <c r="D4" s="1">
        <v>45421</v>
      </c>
      <c r="E4" s="1">
        <v>45426</v>
      </c>
      <c r="F4" s="1">
        <v>45430</v>
      </c>
      <c r="G4" s="1">
        <v>45436</v>
      </c>
      <c r="H4" s="1">
        <v>45437</v>
      </c>
      <c r="I4" s="1">
        <v>45439</v>
      </c>
      <c r="J4" s="1">
        <v>45440</v>
      </c>
      <c r="K4" s="1">
        <v>45441</v>
      </c>
      <c r="L4" s="1">
        <v>45442</v>
      </c>
      <c r="M4" s="21" t="s">
        <v>62</v>
      </c>
    </row>
    <row r="5" spans="1:13" x14ac:dyDescent="0.35">
      <c r="A5" s="3" t="s">
        <v>40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>
        <v>20</v>
      </c>
      <c r="M5" s="21">
        <v>20</v>
      </c>
    </row>
    <row r="6" spans="1:13" x14ac:dyDescent="0.35">
      <c r="A6" s="3" t="s">
        <v>47</v>
      </c>
      <c r="B6" s="21"/>
      <c r="C6" s="21"/>
      <c r="D6" s="21"/>
      <c r="E6" s="21"/>
      <c r="F6" s="21"/>
      <c r="G6" s="21"/>
      <c r="H6" s="21"/>
      <c r="I6" s="21"/>
      <c r="J6" s="21"/>
      <c r="K6" s="21">
        <v>1500</v>
      </c>
      <c r="L6" s="21"/>
      <c r="M6" s="21">
        <v>1500</v>
      </c>
    </row>
    <row r="7" spans="1:13" x14ac:dyDescent="0.35">
      <c r="A7" s="3" t="s">
        <v>21</v>
      </c>
      <c r="B7" s="21"/>
      <c r="C7" s="21">
        <v>55</v>
      </c>
      <c r="D7" s="21"/>
      <c r="E7" s="21"/>
      <c r="F7" s="21"/>
      <c r="G7" s="21"/>
      <c r="H7" s="21"/>
      <c r="I7" s="21"/>
      <c r="J7" s="21"/>
      <c r="K7" s="21"/>
      <c r="L7" s="21"/>
      <c r="M7" s="21">
        <v>55</v>
      </c>
    </row>
    <row r="8" spans="1:13" x14ac:dyDescent="0.35">
      <c r="A8" s="3" t="s">
        <v>39</v>
      </c>
      <c r="B8" s="21"/>
      <c r="C8" s="21"/>
      <c r="D8" s="21"/>
      <c r="E8" s="21"/>
      <c r="F8" s="21"/>
      <c r="G8" s="21">
        <v>40</v>
      </c>
      <c r="H8" s="21">
        <v>30</v>
      </c>
      <c r="I8" s="21"/>
      <c r="J8" s="21"/>
      <c r="K8" s="21"/>
      <c r="L8" s="21"/>
      <c r="M8" s="21">
        <v>70</v>
      </c>
    </row>
    <row r="9" spans="1:13" x14ac:dyDescent="0.35">
      <c r="A9" s="3" t="s">
        <v>19</v>
      </c>
      <c r="B9" s="21"/>
      <c r="C9" s="21"/>
      <c r="D9" s="21"/>
      <c r="E9" s="21"/>
      <c r="F9" s="21"/>
      <c r="G9" s="21"/>
      <c r="H9" s="21">
        <v>50</v>
      </c>
      <c r="I9" s="21">
        <v>150</v>
      </c>
      <c r="J9" s="21">
        <v>50</v>
      </c>
      <c r="K9" s="21"/>
      <c r="L9" s="21"/>
      <c r="M9" s="21">
        <v>250</v>
      </c>
    </row>
    <row r="10" spans="1:13" x14ac:dyDescent="0.35">
      <c r="A10" s="3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>
        <v>64</v>
      </c>
      <c r="M10" s="21">
        <v>64</v>
      </c>
    </row>
    <row r="11" spans="1:13" x14ac:dyDescent="0.35">
      <c r="A11" s="3" t="s">
        <v>11</v>
      </c>
      <c r="B11" s="21"/>
      <c r="C11" s="21">
        <v>1200</v>
      </c>
      <c r="D11" s="21"/>
      <c r="E11" s="21"/>
      <c r="F11" s="21"/>
      <c r="G11" s="21"/>
      <c r="H11" s="21"/>
      <c r="I11" s="21"/>
      <c r="J11" s="21"/>
      <c r="K11" s="21"/>
      <c r="L11" s="21"/>
      <c r="M11" s="21">
        <v>1200</v>
      </c>
    </row>
    <row r="12" spans="1:13" x14ac:dyDescent="0.35">
      <c r="A12" s="3" t="s">
        <v>42</v>
      </c>
      <c r="B12" s="21"/>
      <c r="C12" s="21"/>
      <c r="D12" s="21"/>
      <c r="E12" s="21"/>
      <c r="F12" s="21">
        <v>6.99</v>
      </c>
      <c r="G12" s="21"/>
      <c r="H12" s="21"/>
      <c r="I12" s="21"/>
      <c r="J12" s="21"/>
      <c r="K12" s="21"/>
      <c r="L12" s="21"/>
      <c r="M12" s="21">
        <v>6.99</v>
      </c>
    </row>
    <row r="13" spans="1:13" x14ac:dyDescent="0.35">
      <c r="A13" s="3" t="s">
        <v>44</v>
      </c>
      <c r="B13" s="21"/>
      <c r="C13" s="21"/>
      <c r="D13" s="21">
        <v>12</v>
      </c>
      <c r="E13" s="21">
        <v>6.99</v>
      </c>
      <c r="F13" s="21"/>
      <c r="G13" s="21"/>
      <c r="H13" s="21"/>
      <c r="I13" s="21"/>
      <c r="J13" s="21"/>
      <c r="K13" s="21"/>
      <c r="L13" s="21"/>
      <c r="M13" s="21">
        <v>18.990000000000002</v>
      </c>
    </row>
    <row r="14" spans="1:13" x14ac:dyDescent="0.35">
      <c r="A14" s="3" t="s">
        <v>23</v>
      </c>
      <c r="B14" s="21">
        <v>65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>
        <v>65</v>
      </c>
    </row>
    <row r="15" spans="1:13" x14ac:dyDescent="0.35">
      <c r="A15" s="3" t="s">
        <v>62</v>
      </c>
      <c r="B15" s="21">
        <v>65</v>
      </c>
      <c r="C15" s="21">
        <v>1255</v>
      </c>
      <c r="D15" s="21">
        <v>12</v>
      </c>
      <c r="E15" s="21">
        <v>6.99</v>
      </c>
      <c r="F15" s="21">
        <v>6.99</v>
      </c>
      <c r="G15" s="21">
        <v>40</v>
      </c>
      <c r="H15" s="21">
        <v>80</v>
      </c>
      <c r="I15" s="21">
        <v>150</v>
      </c>
      <c r="J15" s="21">
        <v>50</v>
      </c>
      <c r="K15" s="21">
        <v>1500</v>
      </c>
      <c r="L15" s="21">
        <v>84</v>
      </c>
      <c r="M15" s="21">
        <v>3249.9799999999996</v>
      </c>
    </row>
    <row r="20" spans="10:11" x14ac:dyDescent="0.35">
      <c r="J20" t="s">
        <v>70</v>
      </c>
      <c r="K20" t="s">
        <v>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and Expenditure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Adjo Tetedje</dc:creator>
  <cp:lastModifiedBy>Adjo Tetedje</cp:lastModifiedBy>
  <dcterms:created xsi:type="dcterms:W3CDTF">2024-06-12T01:08:28Z</dcterms:created>
  <dcterms:modified xsi:type="dcterms:W3CDTF">2024-06-12T03:29:22Z</dcterms:modified>
</cp:coreProperties>
</file>