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am 1 Points Public" sheetId="1" state="visible" r:id="rId2"/>
    <sheet name="Exam 2 Points Public" sheetId="2" state="visible" r:id="rId3"/>
    <sheet name="Quizzes Points Public" sheetId="3" state="visible" r:id="rId4"/>
    <sheet name="Total Grading Public" sheetId="4" state="visible" r:id="rId5"/>
  </sheets>
  <externalReferences>
    <externalReference r:id="rId6"/>
  </externalReferenc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<sst xmlns="http://schemas.openxmlformats.org/spreadsheetml/2006/main" count="176" uniqueCount="33">
  <si>
    <t xml:space="preserve">MatrNr</t>
  </si>
  <si>
    <t xml:space="preserve">Task 1</t>
  </si>
  <si>
    <t xml:space="preserve">Task 2</t>
  </si>
  <si>
    <t xml:space="preserve">Task 3</t>
  </si>
  <si>
    <t xml:space="preserve">Task 4</t>
  </si>
  <si>
    <t xml:space="preserve">Task 5</t>
  </si>
  <si>
    <t xml:space="preserve">Task 6</t>
  </si>
  <si>
    <t xml:space="preserve">SUM</t>
  </si>
  <si>
    <t xml:space="preserve">Percentage</t>
  </si>
  <si>
    <t xml:space="preserve">Grading</t>
  </si>
  <si>
    <t xml:space="preserve">excl. no show</t>
  </si>
  <si>
    <t xml:space="preserve">Bewertungstabelle</t>
  </si>
  <si>
    <t xml:space="preserve">#</t>
  </si>
  <si>
    <t xml:space="preserve">%</t>
  </si>
  <si>
    <t xml:space="preserve">Statistics (excl. no shows)</t>
  </si>
  <si>
    <t xml:space="preserve">Total</t>
  </si>
  <si>
    <t xml:space="preserve">AVG</t>
  </si>
  <si>
    <t xml:space="preserve">MED</t>
  </si>
  <si>
    <t xml:space="preserve">MIN</t>
  </si>
  <si>
    <t xml:space="preserve">MAX</t>
  </si>
  <si>
    <t xml:space="preserve">Bonus Task</t>
  </si>
  <si>
    <t xml:space="preserve">(oral exam)</t>
  </si>
  <si>
    <t xml:space="preserve">incl. no show</t>
  </si>
  <si>
    <t xml:space="preserve">Quiz1</t>
  </si>
  <si>
    <t xml:space="preserve">Quiz2</t>
  </si>
  <si>
    <t xml:space="preserve">Quiz3</t>
  </si>
  <si>
    <t xml:space="preserve">Quiz4</t>
  </si>
  <si>
    <t xml:space="preserve">comment</t>
  </si>
  <si>
    <t xml:space="preserve">-</t>
  </si>
  <si>
    <t xml:space="preserve">Exam 1</t>
  </si>
  <si>
    <t xml:space="preserve">Exam 2</t>
  </si>
  <si>
    <t xml:space="preserve">Quizzes</t>
  </si>
  <si>
    <t xml:space="preserve">no show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</si>
</sst>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0.00%"/>
    <numFmt numFmtId="167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8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externalLink" Target="externalLinks/externalLink1.xml"/><Relationship Id="rId7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Teilnehmerliste-DBT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nmeldetool"/>
      <sheetName val="View Claudia"/>
      <sheetName val="View Volker"/>
      <sheetName val="Grading Private"/>
      <sheetName val="Grading Public"/>
      <sheetName val="Detailed Grading Public"/>
      <sheetName val="Total Grading"/>
      <sheetName val="Quizzes Points"/>
      <sheetName val="ISIS"/>
      <sheetName val="Exam 1 Points"/>
      <sheetName val="Exam 1 Points Public"/>
      <sheetName val="Exam 2 Points"/>
      <sheetName val="Exam 2 Points Public"/>
      <sheetName val="Exam #2 signatu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H2">
            <v>11.5</v>
          </cell>
        </row>
        <row r="3">
          <cell r="H3">
            <v>7.75</v>
          </cell>
        </row>
        <row r="4">
          <cell r="H4">
            <v>15.14</v>
          </cell>
        </row>
        <row r="5">
          <cell r="H5">
            <v>17.02</v>
          </cell>
        </row>
        <row r="6">
          <cell r="H6">
            <v>0</v>
          </cell>
        </row>
        <row r="7">
          <cell r="H7">
            <v>0</v>
          </cell>
        </row>
        <row r="8">
          <cell r="H8">
            <v>15.29</v>
          </cell>
        </row>
        <row r="9">
          <cell r="H9">
            <v>15.61</v>
          </cell>
        </row>
        <row r="10">
          <cell r="H10">
            <v>0</v>
          </cell>
        </row>
        <row r="11">
          <cell r="H11">
            <v>19.08</v>
          </cell>
        </row>
        <row r="12">
          <cell r="H12">
            <v>10.53</v>
          </cell>
        </row>
        <row r="13">
          <cell r="H13">
            <v>0</v>
          </cell>
        </row>
        <row r="14">
          <cell r="H14">
            <v>17.35</v>
          </cell>
        </row>
        <row r="15">
          <cell r="H15">
            <v>18.43</v>
          </cell>
        </row>
        <row r="16">
          <cell r="H16">
            <v>17.93</v>
          </cell>
        </row>
        <row r="17">
          <cell r="H17">
            <v>16.93</v>
          </cell>
        </row>
        <row r="18">
          <cell r="H18">
            <v>17.75</v>
          </cell>
        </row>
        <row r="19">
          <cell r="H19">
            <v>14.75</v>
          </cell>
        </row>
        <row r="20">
          <cell r="H20">
            <v>0</v>
          </cell>
        </row>
        <row r="21">
          <cell r="H21">
            <v>18.17</v>
          </cell>
        </row>
        <row r="22">
          <cell r="H22">
            <v>0</v>
          </cell>
        </row>
        <row r="23">
          <cell r="H23">
            <v>17.55</v>
          </cell>
        </row>
        <row r="24">
          <cell r="H24">
            <v>16.02</v>
          </cell>
        </row>
        <row r="25">
          <cell r="H25">
            <v>13.38</v>
          </cell>
        </row>
        <row r="26">
          <cell r="H26">
            <v>16.66</v>
          </cell>
        </row>
        <row r="27">
          <cell r="H27">
            <v>15.49</v>
          </cell>
        </row>
        <row r="28">
          <cell r="H28">
            <v>17.77</v>
          </cell>
        </row>
        <row r="29">
          <cell r="H29">
            <v>18.67</v>
          </cell>
        </row>
        <row r="30">
          <cell r="H30">
            <v>16.52</v>
          </cell>
        </row>
        <row r="31">
          <cell r="H31">
            <v>13.15</v>
          </cell>
        </row>
        <row r="32">
          <cell r="H32">
            <v>18.08</v>
          </cell>
        </row>
        <row r="33">
          <cell r="H33">
            <v>9.14</v>
          </cell>
        </row>
        <row r="34">
          <cell r="H34">
            <v>18.73</v>
          </cell>
        </row>
        <row r="35">
          <cell r="H35">
            <v>8.35</v>
          </cell>
        </row>
        <row r="36">
          <cell r="H36">
            <v>13.57</v>
          </cell>
        </row>
        <row r="37">
          <cell r="H37">
            <v>19.2</v>
          </cell>
        </row>
        <row r="38">
          <cell r="H38">
            <v>15.67</v>
          </cell>
        </row>
        <row r="39">
          <cell r="H39">
            <v>15.11</v>
          </cell>
        </row>
        <row r="40">
          <cell r="H40">
            <v>15.62</v>
          </cell>
        </row>
        <row r="41">
          <cell r="H41">
            <v>17.72</v>
          </cell>
        </row>
        <row r="42">
          <cell r="H42">
            <v>18.18</v>
          </cell>
        </row>
        <row r="43">
          <cell r="H43">
            <v>14.6</v>
          </cell>
        </row>
        <row r="44">
          <cell r="H44">
            <v>18.78</v>
          </cell>
        </row>
        <row r="45">
          <cell r="H45">
            <v>2.2</v>
          </cell>
        </row>
        <row r="46">
          <cell r="H46">
            <v>0</v>
          </cell>
        </row>
        <row r="47">
          <cell r="H47">
            <v>17.37</v>
          </cell>
        </row>
        <row r="48">
          <cell r="H48">
            <v>0</v>
          </cell>
        </row>
        <row r="49">
          <cell r="H49">
            <v>12.28</v>
          </cell>
        </row>
        <row r="50">
          <cell r="H50">
            <v>14.04</v>
          </cell>
        </row>
        <row r="51">
          <cell r="H51">
            <v>15.92</v>
          </cell>
        </row>
        <row r="52">
          <cell r="H52">
            <v>14.01</v>
          </cell>
        </row>
        <row r="53">
          <cell r="H53">
            <v>14.72</v>
          </cell>
        </row>
        <row r="54">
          <cell r="H54">
            <v>15.9</v>
          </cell>
        </row>
        <row r="55">
          <cell r="H55">
            <v>13.73</v>
          </cell>
        </row>
        <row r="56">
          <cell r="H56">
            <v>17.17</v>
          </cell>
        </row>
        <row r="57">
          <cell r="H57">
            <v>17.98</v>
          </cell>
        </row>
        <row r="58">
          <cell r="H58">
            <v>16.72</v>
          </cell>
        </row>
        <row r="59">
          <cell r="H59">
            <v>10.14</v>
          </cell>
        </row>
        <row r="60">
          <cell r="H60">
            <v>18.05</v>
          </cell>
        </row>
        <row r="61">
          <cell r="H61">
            <v>16.3</v>
          </cell>
        </row>
        <row r="62">
          <cell r="H62">
            <v>17.55</v>
          </cell>
        </row>
        <row r="63">
          <cell r="H63">
            <v>0</v>
          </cell>
        </row>
        <row r="64">
          <cell r="H64">
            <v>0</v>
          </cell>
        </row>
        <row r="65">
          <cell r="H65">
            <v>18.23</v>
          </cell>
        </row>
        <row r="66">
          <cell r="H66">
            <v>17.13</v>
          </cell>
        </row>
        <row r="67">
          <cell r="H67">
            <v>15.01</v>
          </cell>
        </row>
        <row r="68">
          <cell r="H68">
            <v>19.6</v>
          </cell>
        </row>
        <row r="69">
          <cell r="H69">
            <v>0</v>
          </cell>
        </row>
        <row r="70">
          <cell r="H70">
            <v>18.87</v>
          </cell>
        </row>
        <row r="71">
          <cell r="H71">
            <v>17.29</v>
          </cell>
        </row>
        <row r="72">
          <cell r="H72">
            <v>17.27</v>
          </cell>
        </row>
        <row r="73">
          <cell r="H73">
            <v>17.38</v>
          </cell>
        </row>
        <row r="74">
          <cell r="H74">
            <v>17.37</v>
          </cell>
        </row>
        <row r="75">
          <cell r="H75">
            <v>17.8</v>
          </cell>
        </row>
        <row r="76">
          <cell r="H76">
            <v>16.78</v>
          </cell>
        </row>
        <row r="77">
          <cell r="H77">
            <v>0</v>
          </cell>
        </row>
        <row r="78">
          <cell r="H78">
            <v>3.4</v>
          </cell>
        </row>
        <row r="79">
          <cell r="H79">
            <v>18.47</v>
          </cell>
        </row>
        <row r="80">
          <cell r="H80">
            <v>0</v>
          </cell>
        </row>
        <row r="81">
          <cell r="H81">
            <v>18.39</v>
          </cell>
        </row>
        <row r="82">
          <cell r="H82">
            <v>0</v>
          </cell>
        </row>
        <row r="83">
          <cell r="H83">
            <v>18.64</v>
          </cell>
        </row>
        <row r="84">
          <cell r="H84">
            <v>15.52</v>
          </cell>
        </row>
        <row r="85">
          <cell r="H85">
            <v>18.02</v>
          </cell>
        </row>
        <row r="86">
          <cell r="H86">
            <v>17.54</v>
          </cell>
        </row>
        <row r="87">
          <cell r="H87">
            <v>17.57</v>
          </cell>
        </row>
        <row r="88">
          <cell r="H88">
            <v>17.55</v>
          </cell>
        </row>
        <row r="89">
          <cell r="H89">
            <v>0</v>
          </cell>
        </row>
        <row r="90">
          <cell r="H90">
            <v>15.59</v>
          </cell>
        </row>
        <row r="91">
          <cell r="H91">
            <v>7.8</v>
          </cell>
        </row>
        <row r="92">
          <cell r="H92">
            <v>17.98</v>
          </cell>
        </row>
        <row r="93">
          <cell r="H93">
            <v>0</v>
          </cell>
        </row>
        <row r="94">
          <cell r="H94">
            <v>0</v>
          </cell>
        </row>
        <row r="95">
          <cell r="H95">
            <v>17.05</v>
          </cell>
        </row>
        <row r="96">
          <cell r="H96">
            <v>15.67</v>
          </cell>
        </row>
        <row r="97">
          <cell r="H97">
            <v>19.4</v>
          </cell>
        </row>
        <row r="98">
          <cell r="H98">
            <v>18.29</v>
          </cell>
        </row>
        <row r="99">
          <cell r="H99">
            <v>18.05</v>
          </cell>
        </row>
        <row r="100">
          <cell r="H100">
            <v>11.29</v>
          </cell>
        </row>
        <row r="101">
          <cell r="H101">
            <v>0</v>
          </cell>
        </row>
        <row r="102">
          <cell r="H102">
            <v>2.09</v>
          </cell>
        </row>
        <row r="103">
          <cell r="H103">
            <v>0</v>
          </cell>
        </row>
        <row r="104">
          <cell r="H104">
            <v>0</v>
          </cell>
        </row>
        <row r="105">
          <cell r="H105">
            <v>15.82</v>
          </cell>
        </row>
        <row r="106">
          <cell r="H106">
            <v>12.74</v>
          </cell>
        </row>
        <row r="107">
          <cell r="H107">
            <v>10.7</v>
          </cell>
        </row>
        <row r="108">
          <cell r="H108">
            <v>16.38</v>
          </cell>
        </row>
        <row r="109">
          <cell r="H109">
            <v>17.72</v>
          </cell>
        </row>
        <row r="110">
          <cell r="H110">
            <v>12.59</v>
          </cell>
        </row>
        <row r="111">
          <cell r="H111">
            <v>18.27</v>
          </cell>
        </row>
        <row r="112">
          <cell r="H112">
            <v>16.22</v>
          </cell>
        </row>
        <row r="113">
          <cell r="H113">
            <v>15.92</v>
          </cell>
        </row>
        <row r="114">
          <cell r="H114">
            <v>17.15</v>
          </cell>
        </row>
        <row r="115">
          <cell r="H115">
            <v>17.73</v>
          </cell>
        </row>
        <row r="116">
          <cell r="H116">
            <v>17.58</v>
          </cell>
        </row>
        <row r="117">
          <cell r="H117">
            <v>0</v>
          </cell>
        </row>
        <row r="118">
          <cell r="H118">
            <v>16.99</v>
          </cell>
        </row>
        <row r="119">
          <cell r="H119">
            <v>15.31</v>
          </cell>
        </row>
        <row r="120">
          <cell r="H120">
            <v>0</v>
          </cell>
        </row>
        <row r="121">
          <cell r="H121">
            <v>19.6</v>
          </cell>
        </row>
        <row r="122">
          <cell r="H122">
            <v>17.72</v>
          </cell>
        </row>
        <row r="123">
          <cell r="H123">
            <v>20</v>
          </cell>
        </row>
        <row r="124">
          <cell r="H124">
            <v>0</v>
          </cell>
        </row>
        <row r="125">
          <cell r="H125">
            <v>19.2</v>
          </cell>
        </row>
        <row r="126">
          <cell r="H126">
            <v>19.8</v>
          </cell>
        </row>
        <row r="127">
          <cell r="H127">
            <v>20</v>
          </cell>
        </row>
        <row r="128">
          <cell r="H128">
            <v>17.18</v>
          </cell>
        </row>
        <row r="129">
          <cell r="H129">
            <v>6.75</v>
          </cell>
        </row>
        <row r="131">
          <cell r="H131">
            <v>12.21</v>
          </cell>
        </row>
        <row r="132">
          <cell r="H132">
            <v>10.44</v>
          </cell>
        </row>
        <row r="133">
          <cell r="H133">
            <v>0</v>
          </cell>
        </row>
        <row r="134">
          <cell r="H134">
            <v>17.83</v>
          </cell>
        </row>
        <row r="135">
          <cell r="H135">
            <v>14.24</v>
          </cell>
        </row>
        <row r="136">
          <cell r="H136">
            <v>12.38</v>
          </cell>
        </row>
        <row r="137">
          <cell r="H137">
            <v>11.52</v>
          </cell>
        </row>
        <row r="138">
          <cell r="H138">
            <v>11.3</v>
          </cell>
        </row>
        <row r="139">
          <cell r="H139">
            <v>17.17</v>
          </cell>
        </row>
        <row r="140">
          <cell r="H140">
            <v>17.98</v>
          </cell>
        </row>
        <row r="141">
          <cell r="H141">
            <v>13.63</v>
          </cell>
        </row>
        <row r="142">
          <cell r="H142">
            <v>10.42</v>
          </cell>
        </row>
        <row r="143">
          <cell r="H143">
            <v>10</v>
          </cell>
        </row>
        <row r="144">
          <cell r="H144">
            <v>10.31</v>
          </cell>
        </row>
        <row r="145">
          <cell r="H145">
            <v>17.3</v>
          </cell>
        </row>
        <row r="146">
          <cell r="H146">
            <v>8.58</v>
          </cell>
        </row>
        <row r="147">
          <cell r="H147">
            <v>4.5</v>
          </cell>
        </row>
        <row r="148">
          <cell r="H148">
            <v>18.23</v>
          </cell>
        </row>
        <row r="149">
          <cell r="H149">
            <v>14.3</v>
          </cell>
        </row>
        <row r="150">
          <cell r="H150">
            <v>13.22</v>
          </cell>
        </row>
        <row r="151">
          <cell r="H151">
            <v>16.95</v>
          </cell>
        </row>
        <row r="152">
          <cell r="H152">
            <v>0</v>
          </cell>
        </row>
        <row r="153">
          <cell r="H153">
            <v>17.47</v>
          </cell>
        </row>
        <row r="154">
          <cell r="H154">
            <v>19.2</v>
          </cell>
        </row>
        <row r="155">
          <cell r="H155">
            <v>4.65</v>
          </cell>
        </row>
        <row r="156">
          <cell r="H156">
            <v>13.2</v>
          </cell>
        </row>
        <row r="157">
          <cell r="H157">
            <v>0</v>
          </cell>
        </row>
        <row r="158">
          <cell r="H158">
            <v>16.25</v>
          </cell>
        </row>
        <row r="159">
          <cell r="H159">
            <v>0</v>
          </cell>
        </row>
        <row r="160">
          <cell r="H160">
            <v>18.8</v>
          </cell>
        </row>
        <row r="161">
          <cell r="H161">
            <v>19.55</v>
          </cell>
        </row>
        <row r="162">
          <cell r="H162">
            <v>0</v>
          </cell>
        </row>
        <row r="163">
          <cell r="H163">
            <v>0</v>
          </cell>
        </row>
        <row r="164">
          <cell r="H164">
            <v>18.18</v>
          </cell>
        </row>
        <row r="165">
          <cell r="H165">
            <v>0</v>
          </cell>
        </row>
        <row r="166">
          <cell r="H166">
            <v>11.33</v>
          </cell>
        </row>
        <row r="167">
          <cell r="H167">
            <v>19.6</v>
          </cell>
        </row>
        <row r="168">
          <cell r="H168">
            <v>19.05</v>
          </cell>
        </row>
        <row r="169">
          <cell r="H169">
            <v>19.6</v>
          </cell>
        </row>
        <row r="170">
          <cell r="H170">
            <v>16.37</v>
          </cell>
        </row>
      </sheetData>
      <sheetData sheetId="8"/>
      <sheetData sheetId="9">
        <row r="2">
          <cell r="J2">
            <v>35.12</v>
          </cell>
        </row>
        <row r="3">
          <cell r="J3">
            <v>0</v>
          </cell>
        </row>
        <row r="4">
          <cell r="J4">
            <v>17.93</v>
          </cell>
        </row>
        <row r="5">
          <cell r="J5">
            <v>17.49</v>
          </cell>
        </row>
        <row r="6">
          <cell r="J6">
            <v>0</v>
          </cell>
        </row>
        <row r="7">
          <cell r="J7">
            <v>0</v>
          </cell>
        </row>
        <row r="8">
          <cell r="J8">
            <v>23.08</v>
          </cell>
        </row>
        <row r="9">
          <cell r="J9">
            <v>18.43</v>
          </cell>
        </row>
        <row r="10">
          <cell r="J10">
            <v>0</v>
          </cell>
        </row>
        <row r="11">
          <cell r="J11">
            <v>35.33</v>
          </cell>
        </row>
        <row r="12">
          <cell r="J12">
            <v>13.06</v>
          </cell>
        </row>
        <row r="13">
          <cell r="J13">
            <v>0</v>
          </cell>
        </row>
        <row r="14">
          <cell r="J14">
            <v>21.67</v>
          </cell>
        </row>
        <row r="15">
          <cell r="J15">
            <v>21.03</v>
          </cell>
        </row>
        <row r="16">
          <cell r="J16">
            <v>30.5</v>
          </cell>
        </row>
        <row r="17">
          <cell r="J17">
            <v>27.86</v>
          </cell>
        </row>
        <row r="18">
          <cell r="J18">
            <v>13.85</v>
          </cell>
        </row>
        <row r="19">
          <cell r="J19">
            <v>24.11</v>
          </cell>
        </row>
        <row r="20">
          <cell r="J20">
            <v>0</v>
          </cell>
        </row>
        <row r="21">
          <cell r="J21">
            <v>17.03</v>
          </cell>
        </row>
        <row r="22">
          <cell r="J22">
            <v>0</v>
          </cell>
        </row>
        <row r="23">
          <cell r="J23">
            <v>24.47</v>
          </cell>
        </row>
        <row r="24">
          <cell r="J24">
            <v>15.08</v>
          </cell>
        </row>
        <row r="25">
          <cell r="J25">
            <v>25.83</v>
          </cell>
        </row>
        <row r="26">
          <cell r="J26">
            <v>37.22</v>
          </cell>
        </row>
        <row r="27">
          <cell r="J27">
            <v>36.46</v>
          </cell>
        </row>
        <row r="28">
          <cell r="J28">
            <v>31.33</v>
          </cell>
        </row>
        <row r="29">
          <cell r="J29">
            <v>21.07</v>
          </cell>
        </row>
        <row r="30">
          <cell r="J30">
            <v>20.18</v>
          </cell>
        </row>
        <row r="31">
          <cell r="J31">
            <v>26.5</v>
          </cell>
        </row>
        <row r="32">
          <cell r="J32">
            <v>36.64</v>
          </cell>
        </row>
        <row r="33">
          <cell r="J33">
            <v>28.85</v>
          </cell>
        </row>
        <row r="34">
          <cell r="J34">
            <v>36.5</v>
          </cell>
        </row>
        <row r="35">
          <cell r="J35">
            <v>24.03</v>
          </cell>
        </row>
        <row r="36">
          <cell r="J36">
            <v>25.93</v>
          </cell>
        </row>
        <row r="37">
          <cell r="J37">
            <v>35.14</v>
          </cell>
        </row>
        <row r="38">
          <cell r="J38">
            <v>25.1</v>
          </cell>
        </row>
        <row r="39">
          <cell r="J39">
            <v>34.33</v>
          </cell>
        </row>
        <row r="40">
          <cell r="J40">
            <v>36.25</v>
          </cell>
        </row>
        <row r="41">
          <cell r="J41">
            <v>31.11</v>
          </cell>
        </row>
        <row r="42">
          <cell r="J42">
            <v>21.83</v>
          </cell>
        </row>
        <row r="43">
          <cell r="J43">
            <v>28.83</v>
          </cell>
        </row>
        <row r="44">
          <cell r="J44">
            <v>32.04</v>
          </cell>
        </row>
        <row r="45">
          <cell r="J45">
            <v>0</v>
          </cell>
        </row>
        <row r="46">
          <cell r="J46">
            <v>0</v>
          </cell>
        </row>
        <row r="47">
          <cell r="J47">
            <v>31.83</v>
          </cell>
        </row>
        <row r="48">
          <cell r="J48">
            <v>0</v>
          </cell>
        </row>
        <row r="49">
          <cell r="J49">
            <v>18.29</v>
          </cell>
        </row>
        <row r="50">
          <cell r="J50">
            <v>26.98</v>
          </cell>
        </row>
        <row r="51">
          <cell r="J51">
            <v>21.73</v>
          </cell>
        </row>
        <row r="52">
          <cell r="J52">
            <v>18.72</v>
          </cell>
        </row>
        <row r="53">
          <cell r="J53">
            <v>24.93</v>
          </cell>
        </row>
        <row r="54">
          <cell r="J54">
            <v>33.21</v>
          </cell>
        </row>
        <row r="55">
          <cell r="J55">
            <v>36.94</v>
          </cell>
        </row>
        <row r="56">
          <cell r="J56">
            <v>25.58</v>
          </cell>
        </row>
        <row r="57">
          <cell r="J57">
            <v>32.82</v>
          </cell>
        </row>
        <row r="58">
          <cell r="J58">
            <v>18.69</v>
          </cell>
        </row>
        <row r="59">
          <cell r="J59">
            <v>22.73</v>
          </cell>
        </row>
        <row r="60">
          <cell r="J60">
            <v>30.96</v>
          </cell>
        </row>
        <row r="61">
          <cell r="J61">
            <v>32.03</v>
          </cell>
        </row>
        <row r="62">
          <cell r="J62">
            <v>25.14</v>
          </cell>
        </row>
        <row r="63">
          <cell r="J63">
            <v>0</v>
          </cell>
        </row>
        <row r="64">
          <cell r="J64">
            <v>0</v>
          </cell>
        </row>
        <row r="65">
          <cell r="J65">
            <v>34.17</v>
          </cell>
        </row>
        <row r="66">
          <cell r="J66">
            <v>22.18</v>
          </cell>
        </row>
        <row r="67">
          <cell r="J67">
            <v>32.22</v>
          </cell>
        </row>
        <row r="68">
          <cell r="J68">
            <v>19.43</v>
          </cell>
        </row>
        <row r="69">
          <cell r="J69">
            <v>0</v>
          </cell>
        </row>
        <row r="70">
          <cell r="J70">
            <v>40.94</v>
          </cell>
        </row>
        <row r="71">
          <cell r="J71">
            <v>26.14</v>
          </cell>
        </row>
        <row r="72">
          <cell r="J72">
            <v>14.2</v>
          </cell>
        </row>
        <row r="73">
          <cell r="J73">
            <v>28.17</v>
          </cell>
        </row>
        <row r="74">
          <cell r="J74">
            <v>32.83</v>
          </cell>
        </row>
        <row r="75">
          <cell r="J75">
            <v>24.36</v>
          </cell>
        </row>
        <row r="76">
          <cell r="J76">
            <v>26.97</v>
          </cell>
        </row>
        <row r="77">
          <cell r="J77">
            <v>0</v>
          </cell>
        </row>
        <row r="78">
          <cell r="J78">
            <v>0</v>
          </cell>
        </row>
        <row r="79">
          <cell r="J79">
            <v>14.28</v>
          </cell>
        </row>
        <row r="80">
          <cell r="J80">
            <v>0</v>
          </cell>
        </row>
        <row r="81">
          <cell r="J81">
            <v>28.14</v>
          </cell>
        </row>
        <row r="82">
          <cell r="J82">
            <v>0</v>
          </cell>
        </row>
        <row r="83">
          <cell r="J83">
            <v>31.25</v>
          </cell>
        </row>
        <row r="84">
          <cell r="J84">
            <v>38</v>
          </cell>
        </row>
        <row r="85">
          <cell r="J85">
            <v>28.14</v>
          </cell>
        </row>
        <row r="86">
          <cell r="J86">
            <v>29.96</v>
          </cell>
        </row>
        <row r="87">
          <cell r="J87">
            <v>25.42</v>
          </cell>
        </row>
        <row r="88">
          <cell r="J88">
            <v>30.45</v>
          </cell>
        </row>
        <row r="89">
          <cell r="J89">
            <v>0</v>
          </cell>
        </row>
        <row r="90">
          <cell r="J90">
            <v>38.69</v>
          </cell>
        </row>
        <row r="91">
          <cell r="J91">
            <v>8.04</v>
          </cell>
        </row>
        <row r="92">
          <cell r="J92">
            <v>27.21</v>
          </cell>
        </row>
        <row r="93">
          <cell r="J93">
            <v>21.57</v>
          </cell>
        </row>
        <row r="94">
          <cell r="J94">
            <v>0</v>
          </cell>
        </row>
        <row r="95">
          <cell r="J95">
            <v>37.11</v>
          </cell>
        </row>
        <row r="96">
          <cell r="J96">
            <v>12.65</v>
          </cell>
        </row>
        <row r="97">
          <cell r="J97">
            <v>37.58</v>
          </cell>
        </row>
        <row r="98">
          <cell r="J98">
            <v>38.14</v>
          </cell>
        </row>
        <row r="99">
          <cell r="J99">
            <v>37.28</v>
          </cell>
        </row>
        <row r="100">
          <cell r="J100">
            <v>31.15</v>
          </cell>
        </row>
        <row r="101">
          <cell r="J101">
            <v>0</v>
          </cell>
        </row>
        <row r="102">
          <cell r="J102">
            <v>9</v>
          </cell>
        </row>
        <row r="103">
          <cell r="J103">
            <v>32.41</v>
          </cell>
        </row>
        <row r="104">
          <cell r="J104">
            <v>0</v>
          </cell>
        </row>
        <row r="105">
          <cell r="J105">
            <v>29.21</v>
          </cell>
        </row>
        <row r="106">
          <cell r="J106">
            <v>33.35</v>
          </cell>
        </row>
        <row r="107">
          <cell r="J107">
            <v>23.24</v>
          </cell>
        </row>
        <row r="108">
          <cell r="J108">
            <v>33.47</v>
          </cell>
        </row>
        <row r="109">
          <cell r="J109">
            <v>21.96</v>
          </cell>
        </row>
        <row r="110">
          <cell r="J110">
            <v>25.14</v>
          </cell>
        </row>
        <row r="111">
          <cell r="J111">
            <v>29.22</v>
          </cell>
        </row>
        <row r="112">
          <cell r="J112">
            <v>22.03</v>
          </cell>
        </row>
        <row r="113">
          <cell r="J113">
            <v>21.29</v>
          </cell>
        </row>
        <row r="114">
          <cell r="J114">
            <v>31.53</v>
          </cell>
        </row>
        <row r="115">
          <cell r="J115">
            <v>37.53</v>
          </cell>
        </row>
        <row r="116">
          <cell r="J116">
            <v>27.18</v>
          </cell>
        </row>
        <row r="117">
          <cell r="J117">
            <v>0</v>
          </cell>
        </row>
        <row r="118">
          <cell r="J118">
            <v>32.92</v>
          </cell>
        </row>
        <row r="119">
          <cell r="J119">
            <v>35.5</v>
          </cell>
        </row>
        <row r="120">
          <cell r="J120">
            <v>0</v>
          </cell>
        </row>
        <row r="121">
          <cell r="J121">
            <v>16.975</v>
          </cell>
        </row>
        <row r="122">
          <cell r="J122">
            <v>32.92</v>
          </cell>
        </row>
        <row r="123">
          <cell r="J123">
            <v>14.31</v>
          </cell>
        </row>
        <row r="124">
          <cell r="J124">
            <v>0</v>
          </cell>
        </row>
        <row r="125">
          <cell r="J125">
            <v>18.42</v>
          </cell>
        </row>
        <row r="126">
          <cell r="J126">
            <v>45</v>
          </cell>
        </row>
        <row r="127">
          <cell r="J127">
            <v>32.56</v>
          </cell>
        </row>
        <row r="128">
          <cell r="J128">
            <v>22.93</v>
          </cell>
        </row>
        <row r="129">
          <cell r="J129">
            <v>32.5</v>
          </cell>
        </row>
        <row r="130">
          <cell r="J130">
            <v>0</v>
          </cell>
        </row>
        <row r="131">
          <cell r="J131">
            <v>32.61</v>
          </cell>
        </row>
        <row r="132">
          <cell r="J132">
            <v>36.67</v>
          </cell>
        </row>
        <row r="133">
          <cell r="J133">
            <v>0</v>
          </cell>
        </row>
        <row r="134">
          <cell r="J134">
            <v>34.97</v>
          </cell>
        </row>
        <row r="135">
          <cell r="J135">
            <v>32.1</v>
          </cell>
        </row>
        <row r="136">
          <cell r="J136">
            <v>0</v>
          </cell>
        </row>
        <row r="137">
          <cell r="J137">
            <v>21.85</v>
          </cell>
        </row>
        <row r="138">
          <cell r="J138">
            <v>24.87</v>
          </cell>
        </row>
        <row r="139">
          <cell r="J139">
            <v>26.72</v>
          </cell>
        </row>
        <row r="140">
          <cell r="J140">
            <v>34.17</v>
          </cell>
        </row>
        <row r="141">
          <cell r="J141">
            <v>28.06</v>
          </cell>
        </row>
        <row r="142">
          <cell r="J142">
            <v>34.72</v>
          </cell>
        </row>
        <row r="143">
          <cell r="J143">
            <v>0</v>
          </cell>
        </row>
        <row r="144">
          <cell r="J144">
            <v>32.83</v>
          </cell>
        </row>
        <row r="145">
          <cell r="J145">
            <v>30.33</v>
          </cell>
        </row>
        <row r="146">
          <cell r="J146">
            <v>31.25</v>
          </cell>
        </row>
        <row r="147">
          <cell r="J147">
            <v>0</v>
          </cell>
        </row>
        <row r="148">
          <cell r="J148">
            <v>29.08</v>
          </cell>
        </row>
        <row r="149">
          <cell r="J149">
            <v>20.02</v>
          </cell>
        </row>
        <row r="150">
          <cell r="J150">
            <v>27.75</v>
          </cell>
        </row>
        <row r="151">
          <cell r="J151">
            <v>30.32</v>
          </cell>
        </row>
        <row r="152">
          <cell r="J152">
            <v>0</v>
          </cell>
        </row>
        <row r="153">
          <cell r="J153">
            <v>23.21</v>
          </cell>
        </row>
        <row r="154">
          <cell r="J154">
            <v>44</v>
          </cell>
        </row>
        <row r="155">
          <cell r="J155">
            <v>0</v>
          </cell>
        </row>
        <row r="156">
          <cell r="J156">
            <v>34.03</v>
          </cell>
        </row>
        <row r="157">
          <cell r="J157">
            <v>0</v>
          </cell>
        </row>
        <row r="158">
          <cell r="J158">
            <v>26.12</v>
          </cell>
        </row>
        <row r="159">
          <cell r="J159">
            <v>0</v>
          </cell>
        </row>
        <row r="160">
          <cell r="J160">
            <v>20.96</v>
          </cell>
        </row>
        <row r="161">
          <cell r="J161">
            <v>31.22</v>
          </cell>
        </row>
        <row r="162">
          <cell r="J162">
            <v>0</v>
          </cell>
        </row>
        <row r="163">
          <cell r="J163">
            <v>0</v>
          </cell>
        </row>
        <row r="164">
          <cell r="J164">
            <v>34.23</v>
          </cell>
        </row>
        <row r="165">
          <cell r="J165">
            <v>0</v>
          </cell>
        </row>
        <row r="166">
          <cell r="J166">
            <v>36.18</v>
          </cell>
        </row>
        <row r="167">
          <cell r="J167">
            <v>34.9</v>
          </cell>
        </row>
        <row r="168">
          <cell r="J168">
            <v>22.56</v>
          </cell>
        </row>
        <row r="169">
          <cell r="J169">
            <v>23.53</v>
          </cell>
        </row>
        <row r="170">
          <cell r="J170">
            <v>25.77</v>
          </cell>
        </row>
      </sheetData>
      <sheetData sheetId="10"/>
      <sheetData sheetId="11">
        <row r="2">
          <cell r="K2">
            <v>40</v>
          </cell>
        </row>
        <row r="3">
          <cell r="K3">
            <v>0</v>
          </cell>
        </row>
        <row r="4">
          <cell r="K4">
            <v>38.5</v>
          </cell>
        </row>
        <row r="5">
          <cell r="K5">
            <v>36.36</v>
          </cell>
        </row>
        <row r="6">
          <cell r="K6">
            <v>0</v>
          </cell>
        </row>
        <row r="7">
          <cell r="K7">
            <v>0</v>
          </cell>
        </row>
        <row r="8">
          <cell r="K8">
            <v>32.59</v>
          </cell>
        </row>
        <row r="9">
          <cell r="K9">
            <v>34.19</v>
          </cell>
        </row>
        <row r="10">
          <cell r="K10">
            <v>0</v>
          </cell>
        </row>
        <row r="11">
          <cell r="K11">
            <v>38.36</v>
          </cell>
        </row>
        <row r="12">
          <cell r="K12">
            <v>37.03</v>
          </cell>
        </row>
        <row r="13">
          <cell r="K13">
            <v>0</v>
          </cell>
        </row>
        <row r="14">
          <cell r="K14">
            <v>36.29</v>
          </cell>
        </row>
        <row r="15">
          <cell r="K15">
            <v>36.87</v>
          </cell>
        </row>
        <row r="16">
          <cell r="K16">
            <v>40.66</v>
          </cell>
        </row>
        <row r="17">
          <cell r="K17">
            <v>33.49</v>
          </cell>
        </row>
        <row r="18">
          <cell r="K18">
            <v>25.08</v>
          </cell>
        </row>
        <row r="19">
          <cell r="K19">
            <v>27.92</v>
          </cell>
        </row>
        <row r="20">
          <cell r="K20">
            <v>0</v>
          </cell>
        </row>
        <row r="21">
          <cell r="K21">
            <v>42.52</v>
          </cell>
        </row>
        <row r="22">
          <cell r="K22">
            <v>0</v>
          </cell>
        </row>
        <row r="23">
          <cell r="K23">
            <v>37.16</v>
          </cell>
        </row>
        <row r="24">
          <cell r="K24">
            <v>0</v>
          </cell>
        </row>
        <row r="25">
          <cell r="K25">
            <v>43.5</v>
          </cell>
        </row>
        <row r="26">
          <cell r="K26">
            <v>40.19</v>
          </cell>
        </row>
        <row r="27">
          <cell r="K27">
            <v>41.86</v>
          </cell>
        </row>
        <row r="28">
          <cell r="K28">
            <v>35.66</v>
          </cell>
        </row>
        <row r="29">
          <cell r="K29">
            <v>40.16</v>
          </cell>
        </row>
        <row r="30">
          <cell r="K30">
            <v>26.49</v>
          </cell>
        </row>
        <row r="31">
          <cell r="K31">
            <v>38.7</v>
          </cell>
        </row>
        <row r="32">
          <cell r="K32">
            <v>44.5</v>
          </cell>
        </row>
        <row r="33">
          <cell r="K33">
            <v>30.25</v>
          </cell>
        </row>
        <row r="34">
          <cell r="K34">
            <v>39.16</v>
          </cell>
        </row>
        <row r="35">
          <cell r="K35">
            <v>0</v>
          </cell>
        </row>
        <row r="36">
          <cell r="K36">
            <v>38.02</v>
          </cell>
        </row>
        <row r="37">
          <cell r="K37">
            <v>37</v>
          </cell>
        </row>
        <row r="38">
          <cell r="K38">
            <v>37.91</v>
          </cell>
        </row>
        <row r="39">
          <cell r="K39">
            <v>41.16</v>
          </cell>
        </row>
        <row r="40">
          <cell r="K40">
            <v>43.25</v>
          </cell>
        </row>
        <row r="41">
          <cell r="K41">
            <v>42.58</v>
          </cell>
        </row>
        <row r="42">
          <cell r="K42">
            <v>31.45</v>
          </cell>
        </row>
        <row r="43">
          <cell r="K43">
            <v>43.66</v>
          </cell>
        </row>
        <row r="44">
          <cell r="K44">
            <v>40.87</v>
          </cell>
        </row>
        <row r="45">
          <cell r="K45">
            <v>0</v>
          </cell>
        </row>
        <row r="46">
          <cell r="K46">
            <v>0</v>
          </cell>
        </row>
        <row r="47">
          <cell r="K47">
            <v>37.53</v>
          </cell>
        </row>
        <row r="48">
          <cell r="K48">
            <v>0</v>
          </cell>
        </row>
        <row r="49">
          <cell r="K49">
            <v>37.58</v>
          </cell>
        </row>
        <row r="50">
          <cell r="K50">
            <v>33.67</v>
          </cell>
        </row>
        <row r="51">
          <cell r="K51">
            <v>22.37</v>
          </cell>
        </row>
        <row r="52">
          <cell r="K52">
            <v>33.62</v>
          </cell>
        </row>
        <row r="53">
          <cell r="K53">
            <v>37.32</v>
          </cell>
        </row>
        <row r="54">
          <cell r="K54">
            <v>46.36</v>
          </cell>
        </row>
        <row r="55">
          <cell r="K55">
            <v>45.5</v>
          </cell>
        </row>
        <row r="56">
          <cell r="K56">
            <v>36.7</v>
          </cell>
        </row>
        <row r="57">
          <cell r="K57">
            <v>39.42</v>
          </cell>
        </row>
        <row r="58">
          <cell r="K58">
            <v>42.66</v>
          </cell>
        </row>
        <row r="59">
          <cell r="K59">
            <v>36.16</v>
          </cell>
        </row>
        <row r="60">
          <cell r="K60">
            <v>43</v>
          </cell>
        </row>
        <row r="61">
          <cell r="K61">
            <v>37.37</v>
          </cell>
        </row>
        <row r="62">
          <cell r="K62">
            <v>38.79</v>
          </cell>
        </row>
        <row r="63">
          <cell r="K63">
            <v>0</v>
          </cell>
        </row>
        <row r="64">
          <cell r="K64">
            <v>0</v>
          </cell>
        </row>
        <row r="65">
          <cell r="K65">
            <v>40.59</v>
          </cell>
        </row>
        <row r="66">
          <cell r="K66">
            <v>37.82</v>
          </cell>
        </row>
        <row r="67">
          <cell r="K67">
            <v>34.67</v>
          </cell>
        </row>
        <row r="68">
          <cell r="K68">
            <v>40.17</v>
          </cell>
        </row>
        <row r="69">
          <cell r="K69">
            <v>0</v>
          </cell>
        </row>
        <row r="70">
          <cell r="K70">
            <v>39.87</v>
          </cell>
        </row>
        <row r="71">
          <cell r="K71">
            <v>41.37</v>
          </cell>
        </row>
        <row r="72">
          <cell r="K72">
            <v>31.02</v>
          </cell>
        </row>
        <row r="73">
          <cell r="K73">
            <v>39.36</v>
          </cell>
        </row>
        <row r="74">
          <cell r="K74">
            <v>33.38</v>
          </cell>
        </row>
        <row r="75">
          <cell r="K75">
            <v>40.87</v>
          </cell>
        </row>
        <row r="76">
          <cell r="K76">
            <v>35.16</v>
          </cell>
        </row>
        <row r="77">
          <cell r="K77">
            <v>0</v>
          </cell>
        </row>
        <row r="78">
          <cell r="K78">
            <v>0</v>
          </cell>
        </row>
        <row r="79">
          <cell r="K79">
            <v>36.83</v>
          </cell>
        </row>
        <row r="80">
          <cell r="K80">
            <v>0</v>
          </cell>
        </row>
        <row r="81">
          <cell r="K81">
            <v>40.08</v>
          </cell>
        </row>
        <row r="82">
          <cell r="K82">
            <v>0</v>
          </cell>
        </row>
        <row r="83">
          <cell r="K83">
            <v>40.42</v>
          </cell>
        </row>
        <row r="84">
          <cell r="K84">
            <v>37.87</v>
          </cell>
        </row>
        <row r="85">
          <cell r="K85">
            <v>37.9</v>
          </cell>
        </row>
        <row r="86">
          <cell r="K86">
            <v>37.83</v>
          </cell>
        </row>
        <row r="87">
          <cell r="K87">
            <v>35.19</v>
          </cell>
        </row>
        <row r="88">
          <cell r="K88">
            <v>33.16</v>
          </cell>
        </row>
        <row r="89">
          <cell r="K89">
            <v>0</v>
          </cell>
        </row>
        <row r="90">
          <cell r="K90">
            <v>40.45</v>
          </cell>
        </row>
        <row r="91">
          <cell r="K91">
            <v>0</v>
          </cell>
        </row>
        <row r="92">
          <cell r="K92">
            <v>35.75</v>
          </cell>
        </row>
        <row r="93">
          <cell r="K93">
            <v>0</v>
          </cell>
        </row>
        <row r="94">
          <cell r="K94">
            <v>0</v>
          </cell>
        </row>
        <row r="95">
          <cell r="K95">
            <v>39.19</v>
          </cell>
        </row>
        <row r="96">
          <cell r="K96">
            <v>32.1</v>
          </cell>
        </row>
        <row r="97">
          <cell r="K97">
            <v>44.83</v>
          </cell>
        </row>
        <row r="98">
          <cell r="K98">
            <v>42.33</v>
          </cell>
        </row>
        <row r="99">
          <cell r="K99">
            <v>43.16</v>
          </cell>
        </row>
        <row r="100">
          <cell r="K100">
            <v>43.66</v>
          </cell>
        </row>
        <row r="101">
          <cell r="K101">
            <v>0</v>
          </cell>
        </row>
        <row r="102">
          <cell r="K102">
            <v>24.73</v>
          </cell>
        </row>
        <row r="103">
          <cell r="K103">
            <v>24.64</v>
          </cell>
        </row>
        <row r="104">
          <cell r="K104">
            <v>0</v>
          </cell>
        </row>
        <row r="105">
          <cell r="K105">
            <v>37.83</v>
          </cell>
        </row>
        <row r="106">
          <cell r="K106">
            <v>36.16</v>
          </cell>
        </row>
        <row r="107">
          <cell r="K107">
            <v>42.16</v>
          </cell>
        </row>
        <row r="108">
          <cell r="K108">
            <v>44.19</v>
          </cell>
        </row>
        <row r="109">
          <cell r="K109">
            <v>35.36</v>
          </cell>
        </row>
        <row r="110">
          <cell r="K110">
            <v>34.45</v>
          </cell>
        </row>
        <row r="111">
          <cell r="K111">
            <v>40.02</v>
          </cell>
        </row>
        <row r="112">
          <cell r="K112">
            <v>44.16</v>
          </cell>
        </row>
        <row r="113">
          <cell r="K113">
            <v>39.09</v>
          </cell>
        </row>
        <row r="114">
          <cell r="K114">
            <v>41.86</v>
          </cell>
        </row>
        <row r="115">
          <cell r="K115">
            <v>37.5</v>
          </cell>
        </row>
        <row r="116">
          <cell r="K116">
            <v>29.62</v>
          </cell>
        </row>
        <row r="117">
          <cell r="K117">
            <v>0</v>
          </cell>
        </row>
        <row r="118">
          <cell r="K118">
            <v>36.49</v>
          </cell>
        </row>
        <row r="119">
          <cell r="K119">
            <v>35.83</v>
          </cell>
        </row>
        <row r="120">
          <cell r="K120">
            <v>0</v>
          </cell>
        </row>
        <row r="121">
          <cell r="K121">
            <v>40.5</v>
          </cell>
        </row>
        <row r="122">
          <cell r="K122">
            <v>42.37</v>
          </cell>
        </row>
        <row r="123">
          <cell r="K123">
            <v>38.66</v>
          </cell>
        </row>
        <row r="124">
          <cell r="K124">
            <v>0</v>
          </cell>
        </row>
        <row r="125">
          <cell r="K125">
            <v>40.2</v>
          </cell>
        </row>
        <row r="126">
          <cell r="K126">
            <v>42.33</v>
          </cell>
        </row>
        <row r="127">
          <cell r="K127">
            <v>45.03</v>
          </cell>
        </row>
        <row r="128">
          <cell r="K128">
            <v>33.5</v>
          </cell>
        </row>
        <row r="129">
          <cell r="K129">
            <v>0</v>
          </cell>
        </row>
        <row r="130">
          <cell r="K130">
            <v>0</v>
          </cell>
        </row>
        <row r="131">
          <cell r="K131">
            <v>43.33</v>
          </cell>
        </row>
        <row r="132">
          <cell r="K132">
            <v>39.38</v>
          </cell>
        </row>
        <row r="133">
          <cell r="K133">
            <v>0</v>
          </cell>
        </row>
        <row r="134">
          <cell r="K134">
            <v>40.36</v>
          </cell>
        </row>
        <row r="135">
          <cell r="K135">
            <v>40.16</v>
          </cell>
        </row>
        <row r="136">
          <cell r="K136">
            <v>39</v>
          </cell>
        </row>
        <row r="137">
          <cell r="K137">
            <v>38.91</v>
          </cell>
        </row>
        <row r="138">
          <cell r="K138">
            <v>38.91</v>
          </cell>
        </row>
        <row r="139">
          <cell r="K139">
            <v>41.16</v>
          </cell>
        </row>
        <row r="140">
          <cell r="K140">
            <v>41.56</v>
          </cell>
        </row>
        <row r="141">
          <cell r="K141">
            <v>36.43</v>
          </cell>
        </row>
        <row r="142">
          <cell r="K142">
            <v>40.36</v>
          </cell>
        </row>
        <row r="143">
          <cell r="K143">
            <v>0</v>
          </cell>
        </row>
        <row r="144">
          <cell r="K144">
            <v>36.66</v>
          </cell>
        </row>
        <row r="145">
          <cell r="K145">
            <v>43.66</v>
          </cell>
        </row>
        <row r="146">
          <cell r="K146">
            <v>41.2</v>
          </cell>
        </row>
        <row r="147">
          <cell r="K147">
            <v>0</v>
          </cell>
        </row>
        <row r="148">
          <cell r="K148">
            <v>42.91</v>
          </cell>
        </row>
        <row r="149">
          <cell r="K149">
            <v>36.28</v>
          </cell>
        </row>
        <row r="150">
          <cell r="K150">
            <v>39.25</v>
          </cell>
        </row>
        <row r="151">
          <cell r="K151">
            <v>33.86</v>
          </cell>
        </row>
        <row r="152">
          <cell r="K152">
            <v>0</v>
          </cell>
        </row>
        <row r="153">
          <cell r="K153">
            <v>38.11</v>
          </cell>
        </row>
        <row r="154">
          <cell r="K154">
            <v>48</v>
          </cell>
        </row>
        <row r="155">
          <cell r="K155">
            <v>0</v>
          </cell>
        </row>
        <row r="156">
          <cell r="K156">
            <v>39.33</v>
          </cell>
        </row>
        <row r="157">
          <cell r="K157">
            <v>0</v>
          </cell>
        </row>
        <row r="158">
          <cell r="K158">
            <v>33.61</v>
          </cell>
        </row>
        <row r="159">
          <cell r="K159">
            <v>0</v>
          </cell>
        </row>
        <row r="160">
          <cell r="K160">
            <v>38.87</v>
          </cell>
        </row>
        <row r="161">
          <cell r="K161">
            <v>36.89</v>
          </cell>
        </row>
        <row r="162">
          <cell r="K162">
            <v>0</v>
          </cell>
        </row>
        <row r="163">
          <cell r="K163">
            <v>0</v>
          </cell>
        </row>
        <row r="164">
          <cell r="K164">
            <v>43</v>
          </cell>
        </row>
        <row r="165">
          <cell r="K165">
            <v>0</v>
          </cell>
        </row>
        <row r="166">
          <cell r="K166">
            <v>33.86</v>
          </cell>
        </row>
        <row r="167">
          <cell r="K167">
            <v>44.56</v>
          </cell>
        </row>
        <row r="168">
          <cell r="K168">
            <v>36.86</v>
          </cell>
        </row>
        <row r="169">
          <cell r="K169">
            <v>34.17</v>
          </cell>
        </row>
        <row r="170">
          <cell r="K170">
            <v>32.66</v>
          </cell>
        </row>
      </sheetData>
      <sheetData sheetId="12"/>
      <sheetData sheetId="13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9" activeCellId="0" sqref="T19"/>
    </sheetView>
  </sheetViews>
  <sheetFormatPr defaultRowHeight="13.8"/>
  <cols>
    <col collapsed="false" hidden="false" max="1" min="1" style="0" width="8.23469387755102"/>
    <col collapsed="false" hidden="false" max="2" min="2" style="1" width="9.71938775510204"/>
    <col collapsed="false" hidden="false" max="15" min="3" style="0" width="7.83163265306122"/>
    <col collapsed="false" hidden="false" max="16" min="16" style="0" width="11.8775510204082"/>
    <col collapsed="false" hidden="false" max="1025" min="17" style="0" width="7.8316326530612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 customFormat="false" ht="13.8" hidden="false" customHeight="false" outlineLevel="0" collapsed="false">
      <c r="A2" s="0" t="n">
        <v>380414</v>
      </c>
      <c r="B2" s="5" t="n">
        <v>2.5</v>
      </c>
      <c r="C2" s="5" t="n">
        <v>4</v>
      </c>
      <c r="D2" s="5" t="n">
        <v>2.75</v>
      </c>
      <c r="E2" s="5" t="n">
        <v>9.43</v>
      </c>
      <c r="F2" s="5" t="n">
        <v>7</v>
      </c>
      <c r="G2" s="5" t="n">
        <v>9.44</v>
      </c>
      <c r="H2" s="0" t="n">
        <f aca="false">SUM(B2:G2)</f>
        <v>35.12</v>
      </c>
      <c r="I2" s="6" t="n">
        <f aca="false">H2/45</f>
        <v>0.780444444444444</v>
      </c>
      <c r="J2" s="0" t="n">
        <f aca="false">IF(I2&lt;$O$13,5,IF(I2&lt;$O$12,4,IF(I2&lt;$O$11,3.7,IF(I2&lt;$O$10,3.3,IF(I2&lt;$O$9,3,IF(I2&lt;$O$8,2.7,IF(I2&lt;$O$7,2.3,IF(I2&lt;$O$6,2,IF(I2&lt;$O$5,1.7,IF(I2&lt;$O$4,1.3,IF(I2="n.t.","N/A",1)))))))))))</f>
        <v>2.3</v>
      </c>
      <c r="P2" s="7" t="s">
        <v>10</v>
      </c>
      <c r="Q2" s="7"/>
    </row>
    <row r="3" customFormat="false" ht="13.8" hidden="false" customHeight="false" outlineLevel="0" collapsed="false">
      <c r="A3" s="0" t="n">
        <v>384933</v>
      </c>
      <c r="B3" s="8"/>
      <c r="C3" s="8"/>
      <c r="D3" s="8"/>
      <c r="E3" s="8"/>
      <c r="F3" s="8"/>
      <c r="G3" s="8"/>
      <c r="H3" s="0" t="n">
        <f aca="false">SUM(B3:G3)</f>
        <v>0</v>
      </c>
      <c r="I3" s="6" t="n">
        <f aca="false">H3/45</f>
        <v>0</v>
      </c>
      <c r="J3" s="0" t="n">
        <f aca="false">IF(I3&lt;$O$13,5,IF(I3&lt;$O$12,4,IF(I3&lt;$O$11,3.7,IF(I3&lt;$O$10,3.3,IF(I3&lt;$O$9,3,IF(I3&lt;$O$8,2.7,IF(I3&lt;$O$7,2.3,IF(I3&lt;$O$6,2,IF(I3&lt;$O$5,1.7,IF(I3&lt;$O$4,1.3,IF(I3="n.t.","N/A",1)))))))))))</f>
        <v>5</v>
      </c>
      <c r="N3" s="9" t="s">
        <v>11</v>
      </c>
      <c r="O3" s="9"/>
      <c r="P3" s="1" t="s">
        <v>12</v>
      </c>
      <c r="Q3" s="10" t="s">
        <v>13</v>
      </c>
    </row>
    <row r="4" customFormat="false" ht="13.8" hidden="false" customHeight="false" outlineLevel="0" collapsed="false">
      <c r="A4" s="0" t="n">
        <v>387857</v>
      </c>
      <c r="B4" s="5" t="n">
        <v>0.5</v>
      </c>
      <c r="C4" s="5" t="n">
        <v>1.35</v>
      </c>
      <c r="D4" s="5" t="n">
        <v>1.25</v>
      </c>
      <c r="E4" s="5" t="n">
        <v>9</v>
      </c>
      <c r="F4" s="5" t="n">
        <v>2.5</v>
      </c>
      <c r="G4" s="5" t="n">
        <v>3.33</v>
      </c>
      <c r="H4" s="0" t="n">
        <f aca="false">SUM(B4:G4)</f>
        <v>17.93</v>
      </c>
      <c r="I4" s="6" t="n">
        <f aca="false">H4/45</f>
        <v>0.398444444444444</v>
      </c>
      <c r="J4" s="0" t="n">
        <f aca="false">IF(I4&lt;$O$13,5,IF(I4&lt;$O$12,4,IF(I4&lt;$O$11,3.7,IF(I4&lt;$O$10,3.3,IF(I4&lt;$O$9,3,IF(I4&lt;$O$8,2.7,IF(I4&lt;$O$7,2.3,IF(I4&lt;$O$6,2,IF(I4&lt;$O$5,1.7,IF(I4&lt;$O$4,1.3,IF(I4="n.t.","N/A",1)))))))))))</f>
        <v>5</v>
      </c>
      <c r="N4" s="11" t="n">
        <v>1</v>
      </c>
      <c r="O4" s="12" t="n">
        <v>0.95</v>
      </c>
      <c r="P4" s="1" t="n">
        <f aca="false">COUNTIF($J$2:$J$200,$N4)</f>
        <v>2</v>
      </c>
      <c r="Q4" s="13" t="n">
        <f aca="false">P4/SUM(P$4:P$14)</f>
        <v>0.0151515151515152</v>
      </c>
    </row>
    <row r="5" customFormat="false" ht="13.8" hidden="false" customHeight="false" outlineLevel="0" collapsed="false">
      <c r="A5" s="0" t="n">
        <v>380194</v>
      </c>
      <c r="B5" s="5" t="n">
        <v>1.25</v>
      </c>
      <c r="C5" s="5" t="n">
        <v>2</v>
      </c>
      <c r="D5" s="5" t="n">
        <v>1.75</v>
      </c>
      <c r="E5" s="5" t="n">
        <v>9.71</v>
      </c>
      <c r="F5" s="5" t="n">
        <v>0</v>
      </c>
      <c r="G5" s="5" t="n">
        <v>2.78</v>
      </c>
      <c r="H5" s="0" t="n">
        <f aca="false">SUM(B5:G5)</f>
        <v>17.49</v>
      </c>
      <c r="I5" s="6" t="n">
        <f aca="false">H5/45</f>
        <v>0.388666666666667</v>
      </c>
      <c r="J5" s="0" t="n">
        <f aca="false">IF(I5&lt;$O$13,5,IF(I5&lt;$O$12,4,IF(I5&lt;$O$11,3.7,IF(I5&lt;$O$10,3.3,IF(I5&lt;$O$9,3,IF(I5&lt;$O$8,2.7,IF(I5&lt;$O$7,2.3,IF(I5&lt;$O$6,2,IF(I5&lt;$O$5,1.7,IF(I5&lt;$O$4,1.3,IF(I5="n.t.","N/A",1)))))))))))</f>
        <v>5</v>
      </c>
      <c r="N5" s="1" t="n">
        <v>1.3</v>
      </c>
      <c r="O5" s="14" t="n">
        <v>0.9</v>
      </c>
      <c r="P5" s="1" t="n">
        <f aca="false">COUNTIF($J$2:$J$200,$N5)</f>
        <v>1</v>
      </c>
      <c r="Q5" s="13" t="n">
        <f aca="false">P5/SUM(P$4:P$14)</f>
        <v>0.00757575757575758</v>
      </c>
    </row>
    <row r="6" customFormat="false" ht="13.8" hidden="false" customHeight="false" outlineLevel="0" collapsed="false">
      <c r="A6" s="0" t="n">
        <v>378422</v>
      </c>
      <c r="B6" s="8"/>
      <c r="C6" s="8"/>
      <c r="D6" s="8"/>
      <c r="E6" s="8"/>
      <c r="F6" s="8"/>
      <c r="G6" s="8"/>
      <c r="H6" s="0" t="n">
        <f aca="false">SUM(B6:G6)</f>
        <v>0</v>
      </c>
      <c r="I6" s="6" t="n">
        <f aca="false">H6/45</f>
        <v>0</v>
      </c>
      <c r="J6" s="0" t="n">
        <f aca="false">IF(I6&lt;$O$13,5,IF(I6&lt;$O$12,4,IF(I6&lt;$O$11,3.7,IF(I6&lt;$O$10,3.3,IF(I6&lt;$O$9,3,IF(I6&lt;$O$8,2.7,IF(I6&lt;$O$7,2.3,IF(I6&lt;$O$6,2,IF(I6&lt;$O$5,1.7,IF(I6&lt;$O$4,1.3,IF(I6="n.t.","N/A",1)))))))))))</f>
        <v>5</v>
      </c>
      <c r="N6" s="1" t="n">
        <v>1.7</v>
      </c>
      <c r="O6" s="14" t="n">
        <v>0.85</v>
      </c>
      <c r="P6" s="1" t="n">
        <f aca="false">COUNTIF($J$2:$J$200,$N6)</f>
        <v>1</v>
      </c>
      <c r="Q6" s="13" t="n">
        <f aca="false">P6/SUM(P$4:P$14)</f>
        <v>0.00757575757575758</v>
      </c>
    </row>
    <row r="7" customFormat="false" ht="13.8" hidden="false" customHeight="false" outlineLevel="0" collapsed="false">
      <c r="A7" s="0" t="n">
        <v>18335</v>
      </c>
      <c r="B7" s="8"/>
      <c r="C7" s="8"/>
      <c r="D7" s="8"/>
      <c r="E7" s="8"/>
      <c r="F7" s="8"/>
      <c r="G7" s="8"/>
      <c r="H7" s="0" t="n">
        <f aca="false">SUM(B7:G7)</f>
        <v>0</v>
      </c>
      <c r="I7" s="6" t="n">
        <f aca="false">H7/45</f>
        <v>0</v>
      </c>
      <c r="J7" s="0" t="n">
        <f aca="false">IF(I7&lt;$O$13,5,IF(I7&lt;$O$12,4,IF(I7&lt;$O$11,3.7,IF(I7&lt;$O$10,3.3,IF(I7&lt;$O$9,3,IF(I7&lt;$O$8,2.7,IF(I7&lt;$O$7,2.3,IF(I7&lt;$O$6,2,IF(I7&lt;$O$5,1.7,IF(I7&lt;$O$4,1.3,IF(I7="n.t.","N/A",1)))))))))))</f>
        <v>5</v>
      </c>
      <c r="N7" s="1" t="n">
        <v>2</v>
      </c>
      <c r="O7" s="14" t="n">
        <v>0.8</v>
      </c>
      <c r="P7" s="1" t="n">
        <f aca="false">COUNTIF($J$2:$J$200,$N7)</f>
        <v>14</v>
      </c>
      <c r="Q7" s="13" t="n">
        <f aca="false">P7/SUM(P$4:P$14)</f>
        <v>0.106060606060606</v>
      </c>
    </row>
    <row r="8" customFormat="false" ht="13.8" hidden="false" customHeight="false" outlineLevel="0" collapsed="false">
      <c r="A8" s="0" t="n">
        <v>387943</v>
      </c>
      <c r="B8" s="5" t="n">
        <v>0.75</v>
      </c>
      <c r="C8" s="5" t="n">
        <v>4</v>
      </c>
      <c r="D8" s="5" t="n">
        <v>1.25</v>
      </c>
      <c r="E8" s="5" t="n">
        <v>9.71</v>
      </c>
      <c r="F8" s="5" t="n">
        <v>1.33</v>
      </c>
      <c r="G8" s="5" t="n">
        <v>5</v>
      </c>
      <c r="H8" s="0" t="n">
        <f aca="false">SUM(B8:G8)</f>
        <v>22.04</v>
      </c>
      <c r="I8" s="6" t="n">
        <f aca="false">H8/45</f>
        <v>0.489777777777778</v>
      </c>
      <c r="J8" s="0" t="n">
        <f aca="false">IF(I8&lt;$O$13,5,IF(I8&lt;$O$12,4,IF(I8&lt;$O$11,3.7,IF(I8&lt;$O$10,3.3,IF(I8&lt;$O$9,3,IF(I8&lt;$O$8,2.7,IF(I8&lt;$O$7,2.3,IF(I8&lt;$O$6,2,IF(I8&lt;$O$5,1.7,IF(I8&lt;$O$4,1.3,IF(I8="n.t.","N/A",1)))))))))))</f>
        <v>5</v>
      </c>
      <c r="N8" s="1" t="n">
        <v>2.3</v>
      </c>
      <c r="O8" s="14" t="n">
        <v>0.75</v>
      </c>
      <c r="P8" s="1" t="n">
        <f aca="false">COUNTIF($J$2:$J$200,$N8)</f>
        <v>12</v>
      </c>
      <c r="Q8" s="13" t="n">
        <f aca="false">P8/SUM(P$4:P$14)</f>
        <v>0.0909090909090909</v>
      </c>
    </row>
    <row r="9" customFormat="false" ht="13.8" hidden="false" customHeight="false" outlineLevel="0" collapsed="false">
      <c r="A9" s="0" t="n">
        <v>387374</v>
      </c>
      <c r="B9" s="5" t="n">
        <v>2</v>
      </c>
      <c r="C9" s="5" t="n">
        <v>5</v>
      </c>
      <c r="D9" s="5" t="n">
        <v>0.5</v>
      </c>
      <c r="E9" s="5" t="n">
        <v>8.71</v>
      </c>
      <c r="F9" s="5" t="n">
        <v>0</v>
      </c>
      <c r="G9" s="8" t="n">
        <v>2.22</v>
      </c>
      <c r="H9" s="0" t="n">
        <f aca="false">SUM(B9:G9)</f>
        <v>18.43</v>
      </c>
      <c r="I9" s="6" t="n">
        <f aca="false">H9/45</f>
        <v>0.409555555555556</v>
      </c>
      <c r="J9" s="0" t="n">
        <f aca="false">IF(I9&lt;$O$13,5,IF(I9&lt;$O$12,4,IF(I9&lt;$O$11,3.7,IF(I9&lt;$O$10,3.3,IF(I9&lt;$O$9,3,IF(I9&lt;$O$8,2.7,IF(I9&lt;$O$7,2.3,IF(I9&lt;$O$6,2,IF(I9&lt;$O$5,1.7,IF(I9&lt;$O$4,1.3,IF(I9="n.t.","N/A",1)))))))))))</f>
        <v>5</v>
      </c>
      <c r="N9" s="1" t="n">
        <v>2.7</v>
      </c>
      <c r="O9" s="14" t="n">
        <v>0.7</v>
      </c>
      <c r="P9" s="1" t="n">
        <f aca="false">COUNTIF($J$2:$J$200,$N9)</f>
        <v>18</v>
      </c>
      <c r="Q9" s="13" t="n">
        <f aca="false">P9/SUM(P$4:P$14)</f>
        <v>0.136363636363636</v>
      </c>
    </row>
    <row r="10" customFormat="false" ht="13.8" hidden="false" customHeight="false" outlineLevel="0" collapsed="false">
      <c r="A10" s="0" t="n">
        <v>384549</v>
      </c>
      <c r="B10" s="8"/>
      <c r="C10" s="8"/>
      <c r="D10" s="8"/>
      <c r="E10" s="8"/>
      <c r="F10" s="8"/>
      <c r="G10" s="8"/>
      <c r="H10" s="0" t="n">
        <f aca="false">SUM(B10:G10)</f>
        <v>0</v>
      </c>
      <c r="I10" s="6" t="n">
        <f aca="false">H10/45</f>
        <v>0</v>
      </c>
      <c r="J10" s="0" t="n">
        <f aca="false">IF(I10&lt;$O$13,5,IF(I10&lt;$O$12,4,IF(I10&lt;$O$11,3.7,IF(I10&lt;$O$10,3.3,IF(I10&lt;$O$9,3,IF(I10&lt;$O$8,2.7,IF(I10&lt;$O$7,2.3,IF(I10&lt;$O$6,2,IF(I10&lt;$O$5,1.7,IF(I10&lt;$O$4,1.3,IF(I10="n.t.","N/A",1)))))))))))</f>
        <v>5</v>
      </c>
      <c r="N10" s="1" t="n">
        <v>3</v>
      </c>
      <c r="O10" s="14" t="n">
        <v>0.65</v>
      </c>
      <c r="P10" s="1" t="n">
        <f aca="false">COUNTIF($J$2:$J$200,$N10)</f>
        <v>12</v>
      </c>
      <c r="Q10" s="13" t="n">
        <f aca="false">P10/SUM(P$4:P$14)</f>
        <v>0.0909090909090909</v>
      </c>
    </row>
    <row r="11" customFormat="false" ht="13.8" hidden="false" customHeight="false" outlineLevel="0" collapsed="false">
      <c r="A11" s="0" t="n">
        <v>380455</v>
      </c>
      <c r="B11" s="5" t="n">
        <v>2.5</v>
      </c>
      <c r="C11" s="5" t="n">
        <v>6</v>
      </c>
      <c r="D11" s="5" t="n">
        <v>4</v>
      </c>
      <c r="E11" s="5" t="n">
        <v>12</v>
      </c>
      <c r="F11" s="5" t="n">
        <v>2.5</v>
      </c>
      <c r="G11" s="5" t="n">
        <v>8.33</v>
      </c>
      <c r="H11" s="0" t="n">
        <f aca="false">SUM(B11:G11)</f>
        <v>35.33</v>
      </c>
      <c r="I11" s="6" t="n">
        <f aca="false">H11/45</f>
        <v>0.785111111111111</v>
      </c>
      <c r="J11" s="0" t="n">
        <f aca="false">IF(I11&lt;$O$13,5,IF(I11&lt;$O$12,4,IF(I11&lt;$O$11,3.7,IF(I11&lt;$O$10,3.3,IF(I11&lt;$O$9,3,IF(I11&lt;$O$8,2.7,IF(I11&lt;$O$7,2.3,IF(I11&lt;$O$6,2,IF(I11&lt;$O$5,1.7,IF(I11&lt;$O$4,1.3,IF(I11="n.t.","N/A",1)))))))))))</f>
        <v>2.3</v>
      </c>
      <c r="N11" s="1" t="n">
        <v>3.3</v>
      </c>
      <c r="O11" s="14" t="n">
        <v>0.6</v>
      </c>
      <c r="P11" s="1" t="n">
        <f aca="false">COUNTIF($J$2:$J$200,$N11)</f>
        <v>12</v>
      </c>
      <c r="Q11" s="13" t="n">
        <f aca="false">P11/SUM(P$4:P$14)</f>
        <v>0.0909090909090909</v>
      </c>
    </row>
    <row r="12" customFormat="false" ht="13.8" hidden="false" customHeight="false" outlineLevel="0" collapsed="false">
      <c r="A12" s="0" t="n">
        <v>381381</v>
      </c>
      <c r="B12" s="5" t="n">
        <v>1.25</v>
      </c>
      <c r="C12" s="5" t="n">
        <v>1.5</v>
      </c>
      <c r="D12" s="5" t="n">
        <v>0.75</v>
      </c>
      <c r="E12" s="5" t="n">
        <v>6.29</v>
      </c>
      <c r="F12" s="5" t="n">
        <v>2.16</v>
      </c>
      <c r="G12" s="5" t="n">
        <v>1.11</v>
      </c>
      <c r="H12" s="0" t="n">
        <f aca="false">SUM(B12:G12)</f>
        <v>13.06</v>
      </c>
      <c r="I12" s="6" t="n">
        <f aca="false">H12/45</f>
        <v>0.290222222222222</v>
      </c>
      <c r="J12" s="0" t="n">
        <f aca="false">IF(I12&lt;$O$13,5,IF(I12&lt;$O$12,4,IF(I12&lt;$O$11,3.7,IF(I12&lt;$O$10,3.3,IF(I12&lt;$O$9,3,IF(I12&lt;$O$8,2.7,IF(I12&lt;$O$7,2.3,IF(I12&lt;$O$6,2,IF(I12&lt;$O$5,1.7,IF(I12&lt;$O$4,1.3,IF(I12="n.t.","N/A",1)))))))))))</f>
        <v>5</v>
      </c>
      <c r="N12" s="1" t="n">
        <v>3.7</v>
      </c>
      <c r="O12" s="14" t="n">
        <v>0.55</v>
      </c>
      <c r="P12" s="1" t="n">
        <f aca="false">COUNTIF($J$2:$J$200,$N12)</f>
        <v>17</v>
      </c>
      <c r="Q12" s="13" t="n">
        <f aca="false">P12/SUM(P$4:P$14)</f>
        <v>0.128787878787879</v>
      </c>
    </row>
    <row r="13" customFormat="false" ht="13.8" hidden="false" customHeight="false" outlineLevel="0" collapsed="false">
      <c r="A13" s="0" t="n">
        <v>387252</v>
      </c>
      <c r="B13" s="8"/>
      <c r="C13" s="8"/>
      <c r="D13" s="8"/>
      <c r="E13" s="8"/>
      <c r="F13" s="8"/>
      <c r="G13" s="8"/>
      <c r="H13" s="0" t="n">
        <f aca="false">SUM(B13:G13)</f>
        <v>0</v>
      </c>
      <c r="I13" s="6" t="n">
        <f aca="false">H13/45</f>
        <v>0</v>
      </c>
      <c r="J13" s="0" t="n">
        <f aca="false">IF(I13&lt;$O$13,5,IF(I13&lt;$O$12,4,IF(I13&lt;$O$11,3.7,IF(I13&lt;$O$10,3.3,IF(I13&lt;$O$9,3,IF(I13&lt;$O$8,2.7,IF(I13&lt;$O$7,2.3,IF(I13&lt;$O$6,2,IF(I13&lt;$O$5,1.7,IF(I13&lt;$O$4,1.3,IF(I13="n.t.","N/A",1)))))))))))</f>
        <v>5</v>
      </c>
      <c r="N13" s="1" t="n">
        <v>4</v>
      </c>
      <c r="O13" s="14" t="n">
        <v>0.5</v>
      </c>
      <c r="P13" s="1" t="n">
        <f aca="false">COUNTIF($J$2:$J$200,$N13)</f>
        <v>10</v>
      </c>
      <c r="Q13" s="13" t="n">
        <f aca="false">P13/SUM(P$4:P$14)</f>
        <v>0.0757575757575758</v>
      </c>
    </row>
    <row r="14" customFormat="false" ht="13.8" hidden="false" customHeight="false" outlineLevel="0" collapsed="false">
      <c r="A14" s="0" t="n">
        <v>387596</v>
      </c>
      <c r="B14" s="5" t="n">
        <v>2.5</v>
      </c>
      <c r="C14" s="5" t="n">
        <v>2</v>
      </c>
      <c r="D14" s="5" t="n">
        <v>1.5</v>
      </c>
      <c r="E14" s="5" t="n">
        <v>12</v>
      </c>
      <c r="F14" s="5" t="n">
        <v>2</v>
      </c>
      <c r="G14" s="5" t="n">
        <v>1.67</v>
      </c>
      <c r="H14" s="0" t="n">
        <f aca="false">SUM(B14:G14)</f>
        <v>21.67</v>
      </c>
      <c r="I14" s="6" t="n">
        <f aca="false">H14/45</f>
        <v>0.481555555555556</v>
      </c>
      <c r="J14" s="0" t="n">
        <f aca="false">IF(I14&lt;$O$13,5,IF(I14&lt;$O$12,4,IF(I14&lt;$O$11,3.7,IF(I14&lt;$O$10,3.3,IF(I14&lt;$O$9,3,IF(I14&lt;$O$8,2.7,IF(I14&lt;$O$7,2.3,IF(I14&lt;$O$6,2,IF(I14&lt;$O$5,1.7,IF(I14&lt;$O$4,1.3,IF(I14="n.t.","N/A",1)))))))))))</f>
        <v>5</v>
      </c>
      <c r="N14" s="15" t="n">
        <v>5</v>
      </c>
      <c r="O14" s="16"/>
      <c r="P14" s="15" t="n">
        <f aca="false">COUNTIF($J$2:$J$170,$N14)-COUNTIF($H$2:$H$170,"=0")</f>
        <v>33</v>
      </c>
      <c r="Q14" s="17" t="n">
        <f aca="false">P14/SUM(P$4:P$14)</f>
        <v>0.25</v>
      </c>
    </row>
    <row r="15" customFormat="false" ht="13.8" hidden="false" customHeight="false" outlineLevel="0" collapsed="false">
      <c r="A15" s="0" t="n">
        <v>380493</v>
      </c>
      <c r="B15" s="5" t="n">
        <v>2.5</v>
      </c>
      <c r="C15" s="5" t="n">
        <v>3.5</v>
      </c>
      <c r="D15" s="5" t="n">
        <v>1.5</v>
      </c>
      <c r="E15" s="5" t="n">
        <v>10.86</v>
      </c>
      <c r="F15" s="5" t="n">
        <v>1</v>
      </c>
      <c r="G15" s="5" t="n">
        <v>1.67</v>
      </c>
      <c r="H15" s="0" t="n">
        <f aca="false">SUM(B15:G15)</f>
        <v>21.03</v>
      </c>
      <c r="I15" s="6" t="n">
        <f aca="false">H15/45</f>
        <v>0.467333333333333</v>
      </c>
      <c r="J15" s="0" t="n">
        <f aca="false">IF(I15&lt;$O$13,5,IF(I15&lt;$O$12,4,IF(I15&lt;$O$11,3.7,IF(I15&lt;$O$10,3.3,IF(I15&lt;$O$9,3,IF(I15&lt;$O$8,2.7,IF(I15&lt;$O$7,2.3,IF(I15&lt;$O$6,2,IF(I15&lt;$O$5,1.7,IF(I15&lt;$O$4,1.3,IF(I15="n.t.","N/A",1)))))))))))</f>
        <v>5</v>
      </c>
      <c r="Q15" s="18"/>
    </row>
    <row r="16" customFormat="false" ht="13.8" hidden="false" customHeight="false" outlineLevel="0" collapsed="false">
      <c r="A16" s="0" t="n">
        <v>382553</v>
      </c>
      <c r="B16" s="5" t="n">
        <v>1.75</v>
      </c>
      <c r="C16" s="5" t="n">
        <v>4</v>
      </c>
      <c r="D16" s="5" t="n">
        <v>1.75</v>
      </c>
      <c r="E16" s="5" t="n">
        <v>10</v>
      </c>
      <c r="F16" s="5" t="n">
        <v>3</v>
      </c>
      <c r="G16" s="5" t="n">
        <v>10</v>
      </c>
      <c r="H16" s="0" t="n">
        <f aca="false">SUM(B16:G16)</f>
        <v>30.5</v>
      </c>
      <c r="I16" s="6" t="n">
        <f aca="false">H16/45</f>
        <v>0.677777777777778</v>
      </c>
      <c r="J16" s="0" t="n">
        <f aca="false">IF(I16&lt;$O$13,5,IF(I16&lt;$O$12,4,IF(I16&lt;$O$11,3.7,IF(I16&lt;$O$10,3.3,IF(I16&lt;$O$9,3,IF(I16&lt;$O$8,2.7,IF(I16&lt;$O$7,2.3,IF(I16&lt;$O$6,2,IF(I16&lt;$O$5,1.7,IF(I16&lt;$O$4,1.3,IF(I16="n.t.","N/A",1)))))))))))</f>
        <v>3</v>
      </c>
      <c r="N16" s="19" t="s">
        <v>14</v>
      </c>
      <c r="O16" s="19"/>
      <c r="P16" s="19"/>
      <c r="Q16" s="19"/>
      <c r="R16" s="19"/>
      <c r="S16" s="19"/>
      <c r="T16" s="19"/>
      <c r="U16" s="19"/>
    </row>
    <row r="17" customFormat="false" ht="13.8" hidden="false" customHeight="false" outlineLevel="0" collapsed="false">
      <c r="A17" s="0" t="n">
        <v>387501</v>
      </c>
      <c r="B17" s="5" t="n">
        <v>1.5</v>
      </c>
      <c r="C17" s="5" t="n">
        <v>2</v>
      </c>
      <c r="D17" s="5" t="n">
        <v>0.75</v>
      </c>
      <c r="E17" s="5" t="n">
        <v>10</v>
      </c>
      <c r="F17" s="5" t="n">
        <v>7.5</v>
      </c>
      <c r="G17" s="5" t="n">
        <v>6.11</v>
      </c>
      <c r="H17" s="0" t="n">
        <f aca="false">SUM(B17:G17)</f>
        <v>27.86</v>
      </c>
      <c r="I17" s="6" t="n">
        <f aca="false">H17/45</f>
        <v>0.619111111111111</v>
      </c>
      <c r="J17" s="0" t="n">
        <f aca="false">IF(I17&lt;$O$13,5,IF(I17&lt;$O$12,4,IF(I17&lt;$O$11,3.7,IF(I17&lt;$O$10,3.3,IF(I17&lt;$O$9,3,IF(I17&lt;$O$8,2.7,IF(I17&lt;$O$7,2.3,IF(I17&lt;$O$6,2,IF(I17&lt;$O$5,1.7,IF(I17&lt;$O$4,1.3,IF(I17="n.t.","N/A",1)))))))))))</f>
        <v>3.3</v>
      </c>
      <c r="O17" s="0" t="s">
        <v>1</v>
      </c>
      <c r="P17" s="0" t="s">
        <v>2</v>
      </c>
      <c r="Q17" s="0" t="s">
        <v>3</v>
      </c>
      <c r="R17" s="0" t="s">
        <v>4</v>
      </c>
      <c r="S17" s="0" t="s">
        <v>5</v>
      </c>
      <c r="T17" s="0" t="s">
        <v>6</v>
      </c>
      <c r="U17" s="0" t="s">
        <v>15</v>
      </c>
    </row>
    <row r="18" customFormat="false" ht="13.8" hidden="false" customHeight="false" outlineLevel="0" collapsed="false">
      <c r="A18" s="0" t="n">
        <v>386396</v>
      </c>
      <c r="B18" s="5" t="n">
        <v>1.25</v>
      </c>
      <c r="C18" s="5" t="n">
        <v>2.5</v>
      </c>
      <c r="D18" s="5" t="n">
        <v>1</v>
      </c>
      <c r="E18" s="5" t="n">
        <v>7.43</v>
      </c>
      <c r="F18" s="5" t="n">
        <v>0</v>
      </c>
      <c r="G18" s="5" t="n">
        <v>1.67</v>
      </c>
      <c r="H18" s="0" t="n">
        <f aca="false">SUM(B18:G18)</f>
        <v>13.85</v>
      </c>
      <c r="I18" s="6" t="n">
        <f aca="false">H18/45</f>
        <v>0.307777777777778</v>
      </c>
      <c r="J18" s="0" t="n">
        <f aca="false">IF(I18&lt;$O$13,5,IF(I18&lt;$O$12,4,IF(I18&lt;$O$11,3.7,IF(I18&lt;$O$10,3.3,IF(I18&lt;$O$9,3,IF(I18&lt;$O$8,2.7,IF(I18&lt;$O$7,2.3,IF(I18&lt;$O$6,2,IF(I18&lt;$O$5,1.7,IF(I18&lt;$O$4,1.3,IF(I18="n.t.","N/A",1)))))))))))</f>
        <v>5</v>
      </c>
      <c r="N18" s="0" t="s">
        <v>16</v>
      </c>
      <c r="O18" s="11" t="n">
        <f aca="false">AVERAGE(B$2:B$200)</f>
        <v>2.06439393939394</v>
      </c>
      <c r="P18" s="11" t="n">
        <f aca="false">AVERAGE(C$2:C$200)</f>
        <v>3.64580152671756</v>
      </c>
      <c r="Q18" s="11" t="n">
        <f aca="false">AVERAGE(D$2:D$200)</f>
        <v>2.86742424242424</v>
      </c>
      <c r="R18" s="11" t="n">
        <f aca="false">AVERAGE(E$2:E$200)</f>
        <v>10.312803030303</v>
      </c>
      <c r="S18" s="11" t="n">
        <f aca="false">AVERAGE(F$2:F$200)</f>
        <v>2.93204545454545</v>
      </c>
      <c r="T18" s="11" t="n">
        <f aca="false">AVERAGE(G$2:G$200)</f>
        <v>6.09030303030303</v>
      </c>
      <c r="U18" s="11" t="n">
        <f aca="false">AVERAGE(H$2:H$200)</f>
        <v>21.7801183431953</v>
      </c>
    </row>
    <row r="19" customFormat="false" ht="13.8" hidden="false" customHeight="false" outlineLevel="0" collapsed="false">
      <c r="A19" s="0" t="n">
        <v>385226</v>
      </c>
      <c r="B19" s="5" t="n">
        <v>2</v>
      </c>
      <c r="C19" s="5" t="n">
        <v>3.25</v>
      </c>
      <c r="D19" s="5" t="n">
        <v>1.5</v>
      </c>
      <c r="E19" s="5" t="n">
        <v>9.14</v>
      </c>
      <c r="F19" s="5" t="n">
        <v>1</v>
      </c>
      <c r="G19" s="5" t="n">
        <v>7.22</v>
      </c>
      <c r="H19" s="0" t="n">
        <f aca="false">SUM(B19:G19)</f>
        <v>24.11</v>
      </c>
      <c r="I19" s="6" t="n">
        <f aca="false">H19/45</f>
        <v>0.535777777777778</v>
      </c>
      <c r="J19" s="0" t="n">
        <f aca="false">IF(I19&lt;$O$13,5,IF(I19&lt;$O$12,4,IF(I19&lt;$O$11,3.7,IF(I19&lt;$O$10,3.3,IF(I19&lt;$O$9,3,IF(I19&lt;$O$8,2.7,IF(I19&lt;$O$7,2.3,IF(I19&lt;$O$6,2,IF(I19&lt;$O$5,1.7,IF(I19&lt;$O$4,1.3,IF(I19="n.t.","N/A",1)))))))))))</f>
        <v>4</v>
      </c>
      <c r="N19" s="0" t="s">
        <v>17</v>
      </c>
      <c r="O19" s="1" t="n">
        <f aca="false">MEDIAN(B$2:B$200)</f>
        <v>2</v>
      </c>
      <c r="P19" s="1" t="n">
        <f aca="false">MEDIAN(C$2:C$200)</f>
        <v>3.5</v>
      </c>
      <c r="Q19" s="1" t="n">
        <f aca="false">MEDIAN(D$2:D$200)</f>
        <v>2.75</v>
      </c>
      <c r="R19" s="1" t="n">
        <f aca="false">MEDIAN(E$2:E$200)</f>
        <v>11.07</v>
      </c>
      <c r="S19" s="1" t="n">
        <f aca="false">MEDIAN(F$2:F$200)</f>
        <v>2.5</v>
      </c>
      <c r="T19" s="1" t="n">
        <f aca="false">MEDIAN(G$2:G$200)</f>
        <v>6.67</v>
      </c>
      <c r="U19" s="1" t="n">
        <f aca="false">MEDIAN(H$2:H$200)</f>
        <v>25.14</v>
      </c>
    </row>
    <row r="20" customFormat="false" ht="13.8" hidden="false" customHeight="false" outlineLevel="0" collapsed="false">
      <c r="A20" s="0" t="n">
        <v>370536</v>
      </c>
      <c r="B20" s="8"/>
      <c r="C20" s="8"/>
      <c r="D20" s="8"/>
      <c r="E20" s="8"/>
      <c r="F20" s="8"/>
      <c r="G20" s="8"/>
      <c r="H20" s="0" t="n">
        <f aca="false">SUM(B20:G20)</f>
        <v>0</v>
      </c>
      <c r="I20" s="6" t="n">
        <f aca="false">H20/45</f>
        <v>0</v>
      </c>
      <c r="J20" s="0" t="n">
        <f aca="false">IF(I20&lt;$O$13,5,IF(I20&lt;$O$12,4,IF(I20&lt;$O$11,3.7,IF(I20&lt;$O$10,3.3,IF(I20&lt;$O$9,3,IF(I20&lt;$O$8,2.7,IF(I20&lt;$O$7,2.3,IF(I20&lt;$O$6,2,IF(I20&lt;$O$5,1.7,IF(I20&lt;$O$4,1.3,IF(I20="n.t.","N/A",1)))))))))))</f>
        <v>5</v>
      </c>
      <c r="N20" s="0" t="s">
        <v>18</v>
      </c>
      <c r="O20" s="1" t="n">
        <f aca="false">MIN(B$2:B$200)</f>
        <v>0.25</v>
      </c>
      <c r="P20" s="1" t="n">
        <f aca="false">MIN(C$2:C$200)</f>
        <v>1</v>
      </c>
      <c r="Q20" s="1" t="n">
        <f aca="false">MIN(D$2:D$200)</f>
        <v>0</v>
      </c>
      <c r="R20" s="1" t="n">
        <f aca="false">MIN(E$2:E$200)</f>
        <v>1.71</v>
      </c>
      <c r="S20" s="1" t="n">
        <f aca="false">MIN(F$2:F$200)</f>
        <v>0</v>
      </c>
      <c r="T20" s="1" t="n">
        <f aca="false">MIN(G$2:G$200)</f>
        <v>0</v>
      </c>
      <c r="U20" s="1" t="n">
        <f aca="false" t="array" ref="U20:U20">MIN(IF(H$2:H$200&gt;0, H$2:H$200, ""))</f>
        <v>8.04</v>
      </c>
    </row>
    <row r="21" customFormat="false" ht="13.8" hidden="false" customHeight="false" outlineLevel="0" collapsed="false">
      <c r="A21" s="0" t="n">
        <v>386697</v>
      </c>
      <c r="B21" s="5" t="n">
        <v>1.25</v>
      </c>
      <c r="C21" s="5" t="n">
        <v>2</v>
      </c>
      <c r="D21" s="5" t="n">
        <v>2.25</v>
      </c>
      <c r="E21" s="5" t="n">
        <v>7.86</v>
      </c>
      <c r="F21" s="5" t="n">
        <v>2</v>
      </c>
      <c r="G21" s="5" t="n">
        <v>1.67</v>
      </c>
      <c r="H21" s="0" t="n">
        <f aca="false">SUM(B21:G21)</f>
        <v>17.03</v>
      </c>
      <c r="I21" s="6" t="n">
        <f aca="false">H21/45</f>
        <v>0.378444444444444</v>
      </c>
      <c r="J21" s="0" t="n">
        <f aca="false">IF(I21&lt;$O$13,5,IF(I21&lt;$O$12,4,IF(I21&lt;$O$11,3.7,IF(I21&lt;$O$10,3.3,IF(I21&lt;$O$9,3,IF(I21&lt;$O$8,2.7,IF(I21&lt;$O$7,2.3,IF(I21&lt;$O$6,2,IF(I21&lt;$O$5,1.7,IF(I21&lt;$O$4,1.3,IF(I21="n.t.","N/A",1)))))))))))</f>
        <v>5</v>
      </c>
      <c r="N21" s="0" t="s">
        <v>19</v>
      </c>
      <c r="O21" s="15" t="n">
        <f aca="false">MAX(B$2:B$200)</f>
        <v>3</v>
      </c>
      <c r="P21" s="15" t="n">
        <f aca="false">MAX(C$2:C$200)</f>
        <v>6</v>
      </c>
      <c r="Q21" s="15" t="n">
        <f aca="false">MAX(D$2:D$200)</f>
        <v>6</v>
      </c>
      <c r="R21" s="15" t="n">
        <f aca="false">MAX(E$2:E$200)</f>
        <v>12</v>
      </c>
      <c r="S21" s="15" t="n">
        <f aca="false">MAX(F$2:F$200)</f>
        <v>8</v>
      </c>
      <c r="T21" s="15" t="n">
        <f aca="false">MAX(G$2:G$200)</f>
        <v>10</v>
      </c>
      <c r="U21" s="15" t="n">
        <f aca="false">MAX(H$2:H$200)</f>
        <v>45</v>
      </c>
    </row>
    <row r="22" customFormat="false" ht="13.8" hidden="false" customHeight="false" outlineLevel="0" collapsed="false">
      <c r="A22" s="0" t="n">
        <v>378830</v>
      </c>
      <c r="B22" s="8"/>
      <c r="C22" s="8"/>
      <c r="D22" s="8"/>
      <c r="E22" s="8"/>
      <c r="F22" s="8"/>
      <c r="G22" s="8"/>
      <c r="H22" s="0" t="n">
        <f aca="false">SUM(B22:G22)</f>
        <v>0</v>
      </c>
      <c r="I22" s="6" t="n">
        <f aca="false">H22/45</f>
        <v>0</v>
      </c>
      <c r="J22" s="0" t="n">
        <f aca="false">IF(I22&lt;$O$13,5,IF(I22&lt;$O$12,4,IF(I22&lt;$O$11,3.7,IF(I22&lt;$O$10,3.3,IF(I22&lt;$O$9,3,IF(I22&lt;$O$8,2.7,IF(I22&lt;$O$7,2.3,IF(I22&lt;$O$6,2,IF(I22&lt;$O$5,1.7,IF(I22&lt;$O$4,1.3,IF(I22="n.t.","N/A",1)))))))))))</f>
        <v>5</v>
      </c>
    </row>
    <row r="23" customFormat="false" ht="13.8" hidden="false" customHeight="false" outlineLevel="0" collapsed="false">
      <c r="A23" s="0" t="n">
        <v>386178</v>
      </c>
      <c r="B23" s="5" t="n">
        <v>2.5</v>
      </c>
      <c r="C23" s="5" t="n">
        <v>3</v>
      </c>
      <c r="D23" s="5" t="n">
        <v>3.5</v>
      </c>
      <c r="E23" s="5" t="n">
        <v>12</v>
      </c>
      <c r="F23" s="5" t="n">
        <v>1.8</v>
      </c>
      <c r="G23" s="5" t="n">
        <v>1.67</v>
      </c>
      <c r="H23" s="0" t="n">
        <f aca="false">SUM(B23:G23)</f>
        <v>24.47</v>
      </c>
      <c r="I23" s="6" t="n">
        <f aca="false">H23/45</f>
        <v>0.543777777777778</v>
      </c>
      <c r="J23" s="0" t="n">
        <f aca="false">IF(I23&lt;$O$13,5,IF(I23&lt;$O$12,4,IF(I23&lt;$O$11,3.7,IF(I23&lt;$O$10,3.3,IF(I23&lt;$O$9,3,IF(I23&lt;$O$8,2.7,IF(I23&lt;$O$7,2.3,IF(I23&lt;$O$6,2,IF(I23&lt;$O$5,1.7,IF(I23&lt;$O$4,1.3,IF(I23="n.t.","N/A",1)))))))))))</f>
        <v>4</v>
      </c>
      <c r="N23" s="0" t="s">
        <v>16</v>
      </c>
      <c r="O23" s="20" t="n">
        <f aca="false">O18/3</f>
        <v>0.688131313131313</v>
      </c>
      <c r="P23" s="21" t="n">
        <f aca="false">P18/6</f>
        <v>0.60763358778626</v>
      </c>
      <c r="Q23" s="21" t="n">
        <f aca="false">Q18/6</f>
        <v>0.47790404040404</v>
      </c>
      <c r="R23" s="21" t="n">
        <f aca="false">R18/12</f>
        <v>0.859400252525253</v>
      </c>
      <c r="S23" s="21" t="n">
        <f aca="false">S18/8</f>
        <v>0.366505681818182</v>
      </c>
      <c r="T23" s="21" t="n">
        <f aca="false">T18/10</f>
        <v>0.609030303030303</v>
      </c>
      <c r="U23" s="22" t="n">
        <f aca="false">U18/45</f>
        <v>0.484002629848784</v>
      </c>
    </row>
    <row r="24" customFormat="false" ht="13.8" hidden="false" customHeight="false" outlineLevel="0" collapsed="false">
      <c r="A24" s="0" t="n">
        <v>386099</v>
      </c>
      <c r="B24" s="5" t="n">
        <v>2</v>
      </c>
      <c r="C24" s="5" t="n">
        <v>3</v>
      </c>
      <c r="D24" s="5" t="n">
        <v>1.75</v>
      </c>
      <c r="E24" s="5" t="n">
        <v>8</v>
      </c>
      <c r="F24" s="5" t="n">
        <v>0.33</v>
      </c>
      <c r="G24" s="5" t="n">
        <v>0</v>
      </c>
      <c r="H24" s="0" t="n">
        <f aca="false">SUM(B24:G24)</f>
        <v>15.08</v>
      </c>
      <c r="I24" s="6" t="n">
        <f aca="false">H24/45</f>
        <v>0.335111111111111</v>
      </c>
      <c r="J24" s="0" t="n">
        <f aca="false">IF(I24&lt;$O$13,5,IF(I24&lt;$O$12,4,IF(I24&lt;$O$11,3.7,IF(I24&lt;$O$10,3.3,IF(I24&lt;$O$9,3,IF(I24&lt;$O$8,2.7,IF(I24&lt;$O$7,2.3,IF(I24&lt;$O$6,2,IF(I24&lt;$O$5,1.7,IF(I24&lt;$O$4,1.3,IF(I24="n.t.","N/A",1)))))))))))</f>
        <v>5</v>
      </c>
      <c r="N24" s="0" t="s">
        <v>17</v>
      </c>
      <c r="O24" s="23" t="n">
        <f aca="false">O19/3</f>
        <v>0.666666666666667</v>
      </c>
      <c r="P24" s="24" t="n">
        <f aca="false">P19/6</f>
        <v>0.583333333333333</v>
      </c>
      <c r="Q24" s="24" t="n">
        <f aca="false">Q19/6</f>
        <v>0.458333333333333</v>
      </c>
      <c r="R24" s="24" t="n">
        <f aca="false">R19/12</f>
        <v>0.9225</v>
      </c>
      <c r="S24" s="24" t="n">
        <f aca="false">S19/8</f>
        <v>0.3125</v>
      </c>
      <c r="T24" s="24" t="n">
        <f aca="false">T19/10</f>
        <v>0.667</v>
      </c>
      <c r="U24" s="13" t="n">
        <f aca="false">U19/45</f>
        <v>0.558666666666667</v>
      </c>
    </row>
    <row r="25" customFormat="false" ht="13.8" hidden="false" customHeight="false" outlineLevel="0" collapsed="false">
      <c r="A25" s="0" t="n">
        <v>375675</v>
      </c>
      <c r="B25" s="5" t="n">
        <v>1.75</v>
      </c>
      <c r="C25" s="5" t="n">
        <v>4</v>
      </c>
      <c r="D25" s="5" t="n">
        <v>4</v>
      </c>
      <c r="E25" s="5" t="n">
        <v>9.14</v>
      </c>
      <c r="F25" s="5" t="n">
        <v>2.5</v>
      </c>
      <c r="G25" s="5" t="n">
        <v>4.44</v>
      </c>
      <c r="H25" s="0" t="n">
        <f aca="false">SUM(B25:G25)</f>
        <v>25.83</v>
      </c>
      <c r="I25" s="6" t="n">
        <f aca="false">H25/45</f>
        <v>0.574</v>
      </c>
      <c r="J25" s="0" t="n">
        <f aca="false">IF(I25&lt;$O$13,5,IF(I25&lt;$O$12,4,IF(I25&lt;$O$11,3.7,IF(I25&lt;$O$10,3.3,IF(I25&lt;$O$9,3,IF(I25&lt;$O$8,2.7,IF(I25&lt;$O$7,2.3,IF(I25&lt;$O$6,2,IF(I25&lt;$O$5,1.7,IF(I25&lt;$O$4,1.3,IF(I25="n.t.","N/A",1)))))))))))</f>
        <v>3.7</v>
      </c>
      <c r="N25" s="0" t="s">
        <v>18</v>
      </c>
      <c r="O25" s="23" t="n">
        <f aca="false">O20/3</f>
        <v>0.0833333333333333</v>
      </c>
      <c r="P25" s="24" t="n">
        <f aca="false">P20/6</f>
        <v>0.166666666666667</v>
      </c>
      <c r="Q25" s="24" t="n">
        <f aca="false">Q20/6</f>
        <v>0</v>
      </c>
      <c r="R25" s="24" t="n">
        <f aca="false">R20/12</f>
        <v>0.1425</v>
      </c>
      <c r="S25" s="24" t="n">
        <f aca="false">S20/8</f>
        <v>0</v>
      </c>
      <c r="T25" s="24" t="n">
        <f aca="false">T20/10</f>
        <v>0</v>
      </c>
      <c r="U25" s="13" t="n">
        <f aca="false">U20/45</f>
        <v>0.178666666666667</v>
      </c>
    </row>
    <row r="26" customFormat="false" ht="13.8" hidden="false" customHeight="false" outlineLevel="0" collapsed="false">
      <c r="A26" s="0" t="n">
        <v>384748</v>
      </c>
      <c r="B26" s="5" t="n">
        <v>2.5</v>
      </c>
      <c r="C26" s="5" t="n">
        <v>5.5</v>
      </c>
      <c r="D26" s="5" t="n">
        <v>5</v>
      </c>
      <c r="E26" s="5" t="n">
        <v>10</v>
      </c>
      <c r="F26" s="5" t="n">
        <v>7</v>
      </c>
      <c r="G26" s="5" t="n">
        <v>7.22</v>
      </c>
      <c r="H26" s="0" t="n">
        <f aca="false">SUM(B26:G26)</f>
        <v>37.22</v>
      </c>
      <c r="I26" s="6" t="n">
        <f aca="false">H26/45</f>
        <v>0.827111111111111</v>
      </c>
      <c r="J26" s="0" t="n">
        <f aca="false">IF(I26&lt;$O$13,5,IF(I26&lt;$O$12,4,IF(I26&lt;$O$11,3.7,IF(I26&lt;$O$10,3.3,IF(I26&lt;$O$9,3,IF(I26&lt;$O$8,2.7,IF(I26&lt;$O$7,2.3,IF(I26&lt;$O$6,2,IF(I26&lt;$O$5,1.7,IF(I26&lt;$O$4,1.3,IF(I26="n.t.","N/A",1)))))))))))</f>
        <v>2</v>
      </c>
      <c r="N26" s="0" t="s">
        <v>19</v>
      </c>
      <c r="O26" s="25" t="n">
        <f aca="false">O21/3</f>
        <v>1</v>
      </c>
      <c r="P26" s="26" t="n">
        <f aca="false">P21/6</f>
        <v>1</v>
      </c>
      <c r="Q26" s="26" t="n">
        <f aca="false">Q21/6</f>
        <v>1</v>
      </c>
      <c r="R26" s="26" t="n">
        <f aca="false">R21/12</f>
        <v>1</v>
      </c>
      <c r="S26" s="26" t="n">
        <f aca="false">S21/8</f>
        <v>1</v>
      </c>
      <c r="T26" s="26" t="n">
        <f aca="false">T21/10</f>
        <v>1</v>
      </c>
      <c r="U26" s="17" t="n">
        <f aca="false">U21/45</f>
        <v>1</v>
      </c>
    </row>
    <row r="27" customFormat="false" ht="13.8" hidden="false" customHeight="false" outlineLevel="0" collapsed="false">
      <c r="A27" s="0" t="n">
        <v>375859</v>
      </c>
      <c r="B27" s="5" t="n">
        <v>3</v>
      </c>
      <c r="C27" s="5" t="n">
        <v>2.5</v>
      </c>
      <c r="D27" s="5" t="n">
        <v>4.25</v>
      </c>
      <c r="E27" s="5" t="n">
        <v>11.71</v>
      </c>
      <c r="F27" s="5" t="n">
        <v>5</v>
      </c>
      <c r="G27" s="5" t="n">
        <v>10</v>
      </c>
      <c r="H27" s="0" t="n">
        <f aca="false">SUM(B27:G27)</f>
        <v>36.46</v>
      </c>
      <c r="I27" s="6" t="n">
        <f aca="false">H27/45</f>
        <v>0.810222222222222</v>
      </c>
      <c r="J27" s="0" t="n">
        <f aca="false">IF(I27&lt;$O$13,5,IF(I27&lt;$O$12,4,IF(I27&lt;$O$11,3.7,IF(I27&lt;$O$10,3.3,IF(I27&lt;$O$9,3,IF(I27&lt;$O$8,2.7,IF(I27&lt;$O$7,2.3,IF(I27&lt;$O$6,2,IF(I27&lt;$O$5,1.7,IF(I27&lt;$O$4,1.3,IF(I27="n.t.","N/A",1)))))))))))</f>
        <v>2</v>
      </c>
    </row>
    <row r="28" customFormat="false" ht="13.8" hidden="false" customHeight="false" outlineLevel="0" collapsed="false">
      <c r="A28" s="0" t="n">
        <v>380255</v>
      </c>
      <c r="B28" s="5" t="n">
        <v>2.5</v>
      </c>
      <c r="C28" s="5" t="n">
        <v>3</v>
      </c>
      <c r="D28" s="5" t="n">
        <v>1.5</v>
      </c>
      <c r="E28" s="5" t="n">
        <v>12</v>
      </c>
      <c r="F28" s="5" t="n">
        <v>4</v>
      </c>
      <c r="G28" s="5" t="n">
        <v>8.33</v>
      </c>
      <c r="H28" s="0" t="n">
        <f aca="false">SUM(B28:G28)</f>
        <v>31.33</v>
      </c>
      <c r="I28" s="6" t="n">
        <f aca="false">H28/45</f>
        <v>0.696222222222222</v>
      </c>
      <c r="J28" s="0" t="n">
        <f aca="false">IF(I28&lt;$O$13,5,IF(I28&lt;$O$12,4,IF(I28&lt;$O$11,3.7,IF(I28&lt;$O$10,3.3,IF(I28&lt;$O$9,3,IF(I28&lt;$O$8,2.7,IF(I28&lt;$O$7,2.3,IF(I28&lt;$O$6,2,IF(I28&lt;$O$5,1.7,IF(I28&lt;$O$4,1.3,IF(I28="n.t.","N/A",1)))))))))))</f>
        <v>3</v>
      </c>
    </row>
    <row r="29" customFormat="false" ht="13.8" hidden="false" customHeight="false" outlineLevel="0" collapsed="false">
      <c r="A29" s="0" t="n">
        <v>387941</v>
      </c>
      <c r="B29" s="5" t="n">
        <v>2</v>
      </c>
      <c r="C29" s="5" t="n">
        <v>2.5</v>
      </c>
      <c r="D29" s="5" t="n">
        <v>0.75</v>
      </c>
      <c r="E29" s="5" t="n">
        <v>11.71</v>
      </c>
      <c r="F29" s="5" t="n">
        <v>3</v>
      </c>
      <c r="G29" s="5" t="n">
        <v>1.11</v>
      </c>
      <c r="H29" s="0" t="n">
        <f aca="false">SUM(B29:G29)</f>
        <v>21.07</v>
      </c>
      <c r="I29" s="6" t="n">
        <f aca="false">H29/45</f>
        <v>0.468222222222222</v>
      </c>
      <c r="J29" s="0" t="n">
        <f aca="false">IF(I29&lt;$O$13,5,IF(I29&lt;$O$12,4,IF(I29&lt;$O$11,3.7,IF(I29&lt;$O$10,3.3,IF(I29&lt;$O$9,3,IF(I29&lt;$O$8,2.7,IF(I29&lt;$O$7,2.3,IF(I29&lt;$O$6,2,IF(I29&lt;$O$5,1.7,IF(I29&lt;$O$4,1.3,IF(I29="n.t.","N/A",1)))))))))))</f>
        <v>5</v>
      </c>
    </row>
    <row r="30" customFormat="false" ht="13.8" hidden="false" customHeight="false" outlineLevel="0" collapsed="false">
      <c r="A30" s="0" t="n">
        <v>378530</v>
      </c>
      <c r="B30" s="5" t="n">
        <v>1.5</v>
      </c>
      <c r="C30" s="5" t="n">
        <v>1.75</v>
      </c>
      <c r="D30" s="5" t="n">
        <v>2</v>
      </c>
      <c r="E30" s="5" t="n">
        <v>7.71</v>
      </c>
      <c r="F30" s="5" t="n">
        <v>0</v>
      </c>
      <c r="G30" s="8" t="n">
        <v>7.22</v>
      </c>
      <c r="H30" s="0" t="n">
        <f aca="false">SUM(B30:G30)</f>
        <v>20.18</v>
      </c>
      <c r="I30" s="6" t="n">
        <f aca="false">H30/45</f>
        <v>0.448444444444444</v>
      </c>
      <c r="J30" s="0" t="n">
        <f aca="false">IF(I30&lt;$O$13,5,IF(I30&lt;$O$12,4,IF(I30&lt;$O$11,3.7,IF(I30&lt;$O$10,3.3,IF(I30&lt;$O$9,3,IF(I30&lt;$O$8,2.7,IF(I30&lt;$O$7,2.3,IF(I30&lt;$O$6,2,IF(I30&lt;$O$5,1.7,IF(I30&lt;$O$4,1.3,IF(I30="n.t.","N/A",1)))))))))))</f>
        <v>5</v>
      </c>
    </row>
    <row r="31" customFormat="false" ht="13.8" hidden="false" customHeight="false" outlineLevel="0" collapsed="false">
      <c r="A31" s="0" t="n">
        <v>339588</v>
      </c>
      <c r="B31" s="5" t="n">
        <v>2</v>
      </c>
      <c r="C31" s="5" t="n">
        <v>3.5</v>
      </c>
      <c r="D31" s="5" t="n">
        <v>3.25</v>
      </c>
      <c r="E31" s="5" t="n">
        <v>9.14</v>
      </c>
      <c r="F31" s="5" t="n">
        <v>2.5</v>
      </c>
      <c r="G31" s="5" t="n">
        <v>6.11</v>
      </c>
      <c r="H31" s="0" t="n">
        <f aca="false">SUM(B31:G31)</f>
        <v>26.5</v>
      </c>
      <c r="I31" s="6" t="n">
        <f aca="false">H31/45</f>
        <v>0.588888888888889</v>
      </c>
      <c r="J31" s="0" t="n">
        <f aca="false">IF(I31&lt;$O$13,5,IF(I31&lt;$O$12,4,IF(I31&lt;$O$11,3.7,IF(I31&lt;$O$10,3.3,IF(I31&lt;$O$9,3,IF(I31&lt;$O$8,2.7,IF(I31&lt;$O$7,2.3,IF(I31&lt;$O$6,2,IF(I31&lt;$O$5,1.7,IF(I31&lt;$O$4,1.3,IF(I31="n.t.","N/A",1)))))))))))</f>
        <v>3.7</v>
      </c>
    </row>
    <row r="32" customFormat="false" ht="13.8" hidden="false" customHeight="false" outlineLevel="0" collapsed="false">
      <c r="A32" s="0" t="n">
        <v>359513</v>
      </c>
      <c r="B32" s="5" t="n">
        <v>2.5</v>
      </c>
      <c r="C32" s="5" t="n">
        <v>6</v>
      </c>
      <c r="D32" s="5" t="n">
        <v>6</v>
      </c>
      <c r="E32" s="5" t="n">
        <v>11.14</v>
      </c>
      <c r="F32" s="5" t="n">
        <v>1</v>
      </c>
      <c r="G32" s="5" t="n">
        <v>10</v>
      </c>
      <c r="H32" s="0" t="n">
        <f aca="false">SUM(B32:G32)</f>
        <v>36.64</v>
      </c>
      <c r="I32" s="6" t="n">
        <f aca="false">H32/45</f>
        <v>0.814222222222222</v>
      </c>
      <c r="J32" s="0" t="n">
        <f aca="false">IF(I32&lt;$O$13,5,IF(I32&lt;$O$12,4,IF(I32&lt;$O$11,3.7,IF(I32&lt;$O$10,3.3,IF(I32&lt;$O$9,3,IF(I32&lt;$O$8,2.7,IF(I32&lt;$O$7,2.3,IF(I32&lt;$O$6,2,IF(I32&lt;$O$5,1.7,IF(I32&lt;$O$4,1.3,IF(I32="n.t.","N/A",1)))))))))))</f>
        <v>2</v>
      </c>
    </row>
    <row r="33" customFormat="false" ht="13.8" hidden="false" customHeight="false" outlineLevel="0" collapsed="false">
      <c r="A33" s="0" t="n">
        <v>347860</v>
      </c>
      <c r="B33" s="5" t="n">
        <v>2.5</v>
      </c>
      <c r="C33" s="5" t="n">
        <v>2.5</v>
      </c>
      <c r="D33" s="5" t="n">
        <v>1.25</v>
      </c>
      <c r="E33" s="5" t="n">
        <v>9.43</v>
      </c>
      <c r="F33" s="5" t="n">
        <v>6.5</v>
      </c>
      <c r="G33" s="5" t="n">
        <v>6.67</v>
      </c>
      <c r="H33" s="0" t="n">
        <f aca="false">SUM(B33:G33)</f>
        <v>28.85</v>
      </c>
      <c r="I33" s="6" t="n">
        <f aca="false">H33/45</f>
        <v>0.641111111111111</v>
      </c>
      <c r="J33" s="0" t="n">
        <f aca="false">IF(I33&lt;$O$13,5,IF(I33&lt;$O$12,4,IF(I33&lt;$O$11,3.7,IF(I33&lt;$O$10,3.3,IF(I33&lt;$O$9,3,IF(I33&lt;$O$8,2.7,IF(I33&lt;$O$7,2.3,IF(I33&lt;$O$6,2,IF(I33&lt;$O$5,1.7,IF(I33&lt;$O$4,1.3,IF(I33="n.t.","N/A",1)))))))))))</f>
        <v>3.3</v>
      </c>
    </row>
    <row r="34" customFormat="false" ht="13.8" hidden="false" customHeight="false" outlineLevel="0" collapsed="false">
      <c r="A34" s="0" t="n">
        <v>379450</v>
      </c>
      <c r="B34" s="5" t="n">
        <v>2.5</v>
      </c>
      <c r="C34" s="5" t="n">
        <v>5</v>
      </c>
      <c r="D34" s="5" t="n">
        <v>5.75</v>
      </c>
      <c r="E34" s="5" t="n">
        <v>11.14</v>
      </c>
      <c r="F34" s="5" t="n">
        <v>4.33</v>
      </c>
      <c r="G34" s="5" t="n">
        <v>7.78</v>
      </c>
      <c r="H34" s="0" t="n">
        <f aca="false">SUM(B34:G34)</f>
        <v>36.5</v>
      </c>
      <c r="I34" s="6" t="n">
        <f aca="false">H34/45</f>
        <v>0.811111111111111</v>
      </c>
      <c r="J34" s="0" t="n">
        <f aca="false">IF(I34&lt;$O$13,5,IF(I34&lt;$O$12,4,IF(I34&lt;$O$11,3.7,IF(I34&lt;$O$10,3.3,IF(I34&lt;$O$9,3,IF(I34&lt;$O$8,2.7,IF(I34&lt;$O$7,2.3,IF(I34&lt;$O$6,2,IF(I34&lt;$O$5,1.7,IF(I34&lt;$O$4,1.3,IF(I34="n.t.","N/A",1)))))))))))</f>
        <v>2</v>
      </c>
    </row>
    <row r="35" customFormat="false" ht="13.8" hidden="false" customHeight="false" outlineLevel="0" collapsed="false">
      <c r="A35" s="0" t="n">
        <v>386313</v>
      </c>
      <c r="B35" s="5" t="n">
        <v>3</v>
      </c>
      <c r="C35" s="5" t="n">
        <v>2</v>
      </c>
      <c r="D35" s="5" t="n">
        <v>1.75</v>
      </c>
      <c r="E35" s="5" t="n">
        <v>12</v>
      </c>
      <c r="F35" s="5" t="n">
        <v>2.5</v>
      </c>
      <c r="G35" s="5" t="n">
        <v>2.78</v>
      </c>
      <c r="H35" s="0" t="n">
        <f aca="false">SUM(B35:G35)</f>
        <v>24.03</v>
      </c>
      <c r="I35" s="6" t="n">
        <f aca="false">H35/45</f>
        <v>0.534</v>
      </c>
      <c r="J35" s="0" t="n">
        <f aca="false">IF(I35&lt;$O$13,5,IF(I35&lt;$O$12,4,IF(I35&lt;$O$11,3.7,IF(I35&lt;$O$10,3.3,IF(I35&lt;$O$9,3,IF(I35&lt;$O$8,2.7,IF(I35&lt;$O$7,2.3,IF(I35&lt;$O$6,2,IF(I35&lt;$O$5,1.7,IF(I35&lt;$O$4,1.3,IF(I35="n.t.","N/A",1)))))))))))</f>
        <v>4</v>
      </c>
    </row>
    <row r="36" customFormat="false" ht="13.8" hidden="false" customHeight="false" outlineLevel="0" collapsed="false">
      <c r="A36" s="0" t="n">
        <v>387275</v>
      </c>
      <c r="B36" s="5" t="n">
        <v>0.5</v>
      </c>
      <c r="C36" s="5" t="n">
        <v>2.75</v>
      </c>
      <c r="D36" s="5" t="n">
        <v>1.75</v>
      </c>
      <c r="E36" s="5" t="n">
        <v>11.71</v>
      </c>
      <c r="F36" s="5" t="n">
        <v>2</v>
      </c>
      <c r="G36" s="5" t="n">
        <v>7.22</v>
      </c>
      <c r="H36" s="0" t="n">
        <f aca="false">SUM(B36:G36)</f>
        <v>25.93</v>
      </c>
      <c r="I36" s="6" t="n">
        <f aca="false">H36/45</f>
        <v>0.576222222222222</v>
      </c>
      <c r="J36" s="0" t="n">
        <f aca="false">IF(I36&lt;$O$13,5,IF(I36&lt;$O$12,4,IF(I36&lt;$O$11,3.7,IF(I36&lt;$O$10,3.3,IF(I36&lt;$O$9,3,IF(I36&lt;$O$8,2.7,IF(I36&lt;$O$7,2.3,IF(I36&lt;$O$6,2,IF(I36&lt;$O$5,1.7,IF(I36&lt;$O$4,1.3,IF(I36="n.t.","N/A",1)))))))))))</f>
        <v>3.7</v>
      </c>
    </row>
    <row r="37" customFormat="false" ht="13.8" hidden="false" customHeight="false" outlineLevel="0" collapsed="false">
      <c r="A37" s="0" t="n">
        <v>384366</v>
      </c>
      <c r="B37" s="5" t="n">
        <v>1.75</v>
      </c>
      <c r="C37" s="5" t="n">
        <v>3.5</v>
      </c>
      <c r="D37" s="5" t="n">
        <v>3.75</v>
      </c>
      <c r="E37" s="5" t="n">
        <v>9.14</v>
      </c>
      <c r="F37" s="5" t="n">
        <v>7</v>
      </c>
      <c r="G37" s="5" t="n">
        <v>10</v>
      </c>
      <c r="H37" s="0" t="n">
        <f aca="false">SUM(B37:G37)</f>
        <v>35.14</v>
      </c>
      <c r="I37" s="6" t="n">
        <f aca="false">H37/45</f>
        <v>0.780888888888889</v>
      </c>
      <c r="J37" s="0" t="n">
        <f aca="false">IF(I37&lt;$O$13,5,IF(I37&lt;$O$12,4,IF(I37&lt;$O$11,3.7,IF(I37&lt;$O$10,3.3,IF(I37&lt;$O$9,3,IF(I37&lt;$O$8,2.7,IF(I37&lt;$O$7,2.3,IF(I37&lt;$O$6,2,IF(I37&lt;$O$5,1.7,IF(I37&lt;$O$4,1.3,IF(I37="n.t.","N/A",1)))))))))))</f>
        <v>2.3</v>
      </c>
    </row>
    <row r="38" customFormat="false" ht="13.8" hidden="false" customHeight="false" outlineLevel="0" collapsed="false">
      <c r="A38" s="0" t="n">
        <v>387193</v>
      </c>
      <c r="B38" s="5" t="n">
        <v>2.25</v>
      </c>
      <c r="C38" s="5" t="n">
        <v>2.5</v>
      </c>
      <c r="D38" s="5" t="n">
        <v>2</v>
      </c>
      <c r="E38" s="5" t="n">
        <v>10.29</v>
      </c>
      <c r="F38" s="5" t="n">
        <v>2.5</v>
      </c>
      <c r="G38" s="5" t="n">
        <v>5.56</v>
      </c>
      <c r="H38" s="0" t="n">
        <f aca="false">SUM(B38:G38)</f>
        <v>25.1</v>
      </c>
      <c r="I38" s="6" t="n">
        <f aca="false">H38/45</f>
        <v>0.557777777777778</v>
      </c>
      <c r="J38" s="0" t="n">
        <f aca="false">IF(I38&lt;$O$13,5,IF(I38&lt;$O$12,4,IF(I38&lt;$O$11,3.7,IF(I38&lt;$O$10,3.3,IF(I38&lt;$O$9,3,IF(I38&lt;$O$8,2.7,IF(I38&lt;$O$7,2.3,IF(I38&lt;$O$6,2,IF(I38&lt;$O$5,1.7,IF(I38&lt;$O$4,1.3,IF(I38="n.t.","N/A",1)))))))))))</f>
        <v>3.7</v>
      </c>
    </row>
    <row r="39" customFormat="false" ht="13.8" hidden="false" customHeight="false" outlineLevel="0" collapsed="false">
      <c r="A39" s="0" t="n">
        <v>387488</v>
      </c>
      <c r="B39" s="5" t="n">
        <v>1.75</v>
      </c>
      <c r="C39" s="5" t="n">
        <v>3</v>
      </c>
      <c r="D39" s="5" t="n">
        <v>3.75</v>
      </c>
      <c r="E39" s="5" t="n">
        <v>12</v>
      </c>
      <c r="F39" s="5" t="n">
        <v>3.83</v>
      </c>
      <c r="G39" s="5" t="n">
        <v>10</v>
      </c>
      <c r="H39" s="0" t="n">
        <f aca="false">SUM(B39:G39)</f>
        <v>34.33</v>
      </c>
      <c r="I39" s="6" t="n">
        <f aca="false">H39/45</f>
        <v>0.762888888888889</v>
      </c>
      <c r="J39" s="0" t="n">
        <f aca="false">IF(I39&lt;$O$13,5,IF(I39&lt;$O$12,4,IF(I39&lt;$O$11,3.7,IF(I39&lt;$O$10,3.3,IF(I39&lt;$O$9,3,IF(I39&lt;$O$8,2.7,IF(I39&lt;$O$7,2.3,IF(I39&lt;$O$6,2,IF(I39&lt;$O$5,1.7,IF(I39&lt;$O$4,1.3,IF(I39="n.t.","N/A",1)))))))))))</f>
        <v>2.3</v>
      </c>
    </row>
    <row r="40" customFormat="false" ht="13.8" hidden="false" customHeight="false" outlineLevel="0" collapsed="false">
      <c r="A40" s="0" t="n">
        <v>197245</v>
      </c>
      <c r="B40" s="5" t="n">
        <v>3</v>
      </c>
      <c r="C40" s="5" t="n">
        <v>6</v>
      </c>
      <c r="D40" s="5" t="n">
        <v>2.75</v>
      </c>
      <c r="E40" s="5" t="n">
        <v>12</v>
      </c>
      <c r="F40" s="5" t="n">
        <v>2.5</v>
      </c>
      <c r="G40" s="5" t="n">
        <v>10</v>
      </c>
      <c r="H40" s="0" t="n">
        <f aca="false">SUM(B40:G40)</f>
        <v>36.25</v>
      </c>
      <c r="I40" s="6" t="n">
        <f aca="false">H40/45</f>
        <v>0.805555555555556</v>
      </c>
      <c r="J40" s="0" t="n">
        <f aca="false">IF(I40&lt;$O$13,5,IF(I40&lt;$O$12,4,IF(I40&lt;$O$11,3.7,IF(I40&lt;$O$10,3.3,IF(I40&lt;$O$9,3,IF(I40&lt;$O$8,2.7,IF(I40&lt;$O$7,2.3,IF(I40&lt;$O$6,2,IF(I40&lt;$O$5,1.7,IF(I40&lt;$O$4,1.3,IF(I40="n.t.","N/A",1)))))))))))</f>
        <v>2</v>
      </c>
    </row>
    <row r="41" customFormat="false" ht="13.8" hidden="false" customHeight="false" outlineLevel="0" collapsed="false">
      <c r="A41" s="0" t="n">
        <v>387600</v>
      </c>
      <c r="B41" s="5" t="n">
        <v>3</v>
      </c>
      <c r="C41" s="5" t="n">
        <v>4</v>
      </c>
      <c r="D41" s="5" t="n">
        <v>3.5</v>
      </c>
      <c r="E41" s="5" t="n">
        <v>12</v>
      </c>
      <c r="F41" s="5" t="n">
        <v>2.5</v>
      </c>
      <c r="G41" s="5" t="n">
        <v>6.11</v>
      </c>
      <c r="H41" s="0" t="n">
        <f aca="false">SUM(B41:G41)</f>
        <v>31.11</v>
      </c>
      <c r="I41" s="6" t="n">
        <f aca="false">H41/45</f>
        <v>0.691333333333333</v>
      </c>
      <c r="J41" s="0" t="n">
        <f aca="false">IF(I41&lt;$O$13,5,IF(I41&lt;$O$12,4,IF(I41&lt;$O$11,3.7,IF(I41&lt;$O$10,3.3,IF(I41&lt;$O$9,3,IF(I41&lt;$O$8,2.7,IF(I41&lt;$O$7,2.3,IF(I41&lt;$O$6,2,IF(I41&lt;$O$5,1.7,IF(I41&lt;$O$4,1.3,IF(I41="n.t.","N/A",1)))))))))))</f>
        <v>3</v>
      </c>
    </row>
    <row r="42" customFormat="false" ht="13.8" hidden="false" customHeight="false" outlineLevel="0" collapsed="false">
      <c r="A42" s="0" t="n">
        <v>380601</v>
      </c>
      <c r="B42" s="5" t="n">
        <v>1.25</v>
      </c>
      <c r="C42" s="5" t="n">
        <v>2.5</v>
      </c>
      <c r="D42" s="5" t="n">
        <v>1.75</v>
      </c>
      <c r="E42" s="5" t="n">
        <v>8</v>
      </c>
      <c r="F42" s="5" t="n">
        <v>0</v>
      </c>
      <c r="G42" s="8" t="n">
        <v>8.33</v>
      </c>
      <c r="H42" s="0" t="n">
        <f aca="false">SUM(B42:G42)</f>
        <v>21.83</v>
      </c>
      <c r="I42" s="6" t="n">
        <f aca="false">H42/45</f>
        <v>0.485111111111111</v>
      </c>
      <c r="J42" s="0" t="n">
        <f aca="false">IF(I42&lt;$O$13,5,IF(I42&lt;$O$12,4,IF(I42&lt;$O$11,3.7,IF(I42&lt;$O$10,3.3,IF(I42&lt;$O$9,3,IF(I42&lt;$O$8,2.7,IF(I42&lt;$O$7,2.3,IF(I42&lt;$O$6,2,IF(I42&lt;$O$5,1.7,IF(I42&lt;$O$4,1.3,IF(I42="n.t.","N/A",1)))))))))))</f>
        <v>5</v>
      </c>
    </row>
    <row r="43" customFormat="false" ht="13.8" hidden="false" customHeight="false" outlineLevel="0" collapsed="false">
      <c r="A43" s="0" t="n">
        <v>380767</v>
      </c>
      <c r="B43" s="5" t="n">
        <v>3</v>
      </c>
      <c r="C43" s="5" t="n">
        <v>3.5</v>
      </c>
      <c r="D43" s="5" t="n">
        <v>4</v>
      </c>
      <c r="E43" s="5" t="n">
        <v>10.86</v>
      </c>
      <c r="F43" s="5" t="n">
        <v>1.91</v>
      </c>
      <c r="G43" s="5" t="n">
        <v>5.56</v>
      </c>
      <c r="H43" s="0" t="n">
        <f aca="false">SUM(B43:G43)</f>
        <v>28.83</v>
      </c>
      <c r="I43" s="6" t="n">
        <f aca="false">H43/45</f>
        <v>0.640666666666667</v>
      </c>
      <c r="J43" s="0" t="n">
        <f aca="false">IF(I43&lt;$O$13,5,IF(I43&lt;$O$12,4,IF(I43&lt;$O$11,3.7,IF(I43&lt;$O$10,3.3,IF(I43&lt;$O$9,3,IF(I43&lt;$O$8,2.7,IF(I43&lt;$O$7,2.3,IF(I43&lt;$O$6,2,IF(I43&lt;$O$5,1.7,IF(I43&lt;$O$4,1.3,IF(I43="n.t.","N/A",1)))))))))))</f>
        <v>3.3</v>
      </c>
    </row>
    <row r="44" customFormat="false" ht="13.8" hidden="false" customHeight="false" outlineLevel="0" collapsed="false">
      <c r="A44" s="0" t="n">
        <v>375923</v>
      </c>
      <c r="B44" s="5" t="n">
        <v>2.5</v>
      </c>
      <c r="C44" s="5" t="n">
        <v>2.5</v>
      </c>
      <c r="D44" s="5" t="n">
        <v>5</v>
      </c>
      <c r="E44" s="5" t="n">
        <v>9.71</v>
      </c>
      <c r="F44" s="5" t="n">
        <v>2.33</v>
      </c>
      <c r="G44" s="5" t="n">
        <v>10</v>
      </c>
      <c r="H44" s="0" t="n">
        <f aca="false">SUM(B44:G44)</f>
        <v>32.04</v>
      </c>
      <c r="I44" s="6" t="n">
        <f aca="false">H44/45</f>
        <v>0.712</v>
      </c>
      <c r="J44" s="0" t="n">
        <f aca="false">IF(I44&lt;$O$13,5,IF(I44&lt;$O$12,4,IF(I44&lt;$O$11,3.7,IF(I44&lt;$O$10,3.3,IF(I44&lt;$O$9,3,IF(I44&lt;$O$8,2.7,IF(I44&lt;$O$7,2.3,IF(I44&lt;$O$6,2,IF(I44&lt;$O$5,1.7,IF(I44&lt;$O$4,1.3,IF(I44="n.t.","N/A",1)))))))))))</f>
        <v>2.7</v>
      </c>
    </row>
    <row r="45" customFormat="false" ht="13.8" hidden="false" customHeight="false" outlineLevel="0" collapsed="false">
      <c r="A45" s="0" t="n">
        <v>374515</v>
      </c>
      <c r="B45" s="8"/>
      <c r="C45" s="8"/>
      <c r="D45" s="8"/>
      <c r="E45" s="8"/>
      <c r="F45" s="8"/>
      <c r="G45" s="8"/>
      <c r="H45" s="0" t="n">
        <f aca="false">SUM(B45:G45)</f>
        <v>0</v>
      </c>
      <c r="I45" s="6" t="n">
        <f aca="false">H45/45</f>
        <v>0</v>
      </c>
      <c r="J45" s="0" t="n">
        <f aca="false">IF(I45&lt;$O$13,5,IF(I45&lt;$O$12,4,IF(I45&lt;$O$11,3.7,IF(I45&lt;$O$10,3.3,IF(I45&lt;$O$9,3,IF(I45&lt;$O$8,2.7,IF(I45&lt;$O$7,2.3,IF(I45&lt;$O$6,2,IF(I45&lt;$O$5,1.7,IF(I45&lt;$O$4,1.3,IF(I45="n.t.","N/A",1)))))))))))</f>
        <v>5</v>
      </c>
    </row>
    <row r="46" customFormat="false" ht="13.8" hidden="false" customHeight="false" outlineLevel="0" collapsed="false">
      <c r="A46" s="0" t="n">
        <v>386442</v>
      </c>
      <c r="B46" s="8"/>
      <c r="C46" s="8"/>
      <c r="D46" s="8"/>
      <c r="E46" s="8"/>
      <c r="F46" s="8"/>
      <c r="G46" s="8"/>
      <c r="H46" s="0" t="n">
        <f aca="false">SUM(B46:G46)</f>
        <v>0</v>
      </c>
      <c r="I46" s="6" t="n">
        <f aca="false">H46/45</f>
        <v>0</v>
      </c>
      <c r="J46" s="0" t="n">
        <f aca="false">IF(I46&lt;$O$13,5,IF(I46&lt;$O$12,4,IF(I46&lt;$O$11,3.7,IF(I46&lt;$O$10,3.3,IF(I46&lt;$O$9,3,IF(I46&lt;$O$8,2.7,IF(I46&lt;$O$7,2.3,IF(I46&lt;$O$6,2,IF(I46&lt;$O$5,1.7,IF(I46&lt;$O$4,1.3,IF(I46="n.t.","N/A",1)))))))))))</f>
        <v>5</v>
      </c>
    </row>
    <row r="47" customFormat="false" ht="13.8" hidden="false" customHeight="false" outlineLevel="0" collapsed="false">
      <c r="A47" s="0" t="n">
        <v>387601</v>
      </c>
      <c r="B47" s="5" t="n">
        <v>2</v>
      </c>
      <c r="C47" s="5" t="n">
        <v>2.5</v>
      </c>
      <c r="D47" s="5" t="n">
        <v>4.25</v>
      </c>
      <c r="E47" s="5" t="n">
        <v>12</v>
      </c>
      <c r="F47" s="5" t="n">
        <v>2.75</v>
      </c>
      <c r="G47" s="5" t="n">
        <v>8.33</v>
      </c>
      <c r="H47" s="0" t="n">
        <f aca="false">SUM(B47:G47)</f>
        <v>31.83</v>
      </c>
      <c r="I47" s="6" t="n">
        <f aca="false">H47/45</f>
        <v>0.707333333333333</v>
      </c>
      <c r="J47" s="0" t="n">
        <f aca="false">IF(I47&lt;$O$13,5,IF(I47&lt;$O$12,4,IF(I47&lt;$O$11,3.7,IF(I47&lt;$O$10,3.3,IF(I47&lt;$O$9,3,IF(I47&lt;$O$8,2.7,IF(I47&lt;$O$7,2.3,IF(I47&lt;$O$6,2,IF(I47&lt;$O$5,1.7,IF(I47&lt;$O$4,1.3,IF(I47="n.t.","N/A",1)))))))))))</f>
        <v>2.7</v>
      </c>
    </row>
    <row r="48" customFormat="false" ht="13.8" hidden="false" customHeight="false" outlineLevel="0" collapsed="false">
      <c r="A48" s="0" t="n">
        <v>347570</v>
      </c>
      <c r="B48" s="8"/>
      <c r="C48" s="8"/>
      <c r="D48" s="8"/>
      <c r="E48" s="8"/>
      <c r="F48" s="8"/>
      <c r="G48" s="8"/>
      <c r="H48" s="0" t="n">
        <f aca="false">SUM(B48:G48)</f>
        <v>0</v>
      </c>
      <c r="I48" s="6" t="n">
        <f aca="false">H48/45</f>
        <v>0</v>
      </c>
      <c r="J48" s="0" t="n">
        <f aca="false">IF(I48&lt;$O$13,5,IF(I48&lt;$O$12,4,IF(I48&lt;$O$11,3.7,IF(I48&lt;$O$10,3.3,IF(I48&lt;$O$9,3,IF(I48&lt;$O$8,2.7,IF(I48&lt;$O$7,2.3,IF(I48&lt;$O$6,2,IF(I48&lt;$O$5,1.7,IF(I48&lt;$O$4,1.3,IF(I48="n.t.","N/A",1)))))))))))</f>
        <v>5</v>
      </c>
    </row>
    <row r="49" customFormat="false" ht="13.8" hidden="false" customHeight="false" outlineLevel="0" collapsed="false">
      <c r="A49" s="0" t="n">
        <v>387602</v>
      </c>
      <c r="B49" s="5" t="n">
        <v>1.75</v>
      </c>
      <c r="C49" s="5" t="n">
        <v>1</v>
      </c>
      <c r="D49" s="5" t="n">
        <v>0</v>
      </c>
      <c r="E49" s="5" t="n">
        <v>9.43</v>
      </c>
      <c r="F49" s="5" t="n">
        <v>0</v>
      </c>
      <c r="G49" s="5" t="n">
        <v>6.11</v>
      </c>
      <c r="H49" s="0" t="n">
        <f aca="false">SUM(B49:G49)</f>
        <v>18.29</v>
      </c>
      <c r="I49" s="6" t="n">
        <f aca="false">H49/45</f>
        <v>0.406444444444444</v>
      </c>
      <c r="J49" s="0" t="n">
        <f aca="false">IF(I49&lt;$O$13,5,IF(I49&lt;$O$12,4,IF(I49&lt;$O$11,3.7,IF(I49&lt;$O$10,3.3,IF(I49&lt;$O$9,3,IF(I49&lt;$O$8,2.7,IF(I49&lt;$O$7,2.3,IF(I49&lt;$O$6,2,IF(I49&lt;$O$5,1.7,IF(I49&lt;$O$4,1.3,IF(I49="n.t.","N/A",1)))))))))))</f>
        <v>5</v>
      </c>
    </row>
    <row r="50" customFormat="false" ht="13.8" hidden="false" customHeight="false" outlineLevel="0" collapsed="false">
      <c r="A50" s="0" t="n">
        <v>375008</v>
      </c>
      <c r="B50" s="5" t="n">
        <v>1.25</v>
      </c>
      <c r="C50" s="5" t="n">
        <v>3</v>
      </c>
      <c r="D50" s="5" t="n">
        <v>1.75</v>
      </c>
      <c r="E50" s="5" t="n">
        <v>11.43</v>
      </c>
      <c r="F50" s="5" t="n">
        <v>2</v>
      </c>
      <c r="G50" s="5" t="n">
        <v>7.22</v>
      </c>
      <c r="H50" s="0" t="n">
        <f aca="false">SUM(B50:G50)</f>
        <v>26.65</v>
      </c>
      <c r="I50" s="6" t="n">
        <f aca="false">H50/45</f>
        <v>0.592222222222222</v>
      </c>
      <c r="J50" s="0" t="n">
        <f aca="false">IF(I50&lt;$O$13,5,IF(I50&lt;$O$12,4,IF(I50&lt;$O$11,3.7,IF(I50&lt;$O$10,3.3,IF(I50&lt;$O$9,3,IF(I50&lt;$O$8,2.7,IF(I50&lt;$O$7,2.3,IF(I50&lt;$O$6,2,IF(I50&lt;$O$5,1.7,IF(I50&lt;$O$4,1.3,IF(I50="n.t.","N/A",1)))))))))))</f>
        <v>3.7</v>
      </c>
    </row>
    <row r="51" customFormat="false" ht="13.8" hidden="false" customHeight="false" outlineLevel="0" collapsed="false">
      <c r="A51" s="0" t="n">
        <v>386291</v>
      </c>
      <c r="B51" s="5" t="n">
        <v>1.25</v>
      </c>
      <c r="C51" s="5" t="n">
        <v>2.5</v>
      </c>
      <c r="D51" s="5" t="n">
        <v>1</v>
      </c>
      <c r="E51" s="5" t="n">
        <v>11.71</v>
      </c>
      <c r="F51" s="5" t="n">
        <v>3.6</v>
      </c>
      <c r="G51" s="5" t="n">
        <v>1.67</v>
      </c>
      <c r="H51" s="0" t="n">
        <f aca="false">SUM(B51:G51)</f>
        <v>21.73</v>
      </c>
      <c r="I51" s="6" t="n">
        <f aca="false">H51/45</f>
        <v>0.482888888888889</v>
      </c>
      <c r="J51" s="0" t="n">
        <f aca="false">IF(I51&lt;$O$13,5,IF(I51&lt;$O$12,4,IF(I51&lt;$O$11,3.7,IF(I51&lt;$O$10,3.3,IF(I51&lt;$O$9,3,IF(I51&lt;$O$8,2.7,IF(I51&lt;$O$7,2.3,IF(I51&lt;$O$6,2,IF(I51&lt;$O$5,1.7,IF(I51&lt;$O$4,1.3,IF(I51="n.t.","N/A",1)))))))))))</f>
        <v>5</v>
      </c>
    </row>
    <row r="52" customFormat="false" ht="13.8" hidden="false" customHeight="false" outlineLevel="0" collapsed="false">
      <c r="A52" s="0" t="n">
        <v>370056</v>
      </c>
      <c r="B52" s="5" t="n">
        <v>1</v>
      </c>
      <c r="C52" s="5" t="n">
        <v>2.75</v>
      </c>
      <c r="D52" s="5" t="n">
        <v>1.75</v>
      </c>
      <c r="E52" s="5" t="n">
        <v>12</v>
      </c>
      <c r="F52" s="5" t="n">
        <v>0.66</v>
      </c>
      <c r="G52" s="5" t="n">
        <v>0.56</v>
      </c>
      <c r="H52" s="0" t="n">
        <f aca="false">SUM(B52:G52)</f>
        <v>18.72</v>
      </c>
      <c r="I52" s="6" t="n">
        <f aca="false">H52/45</f>
        <v>0.416</v>
      </c>
      <c r="J52" s="0" t="n">
        <f aca="false">IF(I52&lt;$O$13,5,IF(I52&lt;$O$12,4,IF(I52&lt;$O$11,3.7,IF(I52&lt;$O$10,3.3,IF(I52&lt;$O$9,3,IF(I52&lt;$O$8,2.7,IF(I52&lt;$O$7,2.3,IF(I52&lt;$O$6,2,IF(I52&lt;$O$5,1.7,IF(I52&lt;$O$4,1.3,IF(I52="n.t.","N/A",1)))))))))))</f>
        <v>5</v>
      </c>
    </row>
    <row r="53" customFormat="false" ht="13.8" hidden="false" customHeight="false" outlineLevel="0" collapsed="false">
      <c r="A53" s="0" t="n">
        <v>375875</v>
      </c>
      <c r="B53" s="5" t="n">
        <v>2.5</v>
      </c>
      <c r="C53" s="5" t="n">
        <v>4</v>
      </c>
      <c r="D53" s="5" t="n">
        <v>5</v>
      </c>
      <c r="E53" s="5" t="n">
        <v>11.43</v>
      </c>
      <c r="F53" s="5" t="n">
        <v>2</v>
      </c>
      <c r="G53" s="5" t="n">
        <v>0</v>
      </c>
      <c r="H53" s="0" t="n">
        <f aca="false">SUM(B53:G53)</f>
        <v>24.93</v>
      </c>
      <c r="I53" s="6" t="n">
        <f aca="false">H53/45</f>
        <v>0.554</v>
      </c>
      <c r="J53" s="0" t="n">
        <f aca="false">IF(I53&lt;$O$13,5,IF(I53&lt;$O$12,4,IF(I53&lt;$O$11,3.7,IF(I53&lt;$O$10,3.3,IF(I53&lt;$O$9,3,IF(I53&lt;$O$8,2.7,IF(I53&lt;$O$7,2.3,IF(I53&lt;$O$6,2,IF(I53&lt;$O$5,1.7,IF(I53&lt;$O$4,1.3,IF(I53="n.t.","N/A",1)))))))))))</f>
        <v>3.7</v>
      </c>
    </row>
    <row r="54" customFormat="false" ht="13.8" hidden="false" customHeight="false" outlineLevel="0" collapsed="false">
      <c r="A54" s="0" t="n">
        <v>377838</v>
      </c>
      <c r="B54" s="5" t="n">
        <v>1.75</v>
      </c>
      <c r="C54" s="5" t="n">
        <v>4</v>
      </c>
      <c r="D54" s="5" t="n">
        <v>3.25</v>
      </c>
      <c r="E54" s="5" t="n">
        <v>11.71</v>
      </c>
      <c r="F54" s="5" t="n">
        <v>2.5</v>
      </c>
      <c r="G54" s="5" t="n">
        <v>10</v>
      </c>
      <c r="H54" s="0" t="n">
        <f aca="false">SUM(B54:G54)</f>
        <v>33.21</v>
      </c>
      <c r="I54" s="6" t="n">
        <f aca="false">H54/45</f>
        <v>0.738</v>
      </c>
      <c r="J54" s="0" t="n">
        <f aca="false">IF(I54&lt;$O$13,5,IF(I54&lt;$O$12,4,IF(I54&lt;$O$11,3.7,IF(I54&lt;$O$10,3.3,IF(I54&lt;$O$9,3,IF(I54&lt;$O$8,2.7,IF(I54&lt;$O$7,2.3,IF(I54&lt;$O$6,2,IF(I54&lt;$O$5,1.7,IF(I54&lt;$O$4,1.3,IF(I54="n.t.","N/A",1)))))))))))</f>
        <v>2.7</v>
      </c>
    </row>
    <row r="55" customFormat="false" ht="13.8" hidden="false" customHeight="false" outlineLevel="0" collapsed="false">
      <c r="A55" s="0" t="n">
        <v>380047</v>
      </c>
      <c r="B55" s="5" t="n">
        <v>3</v>
      </c>
      <c r="C55" s="5" t="n">
        <v>6</v>
      </c>
      <c r="D55" s="5" t="n">
        <v>5</v>
      </c>
      <c r="E55" s="5" t="n">
        <v>12</v>
      </c>
      <c r="F55" s="5" t="n">
        <v>6.5</v>
      </c>
      <c r="G55" s="5" t="n">
        <v>4.44</v>
      </c>
      <c r="H55" s="0" t="n">
        <f aca="false">SUM(B55:G55)</f>
        <v>36.94</v>
      </c>
      <c r="I55" s="6" t="n">
        <f aca="false">H55/45</f>
        <v>0.820888888888889</v>
      </c>
      <c r="J55" s="0" t="n">
        <f aca="false">IF(I55&lt;$O$13,5,IF(I55&lt;$O$12,4,IF(I55&lt;$O$11,3.7,IF(I55&lt;$O$10,3.3,IF(I55&lt;$O$9,3,IF(I55&lt;$O$8,2.7,IF(I55&lt;$O$7,2.3,IF(I55&lt;$O$6,2,IF(I55&lt;$O$5,1.7,IF(I55&lt;$O$4,1.3,IF(I55="n.t.","N/A",1)))))))))))</f>
        <v>2</v>
      </c>
    </row>
    <row r="56" customFormat="false" ht="13.8" hidden="false" customHeight="false" outlineLevel="0" collapsed="false">
      <c r="A56" s="0" t="n">
        <v>386642</v>
      </c>
      <c r="B56" s="5" t="n">
        <v>2</v>
      </c>
      <c r="C56" s="5" t="n">
        <v>5</v>
      </c>
      <c r="D56" s="5" t="n">
        <v>1.75</v>
      </c>
      <c r="E56" s="5" t="n">
        <v>11</v>
      </c>
      <c r="F56" s="5" t="n">
        <v>0.83</v>
      </c>
      <c r="G56" s="5" t="n">
        <v>5</v>
      </c>
      <c r="H56" s="0" t="n">
        <f aca="false">SUM(B56:G56)</f>
        <v>25.58</v>
      </c>
      <c r="I56" s="6" t="n">
        <f aca="false">H56/45</f>
        <v>0.568444444444444</v>
      </c>
      <c r="J56" s="0" t="n">
        <f aca="false">IF(I56&lt;$O$13,5,IF(I56&lt;$O$12,4,IF(I56&lt;$O$11,3.7,IF(I56&lt;$O$10,3.3,IF(I56&lt;$O$9,3,IF(I56&lt;$O$8,2.7,IF(I56&lt;$O$7,2.3,IF(I56&lt;$O$6,2,IF(I56&lt;$O$5,1.7,IF(I56&lt;$O$4,1.3,IF(I56="n.t.","N/A",1)))))))))))</f>
        <v>3.7</v>
      </c>
    </row>
    <row r="57" customFormat="false" ht="13.8" hidden="false" customHeight="false" outlineLevel="0" collapsed="false">
      <c r="A57" s="0" t="n">
        <v>387897</v>
      </c>
      <c r="B57" s="5" t="n">
        <v>3</v>
      </c>
      <c r="C57" s="5" t="n">
        <v>5</v>
      </c>
      <c r="D57" s="5" t="n">
        <v>6</v>
      </c>
      <c r="E57" s="5" t="n">
        <v>11.71</v>
      </c>
      <c r="F57" s="5" t="n">
        <v>1</v>
      </c>
      <c r="G57" s="5" t="n">
        <v>6.11</v>
      </c>
      <c r="H57" s="0" t="n">
        <f aca="false">SUM(B57:G57)</f>
        <v>32.82</v>
      </c>
      <c r="I57" s="6" t="n">
        <f aca="false">H57/45</f>
        <v>0.729333333333333</v>
      </c>
      <c r="J57" s="0" t="n">
        <f aca="false">IF(I57&lt;$O$13,5,IF(I57&lt;$O$12,4,IF(I57&lt;$O$11,3.7,IF(I57&lt;$O$10,3.3,IF(I57&lt;$O$9,3,IF(I57&lt;$O$8,2.7,IF(I57&lt;$O$7,2.3,IF(I57&lt;$O$6,2,IF(I57&lt;$O$5,1.7,IF(I57&lt;$O$4,1.3,IF(I57="n.t.","N/A",1)))))))))))</f>
        <v>2.7</v>
      </c>
    </row>
    <row r="58" customFormat="false" ht="13.8" hidden="false" customHeight="false" outlineLevel="0" collapsed="false">
      <c r="A58" s="0" t="n">
        <v>387805</v>
      </c>
      <c r="B58" s="5" t="n">
        <v>2</v>
      </c>
      <c r="C58" s="5" t="n">
        <v>3</v>
      </c>
      <c r="D58" s="5" t="n">
        <v>2.5</v>
      </c>
      <c r="E58" s="5" t="n">
        <v>6.86</v>
      </c>
      <c r="F58" s="5" t="n">
        <v>1</v>
      </c>
      <c r="G58" s="8" t="n">
        <v>3.33</v>
      </c>
      <c r="H58" s="0" t="n">
        <f aca="false">SUM(B58:G58)</f>
        <v>18.69</v>
      </c>
      <c r="I58" s="6" t="n">
        <f aca="false">H58/45</f>
        <v>0.415333333333333</v>
      </c>
      <c r="J58" s="0" t="n">
        <f aca="false">IF(I58&lt;$O$13,5,IF(I58&lt;$O$12,4,IF(I58&lt;$O$11,3.7,IF(I58&lt;$O$10,3.3,IF(I58&lt;$O$9,3,IF(I58&lt;$O$8,2.7,IF(I58&lt;$O$7,2.3,IF(I58&lt;$O$6,2,IF(I58&lt;$O$5,1.7,IF(I58&lt;$O$4,1.3,IF(I58="n.t.","N/A",1)))))))))))</f>
        <v>5</v>
      </c>
    </row>
    <row r="59" customFormat="false" ht="13.8" hidden="false" customHeight="false" outlineLevel="0" collapsed="false">
      <c r="A59" s="0" t="n">
        <v>340956</v>
      </c>
      <c r="B59" s="5" t="n">
        <v>2.25</v>
      </c>
      <c r="C59" s="5" t="n">
        <v>1.5</v>
      </c>
      <c r="D59" s="5" t="n">
        <v>1</v>
      </c>
      <c r="E59" s="5" t="n">
        <v>7.14</v>
      </c>
      <c r="F59" s="5" t="n">
        <v>1.4</v>
      </c>
      <c r="G59" s="5" t="n">
        <v>9.44</v>
      </c>
      <c r="H59" s="0" t="n">
        <f aca="false">SUM(B59:G59)</f>
        <v>22.73</v>
      </c>
      <c r="I59" s="6" t="n">
        <f aca="false">H59/45</f>
        <v>0.505111111111111</v>
      </c>
      <c r="J59" s="0" t="n">
        <f aca="false">IF(I59&lt;$O$13,5,IF(I59&lt;$O$12,4,IF(I59&lt;$O$11,3.7,IF(I59&lt;$O$10,3.3,IF(I59&lt;$O$9,3,IF(I59&lt;$O$8,2.7,IF(I59&lt;$O$7,2.3,IF(I59&lt;$O$6,2,IF(I59&lt;$O$5,1.7,IF(I59&lt;$O$4,1.3,IF(I59="n.t.","N/A",1)))))))))))</f>
        <v>4</v>
      </c>
    </row>
    <row r="60" customFormat="false" ht="13.8" hidden="false" customHeight="false" outlineLevel="0" collapsed="false">
      <c r="A60" s="0" t="n">
        <v>340558</v>
      </c>
      <c r="B60" s="5" t="n">
        <v>3</v>
      </c>
      <c r="C60" s="5" t="n">
        <v>4</v>
      </c>
      <c r="D60" s="5" t="n">
        <v>1.75</v>
      </c>
      <c r="E60" s="5" t="n">
        <v>9.71</v>
      </c>
      <c r="F60" s="5" t="n">
        <v>2.5</v>
      </c>
      <c r="G60" s="5" t="n">
        <v>10</v>
      </c>
      <c r="H60" s="0" t="n">
        <f aca="false">SUM(B60:G60)</f>
        <v>30.96</v>
      </c>
      <c r="I60" s="6" t="n">
        <f aca="false">H60/45</f>
        <v>0.688</v>
      </c>
      <c r="J60" s="0" t="n">
        <f aca="false">IF(I60&lt;$O$13,5,IF(I60&lt;$O$12,4,IF(I60&lt;$O$11,3.7,IF(I60&lt;$O$10,3.3,IF(I60&lt;$O$9,3,IF(I60&lt;$O$8,2.7,IF(I60&lt;$O$7,2.3,IF(I60&lt;$O$6,2,IF(I60&lt;$O$5,1.7,IF(I60&lt;$O$4,1.3,IF(I60="n.t.","N/A",1)))))))))))</f>
        <v>3</v>
      </c>
    </row>
    <row r="61" customFormat="false" ht="13.8" hidden="false" customHeight="false" outlineLevel="0" collapsed="false">
      <c r="A61" s="0" t="n">
        <v>387610</v>
      </c>
      <c r="B61" s="5" t="n">
        <v>2.5</v>
      </c>
      <c r="C61" s="5" t="n">
        <v>4</v>
      </c>
      <c r="D61" s="5" t="n">
        <v>3.75</v>
      </c>
      <c r="E61" s="5" t="n">
        <v>12</v>
      </c>
      <c r="F61" s="5" t="n">
        <v>2</v>
      </c>
      <c r="G61" s="5" t="n">
        <v>7.78</v>
      </c>
      <c r="H61" s="0" t="n">
        <f aca="false">SUM(B61:G61)</f>
        <v>32.03</v>
      </c>
      <c r="I61" s="6" t="n">
        <f aca="false">H61/45</f>
        <v>0.711777777777778</v>
      </c>
      <c r="J61" s="0" t="n">
        <f aca="false">IF(I61&lt;$O$13,5,IF(I61&lt;$O$12,4,IF(I61&lt;$O$11,3.7,IF(I61&lt;$O$10,3.3,IF(I61&lt;$O$9,3,IF(I61&lt;$O$8,2.7,IF(I61&lt;$O$7,2.3,IF(I61&lt;$O$6,2,IF(I61&lt;$O$5,1.7,IF(I61&lt;$O$4,1.3,IF(I61="n.t.","N/A",1)))))))))))</f>
        <v>2.7</v>
      </c>
    </row>
    <row r="62" customFormat="false" ht="13.8" hidden="false" customHeight="false" outlineLevel="0" collapsed="false">
      <c r="A62" s="0" t="n">
        <v>387514</v>
      </c>
      <c r="B62" s="5" t="n">
        <v>2</v>
      </c>
      <c r="C62" s="5" t="n">
        <v>3</v>
      </c>
      <c r="D62" s="5" t="n">
        <v>2</v>
      </c>
      <c r="E62" s="5" t="n">
        <v>9.14</v>
      </c>
      <c r="F62" s="5" t="n">
        <v>2.33</v>
      </c>
      <c r="G62" s="5" t="n">
        <v>6.67</v>
      </c>
      <c r="H62" s="0" t="n">
        <f aca="false">SUM(B62:G62)</f>
        <v>25.14</v>
      </c>
      <c r="I62" s="6" t="n">
        <f aca="false">H62/45</f>
        <v>0.558666666666667</v>
      </c>
      <c r="J62" s="0" t="n">
        <f aca="false">IF(I62&lt;$O$13,5,IF(I62&lt;$O$12,4,IF(I62&lt;$O$11,3.7,IF(I62&lt;$O$10,3.3,IF(I62&lt;$O$9,3,IF(I62&lt;$O$8,2.7,IF(I62&lt;$O$7,2.3,IF(I62&lt;$O$6,2,IF(I62&lt;$O$5,1.7,IF(I62&lt;$O$4,1.3,IF(I62="n.t.","N/A",1)))))))))))</f>
        <v>3.7</v>
      </c>
    </row>
    <row r="63" customFormat="false" ht="13.8" hidden="false" customHeight="false" outlineLevel="0" collapsed="false">
      <c r="A63" s="0" t="n">
        <v>321249</v>
      </c>
      <c r="B63" s="8"/>
      <c r="C63" s="8"/>
      <c r="D63" s="8"/>
      <c r="E63" s="8"/>
      <c r="F63" s="8"/>
      <c r="G63" s="8"/>
      <c r="H63" s="0" t="n">
        <f aca="false">SUM(B63:G63)</f>
        <v>0</v>
      </c>
      <c r="I63" s="6" t="n">
        <f aca="false">H63/45</f>
        <v>0</v>
      </c>
      <c r="J63" s="0" t="n">
        <f aca="false">IF(I63&lt;$O$13,5,IF(I63&lt;$O$12,4,IF(I63&lt;$O$11,3.7,IF(I63&lt;$O$10,3.3,IF(I63&lt;$O$9,3,IF(I63&lt;$O$8,2.7,IF(I63&lt;$O$7,2.3,IF(I63&lt;$O$6,2,IF(I63&lt;$O$5,1.7,IF(I63&lt;$O$4,1.3,IF(I63="n.t.","N/A",1)))))))))))</f>
        <v>5</v>
      </c>
    </row>
    <row r="64" customFormat="false" ht="13.8" hidden="false" customHeight="false" outlineLevel="0" collapsed="false">
      <c r="A64" s="0" t="n">
        <v>370852</v>
      </c>
      <c r="B64" s="8"/>
      <c r="C64" s="8"/>
      <c r="D64" s="8"/>
      <c r="E64" s="8"/>
      <c r="F64" s="8"/>
      <c r="G64" s="8"/>
      <c r="H64" s="0" t="n">
        <f aca="false">SUM(B64:G64)</f>
        <v>0</v>
      </c>
      <c r="I64" s="6" t="n">
        <f aca="false">H64/45</f>
        <v>0</v>
      </c>
      <c r="J64" s="0" t="n">
        <f aca="false">IF(I64&lt;$O$13,5,IF(I64&lt;$O$12,4,IF(I64&lt;$O$11,3.7,IF(I64&lt;$O$10,3.3,IF(I64&lt;$O$9,3,IF(I64&lt;$O$8,2.7,IF(I64&lt;$O$7,2.3,IF(I64&lt;$O$6,2,IF(I64&lt;$O$5,1.7,IF(I64&lt;$O$4,1.3,IF(I64="n.t.","N/A",1)))))))))))</f>
        <v>5</v>
      </c>
    </row>
    <row r="65" customFormat="false" ht="13.8" hidden="false" customHeight="false" outlineLevel="0" collapsed="false">
      <c r="A65" s="0" t="n">
        <v>378952</v>
      </c>
      <c r="B65" s="5" t="n">
        <v>3</v>
      </c>
      <c r="C65" s="5" t="n">
        <v>3.25</v>
      </c>
      <c r="D65" s="5" t="n">
        <v>3.25</v>
      </c>
      <c r="E65" s="5" t="n">
        <v>10.14</v>
      </c>
      <c r="F65" s="5" t="n">
        <v>6.75</v>
      </c>
      <c r="G65" s="5" t="n">
        <v>7.78</v>
      </c>
      <c r="H65" s="0" t="n">
        <f aca="false">SUM(B65:G65)</f>
        <v>34.17</v>
      </c>
      <c r="I65" s="6" t="n">
        <f aca="false">H65/45</f>
        <v>0.759333333333333</v>
      </c>
      <c r="J65" s="0" t="n">
        <f aca="false">IF(I65&lt;$O$13,5,IF(I65&lt;$O$12,4,IF(I65&lt;$O$11,3.7,IF(I65&lt;$O$10,3.3,IF(I65&lt;$O$9,3,IF(I65&lt;$O$8,2.7,IF(I65&lt;$O$7,2.3,IF(I65&lt;$O$6,2,IF(I65&lt;$O$5,1.7,IF(I65&lt;$O$4,1.3,IF(I65="n.t.","N/A",1)))))))))))</f>
        <v>2.3</v>
      </c>
    </row>
    <row r="66" customFormat="false" ht="13.8" hidden="false" customHeight="false" outlineLevel="0" collapsed="false">
      <c r="A66" s="0" t="n">
        <v>380464</v>
      </c>
      <c r="B66" s="5" t="n">
        <v>1.25</v>
      </c>
      <c r="C66" s="5" t="n">
        <v>2</v>
      </c>
      <c r="D66" s="5" t="n">
        <v>1.5</v>
      </c>
      <c r="E66" s="5" t="n">
        <v>11.43</v>
      </c>
      <c r="F66" s="5" t="n">
        <v>1</v>
      </c>
      <c r="G66" s="5" t="n">
        <v>5</v>
      </c>
      <c r="H66" s="0" t="n">
        <f aca="false">SUM(B66:G66)</f>
        <v>22.18</v>
      </c>
      <c r="I66" s="6" t="n">
        <f aca="false">H66/45</f>
        <v>0.492888888888889</v>
      </c>
      <c r="J66" s="0" t="n">
        <f aca="false">IF(I66&lt;$O$13,5,IF(I66&lt;$O$12,4,IF(I66&lt;$O$11,3.7,IF(I66&lt;$O$10,3.3,IF(I66&lt;$O$9,3,IF(I66&lt;$O$8,2.7,IF(I66&lt;$O$7,2.3,IF(I66&lt;$O$6,2,IF(I66&lt;$O$5,1.7,IF(I66&lt;$O$4,1.3,IF(I66="n.t.","N/A",1)))))))))))</f>
        <v>5</v>
      </c>
    </row>
    <row r="67" customFormat="false" ht="13.8" hidden="false" customHeight="false" outlineLevel="0" collapsed="false">
      <c r="A67" s="0" t="n">
        <v>387444</v>
      </c>
      <c r="B67" s="5" t="n">
        <v>1.75</v>
      </c>
      <c r="C67" s="5" t="n">
        <v>4</v>
      </c>
      <c r="D67" s="5" t="n">
        <v>3.25</v>
      </c>
      <c r="E67" s="5" t="n">
        <v>12</v>
      </c>
      <c r="F67" s="5" t="n">
        <v>2.33</v>
      </c>
      <c r="G67" s="5" t="n">
        <v>8.89</v>
      </c>
      <c r="H67" s="0" t="n">
        <f aca="false">SUM(B67:G67)</f>
        <v>32.22</v>
      </c>
      <c r="I67" s="6" t="n">
        <f aca="false">H67/45</f>
        <v>0.716</v>
      </c>
      <c r="J67" s="0" t="n">
        <f aca="false">IF(I67&lt;$O$13,5,IF(I67&lt;$O$12,4,IF(I67&lt;$O$11,3.7,IF(I67&lt;$O$10,3.3,IF(I67&lt;$O$9,3,IF(I67&lt;$O$8,2.7,IF(I67&lt;$O$7,2.3,IF(I67&lt;$O$6,2,IF(I67&lt;$O$5,1.7,IF(I67&lt;$O$4,1.3,IF(I67="n.t.","N/A",1)))))))))))</f>
        <v>2.7</v>
      </c>
    </row>
    <row r="68" customFormat="false" ht="13.8" hidden="false" customHeight="false" outlineLevel="0" collapsed="false">
      <c r="A68" s="0" t="n">
        <v>362677</v>
      </c>
      <c r="B68" s="5" t="n">
        <v>2.5</v>
      </c>
      <c r="C68" s="5" t="n">
        <v>5</v>
      </c>
      <c r="D68" s="5" t="n">
        <v>1.5</v>
      </c>
      <c r="E68" s="5" t="n">
        <v>9.43</v>
      </c>
      <c r="F68" s="5" t="n">
        <v>1</v>
      </c>
      <c r="G68" s="5" t="n">
        <v>0</v>
      </c>
      <c r="H68" s="0" t="n">
        <f aca="false">SUM(B68:G68)</f>
        <v>19.43</v>
      </c>
      <c r="I68" s="6" t="n">
        <f aca="false">H68/45</f>
        <v>0.431777777777778</v>
      </c>
      <c r="J68" s="0" t="n">
        <f aca="false">IF(I68&lt;$O$13,5,IF(I68&lt;$O$12,4,IF(I68&lt;$O$11,3.7,IF(I68&lt;$O$10,3.3,IF(I68&lt;$O$9,3,IF(I68&lt;$O$8,2.7,IF(I68&lt;$O$7,2.3,IF(I68&lt;$O$6,2,IF(I68&lt;$O$5,1.7,IF(I68&lt;$O$4,1.3,IF(I68="n.t.","N/A",1)))))))))))</f>
        <v>5</v>
      </c>
    </row>
    <row r="69" customFormat="false" ht="13.8" hidden="false" customHeight="false" outlineLevel="0" collapsed="false">
      <c r="A69" s="0" t="n">
        <v>380798</v>
      </c>
      <c r="B69" s="8"/>
      <c r="C69" s="8"/>
      <c r="D69" s="8"/>
      <c r="E69" s="8"/>
      <c r="F69" s="8"/>
      <c r="G69" s="8"/>
      <c r="H69" s="0" t="n">
        <f aca="false">SUM(B69:G69)</f>
        <v>0</v>
      </c>
      <c r="I69" s="6" t="n">
        <f aca="false">H69/45</f>
        <v>0</v>
      </c>
      <c r="J69" s="0" t="n">
        <f aca="false">IF(I69&lt;$O$13,5,IF(I69&lt;$O$12,4,IF(I69&lt;$O$11,3.7,IF(I69&lt;$O$10,3.3,IF(I69&lt;$O$9,3,IF(I69&lt;$O$8,2.7,IF(I69&lt;$O$7,2.3,IF(I69&lt;$O$6,2,IF(I69&lt;$O$5,1.7,IF(I69&lt;$O$4,1.3,IF(I69="n.t.","N/A",1)))))))))))</f>
        <v>5</v>
      </c>
    </row>
    <row r="70" customFormat="false" ht="13.8" hidden="false" customHeight="false" outlineLevel="0" collapsed="false">
      <c r="A70" s="0" t="n">
        <v>387838</v>
      </c>
      <c r="B70" s="5" t="n">
        <v>2.5</v>
      </c>
      <c r="C70" s="5" t="n">
        <v>5.5</v>
      </c>
      <c r="D70" s="5" t="n">
        <v>5</v>
      </c>
      <c r="E70" s="5" t="n">
        <v>12</v>
      </c>
      <c r="F70" s="5" t="n">
        <v>6.5</v>
      </c>
      <c r="G70" s="5" t="n">
        <v>9.44</v>
      </c>
      <c r="H70" s="0" t="n">
        <f aca="false">SUM(B70:G70)</f>
        <v>40.94</v>
      </c>
      <c r="I70" s="6" t="n">
        <f aca="false">H70/45</f>
        <v>0.909777777777778</v>
      </c>
      <c r="J70" s="0" t="n">
        <f aca="false">IF(I70&lt;$O$13,5,IF(I70&lt;$O$12,4,IF(I70&lt;$O$11,3.7,IF(I70&lt;$O$10,3.3,IF(I70&lt;$O$9,3,IF(I70&lt;$O$8,2.7,IF(I70&lt;$O$7,2.3,IF(I70&lt;$O$6,2,IF(I70&lt;$O$5,1.7,IF(I70&lt;$O$4,1.3,IF(I70="n.t.","N/A",1)))))))))))</f>
        <v>1.3</v>
      </c>
    </row>
    <row r="71" customFormat="false" ht="13.8" hidden="false" customHeight="false" outlineLevel="0" collapsed="false">
      <c r="A71" s="0" t="n">
        <v>387706</v>
      </c>
      <c r="B71" s="5" t="n">
        <v>1.75</v>
      </c>
      <c r="C71" s="5" t="n">
        <v>5.5</v>
      </c>
      <c r="D71" s="5" t="n">
        <v>2</v>
      </c>
      <c r="E71" s="5" t="n">
        <v>12</v>
      </c>
      <c r="F71" s="5" t="n">
        <v>1</v>
      </c>
      <c r="G71" s="5" t="n">
        <v>3.89</v>
      </c>
      <c r="H71" s="0" t="n">
        <f aca="false">SUM(B71:G71)</f>
        <v>26.14</v>
      </c>
      <c r="I71" s="6" t="n">
        <f aca="false">H71/45</f>
        <v>0.580888888888889</v>
      </c>
      <c r="J71" s="0" t="n">
        <f aca="false">IF(I71&lt;$O$13,5,IF(I71&lt;$O$12,4,IF(I71&lt;$O$11,3.7,IF(I71&lt;$O$10,3.3,IF(I71&lt;$O$9,3,IF(I71&lt;$O$8,2.7,IF(I71&lt;$O$7,2.3,IF(I71&lt;$O$6,2,IF(I71&lt;$O$5,1.7,IF(I71&lt;$O$4,1.3,IF(I71="n.t.","N/A",1)))))))))))</f>
        <v>3.7</v>
      </c>
    </row>
    <row r="72" customFormat="false" ht="13.8" hidden="false" customHeight="false" outlineLevel="0" collapsed="false">
      <c r="A72" s="0" t="n">
        <v>380788</v>
      </c>
      <c r="B72" s="5" t="n">
        <v>1.75</v>
      </c>
      <c r="C72" s="5" t="n">
        <v>2.5</v>
      </c>
      <c r="D72" s="5" t="n">
        <v>2</v>
      </c>
      <c r="E72" s="5" t="n">
        <v>5.14</v>
      </c>
      <c r="F72" s="5" t="n">
        <v>1.7</v>
      </c>
      <c r="G72" s="5" t="n">
        <v>1.11</v>
      </c>
      <c r="H72" s="0" t="n">
        <f aca="false">SUM(B72:G72)</f>
        <v>14.2</v>
      </c>
      <c r="I72" s="6" t="n">
        <f aca="false">H72/45</f>
        <v>0.315555555555555</v>
      </c>
      <c r="J72" s="0" t="n">
        <f aca="false">IF(I72&lt;$O$13,5,IF(I72&lt;$O$12,4,IF(I72&lt;$O$11,3.7,IF(I72&lt;$O$10,3.3,IF(I72&lt;$O$9,3,IF(I72&lt;$O$8,2.7,IF(I72&lt;$O$7,2.3,IF(I72&lt;$O$6,2,IF(I72&lt;$O$5,1.7,IF(I72&lt;$O$4,1.3,IF(I72="n.t.","N/A",1)))))))))))</f>
        <v>5</v>
      </c>
    </row>
    <row r="73" customFormat="false" ht="13.8" hidden="false" customHeight="false" outlineLevel="0" collapsed="false">
      <c r="A73" s="0" t="n">
        <v>387592</v>
      </c>
      <c r="B73" s="5" t="n">
        <v>1.75</v>
      </c>
      <c r="C73" s="5" t="n">
        <v>3</v>
      </c>
      <c r="D73" s="5" t="n">
        <v>0.5</v>
      </c>
      <c r="E73" s="5" t="n">
        <v>11.14</v>
      </c>
      <c r="F73" s="5" t="n">
        <v>4</v>
      </c>
      <c r="G73" s="5" t="n">
        <v>7.78</v>
      </c>
      <c r="H73" s="0" t="n">
        <f aca="false">SUM(B73:G73)</f>
        <v>28.17</v>
      </c>
      <c r="I73" s="6" t="n">
        <f aca="false">H73/45</f>
        <v>0.626</v>
      </c>
      <c r="J73" s="0" t="n">
        <f aca="false">IF(I73&lt;$O$13,5,IF(I73&lt;$O$12,4,IF(I73&lt;$O$11,3.7,IF(I73&lt;$O$10,3.3,IF(I73&lt;$O$9,3,IF(I73&lt;$O$8,2.7,IF(I73&lt;$O$7,2.3,IF(I73&lt;$O$6,2,IF(I73&lt;$O$5,1.7,IF(I73&lt;$O$4,1.3,IF(I73="n.t.","N/A",1)))))))))))</f>
        <v>3.3</v>
      </c>
    </row>
    <row r="74" customFormat="false" ht="13.8" hidden="false" customHeight="false" outlineLevel="0" collapsed="false">
      <c r="A74" s="0" t="n">
        <v>387621</v>
      </c>
      <c r="B74" s="5" t="n">
        <v>2</v>
      </c>
      <c r="C74" s="5" t="n">
        <v>3.5</v>
      </c>
      <c r="D74" s="5" t="n">
        <v>4.25</v>
      </c>
      <c r="E74" s="5" t="n">
        <v>12</v>
      </c>
      <c r="F74" s="5" t="n">
        <v>2.75</v>
      </c>
      <c r="G74" s="5" t="n">
        <v>8.33</v>
      </c>
      <c r="H74" s="0" t="n">
        <f aca="false">SUM(B74:G74)</f>
        <v>32.83</v>
      </c>
      <c r="I74" s="6" t="n">
        <f aca="false">H74/45</f>
        <v>0.729555555555556</v>
      </c>
      <c r="J74" s="0" t="n">
        <f aca="false">IF(I74&lt;$O$13,5,IF(I74&lt;$O$12,4,IF(I74&lt;$O$11,3.7,IF(I74&lt;$O$10,3.3,IF(I74&lt;$O$9,3,IF(I74&lt;$O$8,2.7,IF(I74&lt;$O$7,2.3,IF(I74&lt;$O$6,2,IF(I74&lt;$O$5,1.7,IF(I74&lt;$O$4,1.3,IF(I74="n.t.","N/A",1)))))))))))</f>
        <v>2.7</v>
      </c>
    </row>
    <row r="75" customFormat="false" ht="13.8" hidden="false" customHeight="false" outlineLevel="0" collapsed="false">
      <c r="A75" s="0" t="n">
        <v>387096</v>
      </c>
      <c r="B75" s="5" t="n">
        <v>2.5</v>
      </c>
      <c r="C75" s="5" t="n">
        <v>3.5</v>
      </c>
      <c r="D75" s="5" t="n">
        <v>3.5</v>
      </c>
      <c r="E75" s="5" t="n">
        <v>6.86</v>
      </c>
      <c r="F75" s="5" t="n">
        <v>3</v>
      </c>
      <c r="G75" s="5" t="n">
        <v>5</v>
      </c>
      <c r="H75" s="0" t="n">
        <f aca="false">SUM(B75:G75)</f>
        <v>24.36</v>
      </c>
      <c r="I75" s="6" t="n">
        <f aca="false">H75/45</f>
        <v>0.541333333333333</v>
      </c>
      <c r="J75" s="0" t="n">
        <f aca="false">IF(I75&lt;$O$13,5,IF(I75&lt;$O$12,4,IF(I75&lt;$O$11,3.7,IF(I75&lt;$O$10,3.3,IF(I75&lt;$O$9,3,IF(I75&lt;$O$8,2.7,IF(I75&lt;$O$7,2.3,IF(I75&lt;$O$6,2,IF(I75&lt;$O$5,1.7,IF(I75&lt;$O$4,1.3,IF(I75="n.t.","N/A",1)))))))))))</f>
        <v>4</v>
      </c>
    </row>
    <row r="76" customFormat="false" ht="13.8" hidden="false" customHeight="false" outlineLevel="0" collapsed="false">
      <c r="A76" s="0" t="n">
        <v>386678</v>
      </c>
      <c r="B76" s="5" t="n">
        <v>2.5</v>
      </c>
      <c r="C76" s="5" t="n">
        <v>2.5</v>
      </c>
      <c r="D76" s="5" t="n">
        <v>2.75</v>
      </c>
      <c r="E76" s="5" t="n">
        <v>12</v>
      </c>
      <c r="F76" s="5" t="n">
        <v>0</v>
      </c>
      <c r="G76" s="5" t="n">
        <v>7.22</v>
      </c>
      <c r="H76" s="0" t="n">
        <f aca="false">SUM(B76:G76)</f>
        <v>26.97</v>
      </c>
      <c r="I76" s="6" t="n">
        <f aca="false">H76/45</f>
        <v>0.599333333333333</v>
      </c>
      <c r="J76" s="0" t="n">
        <f aca="false">IF(I76&lt;$O$13,5,IF(I76&lt;$O$12,4,IF(I76&lt;$O$11,3.7,IF(I76&lt;$O$10,3.3,IF(I76&lt;$O$9,3,IF(I76&lt;$O$8,2.7,IF(I76&lt;$O$7,2.3,IF(I76&lt;$O$6,2,IF(I76&lt;$O$5,1.7,IF(I76&lt;$O$4,1.3,IF(I76="n.t.","N/A",1)))))))))))</f>
        <v>3.7</v>
      </c>
    </row>
    <row r="77" customFormat="false" ht="13.8" hidden="false" customHeight="false" outlineLevel="0" collapsed="false">
      <c r="A77" s="0" t="n">
        <v>383550</v>
      </c>
      <c r="B77" s="8"/>
      <c r="C77" s="8"/>
      <c r="D77" s="8"/>
      <c r="E77" s="8"/>
      <c r="F77" s="8"/>
      <c r="G77" s="8"/>
      <c r="H77" s="0" t="n">
        <f aca="false">SUM(B77:G77)</f>
        <v>0</v>
      </c>
      <c r="I77" s="6" t="n">
        <f aca="false">H77/45</f>
        <v>0</v>
      </c>
      <c r="J77" s="0" t="n">
        <f aca="false">IF(I77&lt;$O$13,5,IF(I77&lt;$O$12,4,IF(I77&lt;$O$11,3.7,IF(I77&lt;$O$10,3.3,IF(I77&lt;$O$9,3,IF(I77&lt;$O$8,2.7,IF(I77&lt;$O$7,2.3,IF(I77&lt;$O$6,2,IF(I77&lt;$O$5,1.7,IF(I77&lt;$O$4,1.3,IF(I77="n.t.","N/A",1)))))))))))</f>
        <v>5</v>
      </c>
    </row>
    <row r="78" customFormat="false" ht="13.8" hidden="false" customHeight="false" outlineLevel="0" collapsed="false">
      <c r="A78" s="0" t="n">
        <v>338565</v>
      </c>
      <c r="B78" s="8"/>
      <c r="C78" s="8"/>
      <c r="D78" s="8"/>
      <c r="E78" s="8"/>
      <c r="F78" s="8"/>
      <c r="G78" s="8"/>
      <c r="H78" s="0" t="n">
        <f aca="false">SUM(B78:G78)</f>
        <v>0</v>
      </c>
      <c r="I78" s="6" t="n">
        <f aca="false">H78/45</f>
        <v>0</v>
      </c>
      <c r="J78" s="0" t="n">
        <f aca="false">IF(I78&lt;$O$13,5,IF(I78&lt;$O$12,4,IF(I78&lt;$O$11,3.7,IF(I78&lt;$O$10,3.3,IF(I78&lt;$O$9,3,IF(I78&lt;$O$8,2.7,IF(I78&lt;$O$7,2.3,IF(I78&lt;$O$6,2,IF(I78&lt;$O$5,1.7,IF(I78&lt;$O$4,1.3,IF(I78="n.t.","N/A",1)))))))))))</f>
        <v>5</v>
      </c>
    </row>
    <row r="79" customFormat="false" ht="13.8" hidden="false" customHeight="false" outlineLevel="0" collapsed="false">
      <c r="A79" s="0" t="n">
        <v>386587</v>
      </c>
      <c r="B79" s="5" t="n">
        <v>1.75</v>
      </c>
      <c r="C79" s="5" t="n">
        <v>3</v>
      </c>
      <c r="D79" s="5" t="n">
        <v>0.5</v>
      </c>
      <c r="E79" s="5" t="n">
        <v>5.14</v>
      </c>
      <c r="F79" s="5" t="n">
        <v>0</v>
      </c>
      <c r="G79" s="5" t="n">
        <v>3.89</v>
      </c>
      <c r="H79" s="0" t="n">
        <f aca="false">SUM(B79:G79)</f>
        <v>14.28</v>
      </c>
      <c r="I79" s="6" t="n">
        <f aca="false">H79/45</f>
        <v>0.317333333333333</v>
      </c>
      <c r="J79" s="0" t="n">
        <f aca="false">IF(I79&lt;$O$13,5,IF(I79&lt;$O$12,4,IF(I79&lt;$O$11,3.7,IF(I79&lt;$O$10,3.3,IF(I79&lt;$O$9,3,IF(I79&lt;$O$8,2.7,IF(I79&lt;$O$7,2.3,IF(I79&lt;$O$6,2,IF(I79&lt;$O$5,1.7,IF(I79&lt;$O$4,1.3,IF(I79="n.t.","N/A",1)))))))))))</f>
        <v>5</v>
      </c>
    </row>
    <row r="80" customFormat="false" ht="13.8" hidden="false" customHeight="false" outlineLevel="0" collapsed="false">
      <c r="A80" s="0" t="n">
        <v>384542</v>
      </c>
      <c r="B80" s="8"/>
      <c r="C80" s="8"/>
      <c r="D80" s="8"/>
      <c r="E80" s="8"/>
      <c r="F80" s="8"/>
      <c r="G80" s="8"/>
      <c r="H80" s="0" t="n">
        <f aca="false">SUM(B80:G80)</f>
        <v>0</v>
      </c>
      <c r="I80" s="6" t="n">
        <f aca="false">H80/45</f>
        <v>0</v>
      </c>
      <c r="J80" s="0" t="n">
        <f aca="false">IF(I80&lt;$O$13,5,IF(I80&lt;$O$12,4,IF(I80&lt;$O$11,3.7,IF(I80&lt;$O$10,3.3,IF(I80&lt;$O$9,3,IF(I80&lt;$O$8,2.7,IF(I80&lt;$O$7,2.3,IF(I80&lt;$O$6,2,IF(I80&lt;$O$5,1.7,IF(I80&lt;$O$4,1.3,IF(I80="n.t.","N/A",1)))))))))))</f>
        <v>5</v>
      </c>
    </row>
    <row r="81" customFormat="false" ht="13.8" hidden="false" customHeight="false" outlineLevel="0" collapsed="false">
      <c r="A81" s="0" t="n">
        <v>382005</v>
      </c>
      <c r="B81" s="5" t="n">
        <v>2</v>
      </c>
      <c r="C81" s="5" t="n">
        <v>2.5</v>
      </c>
      <c r="D81" s="5" t="n">
        <v>2.75</v>
      </c>
      <c r="E81" s="5" t="n">
        <v>10</v>
      </c>
      <c r="F81" s="5" t="n">
        <v>2</v>
      </c>
      <c r="G81" s="5" t="n">
        <v>8.89</v>
      </c>
      <c r="H81" s="0" t="n">
        <f aca="false">SUM(B81:G81)</f>
        <v>28.14</v>
      </c>
      <c r="I81" s="6" t="n">
        <f aca="false">H81/45</f>
        <v>0.625333333333333</v>
      </c>
      <c r="J81" s="0" t="n">
        <f aca="false">IF(I81&lt;$O$13,5,IF(I81&lt;$O$12,4,IF(I81&lt;$O$11,3.7,IF(I81&lt;$O$10,3.3,IF(I81&lt;$O$9,3,IF(I81&lt;$O$8,2.7,IF(I81&lt;$O$7,2.3,IF(I81&lt;$O$6,2,IF(I81&lt;$O$5,1.7,IF(I81&lt;$O$4,1.3,IF(I81="n.t.","N/A",1)))))))))))</f>
        <v>3.3</v>
      </c>
    </row>
    <row r="82" customFormat="false" ht="13.8" hidden="false" customHeight="false" outlineLevel="0" collapsed="false">
      <c r="A82" s="0" t="n">
        <v>332047</v>
      </c>
      <c r="B82" s="8"/>
      <c r="C82" s="8"/>
      <c r="D82" s="8"/>
      <c r="E82" s="8"/>
      <c r="F82" s="8"/>
      <c r="G82" s="8"/>
      <c r="H82" s="0" t="n">
        <f aca="false">SUM(B82:G82)</f>
        <v>0</v>
      </c>
      <c r="I82" s="6" t="n">
        <f aca="false">H82/45</f>
        <v>0</v>
      </c>
      <c r="J82" s="0" t="n">
        <f aca="false">IF(I82&lt;$O$13,5,IF(I82&lt;$O$12,4,IF(I82&lt;$O$11,3.7,IF(I82&lt;$O$10,3.3,IF(I82&lt;$O$9,3,IF(I82&lt;$O$8,2.7,IF(I82&lt;$O$7,2.3,IF(I82&lt;$O$6,2,IF(I82&lt;$O$5,1.7,IF(I82&lt;$O$4,1.3,IF(I82="n.t.","N/A",1)))))))))))</f>
        <v>5</v>
      </c>
    </row>
    <row r="83" customFormat="false" ht="13.8" hidden="false" customHeight="false" outlineLevel="0" collapsed="false">
      <c r="A83" s="0" t="n">
        <v>384289</v>
      </c>
      <c r="B83" s="5" t="n">
        <v>1.5</v>
      </c>
      <c r="C83" s="5" t="n">
        <v>3.5</v>
      </c>
      <c r="D83" s="5" t="n">
        <v>2.75</v>
      </c>
      <c r="E83" s="5" t="n">
        <v>10</v>
      </c>
      <c r="F83" s="5" t="n">
        <v>3.5</v>
      </c>
      <c r="G83" s="5" t="n">
        <v>10</v>
      </c>
      <c r="H83" s="0" t="n">
        <f aca="false">SUM(B83:G83)</f>
        <v>31.25</v>
      </c>
      <c r="I83" s="6" t="n">
        <f aca="false">H83/45</f>
        <v>0.694444444444444</v>
      </c>
      <c r="J83" s="0" t="n">
        <f aca="false">IF(I83&lt;$O$13,5,IF(I83&lt;$O$12,4,IF(I83&lt;$O$11,3.7,IF(I83&lt;$O$10,3.3,IF(I83&lt;$O$9,3,IF(I83&lt;$O$8,2.7,IF(I83&lt;$O$7,2.3,IF(I83&lt;$O$6,2,IF(I83&lt;$O$5,1.7,IF(I83&lt;$O$4,1.3,IF(I83="n.t.","N/A",1)))))))))))</f>
        <v>3</v>
      </c>
    </row>
    <row r="84" customFormat="false" ht="13.8" hidden="false" customHeight="false" outlineLevel="0" collapsed="false">
      <c r="A84" s="0" t="n">
        <v>347687</v>
      </c>
      <c r="B84" s="5" t="n">
        <v>2.5</v>
      </c>
      <c r="C84" s="5" t="n">
        <v>3.5</v>
      </c>
      <c r="D84" s="5" t="n">
        <v>5.5</v>
      </c>
      <c r="E84" s="5" t="n">
        <v>12</v>
      </c>
      <c r="F84" s="5" t="n">
        <v>4.5</v>
      </c>
      <c r="G84" s="5" t="n">
        <v>10</v>
      </c>
      <c r="H84" s="0" t="n">
        <f aca="false">SUM(B84:G84)</f>
        <v>38</v>
      </c>
      <c r="I84" s="6" t="n">
        <f aca="false">H84/45</f>
        <v>0.844444444444444</v>
      </c>
      <c r="J84" s="0" t="n">
        <f aca="false">IF(I84&lt;$O$13,5,IF(I84&lt;$O$12,4,IF(I84&lt;$O$11,3.7,IF(I84&lt;$O$10,3.3,IF(I84&lt;$O$9,3,IF(I84&lt;$O$8,2.7,IF(I84&lt;$O$7,2.3,IF(I84&lt;$O$6,2,IF(I84&lt;$O$5,1.7,IF(I84&lt;$O$4,1.3,IF(I84="n.t.","N/A",1)))))))))))</f>
        <v>2</v>
      </c>
    </row>
    <row r="85" customFormat="false" ht="13.8" hidden="false" customHeight="false" outlineLevel="0" collapsed="false">
      <c r="A85" s="0" t="n">
        <v>386942</v>
      </c>
      <c r="B85" s="5" t="n">
        <v>2</v>
      </c>
      <c r="C85" s="5" t="n">
        <v>2</v>
      </c>
      <c r="D85" s="5" t="n">
        <v>4</v>
      </c>
      <c r="E85" s="5" t="n">
        <v>11.14</v>
      </c>
      <c r="F85" s="5" t="n">
        <v>4</v>
      </c>
      <c r="G85" s="5" t="n">
        <v>5</v>
      </c>
      <c r="H85" s="0" t="n">
        <f aca="false">SUM(B85:G85)</f>
        <v>28.14</v>
      </c>
      <c r="I85" s="6" t="n">
        <f aca="false">H85/45</f>
        <v>0.625333333333333</v>
      </c>
      <c r="J85" s="0" t="n">
        <f aca="false">IF(I85&lt;$O$13,5,IF(I85&lt;$O$12,4,IF(I85&lt;$O$11,3.7,IF(I85&lt;$O$10,3.3,IF(I85&lt;$O$9,3,IF(I85&lt;$O$8,2.7,IF(I85&lt;$O$7,2.3,IF(I85&lt;$O$6,2,IF(I85&lt;$O$5,1.7,IF(I85&lt;$O$4,1.3,IF(I85="n.t.","N/A",1)))))))))))</f>
        <v>3.3</v>
      </c>
    </row>
    <row r="86" customFormat="false" ht="13.8" hidden="false" customHeight="false" outlineLevel="0" collapsed="false">
      <c r="A86" s="0" t="n">
        <v>387272</v>
      </c>
      <c r="B86" s="5" t="n">
        <v>3</v>
      </c>
      <c r="C86" s="5" t="n">
        <v>3</v>
      </c>
      <c r="D86" s="5" t="n">
        <v>2.75</v>
      </c>
      <c r="E86" s="5" t="n">
        <v>7.71</v>
      </c>
      <c r="F86" s="5" t="n">
        <v>3.5</v>
      </c>
      <c r="G86" s="5" t="n">
        <v>10</v>
      </c>
      <c r="H86" s="0" t="n">
        <f aca="false">SUM(B86:G86)</f>
        <v>29.96</v>
      </c>
      <c r="I86" s="6" t="n">
        <f aca="false">H86/45</f>
        <v>0.665777777777778</v>
      </c>
      <c r="J86" s="0" t="n">
        <f aca="false">IF(I86&lt;$O$13,5,IF(I86&lt;$O$12,4,IF(I86&lt;$O$11,3.7,IF(I86&lt;$O$10,3.3,IF(I86&lt;$O$9,3,IF(I86&lt;$O$8,2.7,IF(I86&lt;$O$7,2.3,IF(I86&lt;$O$6,2,IF(I86&lt;$O$5,1.7,IF(I86&lt;$O$4,1.3,IF(I86="n.t.","N/A",1)))))))))))</f>
        <v>3</v>
      </c>
    </row>
    <row r="87" customFormat="false" ht="13.8" hidden="false" customHeight="false" outlineLevel="0" collapsed="false">
      <c r="A87" s="0" t="n">
        <v>387568</v>
      </c>
      <c r="B87" s="5" t="n">
        <v>1.5</v>
      </c>
      <c r="C87" s="5" t="n">
        <v>5.5</v>
      </c>
      <c r="D87" s="5" t="n">
        <v>1.75</v>
      </c>
      <c r="E87" s="5" t="n">
        <v>10</v>
      </c>
      <c r="F87" s="5" t="n">
        <v>0</v>
      </c>
      <c r="G87" s="5" t="n">
        <v>6.67</v>
      </c>
      <c r="H87" s="0" t="n">
        <f aca="false">SUM(B87:G87)</f>
        <v>25.42</v>
      </c>
      <c r="I87" s="6" t="n">
        <f aca="false">H87/45</f>
        <v>0.564888888888889</v>
      </c>
      <c r="J87" s="0" t="n">
        <f aca="false">IF(I87&lt;$O$13,5,IF(I87&lt;$O$12,4,IF(I87&lt;$O$11,3.7,IF(I87&lt;$O$10,3.3,IF(I87&lt;$O$9,3,IF(I87&lt;$O$8,2.7,IF(I87&lt;$O$7,2.3,IF(I87&lt;$O$6,2,IF(I87&lt;$O$5,1.7,IF(I87&lt;$O$4,1.3,IF(I87="n.t.","N/A",1)))))))))))</f>
        <v>3.7</v>
      </c>
    </row>
    <row r="88" customFormat="false" ht="13.8" hidden="false" customHeight="false" outlineLevel="0" collapsed="false">
      <c r="A88" s="0" t="n">
        <v>387671</v>
      </c>
      <c r="B88" s="5" t="n">
        <v>2</v>
      </c>
      <c r="C88" s="5" t="n">
        <v>5</v>
      </c>
      <c r="D88" s="5" t="n">
        <v>3.75</v>
      </c>
      <c r="E88" s="5" t="n">
        <v>9.14</v>
      </c>
      <c r="F88" s="5" t="n">
        <v>5</v>
      </c>
      <c r="G88" s="5" t="n">
        <v>5.56</v>
      </c>
      <c r="H88" s="0" t="n">
        <f aca="false">SUM(B88:G88)</f>
        <v>30.45</v>
      </c>
      <c r="I88" s="6" t="n">
        <f aca="false">H88/45</f>
        <v>0.676666666666667</v>
      </c>
      <c r="J88" s="0" t="n">
        <f aca="false">IF(I88&lt;$O$13,5,IF(I88&lt;$O$12,4,IF(I88&lt;$O$11,3.7,IF(I88&lt;$O$10,3.3,IF(I88&lt;$O$9,3,IF(I88&lt;$O$8,2.7,IF(I88&lt;$O$7,2.3,IF(I88&lt;$O$6,2,IF(I88&lt;$O$5,1.7,IF(I88&lt;$O$4,1.3,IF(I88="n.t.","N/A",1)))))))))))</f>
        <v>3</v>
      </c>
    </row>
    <row r="89" customFormat="false" ht="13.8" hidden="false" customHeight="false" outlineLevel="0" collapsed="false">
      <c r="A89" s="0" t="n">
        <v>387048</v>
      </c>
      <c r="B89" s="8"/>
      <c r="C89" s="8"/>
      <c r="D89" s="8"/>
      <c r="E89" s="8"/>
      <c r="F89" s="8"/>
      <c r="G89" s="8"/>
      <c r="H89" s="0" t="n">
        <f aca="false">SUM(B89:G89)</f>
        <v>0</v>
      </c>
      <c r="I89" s="6" t="n">
        <f aca="false">H89/45</f>
        <v>0</v>
      </c>
      <c r="J89" s="0" t="n">
        <f aca="false">IF(I89&lt;$O$13,5,IF(I89&lt;$O$12,4,IF(I89&lt;$O$11,3.7,IF(I89&lt;$O$10,3.3,IF(I89&lt;$O$9,3,IF(I89&lt;$O$8,2.7,IF(I89&lt;$O$7,2.3,IF(I89&lt;$O$6,2,IF(I89&lt;$O$5,1.7,IF(I89&lt;$O$4,1.3,IF(I89="n.t.","N/A",1)))))))))))</f>
        <v>5</v>
      </c>
    </row>
    <row r="90" customFormat="false" ht="13.8" hidden="false" customHeight="false" outlineLevel="0" collapsed="false">
      <c r="A90" s="0" t="n">
        <v>347238</v>
      </c>
      <c r="B90" s="5" t="n">
        <v>2</v>
      </c>
      <c r="C90" s="5" t="n">
        <v>4</v>
      </c>
      <c r="D90" s="5" t="n">
        <v>4.25</v>
      </c>
      <c r="E90" s="5" t="n">
        <v>12</v>
      </c>
      <c r="F90" s="5" t="n">
        <v>7</v>
      </c>
      <c r="G90" s="5" t="n">
        <v>9.44</v>
      </c>
      <c r="H90" s="0" t="n">
        <f aca="false">SUM(B90:G90)</f>
        <v>38.69</v>
      </c>
      <c r="I90" s="6" t="n">
        <f aca="false">H90/45</f>
        <v>0.859777777777778</v>
      </c>
      <c r="J90" s="0" t="n">
        <f aca="false">IF(I90&lt;$O$13,5,IF(I90&lt;$O$12,4,IF(I90&lt;$O$11,3.7,IF(I90&lt;$O$10,3.3,IF(I90&lt;$O$9,3,IF(I90&lt;$O$8,2.7,IF(I90&lt;$O$7,2.3,IF(I90&lt;$O$6,2,IF(I90&lt;$O$5,1.7,IF(I90&lt;$O$4,1.3,IF(I90="n.t.","N/A",1)))))))))))</f>
        <v>1.7</v>
      </c>
    </row>
    <row r="91" customFormat="false" ht="13.8" hidden="false" customHeight="false" outlineLevel="0" collapsed="false">
      <c r="A91" s="0" t="n">
        <v>384844</v>
      </c>
      <c r="B91" s="5" t="n">
        <v>1.75</v>
      </c>
      <c r="C91" s="5" t="n">
        <v>3.5</v>
      </c>
      <c r="D91" s="5" t="n">
        <v>0.75</v>
      </c>
      <c r="E91" s="5" t="n">
        <v>1.71</v>
      </c>
      <c r="F91" s="5" t="n">
        <v>0.33</v>
      </c>
      <c r="G91" s="5" t="n">
        <v>0</v>
      </c>
      <c r="H91" s="0" t="n">
        <f aca="false">SUM(B91:G91)</f>
        <v>8.04</v>
      </c>
      <c r="I91" s="6" t="n">
        <f aca="false">H91/45</f>
        <v>0.178666666666667</v>
      </c>
      <c r="J91" s="0" t="n">
        <f aca="false">IF(I91&lt;$O$13,5,IF(I91&lt;$O$12,4,IF(I91&lt;$O$11,3.7,IF(I91&lt;$O$10,3.3,IF(I91&lt;$O$9,3,IF(I91&lt;$O$8,2.7,IF(I91&lt;$O$7,2.3,IF(I91&lt;$O$6,2,IF(I91&lt;$O$5,1.7,IF(I91&lt;$O$4,1.3,IF(I91="n.t.","N/A",1)))))))))))</f>
        <v>5</v>
      </c>
    </row>
    <row r="92" customFormat="false" ht="13.8" hidden="false" customHeight="false" outlineLevel="0" collapsed="false">
      <c r="A92" s="0" t="n">
        <v>387219</v>
      </c>
      <c r="B92" s="5" t="n">
        <v>0.75</v>
      </c>
      <c r="C92" s="5" t="n">
        <v>4</v>
      </c>
      <c r="D92" s="5" t="n">
        <v>1.75</v>
      </c>
      <c r="E92" s="5" t="n">
        <v>9.71</v>
      </c>
      <c r="F92" s="5" t="n">
        <v>6</v>
      </c>
      <c r="G92" s="5" t="n">
        <v>5</v>
      </c>
      <c r="H92" s="0" t="n">
        <f aca="false">SUM(B92:G92)</f>
        <v>27.21</v>
      </c>
      <c r="I92" s="6" t="n">
        <f aca="false">H92/45</f>
        <v>0.604666666666667</v>
      </c>
      <c r="J92" s="0" t="n">
        <f aca="false">IF(I92&lt;$O$13,5,IF(I92&lt;$O$12,4,IF(I92&lt;$O$11,3.7,IF(I92&lt;$O$10,3.3,IF(I92&lt;$O$9,3,IF(I92&lt;$O$8,2.7,IF(I92&lt;$O$7,2.3,IF(I92&lt;$O$6,2,IF(I92&lt;$O$5,1.7,IF(I92&lt;$O$4,1.3,IF(I92="n.t.","N/A",1)))))))))))</f>
        <v>3.3</v>
      </c>
    </row>
    <row r="93" customFormat="false" ht="13.8" hidden="false" customHeight="false" outlineLevel="0" collapsed="false">
      <c r="A93" s="0" t="n">
        <v>380523</v>
      </c>
      <c r="B93" s="5" t="n">
        <v>1</v>
      </c>
      <c r="C93" s="5" t="n">
        <v>2.5</v>
      </c>
      <c r="D93" s="5" t="n">
        <v>0.75</v>
      </c>
      <c r="E93" s="5" t="n">
        <v>11.43</v>
      </c>
      <c r="F93" s="5" t="n">
        <v>2</v>
      </c>
      <c r="G93" s="5" t="n">
        <v>3.89</v>
      </c>
      <c r="H93" s="0" t="n">
        <f aca="false">SUM(B93:G93)</f>
        <v>21.57</v>
      </c>
      <c r="I93" s="6" t="n">
        <f aca="false">H93/45</f>
        <v>0.479333333333333</v>
      </c>
      <c r="J93" s="0" t="n">
        <f aca="false">IF(I93&lt;$O$13,5,IF(I93&lt;$O$12,4,IF(I93&lt;$O$11,3.7,IF(I93&lt;$O$10,3.3,IF(I93&lt;$O$9,3,IF(I93&lt;$O$8,2.7,IF(I93&lt;$O$7,2.3,IF(I93&lt;$O$6,2,IF(I93&lt;$O$5,1.7,IF(I93&lt;$O$4,1.3,IF(I93="n.t.","N/A",1)))))))))))</f>
        <v>5</v>
      </c>
    </row>
    <row r="94" customFormat="false" ht="13.8" hidden="false" customHeight="false" outlineLevel="0" collapsed="false">
      <c r="A94" s="0" t="n">
        <v>383800</v>
      </c>
      <c r="B94" s="8"/>
      <c r="C94" s="8"/>
      <c r="D94" s="8"/>
      <c r="E94" s="8"/>
      <c r="F94" s="8"/>
      <c r="G94" s="8"/>
      <c r="H94" s="0" t="n">
        <f aca="false">SUM(B94:G94)</f>
        <v>0</v>
      </c>
      <c r="I94" s="6" t="n">
        <f aca="false">H94/45</f>
        <v>0</v>
      </c>
      <c r="J94" s="0" t="n">
        <f aca="false">IF(I94&lt;$O$13,5,IF(I94&lt;$O$12,4,IF(I94&lt;$O$11,3.7,IF(I94&lt;$O$10,3.3,IF(I94&lt;$O$9,3,IF(I94&lt;$O$8,2.7,IF(I94&lt;$O$7,2.3,IF(I94&lt;$O$6,2,IF(I94&lt;$O$5,1.7,IF(I94&lt;$O$4,1.3,IF(I94="n.t.","N/A",1)))))))))))</f>
        <v>5</v>
      </c>
    </row>
    <row r="95" customFormat="false" ht="13.8" hidden="false" customHeight="false" outlineLevel="0" collapsed="false">
      <c r="A95" s="0" t="n">
        <v>375367</v>
      </c>
      <c r="B95" s="5" t="n">
        <v>1.25</v>
      </c>
      <c r="C95" s="5" t="n">
        <v>4</v>
      </c>
      <c r="D95" s="5" t="n">
        <v>5</v>
      </c>
      <c r="E95" s="5" t="n">
        <v>10.86</v>
      </c>
      <c r="F95" s="5" t="n">
        <v>6</v>
      </c>
      <c r="G95" s="5" t="n">
        <v>10</v>
      </c>
      <c r="H95" s="0" t="n">
        <f aca="false">SUM(B95:G95)</f>
        <v>37.11</v>
      </c>
      <c r="I95" s="6" t="n">
        <f aca="false">H95/45</f>
        <v>0.824666666666667</v>
      </c>
      <c r="J95" s="0" t="n">
        <f aca="false">IF(I95&lt;$O$13,5,IF(I95&lt;$O$12,4,IF(I95&lt;$O$11,3.7,IF(I95&lt;$O$10,3.3,IF(I95&lt;$O$9,3,IF(I95&lt;$O$8,2.7,IF(I95&lt;$O$7,2.3,IF(I95&lt;$O$6,2,IF(I95&lt;$O$5,1.7,IF(I95&lt;$O$4,1.3,IF(I95="n.t.","N/A",1)))))))))))</f>
        <v>2</v>
      </c>
    </row>
    <row r="96" customFormat="false" ht="13.8" hidden="false" customHeight="false" outlineLevel="0" collapsed="false">
      <c r="A96" s="0" t="n">
        <v>387810</v>
      </c>
      <c r="B96" s="5" t="n">
        <v>1.75</v>
      </c>
      <c r="C96" s="5" t="n">
        <v>3</v>
      </c>
      <c r="D96" s="5" t="n">
        <v>1.5</v>
      </c>
      <c r="E96" s="5" t="n">
        <v>4.29</v>
      </c>
      <c r="F96" s="5" t="n">
        <v>1</v>
      </c>
      <c r="G96" s="5" t="n">
        <v>1.11</v>
      </c>
      <c r="H96" s="0" t="n">
        <f aca="false">SUM(B96:G96)</f>
        <v>12.65</v>
      </c>
      <c r="I96" s="6" t="n">
        <f aca="false">H96/45</f>
        <v>0.281111111111111</v>
      </c>
      <c r="J96" s="0" t="n">
        <f aca="false">IF(I96&lt;$O$13,5,IF(I96&lt;$O$12,4,IF(I96&lt;$O$11,3.7,IF(I96&lt;$O$10,3.3,IF(I96&lt;$O$9,3,IF(I96&lt;$O$8,2.7,IF(I96&lt;$O$7,2.3,IF(I96&lt;$O$6,2,IF(I96&lt;$O$5,1.7,IF(I96&lt;$O$4,1.3,IF(I96="n.t.","N/A",1)))))))))))</f>
        <v>5</v>
      </c>
    </row>
    <row r="97" customFormat="false" ht="13.8" hidden="false" customHeight="false" outlineLevel="0" collapsed="false">
      <c r="A97" s="0" t="n">
        <v>378449</v>
      </c>
      <c r="B97" s="5" t="n">
        <v>2.5</v>
      </c>
      <c r="C97" s="5" t="n">
        <v>6</v>
      </c>
      <c r="D97" s="5" t="n">
        <v>3.25</v>
      </c>
      <c r="E97" s="5" t="n">
        <v>12</v>
      </c>
      <c r="F97" s="5" t="n">
        <v>3.83</v>
      </c>
      <c r="G97" s="5" t="n">
        <v>10</v>
      </c>
      <c r="H97" s="0" t="n">
        <f aca="false">SUM(B97:G97)</f>
        <v>37.58</v>
      </c>
      <c r="I97" s="6" t="n">
        <f aca="false">H97/45</f>
        <v>0.835111111111111</v>
      </c>
      <c r="J97" s="0" t="n">
        <f aca="false">IF(I97&lt;$O$13,5,IF(I97&lt;$O$12,4,IF(I97&lt;$O$11,3.7,IF(I97&lt;$O$10,3.3,IF(I97&lt;$O$9,3,IF(I97&lt;$O$8,2.7,IF(I97&lt;$O$7,2.3,IF(I97&lt;$O$6,2,IF(I97&lt;$O$5,1.7,IF(I97&lt;$O$4,1.3,IF(I97="n.t.","N/A",1)))))))))))</f>
        <v>2</v>
      </c>
    </row>
    <row r="98" customFormat="false" ht="13.8" hidden="false" customHeight="false" outlineLevel="0" collapsed="false">
      <c r="A98" s="0" t="n">
        <v>355728</v>
      </c>
      <c r="B98" s="5" t="n">
        <v>2</v>
      </c>
      <c r="C98" s="5" t="n">
        <v>5</v>
      </c>
      <c r="D98" s="5" t="n">
        <v>3.75</v>
      </c>
      <c r="E98" s="5" t="n">
        <v>12</v>
      </c>
      <c r="F98" s="5" t="n">
        <v>6.5</v>
      </c>
      <c r="G98" s="5" t="n">
        <v>8.89</v>
      </c>
      <c r="H98" s="0" t="n">
        <f aca="false">SUM(B98:G98)</f>
        <v>38.14</v>
      </c>
      <c r="I98" s="6" t="n">
        <f aca="false">H98/45</f>
        <v>0.847555555555556</v>
      </c>
      <c r="J98" s="0" t="n">
        <f aca="false">IF(I98&lt;$O$13,5,IF(I98&lt;$O$12,4,IF(I98&lt;$O$11,3.7,IF(I98&lt;$O$10,3.3,IF(I98&lt;$O$9,3,IF(I98&lt;$O$8,2.7,IF(I98&lt;$O$7,2.3,IF(I98&lt;$O$6,2,IF(I98&lt;$O$5,1.7,IF(I98&lt;$O$4,1.3,IF(I98="n.t.","N/A",1)))))))))))</f>
        <v>2</v>
      </c>
    </row>
    <row r="99" customFormat="false" ht="13.8" hidden="false" customHeight="false" outlineLevel="0" collapsed="false">
      <c r="A99" s="0" t="n">
        <v>340556</v>
      </c>
      <c r="B99" s="5" t="n">
        <v>2.5</v>
      </c>
      <c r="C99" s="5" t="n">
        <v>5</v>
      </c>
      <c r="D99" s="5" t="n">
        <v>3</v>
      </c>
      <c r="E99" s="5" t="n">
        <v>12</v>
      </c>
      <c r="F99" s="5" t="n">
        <v>7</v>
      </c>
      <c r="G99" s="5" t="n">
        <v>7.78</v>
      </c>
      <c r="H99" s="0" t="n">
        <f aca="false">SUM(B99:G99)</f>
        <v>37.28</v>
      </c>
      <c r="I99" s="6" t="n">
        <f aca="false">H99/45</f>
        <v>0.828444444444444</v>
      </c>
      <c r="J99" s="0" t="n">
        <f aca="false">IF(I99&lt;$O$13,5,IF(I99&lt;$O$12,4,IF(I99&lt;$O$11,3.7,IF(I99&lt;$O$10,3.3,IF(I99&lt;$O$9,3,IF(I99&lt;$O$8,2.7,IF(I99&lt;$O$7,2.3,IF(I99&lt;$O$6,2,IF(I99&lt;$O$5,1.7,IF(I99&lt;$O$4,1.3,IF(I99="n.t.","N/A",1)))))))))))</f>
        <v>2</v>
      </c>
    </row>
    <row r="100" customFormat="false" ht="13.8" hidden="false" customHeight="false" outlineLevel="0" collapsed="false">
      <c r="A100" s="0" t="n">
        <v>379846</v>
      </c>
      <c r="B100" s="5" t="n">
        <v>2.5</v>
      </c>
      <c r="C100" s="5" t="n">
        <v>4</v>
      </c>
      <c r="D100" s="5" t="n">
        <v>3.25</v>
      </c>
      <c r="E100" s="5" t="n">
        <v>10</v>
      </c>
      <c r="F100" s="5" t="n">
        <v>1.4</v>
      </c>
      <c r="G100" s="5" t="n">
        <v>10</v>
      </c>
      <c r="H100" s="0" t="n">
        <f aca="false">SUM(B100:G100)</f>
        <v>31.15</v>
      </c>
      <c r="I100" s="6" t="n">
        <f aca="false">H100/45</f>
        <v>0.692222222222222</v>
      </c>
      <c r="J100" s="0" t="n">
        <f aca="false">IF(I100&lt;$O$13,5,IF(I100&lt;$O$12,4,IF(I100&lt;$O$11,3.7,IF(I100&lt;$O$10,3.3,IF(I100&lt;$O$9,3,IF(I100&lt;$O$8,2.7,IF(I100&lt;$O$7,2.3,IF(I100&lt;$O$6,2,IF(I100&lt;$O$5,1.7,IF(I100&lt;$O$4,1.3,IF(I100="n.t.","N/A",1)))))))))))</f>
        <v>3</v>
      </c>
    </row>
    <row r="101" customFormat="false" ht="13.8" hidden="false" customHeight="false" outlineLevel="0" collapsed="false">
      <c r="A101" s="0" t="n">
        <v>383094</v>
      </c>
      <c r="B101" s="8"/>
      <c r="C101" s="8"/>
      <c r="D101" s="8"/>
      <c r="E101" s="8"/>
      <c r="F101" s="8"/>
      <c r="G101" s="8"/>
      <c r="H101" s="0" t="n">
        <f aca="false">SUM(B101:G101)</f>
        <v>0</v>
      </c>
      <c r="I101" s="6" t="n">
        <f aca="false">H101/45</f>
        <v>0</v>
      </c>
      <c r="J101" s="0" t="n">
        <f aca="false">IF(I101&lt;$O$13,5,IF(I101&lt;$O$12,4,IF(I101&lt;$O$11,3.7,IF(I101&lt;$O$10,3.3,IF(I101&lt;$O$9,3,IF(I101&lt;$O$8,2.7,IF(I101&lt;$O$7,2.3,IF(I101&lt;$O$6,2,IF(I101&lt;$O$5,1.7,IF(I101&lt;$O$4,1.3,IF(I101="n.t.","N/A",1)))))))))))</f>
        <v>5</v>
      </c>
    </row>
    <row r="102" customFormat="false" ht="13.8" hidden="false" customHeight="false" outlineLevel="0" collapsed="false">
      <c r="A102" s="0" t="n">
        <v>387955</v>
      </c>
      <c r="B102" s="8"/>
      <c r="C102" s="8"/>
      <c r="D102" s="8"/>
      <c r="E102" s="8"/>
      <c r="F102" s="8"/>
      <c r="G102" s="8"/>
      <c r="H102" s="0" t="n">
        <f aca="false">SUM(B102:G102)</f>
        <v>0</v>
      </c>
      <c r="I102" s="6" t="n">
        <f aca="false">H102/45</f>
        <v>0</v>
      </c>
      <c r="J102" s="0" t="n">
        <f aca="false">IF(I102&lt;$O$13,5,IF(I102&lt;$O$12,4,IF(I102&lt;$O$11,3.7,IF(I102&lt;$O$10,3.3,IF(I102&lt;$O$9,3,IF(I102&lt;$O$8,2.7,IF(I102&lt;$O$7,2.3,IF(I102&lt;$O$6,2,IF(I102&lt;$O$5,1.7,IF(I102&lt;$O$4,1.3,IF(I102="n.t.","N/A",1)))))))))))</f>
        <v>5</v>
      </c>
    </row>
    <row r="103" customFormat="false" ht="13.8" hidden="false" customHeight="false" outlineLevel="0" collapsed="false">
      <c r="A103" s="0" t="n">
        <v>380451</v>
      </c>
      <c r="B103" s="5" t="n">
        <v>2.25</v>
      </c>
      <c r="C103" s="5" t="n">
        <v>5</v>
      </c>
      <c r="D103" s="5" t="n">
        <v>2.5</v>
      </c>
      <c r="E103" s="5" t="n">
        <v>12</v>
      </c>
      <c r="F103" s="5" t="n">
        <v>2.88</v>
      </c>
      <c r="G103" s="5" t="n">
        <v>7.78</v>
      </c>
      <c r="H103" s="0" t="n">
        <f aca="false">SUM(B103:G103)</f>
        <v>32.41</v>
      </c>
      <c r="I103" s="6" t="n">
        <f aca="false">H103/45</f>
        <v>0.720222222222222</v>
      </c>
      <c r="J103" s="0" t="n">
        <f aca="false">IF(I103&lt;$O$13,5,IF(I103&lt;$O$12,4,IF(I103&lt;$O$11,3.7,IF(I103&lt;$O$10,3.3,IF(I103&lt;$O$9,3,IF(I103&lt;$O$8,2.7,IF(I103&lt;$O$7,2.3,IF(I103&lt;$O$6,2,IF(I103&lt;$O$5,1.7,IF(I103&lt;$O$4,1.3,IF(I103="n.t.","N/A",1)))))))))))</f>
        <v>2.7</v>
      </c>
    </row>
    <row r="104" customFormat="false" ht="13.8" hidden="false" customHeight="false" outlineLevel="0" collapsed="false">
      <c r="A104" s="0" t="n">
        <v>378928</v>
      </c>
      <c r="B104" s="8"/>
      <c r="C104" s="8"/>
      <c r="D104" s="8"/>
      <c r="E104" s="8"/>
      <c r="F104" s="8"/>
      <c r="G104" s="8"/>
      <c r="H104" s="0" t="n">
        <f aca="false">SUM(B104:G104)</f>
        <v>0</v>
      </c>
      <c r="I104" s="6" t="n">
        <f aca="false">H104/45</f>
        <v>0</v>
      </c>
      <c r="J104" s="0" t="n">
        <f aca="false">IF(I104&lt;$O$13,5,IF(I104&lt;$O$12,4,IF(I104&lt;$O$11,3.7,IF(I104&lt;$O$10,3.3,IF(I104&lt;$O$9,3,IF(I104&lt;$O$8,2.7,IF(I104&lt;$O$7,2.3,IF(I104&lt;$O$6,2,IF(I104&lt;$O$5,1.7,IF(I104&lt;$O$4,1.3,IF(I104="n.t.","N/A",1)))))))))))</f>
        <v>5</v>
      </c>
    </row>
    <row r="105" customFormat="false" ht="13.8" hidden="false" customHeight="false" outlineLevel="0" collapsed="false">
      <c r="A105" s="0" t="n">
        <v>387521</v>
      </c>
      <c r="B105" s="5" t="n">
        <v>2.5</v>
      </c>
      <c r="C105" s="5" t="n">
        <v>4</v>
      </c>
      <c r="D105" s="5" t="n">
        <v>6</v>
      </c>
      <c r="E105" s="5" t="n">
        <v>11.71</v>
      </c>
      <c r="F105" s="5" t="n">
        <v>5</v>
      </c>
      <c r="G105" s="5" t="n">
        <v>0</v>
      </c>
      <c r="H105" s="0" t="n">
        <f aca="false">SUM(B105:G105)</f>
        <v>29.21</v>
      </c>
      <c r="I105" s="6" t="n">
        <f aca="false">H105/45</f>
        <v>0.649111111111111</v>
      </c>
      <c r="J105" s="0" t="n">
        <f aca="false">IF(I105&lt;$O$13,5,IF(I105&lt;$O$12,4,IF(I105&lt;$O$11,3.7,IF(I105&lt;$O$10,3.3,IF(I105&lt;$O$9,3,IF(I105&lt;$O$8,2.7,IF(I105&lt;$O$7,2.3,IF(I105&lt;$O$6,2,IF(I105&lt;$O$5,1.7,IF(I105&lt;$O$4,1.3,IF(I105="n.t.","N/A",1)))))))))))</f>
        <v>3.3</v>
      </c>
    </row>
    <row r="106" customFormat="false" ht="13.8" hidden="false" customHeight="false" outlineLevel="0" collapsed="false">
      <c r="A106" s="0" t="n">
        <v>339497</v>
      </c>
      <c r="B106" s="5" t="n">
        <v>3</v>
      </c>
      <c r="C106" s="8"/>
      <c r="D106" s="5" t="n">
        <v>4.75</v>
      </c>
      <c r="E106" s="5" t="n">
        <v>11.71</v>
      </c>
      <c r="F106" s="5" t="n">
        <v>5</v>
      </c>
      <c r="G106" s="5" t="n">
        <v>8.89</v>
      </c>
      <c r="H106" s="0" t="n">
        <f aca="false">SUM(B106:G106)</f>
        <v>33.35</v>
      </c>
      <c r="I106" s="6" t="n">
        <f aca="false">H106/45</f>
        <v>0.741111111111111</v>
      </c>
      <c r="J106" s="0" t="n">
        <f aca="false">IF(I106&lt;$O$13,5,IF(I106&lt;$O$12,4,IF(I106&lt;$O$11,3.7,IF(I106&lt;$O$10,3.3,IF(I106&lt;$O$9,3,IF(I106&lt;$O$8,2.7,IF(I106&lt;$O$7,2.3,IF(I106&lt;$O$6,2,IF(I106&lt;$O$5,1.7,IF(I106&lt;$O$4,1.3,IF(I106="n.t.","N/A",1)))))))))))</f>
        <v>2.7</v>
      </c>
    </row>
    <row r="107" customFormat="false" ht="13.8" hidden="false" customHeight="false" outlineLevel="0" collapsed="false">
      <c r="A107" s="0" t="n">
        <v>333471</v>
      </c>
      <c r="B107" s="5" t="n">
        <v>0.25</v>
      </c>
      <c r="C107" s="5" t="n">
        <v>2.5</v>
      </c>
      <c r="D107" s="5" t="n">
        <v>2</v>
      </c>
      <c r="E107" s="5" t="n">
        <v>9.71</v>
      </c>
      <c r="F107" s="5" t="n">
        <v>1</v>
      </c>
      <c r="G107" s="5" t="n">
        <v>7.78</v>
      </c>
      <c r="H107" s="0" t="n">
        <f aca="false">SUM(B107:G107)</f>
        <v>23.24</v>
      </c>
      <c r="I107" s="6" t="n">
        <f aca="false">H107/45</f>
        <v>0.516444444444444</v>
      </c>
      <c r="J107" s="0" t="n">
        <f aca="false">IF(I107&lt;$O$13,5,IF(I107&lt;$O$12,4,IF(I107&lt;$O$11,3.7,IF(I107&lt;$O$10,3.3,IF(I107&lt;$O$9,3,IF(I107&lt;$O$8,2.7,IF(I107&lt;$O$7,2.3,IF(I107&lt;$O$6,2,IF(I107&lt;$O$5,1.7,IF(I107&lt;$O$4,1.3,IF(I107="n.t.","N/A",1)))))))))))</f>
        <v>4</v>
      </c>
    </row>
    <row r="108" customFormat="false" ht="13.8" hidden="false" customHeight="false" outlineLevel="0" collapsed="false">
      <c r="A108" s="0" t="n">
        <v>387918</v>
      </c>
      <c r="B108" s="5" t="n">
        <v>3</v>
      </c>
      <c r="C108" s="5" t="n">
        <v>4</v>
      </c>
      <c r="D108" s="5" t="n">
        <v>3.75</v>
      </c>
      <c r="E108" s="5" t="n">
        <v>10</v>
      </c>
      <c r="F108" s="5" t="n">
        <v>5.5</v>
      </c>
      <c r="G108" s="5" t="n">
        <v>7.22</v>
      </c>
      <c r="H108" s="0" t="n">
        <f aca="false">SUM(B108:G108)</f>
        <v>33.47</v>
      </c>
      <c r="I108" s="6" t="n">
        <f aca="false">H108/45</f>
        <v>0.743777777777778</v>
      </c>
      <c r="J108" s="0" t="n">
        <f aca="false">IF(I108&lt;$O$13,5,IF(I108&lt;$O$12,4,IF(I108&lt;$O$11,3.7,IF(I108&lt;$O$10,3.3,IF(I108&lt;$O$9,3,IF(I108&lt;$O$8,2.7,IF(I108&lt;$O$7,2.3,IF(I108&lt;$O$6,2,IF(I108&lt;$O$5,1.7,IF(I108&lt;$O$4,1.3,IF(I108="n.t.","N/A",1)))))))))))</f>
        <v>2.7</v>
      </c>
    </row>
    <row r="109" customFormat="false" ht="13.8" hidden="false" customHeight="false" outlineLevel="0" collapsed="false">
      <c r="A109" s="0" t="n">
        <v>386995</v>
      </c>
      <c r="B109" s="5" t="n">
        <v>2</v>
      </c>
      <c r="C109" s="5" t="n">
        <v>2.5</v>
      </c>
      <c r="D109" s="5" t="n">
        <v>3.25</v>
      </c>
      <c r="E109" s="5" t="n">
        <v>9.71</v>
      </c>
      <c r="F109" s="5" t="n">
        <v>4.5</v>
      </c>
      <c r="G109" s="5" t="n">
        <v>0</v>
      </c>
      <c r="H109" s="0" t="n">
        <f aca="false">SUM(B109:G109)</f>
        <v>21.96</v>
      </c>
      <c r="I109" s="6" t="n">
        <f aca="false">H109/45</f>
        <v>0.488</v>
      </c>
      <c r="J109" s="0" t="n">
        <f aca="false">IF(I109&lt;$O$13,5,IF(I109&lt;$O$12,4,IF(I109&lt;$O$11,3.7,IF(I109&lt;$O$10,3.3,IF(I109&lt;$O$9,3,IF(I109&lt;$O$8,2.7,IF(I109&lt;$O$7,2.3,IF(I109&lt;$O$6,2,IF(I109&lt;$O$5,1.7,IF(I109&lt;$O$4,1.3,IF(I109="n.t.","N/A",1)))))))))))</f>
        <v>5</v>
      </c>
    </row>
    <row r="110" customFormat="false" ht="13.8" hidden="false" customHeight="false" outlineLevel="0" collapsed="false">
      <c r="A110" s="0" t="n">
        <v>381969</v>
      </c>
      <c r="B110" s="5" t="n">
        <v>2</v>
      </c>
      <c r="C110" s="5" t="n">
        <v>3</v>
      </c>
      <c r="D110" s="5" t="n">
        <v>4.5</v>
      </c>
      <c r="E110" s="5" t="n">
        <v>9.14</v>
      </c>
      <c r="F110" s="5" t="n">
        <v>1.5</v>
      </c>
      <c r="G110" s="5" t="n">
        <v>5</v>
      </c>
      <c r="H110" s="0" t="n">
        <f aca="false">SUM(B110:G110)</f>
        <v>25.14</v>
      </c>
      <c r="I110" s="6" t="n">
        <f aca="false">H110/45</f>
        <v>0.558666666666667</v>
      </c>
      <c r="J110" s="0" t="n">
        <f aca="false">IF(I110&lt;$O$13,5,IF(I110&lt;$O$12,4,IF(I110&lt;$O$11,3.7,IF(I110&lt;$O$10,3.3,IF(I110&lt;$O$9,3,IF(I110&lt;$O$8,2.7,IF(I110&lt;$O$7,2.3,IF(I110&lt;$O$6,2,IF(I110&lt;$O$5,1.7,IF(I110&lt;$O$4,1.3,IF(I110="n.t.","N/A",1)))))))))))</f>
        <v>3.7</v>
      </c>
    </row>
    <row r="111" customFormat="false" ht="13.8" hidden="false" customHeight="false" outlineLevel="0" collapsed="false">
      <c r="A111" s="0" t="n">
        <v>372843</v>
      </c>
      <c r="B111" s="5" t="n">
        <v>1.25</v>
      </c>
      <c r="C111" s="5" t="n">
        <v>2.5</v>
      </c>
      <c r="D111" s="5" t="n">
        <v>3</v>
      </c>
      <c r="E111" s="5" t="n">
        <v>12</v>
      </c>
      <c r="F111" s="5" t="n">
        <v>1</v>
      </c>
      <c r="G111" s="5" t="n">
        <v>7.22</v>
      </c>
      <c r="H111" s="0" t="n">
        <f aca="false">SUM(B111:G111)</f>
        <v>26.97</v>
      </c>
      <c r="I111" s="6" t="n">
        <f aca="false">H111/45</f>
        <v>0.599333333333333</v>
      </c>
      <c r="J111" s="0" t="n">
        <f aca="false">IF(I111&lt;$O$13,5,IF(I111&lt;$O$12,4,IF(I111&lt;$O$11,3.7,IF(I111&lt;$O$10,3.3,IF(I111&lt;$O$9,3,IF(I111&lt;$O$8,2.7,IF(I111&lt;$O$7,2.3,IF(I111&lt;$O$6,2,IF(I111&lt;$O$5,1.7,IF(I111&lt;$O$4,1.3,IF(I111="n.t.","N/A",1)))))))))))</f>
        <v>3.7</v>
      </c>
    </row>
    <row r="112" customFormat="false" ht="13.8" hidden="false" customHeight="false" outlineLevel="0" collapsed="false">
      <c r="A112" s="0" t="n">
        <v>384277</v>
      </c>
      <c r="B112" s="5" t="n">
        <v>3</v>
      </c>
      <c r="C112" s="5" t="n">
        <v>3.5</v>
      </c>
      <c r="D112" s="5" t="n">
        <v>3.5</v>
      </c>
      <c r="E112" s="5" t="n">
        <v>9.14</v>
      </c>
      <c r="F112" s="5" t="n">
        <v>2.33</v>
      </c>
      <c r="G112" s="5" t="n">
        <v>0.56</v>
      </c>
      <c r="H112" s="0" t="n">
        <f aca="false">SUM(B112:G112)</f>
        <v>22.03</v>
      </c>
      <c r="I112" s="6" t="n">
        <f aca="false">H112/45</f>
        <v>0.489555555555556</v>
      </c>
      <c r="J112" s="0" t="n">
        <f aca="false">IF(I112&lt;$O$13,5,IF(I112&lt;$O$12,4,IF(I112&lt;$O$11,3.7,IF(I112&lt;$O$10,3.3,IF(I112&lt;$O$9,3,IF(I112&lt;$O$8,2.7,IF(I112&lt;$O$7,2.3,IF(I112&lt;$O$6,2,IF(I112&lt;$O$5,1.7,IF(I112&lt;$O$4,1.3,IF(I112="n.t.","N/A",1)))))))))))</f>
        <v>5</v>
      </c>
    </row>
    <row r="113" customFormat="false" ht="13.8" hidden="false" customHeight="false" outlineLevel="0" collapsed="false">
      <c r="A113" s="0" t="n">
        <v>387580</v>
      </c>
      <c r="B113" s="5" t="n">
        <v>1.25</v>
      </c>
      <c r="C113" s="5" t="n">
        <v>3</v>
      </c>
      <c r="D113" s="5" t="n">
        <v>2</v>
      </c>
      <c r="E113" s="5" t="n">
        <v>11.43</v>
      </c>
      <c r="F113" s="5" t="n">
        <v>2.5</v>
      </c>
      <c r="G113" s="5" t="n">
        <v>1.11</v>
      </c>
      <c r="H113" s="0" t="n">
        <f aca="false">SUM(B113:G113)</f>
        <v>21.29</v>
      </c>
      <c r="I113" s="6" t="n">
        <f aca="false">H113/45</f>
        <v>0.473111111111111</v>
      </c>
      <c r="J113" s="0" t="n">
        <f aca="false">IF(I113&lt;$O$13,5,IF(I113&lt;$O$12,4,IF(I113&lt;$O$11,3.7,IF(I113&lt;$O$10,3.3,IF(I113&lt;$O$9,3,IF(I113&lt;$O$8,2.7,IF(I113&lt;$O$7,2.3,IF(I113&lt;$O$6,2,IF(I113&lt;$O$5,1.7,IF(I113&lt;$O$4,1.3,IF(I113="n.t.","N/A",1)))))))))))</f>
        <v>5</v>
      </c>
    </row>
    <row r="114" customFormat="false" ht="13.8" hidden="false" customHeight="false" outlineLevel="0" collapsed="false">
      <c r="A114" s="0" t="n">
        <v>367447</v>
      </c>
      <c r="B114" s="5" t="n">
        <v>3</v>
      </c>
      <c r="C114" s="5" t="n">
        <v>3.25</v>
      </c>
      <c r="D114" s="5" t="n">
        <v>2</v>
      </c>
      <c r="E114" s="5" t="n">
        <v>12</v>
      </c>
      <c r="F114" s="5" t="n">
        <v>3.5</v>
      </c>
      <c r="G114" s="5" t="n">
        <v>7.78</v>
      </c>
      <c r="H114" s="0" t="n">
        <f aca="false">SUM(B114:G114)</f>
        <v>31.53</v>
      </c>
      <c r="I114" s="6" t="n">
        <f aca="false">H114/45</f>
        <v>0.700666666666667</v>
      </c>
      <c r="J114" s="0" t="n">
        <f aca="false">IF(I114&lt;$O$13,5,IF(I114&lt;$O$12,4,IF(I114&lt;$O$11,3.7,IF(I114&lt;$O$10,3.3,IF(I114&lt;$O$9,3,IF(I114&lt;$O$8,2.7,IF(I114&lt;$O$7,2.3,IF(I114&lt;$O$6,2,IF(I114&lt;$O$5,1.7,IF(I114&lt;$O$4,1.3,IF(I114="n.t.","N/A",1)))))))))))</f>
        <v>2.7</v>
      </c>
    </row>
    <row r="115" customFormat="false" ht="13.8" hidden="false" customHeight="false" outlineLevel="0" collapsed="false">
      <c r="A115" s="0" t="n">
        <v>387903</v>
      </c>
      <c r="B115" s="5" t="n">
        <v>2.5</v>
      </c>
      <c r="C115" s="5" t="n">
        <v>6</v>
      </c>
      <c r="D115" s="5" t="n">
        <v>4</v>
      </c>
      <c r="E115" s="5" t="n">
        <v>11.14</v>
      </c>
      <c r="F115" s="5" t="n">
        <v>5</v>
      </c>
      <c r="G115" s="5" t="n">
        <v>8.89</v>
      </c>
      <c r="H115" s="0" t="n">
        <f aca="false">SUM(B115:G115)</f>
        <v>37.53</v>
      </c>
      <c r="I115" s="6" t="n">
        <f aca="false">H115/45</f>
        <v>0.834</v>
      </c>
      <c r="J115" s="0" t="n">
        <f aca="false">IF(I115&lt;$O$13,5,IF(I115&lt;$O$12,4,IF(I115&lt;$O$11,3.7,IF(I115&lt;$O$10,3.3,IF(I115&lt;$O$9,3,IF(I115&lt;$O$8,2.7,IF(I115&lt;$O$7,2.3,IF(I115&lt;$O$6,2,IF(I115&lt;$O$5,1.7,IF(I115&lt;$O$4,1.3,IF(I115="n.t.","N/A",1)))))))))))</f>
        <v>2</v>
      </c>
    </row>
    <row r="116" customFormat="false" ht="13.8" hidden="false" customHeight="false" outlineLevel="0" collapsed="false">
      <c r="A116" s="0" t="n">
        <v>387639</v>
      </c>
      <c r="B116" s="5" t="n">
        <v>2.5</v>
      </c>
      <c r="C116" s="5" t="n">
        <v>3</v>
      </c>
      <c r="D116" s="5" t="n">
        <v>0.75</v>
      </c>
      <c r="E116" s="5" t="n">
        <v>11.71</v>
      </c>
      <c r="F116" s="5" t="n">
        <v>2</v>
      </c>
      <c r="G116" s="5" t="n">
        <v>7.22</v>
      </c>
      <c r="H116" s="0" t="n">
        <f aca="false">SUM(B116:G116)</f>
        <v>27.18</v>
      </c>
      <c r="I116" s="6" t="n">
        <f aca="false">H116/45</f>
        <v>0.604</v>
      </c>
      <c r="J116" s="0" t="n">
        <f aca="false">IF(I116&lt;$O$13,5,IF(I116&lt;$O$12,4,IF(I116&lt;$O$11,3.7,IF(I116&lt;$O$10,3.3,IF(I116&lt;$O$9,3,IF(I116&lt;$O$8,2.7,IF(I116&lt;$O$7,2.3,IF(I116&lt;$O$6,2,IF(I116&lt;$O$5,1.7,IF(I116&lt;$O$4,1.3,IF(I116="n.t.","N/A",1)))))))))))</f>
        <v>3.3</v>
      </c>
    </row>
    <row r="117" customFormat="false" ht="13.8" hidden="false" customHeight="false" outlineLevel="0" collapsed="false">
      <c r="A117" s="0" t="n">
        <v>0</v>
      </c>
      <c r="B117" s="8"/>
      <c r="C117" s="8"/>
      <c r="D117" s="8"/>
      <c r="E117" s="8"/>
      <c r="F117" s="8"/>
      <c r="G117" s="8"/>
      <c r="H117" s="0" t="n">
        <f aca="false">SUM(B117:G117)</f>
        <v>0</v>
      </c>
      <c r="I117" s="6" t="n">
        <f aca="false">H117/45</f>
        <v>0</v>
      </c>
      <c r="J117" s="0" t="n">
        <f aca="false">IF(I117&lt;$O$13,5,IF(I117&lt;$O$12,4,IF(I117&lt;$O$11,3.7,IF(I117&lt;$O$10,3.3,IF(I117&lt;$O$9,3,IF(I117&lt;$O$8,2.7,IF(I117&lt;$O$7,2.3,IF(I117&lt;$O$6,2,IF(I117&lt;$O$5,1.7,IF(I117&lt;$O$4,1.3,IF(I117="n.t.","N/A",1)))))))))))</f>
        <v>5</v>
      </c>
    </row>
    <row r="118" customFormat="false" ht="13.8" hidden="false" customHeight="false" outlineLevel="0" collapsed="false">
      <c r="A118" s="0" t="n">
        <v>370404</v>
      </c>
      <c r="B118" s="5" t="n">
        <v>2.5</v>
      </c>
      <c r="C118" s="5" t="n">
        <v>4</v>
      </c>
      <c r="D118" s="5" t="n">
        <v>2.75</v>
      </c>
      <c r="E118" s="5" t="n">
        <v>12</v>
      </c>
      <c r="F118" s="5" t="n">
        <v>5</v>
      </c>
      <c r="G118" s="5" t="n">
        <v>6.67</v>
      </c>
      <c r="H118" s="0" t="n">
        <f aca="false">SUM(B118:G118)</f>
        <v>32.92</v>
      </c>
      <c r="I118" s="6" t="n">
        <f aca="false">H118/45</f>
        <v>0.731555555555556</v>
      </c>
      <c r="J118" s="0" t="n">
        <f aca="false">IF(I118&lt;$O$13,5,IF(I118&lt;$O$12,4,IF(I118&lt;$O$11,3.7,IF(I118&lt;$O$10,3.3,IF(I118&lt;$O$9,3,IF(I118&lt;$O$8,2.7,IF(I118&lt;$O$7,2.3,IF(I118&lt;$O$6,2,IF(I118&lt;$O$5,1.7,IF(I118&lt;$O$4,1.3,IF(I118="n.t.","N/A",1)))))))))))</f>
        <v>2.7</v>
      </c>
    </row>
    <row r="119" customFormat="false" ht="13.8" hidden="false" customHeight="false" outlineLevel="0" collapsed="false">
      <c r="A119" s="0" t="n">
        <v>383721</v>
      </c>
      <c r="B119" s="5" t="n">
        <v>2.5</v>
      </c>
      <c r="C119" s="5" t="n">
        <v>3</v>
      </c>
      <c r="D119" s="5" t="n">
        <v>5</v>
      </c>
      <c r="E119" s="5" t="n">
        <v>12</v>
      </c>
      <c r="F119" s="5" t="n">
        <v>3</v>
      </c>
      <c r="G119" s="5" t="n">
        <v>10</v>
      </c>
      <c r="H119" s="0" t="n">
        <f aca="false">SUM(B119:G119)</f>
        <v>35.5</v>
      </c>
      <c r="I119" s="6" t="n">
        <f aca="false">H119/45</f>
        <v>0.788888888888889</v>
      </c>
      <c r="J119" s="0" t="n">
        <f aca="false">IF(I119&lt;$O$13,5,IF(I119&lt;$O$12,4,IF(I119&lt;$O$11,3.7,IF(I119&lt;$O$10,3.3,IF(I119&lt;$O$9,3,IF(I119&lt;$O$8,2.7,IF(I119&lt;$O$7,2.3,IF(I119&lt;$O$6,2,IF(I119&lt;$O$5,1.7,IF(I119&lt;$O$4,1.3,IF(I119="n.t.","N/A",1)))))))))))</f>
        <v>2.3</v>
      </c>
    </row>
    <row r="120" customFormat="false" ht="13.8" hidden="false" customHeight="false" outlineLevel="0" collapsed="false">
      <c r="A120" s="0" t="n">
        <v>338791</v>
      </c>
      <c r="B120" s="8"/>
      <c r="C120" s="8"/>
      <c r="D120" s="8"/>
      <c r="E120" s="8"/>
      <c r="F120" s="8"/>
      <c r="G120" s="8"/>
      <c r="H120" s="0" t="n">
        <f aca="false">SUM(B120:G120)</f>
        <v>0</v>
      </c>
      <c r="I120" s="6" t="n">
        <f aca="false">H120/45</f>
        <v>0</v>
      </c>
      <c r="J120" s="0" t="n">
        <f aca="false">IF(I120&lt;$O$13,5,IF(I120&lt;$O$12,4,IF(I120&lt;$O$11,3.7,IF(I120&lt;$O$10,3.3,IF(I120&lt;$O$9,3,IF(I120&lt;$O$8,2.7,IF(I120&lt;$O$7,2.3,IF(I120&lt;$O$6,2,IF(I120&lt;$O$5,1.7,IF(I120&lt;$O$4,1.3,IF(I120="n.t.","N/A",1)))))))))))</f>
        <v>5</v>
      </c>
    </row>
    <row r="121" customFormat="false" ht="13.8" hidden="false" customHeight="false" outlineLevel="0" collapsed="false">
      <c r="A121" s="0" t="n">
        <v>387729</v>
      </c>
      <c r="B121" s="5" t="n">
        <v>1.5</v>
      </c>
      <c r="C121" s="5" t="n">
        <v>4</v>
      </c>
      <c r="D121" s="5" t="n">
        <v>0.75</v>
      </c>
      <c r="E121" s="5" t="n">
        <v>7.14</v>
      </c>
      <c r="F121" s="5" t="n">
        <v>2.4</v>
      </c>
      <c r="G121" s="5" t="n">
        <v>0.56</v>
      </c>
      <c r="H121" s="0" t="n">
        <f aca="false">SUM(B121:G121)</f>
        <v>16.35</v>
      </c>
      <c r="I121" s="6" t="n">
        <f aca="false">H121/45</f>
        <v>0.363333333333333</v>
      </c>
      <c r="J121" s="0" t="n">
        <f aca="false">IF(I121&lt;$O$13,5,IF(I121&lt;$O$12,4,IF(I121&lt;$O$11,3.7,IF(I121&lt;$O$10,3.3,IF(I121&lt;$O$9,3,IF(I121&lt;$O$8,2.7,IF(I121&lt;$O$7,2.3,IF(I121&lt;$O$6,2,IF(I121&lt;$O$5,1.7,IF(I121&lt;$O$4,1.3,IF(I121="n.t.","N/A",1)))))))))))</f>
        <v>5</v>
      </c>
    </row>
    <row r="122" customFormat="false" ht="13.8" hidden="false" customHeight="false" outlineLevel="0" collapsed="false">
      <c r="A122" s="0" t="n">
        <v>387641</v>
      </c>
      <c r="B122" s="5" t="n">
        <v>3</v>
      </c>
      <c r="C122" s="5" t="n">
        <v>4</v>
      </c>
      <c r="D122" s="5" t="n">
        <v>4.75</v>
      </c>
      <c r="E122" s="5" t="n">
        <v>12</v>
      </c>
      <c r="F122" s="5" t="n">
        <v>2.5</v>
      </c>
      <c r="G122" s="5" t="n">
        <v>6.67</v>
      </c>
      <c r="H122" s="0" t="n">
        <f aca="false">SUM(B122:G122)</f>
        <v>32.92</v>
      </c>
      <c r="I122" s="6" t="n">
        <f aca="false">H122/45</f>
        <v>0.731555555555556</v>
      </c>
      <c r="J122" s="0" t="n">
        <f aca="false">IF(I122&lt;$O$13,5,IF(I122&lt;$O$12,4,IF(I122&lt;$O$11,3.7,IF(I122&lt;$O$10,3.3,IF(I122&lt;$O$9,3,IF(I122&lt;$O$8,2.7,IF(I122&lt;$O$7,2.3,IF(I122&lt;$O$6,2,IF(I122&lt;$O$5,1.7,IF(I122&lt;$O$4,1.3,IF(I122="n.t.","N/A",1)))))))))))</f>
        <v>2.7</v>
      </c>
    </row>
    <row r="123" customFormat="false" ht="13.8" hidden="false" customHeight="false" outlineLevel="0" collapsed="false">
      <c r="A123" s="0" t="n">
        <v>381066</v>
      </c>
      <c r="B123" s="5" t="n">
        <v>1.75</v>
      </c>
      <c r="C123" s="5" t="n">
        <v>5</v>
      </c>
      <c r="D123" s="5" t="n">
        <v>0.75</v>
      </c>
      <c r="E123" s="5" t="n">
        <v>4.14</v>
      </c>
      <c r="F123" s="5" t="n">
        <v>1</v>
      </c>
      <c r="G123" s="5" t="n">
        <v>1.67</v>
      </c>
      <c r="H123" s="0" t="n">
        <f aca="false">SUM(B123:G123)</f>
        <v>14.31</v>
      </c>
      <c r="I123" s="6" t="n">
        <f aca="false">H123/45</f>
        <v>0.318</v>
      </c>
      <c r="J123" s="0" t="n">
        <f aca="false">IF(I123&lt;$O$13,5,IF(I123&lt;$O$12,4,IF(I123&lt;$O$11,3.7,IF(I123&lt;$O$10,3.3,IF(I123&lt;$O$9,3,IF(I123&lt;$O$8,2.7,IF(I123&lt;$O$7,2.3,IF(I123&lt;$O$6,2,IF(I123&lt;$O$5,1.7,IF(I123&lt;$O$4,1.3,IF(I123="n.t.","N/A",1)))))))))))</f>
        <v>5</v>
      </c>
    </row>
    <row r="124" customFormat="false" ht="13.8" hidden="false" customHeight="false" outlineLevel="0" collapsed="false">
      <c r="A124" s="0" t="n">
        <v>380758</v>
      </c>
      <c r="B124" s="8"/>
      <c r="C124" s="8"/>
      <c r="D124" s="8"/>
      <c r="E124" s="8"/>
      <c r="F124" s="8"/>
      <c r="G124" s="8"/>
      <c r="H124" s="0" t="n">
        <f aca="false">SUM(B124:G124)</f>
        <v>0</v>
      </c>
      <c r="I124" s="6" t="n">
        <f aca="false">H124/45</f>
        <v>0</v>
      </c>
      <c r="J124" s="0" t="n">
        <f aca="false">IF(I124&lt;$O$13,5,IF(I124&lt;$O$12,4,IF(I124&lt;$O$11,3.7,IF(I124&lt;$O$10,3.3,IF(I124&lt;$O$9,3,IF(I124&lt;$O$8,2.7,IF(I124&lt;$O$7,2.3,IF(I124&lt;$O$6,2,IF(I124&lt;$O$5,1.7,IF(I124&lt;$O$4,1.3,IF(I124="n.t.","N/A",1)))))))))))</f>
        <v>5</v>
      </c>
    </row>
    <row r="125" customFormat="false" ht="13.8" hidden="false" customHeight="false" outlineLevel="0" collapsed="false">
      <c r="A125" s="0" t="n">
        <v>380477</v>
      </c>
      <c r="B125" s="5" t="n">
        <v>2.5</v>
      </c>
      <c r="C125" s="5" t="n">
        <v>2.25</v>
      </c>
      <c r="D125" s="5" t="n">
        <v>2</v>
      </c>
      <c r="E125" s="5" t="n">
        <v>10</v>
      </c>
      <c r="F125" s="5" t="n">
        <v>0</v>
      </c>
      <c r="G125" s="5" t="n">
        <v>1.67</v>
      </c>
      <c r="H125" s="0" t="n">
        <f aca="false">SUM(B125:G125)</f>
        <v>18.42</v>
      </c>
      <c r="I125" s="6" t="n">
        <f aca="false">H125/45</f>
        <v>0.409333333333333</v>
      </c>
      <c r="J125" s="0" t="n">
        <f aca="false">IF(I125&lt;$O$13,5,IF(I125&lt;$O$12,4,IF(I125&lt;$O$11,3.7,IF(I125&lt;$O$10,3.3,IF(I125&lt;$O$9,3,IF(I125&lt;$O$8,2.7,IF(I125&lt;$O$7,2.3,IF(I125&lt;$O$6,2,IF(I125&lt;$O$5,1.7,IF(I125&lt;$O$4,1.3,IF(I125="n.t.","N/A",1)))))))))))</f>
        <v>5</v>
      </c>
    </row>
    <row r="126" customFormat="false" ht="13.8" hidden="false" customHeight="false" outlineLevel="0" collapsed="false">
      <c r="A126" s="0" t="n">
        <v>380216</v>
      </c>
      <c r="B126" s="5" t="n">
        <v>3</v>
      </c>
      <c r="C126" s="5" t="n">
        <v>6</v>
      </c>
      <c r="D126" s="5" t="n">
        <v>6</v>
      </c>
      <c r="E126" s="5" t="n">
        <v>12</v>
      </c>
      <c r="F126" s="5" t="n">
        <v>8</v>
      </c>
      <c r="G126" s="5" t="n">
        <v>10</v>
      </c>
      <c r="H126" s="0" t="n">
        <f aca="false">SUM(B126:G126)</f>
        <v>45</v>
      </c>
      <c r="I126" s="6" t="n">
        <f aca="false">H126/45</f>
        <v>1</v>
      </c>
      <c r="J126" s="0" t="n">
        <f aca="false">IF(I126&lt;$O$13,5,IF(I126&lt;$O$12,4,IF(I126&lt;$O$11,3.7,IF(I126&lt;$O$10,3.3,IF(I126&lt;$O$9,3,IF(I126&lt;$O$8,2.7,IF(I126&lt;$O$7,2.3,IF(I126&lt;$O$6,2,IF(I126&lt;$O$5,1.7,IF(I126&lt;$O$4,1.3,IF(I126="n.t.","N/A",1)))))))))))</f>
        <v>1</v>
      </c>
    </row>
    <row r="127" customFormat="false" ht="13.8" hidden="false" customHeight="false" outlineLevel="0" collapsed="false">
      <c r="A127" s="0" t="n">
        <v>380454</v>
      </c>
      <c r="B127" s="5" t="n">
        <v>2</v>
      </c>
      <c r="C127" s="5" t="n">
        <v>5</v>
      </c>
      <c r="D127" s="5" t="n">
        <v>5</v>
      </c>
      <c r="E127" s="5" t="n">
        <v>12</v>
      </c>
      <c r="F127" s="5" t="n">
        <v>3</v>
      </c>
      <c r="G127" s="5" t="n">
        <v>5.56</v>
      </c>
      <c r="H127" s="0" t="n">
        <f aca="false">SUM(B127:G127)</f>
        <v>32.56</v>
      </c>
      <c r="I127" s="6" t="n">
        <f aca="false">H127/45</f>
        <v>0.723555555555556</v>
      </c>
      <c r="J127" s="0" t="n">
        <f aca="false">IF(I127&lt;$O$13,5,IF(I127&lt;$O$12,4,IF(I127&lt;$O$11,3.7,IF(I127&lt;$O$10,3.3,IF(I127&lt;$O$9,3,IF(I127&lt;$O$8,2.7,IF(I127&lt;$O$7,2.3,IF(I127&lt;$O$6,2,IF(I127&lt;$O$5,1.7,IF(I127&lt;$O$4,1.3,IF(I127="n.t.","N/A",1)))))))))))</f>
        <v>2.7</v>
      </c>
    </row>
    <row r="128" customFormat="false" ht="13.8" hidden="false" customHeight="false" outlineLevel="0" collapsed="false">
      <c r="A128" s="0" t="n">
        <v>387721</v>
      </c>
      <c r="B128" s="5" t="n">
        <v>2.25</v>
      </c>
      <c r="C128" s="5" t="n">
        <v>4</v>
      </c>
      <c r="D128" s="5" t="n">
        <v>2</v>
      </c>
      <c r="E128" s="5" t="n">
        <v>7.71</v>
      </c>
      <c r="F128" s="5" t="n">
        <v>3.08</v>
      </c>
      <c r="G128" s="5" t="n">
        <v>3.89</v>
      </c>
      <c r="H128" s="0" t="n">
        <f aca="false">SUM(B128:G128)</f>
        <v>22.93</v>
      </c>
      <c r="I128" s="6" t="n">
        <f aca="false">H128/45</f>
        <v>0.509555555555556</v>
      </c>
      <c r="J128" s="0" t="n">
        <f aca="false">IF(I128&lt;$O$13,5,IF(I128&lt;$O$12,4,IF(I128&lt;$O$11,3.7,IF(I128&lt;$O$10,3.3,IF(I128&lt;$O$9,3,IF(I128&lt;$O$8,2.7,IF(I128&lt;$O$7,2.3,IF(I128&lt;$O$6,2,IF(I128&lt;$O$5,1.7,IF(I128&lt;$O$4,1.3,IF(I128="n.t.","N/A",1)))))))))))</f>
        <v>4</v>
      </c>
    </row>
    <row r="129" customFormat="false" ht="13.8" hidden="false" customHeight="false" outlineLevel="0" collapsed="false">
      <c r="A129" s="0" t="n">
        <v>3979666</v>
      </c>
      <c r="B129" s="5" t="n">
        <v>2</v>
      </c>
      <c r="C129" s="5" t="n">
        <v>3.5</v>
      </c>
      <c r="D129" s="5" t="n">
        <v>6</v>
      </c>
      <c r="E129" s="5" t="n">
        <v>11</v>
      </c>
      <c r="F129" s="5" t="n">
        <v>3.33</v>
      </c>
      <c r="G129" s="5" t="n">
        <v>6.67</v>
      </c>
      <c r="H129" s="0" t="n">
        <f aca="false">SUM(B129:G129)</f>
        <v>32.5</v>
      </c>
      <c r="I129" s="6" t="n">
        <f aca="false">H129/45</f>
        <v>0.722222222222222</v>
      </c>
      <c r="J129" s="0" t="n">
        <f aca="false">IF(I129&lt;$O$13,5,IF(I129&lt;$O$12,4,IF(I129&lt;$O$11,3.7,IF(I129&lt;$O$10,3.3,IF(I129&lt;$O$9,3,IF(I129&lt;$O$8,2.7,IF(I129&lt;$O$7,2.3,IF(I129&lt;$O$6,2,IF(I129&lt;$O$5,1.7,IF(I129&lt;$O$4,1.3,IF(I129="n.t.","N/A",1)))))))))))</f>
        <v>2.7</v>
      </c>
    </row>
    <row r="130" customFormat="false" ht="13.8" hidden="false" customHeight="false" outlineLevel="0" collapsed="false">
      <c r="A130" s="0" t="n">
        <v>333772</v>
      </c>
      <c r="B130" s="8"/>
      <c r="C130" s="8"/>
      <c r="D130" s="8"/>
      <c r="E130" s="8"/>
      <c r="F130" s="8"/>
      <c r="G130" s="8"/>
      <c r="H130" s="0" t="n">
        <f aca="false">SUM(B130:G130)</f>
        <v>0</v>
      </c>
      <c r="I130" s="6" t="n">
        <f aca="false">H130/45</f>
        <v>0</v>
      </c>
      <c r="J130" s="0" t="n">
        <f aca="false">IF(I130&lt;$O$13,5,IF(I130&lt;$O$12,4,IF(I130&lt;$O$11,3.7,IF(I130&lt;$O$10,3.3,IF(I130&lt;$O$9,3,IF(I130&lt;$O$8,2.7,IF(I130&lt;$O$7,2.3,IF(I130&lt;$O$6,2,IF(I130&lt;$O$5,1.7,IF(I130&lt;$O$4,1.3,IF(I130="n.t.","N/A",1)))))))))))</f>
        <v>5</v>
      </c>
    </row>
    <row r="131" customFormat="false" ht="13.8" hidden="false" customHeight="false" outlineLevel="0" collapsed="false">
      <c r="A131" s="0" t="n">
        <v>376956</v>
      </c>
      <c r="B131" s="5" t="n">
        <v>1.25</v>
      </c>
      <c r="C131" s="5" t="n">
        <v>6</v>
      </c>
      <c r="D131" s="5" t="n">
        <v>2.25</v>
      </c>
      <c r="E131" s="5" t="n">
        <v>12</v>
      </c>
      <c r="F131" s="5" t="n">
        <v>5</v>
      </c>
      <c r="G131" s="5" t="n">
        <v>6.11</v>
      </c>
      <c r="H131" s="0" t="n">
        <f aca="false">SUM(B131:G131)</f>
        <v>32.61</v>
      </c>
      <c r="I131" s="6" t="n">
        <f aca="false">H131/45</f>
        <v>0.724666666666667</v>
      </c>
      <c r="J131" s="0" t="n">
        <f aca="false">IF(I131&lt;$O$13,5,IF(I131&lt;$O$12,4,IF(I131&lt;$O$11,3.7,IF(I131&lt;$O$10,3.3,IF(I131&lt;$O$9,3,IF(I131&lt;$O$8,2.7,IF(I131&lt;$O$7,2.3,IF(I131&lt;$O$6,2,IF(I131&lt;$O$5,1.7,IF(I131&lt;$O$4,1.3,IF(I131="n.t.","N/A",1)))))))))))</f>
        <v>2.7</v>
      </c>
    </row>
    <row r="132" customFormat="false" ht="13.8" hidden="false" customHeight="false" outlineLevel="0" collapsed="false">
      <c r="A132" s="0" t="n">
        <v>379672</v>
      </c>
      <c r="B132" s="5" t="n">
        <v>2.75</v>
      </c>
      <c r="C132" s="5" t="n">
        <v>4</v>
      </c>
      <c r="D132" s="5" t="n">
        <v>6</v>
      </c>
      <c r="E132" s="5" t="n">
        <v>11.14</v>
      </c>
      <c r="F132" s="5" t="n">
        <v>5</v>
      </c>
      <c r="G132" s="5" t="n">
        <v>7.78</v>
      </c>
      <c r="H132" s="0" t="n">
        <f aca="false">SUM(B132:G132)</f>
        <v>36.67</v>
      </c>
      <c r="I132" s="6" t="n">
        <f aca="false">H132/45</f>
        <v>0.814888888888889</v>
      </c>
      <c r="J132" s="0" t="n">
        <f aca="false">IF(I132&lt;$O$13,5,IF(I132&lt;$O$12,4,IF(I132&lt;$O$11,3.7,IF(I132&lt;$O$10,3.3,IF(I132&lt;$O$9,3,IF(I132&lt;$O$8,2.7,IF(I132&lt;$O$7,2.3,IF(I132&lt;$O$6,2,IF(I132&lt;$O$5,1.7,IF(I132&lt;$O$4,1.3,IF(I132="n.t.","N/A",1)))))))))))</f>
        <v>2</v>
      </c>
    </row>
    <row r="133" customFormat="false" ht="13.8" hidden="false" customHeight="false" outlineLevel="0" collapsed="false">
      <c r="A133" s="0" t="n">
        <v>369350</v>
      </c>
      <c r="B133" s="8"/>
      <c r="C133" s="8"/>
      <c r="D133" s="8"/>
      <c r="E133" s="8"/>
      <c r="F133" s="8"/>
      <c r="G133" s="8"/>
      <c r="H133" s="0" t="n">
        <f aca="false">SUM(B133:G133)</f>
        <v>0</v>
      </c>
      <c r="I133" s="6" t="n">
        <f aca="false">H133/45</f>
        <v>0</v>
      </c>
      <c r="J133" s="0" t="n">
        <f aca="false">IF(I133&lt;$O$13,5,IF(I133&lt;$O$12,4,IF(I133&lt;$O$11,3.7,IF(I133&lt;$O$10,3.3,IF(I133&lt;$O$9,3,IF(I133&lt;$O$8,2.7,IF(I133&lt;$O$7,2.3,IF(I133&lt;$O$6,2,IF(I133&lt;$O$5,1.7,IF(I133&lt;$O$4,1.3,IF(I133="n.t.","N/A",1)))))))))))</f>
        <v>5</v>
      </c>
    </row>
    <row r="134" customFormat="false" ht="13.8" hidden="false" customHeight="false" outlineLevel="0" collapsed="false">
      <c r="A134" s="0" t="n">
        <v>387270</v>
      </c>
      <c r="B134" s="5" t="n">
        <v>2</v>
      </c>
      <c r="C134" s="5" t="n">
        <v>3.5</v>
      </c>
      <c r="D134" s="5" t="n">
        <v>6</v>
      </c>
      <c r="E134" s="5" t="n">
        <v>11.14</v>
      </c>
      <c r="F134" s="5" t="n">
        <v>2.33</v>
      </c>
      <c r="G134" s="5" t="n">
        <v>10</v>
      </c>
      <c r="H134" s="0" t="n">
        <f aca="false">SUM(B134:G134)</f>
        <v>34.97</v>
      </c>
      <c r="I134" s="6" t="n">
        <f aca="false">H134/45</f>
        <v>0.777111111111111</v>
      </c>
      <c r="J134" s="0" t="n">
        <f aca="false">IF(I134&lt;$O$13,5,IF(I134&lt;$O$12,4,IF(I134&lt;$O$11,3.7,IF(I134&lt;$O$10,3.3,IF(I134&lt;$O$9,3,IF(I134&lt;$O$8,2.7,IF(I134&lt;$O$7,2.3,IF(I134&lt;$O$6,2,IF(I134&lt;$O$5,1.7,IF(I134&lt;$O$4,1.3,IF(I134="n.t.","N/A",1)))))))))))</f>
        <v>2.3</v>
      </c>
    </row>
    <row r="135" customFormat="false" ht="13.8" hidden="false" customHeight="false" outlineLevel="0" collapsed="false">
      <c r="A135" s="0" t="n">
        <v>387207</v>
      </c>
      <c r="B135" s="5" t="n">
        <v>2</v>
      </c>
      <c r="C135" s="5" t="n">
        <v>6</v>
      </c>
      <c r="D135" s="5" t="n">
        <v>2</v>
      </c>
      <c r="E135" s="5" t="n">
        <v>11.71</v>
      </c>
      <c r="F135" s="5" t="n">
        <v>1.5</v>
      </c>
      <c r="G135" s="5" t="n">
        <v>8.89</v>
      </c>
      <c r="H135" s="0" t="n">
        <f aca="false">SUM(B135:G135)</f>
        <v>32.1</v>
      </c>
      <c r="I135" s="6" t="n">
        <f aca="false">H135/45</f>
        <v>0.713333333333333</v>
      </c>
      <c r="J135" s="0" t="n">
        <f aca="false">IF(I135&lt;$O$13,5,IF(I135&lt;$O$12,4,IF(I135&lt;$O$11,3.7,IF(I135&lt;$O$10,3.3,IF(I135&lt;$O$9,3,IF(I135&lt;$O$8,2.7,IF(I135&lt;$O$7,2.3,IF(I135&lt;$O$6,2,IF(I135&lt;$O$5,1.7,IF(I135&lt;$O$4,1.3,IF(I135="n.t.","N/A",1)))))))))))</f>
        <v>2.7</v>
      </c>
    </row>
    <row r="136" customFormat="false" ht="13.8" hidden="false" customHeight="false" outlineLevel="0" collapsed="false">
      <c r="A136" s="0" t="n">
        <v>369563</v>
      </c>
      <c r="B136" s="8"/>
      <c r="C136" s="8"/>
      <c r="D136" s="8"/>
      <c r="E136" s="8"/>
      <c r="F136" s="8"/>
      <c r="G136" s="8"/>
      <c r="H136" s="0" t="n">
        <f aca="false">SUM(B136:G136)</f>
        <v>0</v>
      </c>
      <c r="I136" s="6" t="n">
        <f aca="false">H136/45</f>
        <v>0</v>
      </c>
      <c r="J136" s="0" t="n">
        <f aca="false">IF(I136&lt;$O$13,5,IF(I136&lt;$O$12,4,IF(I136&lt;$O$11,3.7,IF(I136&lt;$O$10,3.3,IF(I136&lt;$O$9,3,IF(I136&lt;$O$8,2.7,IF(I136&lt;$O$7,2.3,IF(I136&lt;$O$6,2,IF(I136&lt;$O$5,1.7,IF(I136&lt;$O$4,1.3,IF(I136="n.t.","N/A",1)))))))))))</f>
        <v>5</v>
      </c>
    </row>
    <row r="137" customFormat="false" ht="13.8" hidden="false" customHeight="false" outlineLevel="0" collapsed="false">
      <c r="A137" s="0" t="n">
        <v>387382</v>
      </c>
      <c r="B137" s="5" t="n">
        <v>1</v>
      </c>
      <c r="C137" s="5" t="n">
        <v>1.75</v>
      </c>
      <c r="D137" s="5" t="n">
        <v>0.75</v>
      </c>
      <c r="E137" s="5" t="n">
        <v>11.71</v>
      </c>
      <c r="F137" s="5" t="n">
        <v>2.2</v>
      </c>
      <c r="G137" s="5" t="n">
        <v>4.44</v>
      </c>
      <c r="H137" s="0" t="n">
        <f aca="false">SUM(B137:G137)</f>
        <v>21.85</v>
      </c>
      <c r="I137" s="6" t="n">
        <f aca="false">H137/45</f>
        <v>0.485555555555556</v>
      </c>
      <c r="J137" s="0" t="n">
        <f aca="false">IF(I137&lt;$O$13,5,IF(I137&lt;$O$12,4,IF(I137&lt;$O$11,3.7,IF(I137&lt;$O$10,3.3,IF(I137&lt;$O$9,3,IF(I137&lt;$O$8,2.7,IF(I137&lt;$O$7,2.3,IF(I137&lt;$O$6,2,IF(I137&lt;$O$5,1.7,IF(I137&lt;$O$4,1.3,IF(I137="n.t.","N/A",1)))))))))))</f>
        <v>5</v>
      </c>
    </row>
    <row r="138" customFormat="false" ht="13.8" hidden="false" customHeight="false" outlineLevel="0" collapsed="false">
      <c r="A138" s="0" t="n">
        <v>345549</v>
      </c>
      <c r="B138" s="5" t="n">
        <v>2.5</v>
      </c>
      <c r="C138" s="5" t="n">
        <v>4</v>
      </c>
      <c r="D138" s="5" t="n">
        <v>2.5</v>
      </c>
      <c r="E138" s="5" t="n">
        <v>10.43</v>
      </c>
      <c r="F138" s="5" t="n">
        <v>1</v>
      </c>
      <c r="G138" s="5" t="n">
        <v>4.44</v>
      </c>
      <c r="H138" s="0" t="n">
        <f aca="false">SUM(B138:G138)</f>
        <v>24.87</v>
      </c>
      <c r="I138" s="6" t="n">
        <f aca="false">H138/45</f>
        <v>0.552666666666667</v>
      </c>
      <c r="J138" s="0" t="n">
        <f aca="false">IF(I138&lt;$O$13,5,IF(I138&lt;$O$12,4,IF(I138&lt;$O$11,3.7,IF(I138&lt;$O$10,3.3,IF(I138&lt;$O$9,3,IF(I138&lt;$O$8,2.7,IF(I138&lt;$O$7,2.3,IF(I138&lt;$O$6,2,IF(I138&lt;$O$5,1.7,IF(I138&lt;$O$4,1.3,IF(I138="n.t.","N/A",1)))))))))))</f>
        <v>3.7</v>
      </c>
    </row>
    <row r="139" customFormat="false" ht="13.8" hidden="false" customHeight="false" outlineLevel="0" collapsed="false">
      <c r="A139" s="0" t="n">
        <v>387694</v>
      </c>
      <c r="B139" s="5" t="n">
        <v>2</v>
      </c>
      <c r="C139" s="5" t="n">
        <v>4</v>
      </c>
      <c r="D139" s="5" t="n">
        <v>1</v>
      </c>
      <c r="E139" s="5" t="n">
        <v>10</v>
      </c>
      <c r="F139" s="5" t="n">
        <v>2.5</v>
      </c>
      <c r="G139" s="5" t="n">
        <v>7.22</v>
      </c>
      <c r="H139" s="0" t="n">
        <f aca="false">SUM(B139:G139)</f>
        <v>26.72</v>
      </c>
      <c r="I139" s="6" t="n">
        <f aca="false">H139/45</f>
        <v>0.593777777777778</v>
      </c>
      <c r="J139" s="0" t="n">
        <f aca="false">IF(I139&lt;$O$13,5,IF(I139&lt;$O$12,4,IF(I139&lt;$O$11,3.7,IF(I139&lt;$O$10,3.3,IF(I139&lt;$O$9,3,IF(I139&lt;$O$8,2.7,IF(I139&lt;$O$7,2.3,IF(I139&lt;$O$6,2,IF(I139&lt;$O$5,1.7,IF(I139&lt;$O$4,1.3,IF(I139="n.t.","N/A",1)))))))))))</f>
        <v>3.7</v>
      </c>
    </row>
    <row r="140" customFormat="false" ht="13.8" hidden="false" customHeight="false" outlineLevel="0" collapsed="false">
      <c r="A140" s="0" t="n">
        <v>387653</v>
      </c>
      <c r="B140" s="5" t="n">
        <v>2</v>
      </c>
      <c r="C140" s="5" t="n">
        <v>3.5</v>
      </c>
      <c r="D140" s="5" t="n">
        <v>3.5</v>
      </c>
      <c r="E140" s="5" t="n">
        <v>12</v>
      </c>
      <c r="F140" s="5" t="n">
        <v>6.5</v>
      </c>
      <c r="G140" s="5" t="n">
        <v>6.67</v>
      </c>
      <c r="H140" s="0" t="n">
        <f aca="false">SUM(B140:G140)</f>
        <v>34.17</v>
      </c>
      <c r="I140" s="6" t="n">
        <f aca="false">H140/45</f>
        <v>0.759333333333333</v>
      </c>
      <c r="J140" s="0" t="n">
        <f aca="false">IF(I140&lt;$O$13,5,IF(I140&lt;$O$12,4,IF(I140&lt;$O$11,3.7,IF(I140&lt;$O$10,3.3,IF(I140&lt;$O$9,3,IF(I140&lt;$O$8,2.7,IF(I140&lt;$O$7,2.3,IF(I140&lt;$O$6,2,IF(I140&lt;$O$5,1.7,IF(I140&lt;$O$4,1.3,IF(I140="n.t.","N/A",1)))))))))))</f>
        <v>2.3</v>
      </c>
    </row>
    <row r="141" customFormat="false" ht="13.8" hidden="false" customHeight="false" outlineLevel="0" collapsed="false">
      <c r="A141" s="0" t="n">
        <v>387652</v>
      </c>
      <c r="B141" s="5" t="n">
        <v>1</v>
      </c>
      <c r="C141" s="5" t="n">
        <v>4</v>
      </c>
      <c r="D141" s="5" t="n">
        <v>3</v>
      </c>
      <c r="E141" s="5" t="n">
        <v>12</v>
      </c>
      <c r="F141" s="5" t="n">
        <v>2.5</v>
      </c>
      <c r="G141" s="5" t="n">
        <v>5.56</v>
      </c>
      <c r="H141" s="0" t="n">
        <f aca="false">SUM(B141:G141)</f>
        <v>28.06</v>
      </c>
      <c r="I141" s="6" t="n">
        <f aca="false">H141/45</f>
        <v>0.623555555555556</v>
      </c>
      <c r="J141" s="0" t="n">
        <f aca="false">IF(I141&lt;$O$13,5,IF(I141&lt;$O$12,4,IF(I141&lt;$O$11,3.7,IF(I141&lt;$O$10,3.3,IF(I141&lt;$O$9,3,IF(I141&lt;$O$8,2.7,IF(I141&lt;$O$7,2.3,IF(I141&lt;$O$6,2,IF(I141&lt;$O$5,1.7,IF(I141&lt;$O$4,1.3,IF(I141="n.t.","N/A",1)))))))))))</f>
        <v>3.3</v>
      </c>
    </row>
    <row r="142" customFormat="false" ht="13.8" hidden="false" customHeight="false" outlineLevel="0" collapsed="false">
      <c r="A142" s="0" t="n">
        <v>387342</v>
      </c>
      <c r="B142" s="5" t="n">
        <v>2.5</v>
      </c>
      <c r="C142" s="5" t="n">
        <v>5</v>
      </c>
      <c r="D142" s="5" t="n">
        <v>3.75</v>
      </c>
      <c r="E142" s="5" t="n">
        <v>11.14</v>
      </c>
      <c r="F142" s="5" t="n">
        <v>2.33</v>
      </c>
      <c r="G142" s="5" t="n">
        <v>10</v>
      </c>
      <c r="H142" s="0" t="n">
        <f aca="false">SUM(B142:G142)</f>
        <v>34.72</v>
      </c>
      <c r="I142" s="6" t="n">
        <f aca="false">H142/45</f>
        <v>0.771555555555556</v>
      </c>
      <c r="J142" s="0" t="n">
        <f aca="false">IF(I142&lt;$O$13,5,IF(I142&lt;$O$12,4,IF(I142&lt;$O$11,3.7,IF(I142&lt;$O$10,3.3,IF(I142&lt;$O$9,3,IF(I142&lt;$O$8,2.7,IF(I142&lt;$O$7,2.3,IF(I142&lt;$O$6,2,IF(I142&lt;$O$5,1.7,IF(I142&lt;$O$4,1.3,IF(I142="n.t.","N/A",1)))))))))))</f>
        <v>2.3</v>
      </c>
    </row>
    <row r="143" customFormat="false" ht="13.8" hidden="false" customHeight="false" outlineLevel="0" collapsed="false">
      <c r="A143" s="0" t="n">
        <v>357249</v>
      </c>
      <c r="B143" s="8"/>
      <c r="C143" s="8"/>
      <c r="D143" s="8"/>
      <c r="E143" s="8"/>
      <c r="F143" s="8"/>
      <c r="G143" s="8"/>
      <c r="H143" s="0" t="n">
        <f aca="false">SUM(B143:G143)</f>
        <v>0</v>
      </c>
      <c r="I143" s="6" t="n">
        <f aca="false">H143/45</f>
        <v>0</v>
      </c>
      <c r="J143" s="0" t="n">
        <f aca="false">IF(I143&lt;$O$13,5,IF(I143&lt;$O$12,4,IF(I143&lt;$O$11,3.7,IF(I143&lt;$O$10,3.3,IF(I143&lt;$O$9,3,IF(I143&lt;$O$8,2.7,IF(I143&lt;$O$7,2.3,IF(I143&lt;$O$6,2,IF(I143&lt;$O$5,1.7,IF(I143&lt;$O$4,1.3,IF(I143="n.t.","N/A",1)))))))))))</f>
        <v>5</v>
      </c>
    </row>
    <row r="144" customFormat="false" ht="13.8" hidden="false" customHeight="false" outlineLevel="0" collapsed="false">
      <c r="A144" s="0" t="n">
        <v>340990</v>
      </c>
      <c r="B144" s="5" t="n">
        <v>2.25</v>
      </c>
      <c r="C144" s="5" t="n">
        <v>3</v>
      </c>
      <c r="D144" s="5" t="n">
        <v>3</v>
      </c>
      <c r="E144" s="5" t="n">
        <v>9.14</v>
      </c>
      <c r="F144" s="5" t="n">
        <v>6</v>
      </c>
      <c r="G144" s="5" t="n">
        <v>9.44</v>
      </c>
      <c r="H144" s="0" t="n">
        <f aca="false">SUM(B144:G144)</f>
        <v>32.83</v>
      </c>
      <c r="I144" s="6" t="n">
        <f aca="false">H144/45</f>
        <v>0.729555555555556</v>
      </c>
      <c r="J144" s="0" t="n">
        <f aca="false">IF(I144&lt;$O$13,5,IF(I144&lt;$O$12,4,IF(I144&lt;$O$11,3.7,IF(I144&lt;$O$10,3.3,IF(I144&lt;$O$9,3,IF(I144&lt;$O$8,2.7,IF(I144&lt;$O$7,2.3,IF(I144&lt;$O$6,2,IF(I144&lt;$O$5,1.7,IF(I144&lt;$O$4,1.3,IF(I144="n.t.","N/A",1)))))))))))</f>
        <v>2.7</v>
      </c>
    </row>
    <row r="145" customFormat="false" ht="13.8" hidden="false" customHeight="false" outlineLevel="0" collapsed="false">
      <c r="A145" s="0" t="n">
        <v>386019</v>
      </c>
      <c r="B145" s="5" t="n">
        <v>2.5</v>
      </c>
      <c r="C145" s="5" t="n">
        <v>3</v>
      </c>
      <c r="D145" s="5" t="n">
        <v>1.75</v>
      </c>
      <c r="E145" s="5" t="n">
        <v>10</v>
      </c>
      <c r="F145" s="5" t="n">
        <v>3.08</v>
      </c>
      <c r="G145" s="5" t="n">
        <v>10</v>
      </c>
      <c r="H145" s="0" t="n">
        <f aca="false">SUM(B145:G145)</f>
        <v>30.33</v>
      </c>
      <c r="I145" s="6" t="n">
        <f aca="false">H145/45</f>
        <v>0.674</v>
      </c>
      <c r="J145" s="0" t="n">
        <f aca="false">IF(I145&lt;$O$13,5,IF(I145&lt;$O$12,4,IF(I145&lt;$O$11,3.7,IF(I145&lt;$O$10,3.3,IF(I145&lt;$O$9,3,IF(I145&lt;$O$8,2.7,IF(I145&lt;$O$7,2.3,IF(I145&lt;$O$6,2,IF(I145&lt;$O$5,1.7,IF(I145&lt;$O$4,1.3,IF(I145="n.t.","N/A",1)))))))))))</f>
        <v>3</v>
      </c>
    </row>
    <row r="146" customFormat="false" ht="13.8" hidden="false" customHeight="false" outlineLevel="0" collapsed="false">
      <c r="A146" s="0" t="n">
        <v>347250</v>
      </c>
      <c r="B146" s="5" t="n">
        <v>2.75</v>
      </c>
      <c r="C146" s="5" t="n">
        <v>3.5</v>
      </c>
      <c r="D146" s="5" t="n">
        <v>5</v>
      </c>
      <c r="E146" s="5" t="n">
        <v>8</v>
      </c>
      <c r="F146" s="5" t="n">
        <v>2</v>
      </c>
      <c r="G146" s="5" t="n">
        <v>10</v>
      </c>
      <c r="H146" s="0" t="n">
        <f aca="false">SUM(B146:G146)</f>
        <v>31.25</v>
      </c>
      <c r="I146" s="6" t="n">
        <f aca="false">H146/45</f>
        <v>0.694444444444444</v>
      </c>
      <c r="J146" s="0" t="n">
        <f aca="false">IF(I146&lt;$O$13,5,IF(I146&lt;$O$12,4,IF(I146&lt;$O$11,3.7,IF(I146&lt;$O$10,3.3,IF(I146&lt;$O$9,3,IF(I146&lt;$O$8,2.7,IF(I146&lt;$O$7,2.3,IF(I146&lt;$O$6,2,IF(I146&lt;$O$5,1.7,IF(I146&lt;$O$4,1.3,IF(I146="n.t.","N/A",1)))))))))))</f>
        <v>3</v>
      </c>
    </row>
    <row r="147" customFormat="false" ht="13.8" hidden="false" customHeight="false" outlineLevel="0" collapsed="false">
      <c r="A147" s="0" t="n">
        <v>387286</v>
      </c>
      <c r="B147" s="8"/>
      <c r="C147" s="8"/>
      <c r="D147" s="8"/>
      <c r="E147" s="8"/>
      <c r="F147" s="8"/>
      <c r="G147" s="8"/>
      <c r="H147" s="0" t="n">
        <f aca="false">SUM(B147:G147)</f>
        <v>0</v>
      </c>
      <c r="I147" s="6" t="n">
        <f aca="false">H147/45</f>
        <v>0</v>
      </c>
      <c r="J147" s="0" t="n">
        <f aca="false">IF(I147&lt;$O$13,5,IF(I147&lt;$O$12,4,IF(I147&lt;$O$11,3.7,IF(I147&lt;$O$10,3.3,IF(I147&lt;$O$9,3,IF(I147&lt;$O$8,2.7,IF(I147&lt;$O$7,2.3,IF(I147&lt;$O$6,2,IF(I147&lt;$O$5,1.7,IF(I147&lt;$O$4,1.3,IF(I147="n.t.","N/A",1)))))))))))</f>
        <v>5</v>
      </c>
    </row>
    <row r="148" customFormat="false" ht="13.8" hidden="false" customHeight="false" outlineLevel="0" collapsed="false">
      <c r="A148" s="0" t="n">
        <v>384418</v>
      </c>
      <c r="B148" s="5" t="n">
        <v>2.5</v>
      </c>
      <c r="C148" s="5" t="n">
        <v>6</v>
      </c>
      <c r="D148" s="5" t="n">
        <v>4</v>
      </c>
      <c r="E148" s="5" t="n">
        <v>9.14</v>
      </c>
      <c r="F148" s="5" t="n">
        <v>3</v>
      </c>
      <c r="G148" s="5" t="n">
        <v>4.44</v>
      </c>
      <c r="H148" s="0" t="n">
        <f aca="false">SUM(B148:G148)</f>
        <v>29.08</v>
      </c>
      <c r="I148" s="6" t="n">
        <f aca="false">H148/45</f>
        <v>0.646222222222222</v>
      </c>
      <c r="J148" s="0" t="n">
        <f aca="false">IF(I148&lt;$O$13,5,IF(I148&lt;$O$12,4,IF(I148&lt;$O$11,3.7,IF(I148&lt;$O$10,3.3,IF(I148&lt;$O$9,3,IF(I148&lt;$O$8,2.7,IF(I148&lt;$O$7,2.3,IF(I148&lt;$O$6,2,IF(I148&lt;$O$5,1.7,IF(I148&lt;$O$4,1.3,IF(I148="n.t.","N/A",1)))))))))))</f>
        <v>3.3</v>
      </c>
    </row>
    <row r="149" customFormat="false" ht="13.8" hidden="false" customHeight="false" outlineLevel="0" collapsed="false">
      <c r="A149" s="0" t="n">
        <v>387348</v>
      </c>
      <c r="B149" s="5" t="n">
        <v>2</v>
      </c>
      <c r="C149" s="5" t="n">
        <v>2</v>
      </c>
      <c r="D149" s="5" t="n">
        <v>1.75</v>
      </c>
      <c r="E149" s="5" t="n">
        <v>11.71</v>
      </c>
      <c r="F149" s="5" t="n">
        <v>2</v>
      </c>
      <c r="G149" s="5" t="n">
        <v>0.56</v>
      </c>
      <c r="H149" s="0" t="n">
        <f aca="false">SUM(B149:G149)</f>
        <v>20.02</v>
      </c>
      <c r="I149" s="6" t="n">
        <f aca="false">H149/45</f>
        <v>0.444888888888889</v>
      </c>
      <c r="J149" s="0" t="n">
        <f aca="false">IF(I149&lt;$O$13,5,IF(I149&lt;$O$12,4,IF(I149&lt;$O$11,3.7,IF(I149&lt;$O$10,3.3,IF(I149&lt;$O$9,3,IF(I149&lt;$O$8,2.7,IF(I149&lt;$O$7,2.3,IF(I149&lt;$O$6,2,IF(I149&lt;$O$5,1.7,IF(I149&lt;$O$4,1.3,IF(I149="n.t.","N/A",1)))))))))))</f>
        <v>5</v>
      </c>
    </row>
    <row r="150" customFormat="false" ht="13.8" hidden="false" customHeight="false" outlineLevel="0" collapsed="false">
      <c r="A150" s="0" t="n">
        <v>384569</v>
      </c>
      <c r="B150" s="5" t="n">
        <v>2</v>
      </c>
      <c r="C150" s="5" t="n">
        <v>5</v>
      </c>
      <c r="D150" s="5" t="n">
        <v>3</v>
      </c>
      <c r="E150" s="5" t="n">
        <v>9.14</v>
      </c>
      <c r="F150" s="5" t="n">
        <v>2.5</v>
      </c>
      <c r="G150" s="5" t="n">
        <v>6.11</v>
      </c>
      <c r="H150" s="0" t="n">
        <f aca="false">SUM(B150:G150)</f>
        <v>27.75</v>
      </c>
      <c r="I150" s="6" t="n">
        <f aca="false">H150/45</f>
        <v>0.616666666666667</v>
      </c>
      <c r="J150" s="0" t="n">
        <f aca="false">IF(I150&lt;$O$13,5,IF(I150&lt;$O$12,4,IF(I150&lt;$O$11,3.7,IF(I150&lt;$O$10,3.3,IF(I150&lt;$O$9,3,IF(I150&lt;$O$8,2.7,IF(I150&lt;$O$7,2.3,IF(I150&lt;$O$6,2,IF(I150&lt;$O$5,1.7,IF(I150&lt;$O$4,1.3,IF(I150="n.t.","N/A",1)))))))))))</f>
        <v>3.3</v>
      </c>
    </row>
    <row r="151" customFormat="false" ht="13.8" hidden="false" customHeight="false" outlineLevel="0" collapsed="false">
      <c r="A151" s="0" t="n">
        <v>387807</v>
      </c>
      <c r="B151" s="5" t="n">
        <v>2</v>
      </c>
      <c r="C151" s="5" t="n">
        <v>3.5</v>
      </c>
      <c r="D151" s="5" t="n">
        <v>2</v>
      </c>
      <c r="E151" s="5" t="n">
        <v>11.71</v>
      </c>
      <c r="F151" s="5" t="n">
        <v>3.33</v>
      </c>
      <c r="G151" s="5" t="n">
        <v>7.78</v>
      </c>
      <c r="H151" s="0" t="n">
        <f aca="false">SUM(B151:G151)</f>
        <v>30.32</v>
      </c>
      <c r="I151" s="6" t="n">
        <f aca="false">H151/45</f>
        <v>0.673777777777778</v>
      </c>
      <c r="J151" s="0" t="n">
        <f aca="false">IF(I151&lt;$O$13,5,IF(I151&lt;$O$12,4,IF(I151&lt;$O$11,3.7,IF(I151&lt;$O$10,3.3,IF(I151&lt;$O$9,3,IF(I151&lt;$O$8,2.7,IF(I151&lt;$O$7,2.3,IF(I151&lt;$O$6,2,IF(I151&lt;$O$5,1.7,IF(I151&lt;$O$4,1.3,IF(I151="n.t.","N/A",1)))))))))))</f>
        <v>3</v>
      </c>
    </row>
    <row r="152" customFormat="false" ht="13.8" hidden="false" customHeight="false" outlineLevel="0" collapsed="false">
      <c r="A152" s="0" t="n">
        <v>368164</v>
      </c>
      <c r="B152" s="8"/>
      <c r="C152" s="8"/>
      <c r="D152" s="8"/>
      <c r="E152" s="8"/>
      <c r="F152" s="8"/>
      <c r="G152" s="8"/>
      <c r="H152" s="0" t="n">
        <f aca="false">SUM(B152:G152)</f>
        <v>0</v>
      </c>
      <c r="I152" s="6" t="n">
        <f aca="false">H152/45</f>
        <v>0</v>
      </c>
      <c r="J152" s="0" t="n">
        <f aca="false">IF(I152&lt;$O$13,5,IF(I152&lt;$O$12,4,IF(I152&lt;$O$11,3.7,IF(I152&lt;$O$10,3.3,IF(I152&lt;$O$9,3,IF(I152&lt;$O$8,2.7,IF(I152&lt;$O$7,2.3,IF(I152&lt;$O$6,2,IF(I152&lt;$O$5,1.7,IF(I152&lt;$O$4,1.3,IF(I152="n.t.","N/A",1)))))))))))</f>
        <v>5</v>
      </c>
    </row>
    <row r="153" customFormat="false" ht="13.8" hidden="false" customHeight="false" outlineLevel="0" collapsed="false">
      <c r="A153" s="0" t="n">
        <v>386955</v>
      </c>
      <c r="B153" s="5" t="n">
        <v>2</v>
      </c>
      <c r="C153" s="5" t="n">
        <v>1.75</v>
      </c>
      <c r="D153" s="5" t="n">
        <v>1.25</v>
      </c>
      <c r="E153" s="5" t="n">
        <v>9.43</v>
      </c>
      <c r="F153" s="5" t="n">
        <v>1</v>
      </c>
      <c r="G153" s="5" t="n">
        <v>7.78</v>
      </c>
      <c r="H153" s="0" t="n">
        <f aca="false">SUM(B153:G153)</f>
        <v>23.21</v>
      </c>
      <c r="I153" s="6" t="n">
        <f aca="false">H153/45</f>
        <v>0.515777777777778</v>
      </c>
      <c r="J153" s="0" t="n">
        <f aca="false">IF(I153&lt;$O$13,5,IF(I153&lt;$O$12,4,IF(I153&lt;$O$11,3.7,IF(I153&lt;$O$10,3.3,IF(I153&lt;$O$9,3,IF(I153&lt;$O$8,2.7,IF(I153&lt;$O$7,2.3,IF(I153&lt;$O$6,2,IF(I153&lt;$O$5,1.7,IF(I153&lt;$O$4,1.3,IF(I153="n.t.","N/A",1)))))))))))</f>
        <v>4</v>
      </c>
    </row>
    <row r="154" customFormat="false" ht="13.8" hidden="false" customHeight="false" outlineLevel="0" collapsed="false">
      <c r="A154" s="0" t="n">
        <v>340974</v>
      </c>
      <c r="B154" s="5" t="n">
        <v>3</v>
      </c>
      <c r="C154" s="5" t="n">
        <v>6</v>
      </c>
      <c r="D154" s="5" t="n">
        <v>6</v>
      </c>
      <c r="E154" s="5" t="n">
        <v>12</v>
      </c>
      <c r="F154" s="5" t="n">
        <v>7</v>
      </c>
      <c r="G154" s="5" t="n">
        <v>10</v>
      </c>
      <c r="H154" s="0" t="n">
        <f aca="false">SUM(B154:G154)</f>
        <v>44</v>
      </c>
      <c r="I154" s="6" t="n">
        <f aca="false">H154/45</f>
        <v>0.977777777777778</v>
      </c>
      <c r="J154" s="0" t="n">
        <f aca="false">IF(I154&lt;$O$13,5,IF(I154&lt;$O$12,4,IF(I154&lt;$O$11,3.7,IF(I154&lt;$O$10,3.3,IF(I154&lt;$O$9,3,IF(I154&lt;$O$8,2.7,IF(I154&lt;$O$7,2.3,IF(I154&lt;$O$6,2,IF(I154&lt;$O$5,1.7,IF(I154&lt;$O$4,1.3,IF(I154="n.t.","N/A",1)))))))))))</f>
        <v>1</v>
      </c>
    </row>
    <row r="155" customFormat="false" ht="13.8" hidden="false" customHeight="false" outlineLevel="0" collapsed="false">
      <c r="A155" s="0" t="n">
        <v>347498</v>
      </c>
      <c r="B155" s="8"/>
      <c r="C155" s="8"/>
      <c r="D155" s="8"/>
      <c r="E155" s="8"/>
      <c r="F155" s="8"/>
      <c r="G155" s="8"/>
      <c r="H155" s="0" t="n">
        <f aca="false">SUM(B155:G155)</f>
        <v>0</v>
      </c>
      <c r="I155" s="6" t="n">
        <f aca="false">H155/45</f>
        <v>0</v>
      </c>
      <c r="J155" s="0" t="n">
        <f aca="false">IF(I155&lt;$O$13,5,IF(I155&lt;$O$12,4,IF(I155&lt;$O$11,3.7,IF(I155&lt;$O$10,3.3,IF(I155&lt;$O$9,3,IF(I155&lt;$O$8,2.7,IF(I155&lt;$O$7,2.3,IF(I155&lt;$O$6,2,IF(I155&lt;$O$5,1.7,IF(I155&lt;$O$4,1.3,IF(I155="n.t.","N/A",1)))))))))))</f>
        <v>5</v>
      </c>
    </row>
    <row r="156" customFormat="false" ht="13.8" hidden="false" customHeight="false" outlineLevel="0" collapsed="false">
      <c r="A156" s="0" t="n">
        <v>386502</v>
      </c>
      <c r="B156" s="5" t="n">
        <v>2.5</v>
      </c>
      <c r="C156" s="5" t="n">
        <v>6</v>
      </c>
      <c r="D156" s="5" t="n">
        <v>5.75</v>
      </c>
      <c r="E156" s="5" t="n">
        <v>10</v>
      </c>
      <c r="F156" s="5" t="n">
        <v>2</v>
      </c>
      <c r="G156" s="5" t="n">
        <v>7.78</v>
      </c>
      <c r="H156" s="0" t="n">
        <f aca="false">SUM(B156:G156)</f>
        <v>34.03</v>
      </c>
      <c r="I156" s="6" t="n">
        <f aca="false">H156/45</f>
        <v>0.756222222222222</v>
      </c>
      <c r="J156" s="0" t="n">
        <f aca="false">IF(I156&lt;$O$13,5,IF(I156&lt;$O$12,4,IF(I156&lt;$O$11,3.7,IF(I156&lt;$O$10,3.3,IF(I156&lt;$O$9,3,IF(I156&lt;$O$8,2.7,IF(I156&lt;$O$7,2.3,IF(I156&lt;$O$6,2,IF(I156&lt;$O$5,1.7,IF(I156&lt;$O$4,1.3,IF(I156="n.t.","N/A",1)))))))))))</f>
        <v>2.3</v>
      </c>
    </row>
    <row r="157" customFormat="false" ht="13.8" hidden="false" customHeight="false" outlineLevel="0" collapsed="false">
      <c r="A157" s="0" t="n">
        <v>380419</v>
      </c>
      <c r="B157" s="8"/>
      <c r="C157" s="8"/>
      <c r="D157" s="8"/>
      <c r="E157" s="8"/>
      <c r="F157" s="8"/>
      <c r="G157" s="8"/>
      <c r="H157" s="0" t="n">
        <f aca="false">SUM(B157:G157)</f>
        <v>0</v>
      </c>
      <c r="I157" s="6" t="n">
        <f aca="false">H157/45</f>
        <v>0</v>
      </c>
      <c r="J157" s="0" t="n">
        <f aca="false">IF(I157&lt;$O$13,5,IF(I157&lt;$O$12,4,IF(I157&lt;$O$11,3.7,IF(I157&lt;$O$10,3.3,IF(I157&lt;$O$9,3,IF(I157&lt;$O$8,2.7,IF(I157&lt;$O$7,2.3,IF(I157&lt;$O$6,2,IF(I157&lt;$O$5,1.7,IF(I157&lt;$O$4,1.3,IF(I157="n.t.","N/A",1)))))))))))</f>
        <v>5</v>
      </c>
    </row>
    <row r="158" customFormat="false" ht="13.8" hidden="false" customHeight="false" outlineLevel="0" collapsed="false">
      <c r="A158" s="0" t="n">
        <v>376355</v>
      </c>
      <c r="B158" s="5" t="n">
        <v>1.25</v>
      </c>
      <c r="C158" s="5" t="n">
        <v>3.5</v>
      </c>
      <c r="D158" s="5" t="n">
        <v>3</v>
      </c>
      <c r="E158" s="5" t="n">
        <v>9.43</v>
      </c>
      <c r="F158" s="5" t="n">
        <v>2.83</v>
      </c>
      <c r="G158" s="5" t="n">
        <v>6.11</v>
      </c>
      <c r="H158" s="0" t="n">
        <f aca="false">SUM(B158:G158)</f>
        <v>26.12</v>
      </c>
      <c r="I158" s="6" t="n">
        <f aca="false">H158/45</f>
        <v>0.580444444444444</v>
      </c>
      <c r="J158" s="0" t="n">
        <f aca="false">IF(I158&lt;$O$13,5,IF(I158&lt;$O$12,4,IF(I158&lt;$O$11,3.7,IF(I158&lt;$O$10,3.3,IF(I158&lt;$O$9,3,IF(I158&lt;$O$8,2.7,IF(I158&lt;$O$7,2.3,IF(I158&lt;$O$6,2,IF(I158&lt;$O$5,1.7,IF(I158&lt;$O$4,1.3,IF(I158="n.t.","N/A",1)))))))))))</f>
        <v>3.7</v>
      </c>
    </row>
    <row r="159" customFormat="false" ht="13.8" hidden="false" customHeight="false" outlineLevel="0" collapsed="false">
      <c r="A159" s="0" t="n">
        <v>387111</v>
      </c>
      <c r="B159" s="8"/>
      <c r="C159" s="8"/>
      <c r="D159" s="8"/>
      <c r="E159" s="8"/>
      <c r="F159" s="8"/>
      <c r="G159" s="8"/>
      <c r="H159" s="0" t="n">
        <f aca="false">SUM(B159:G159)</f>
        <v>0</v>
      </c>
      <c r="I159" s="6" t="n">
        <f aca="false">H159/45</f>
        <v>0</v>
      </c>
      <c r="J159" s="0" t="n">
        <f aca="false">IF(I159&lt;$O$13,5,IF(I159&lt;$O$12,4,IF(I159&lt;$O$11,3.7,IF(I159&lt;$O$10,3.3,IF(I159&lt;$O$9,3,IF(I159&lt;$O$8,2.7,IF(I159&lt;$O$7,2.3,IF(I159&lt;$O$6,2,IF(I159&lt;$O$5,1.7,IF(I159&lt;$O$4,1.3,IF(I159="n.t.","N/A",1)))))))))))</f>
        <v>5</v>
      </c>
    </row>
    <row r="160" customFormat="false" ht="13.8" hidden="false" customHeight="false" outlineLevel="0" collapsed="false">
      <c r="A160" s="0" t="n">
        <v>387533</v>
      </c>
      <c r="B160" s="5" t="n">
        <v>1.25</v>
      </c>
      <c r="C160" s="5" t="n">
        <v>4</v>
      </c>
      <c r="D160" s="5" t="n">
        <v>2</v>
      </c>
      <c r="E160" s="5" t="n">
        <v>9.43</v>
      </c>
      <c r="F160" s="5" t="n">
        <v>1.5</v>
      </c>
      <c r="G160" s="5" t="n">
        <v>2.78</v>
      </c>
      <c r="H160" s="0" t="n">
        <f aca="false">SUM(B160:G160)</f>
        <v>20.96</v>
      </c>
      <c r="I160" s="6" t="n">
        <f aca="false">H160/45</f>
        <v>0.465777777777778</v>
      </c>
      <c r="J160" s="0" t="n">
        <f aca="false">IF(I160&lt;$O$13,5,IF(I160&lt;$O$12,4,IF(I160&lt;$O$11,3.7,IF(I160&lt;$O$10,3.3,IF(I160&lt;$O$9,3,IF(I160&lt;$O$8,2.7,IF(I160&lt;$O$7,2.3,IF(I160&lt;$O$6,2,IF(I160&lt;$O$5,1.7,IF(I160&lt;$O$4,1.3,IF(I160="n.t.","N/A",1)))))))))))</f>
        <v>5</v>
      </c>
    </row>
    <row r="161" customFormat="false" ht="13.8" hidden="false" customHeight="false" outlineLevel="0" collapsed="false">
      <c r="A161" s="0" t="n">
        <v>380777</v>
      </c>
      <c r="B161" s="5" t="n">
        <v>1.75</v>
      </c>
      <c r="C161" s="5" t="n">
        <v>3</v>
      </c>
      <c r="D161" s="5" t="n">
        <v>2</v>
      </c>
      <c r="E161" s="5" t="n">
        <v>11.14</v>
      </c>
      <c r="F161" s="5" t="n">
        <v>5</v>
      </c>
      <c r="G161" s="5" t="n">
        <v>8.33</v>
      </c>
      <c r="H161" s="0" t="n">
        <f aca="false">SUM(B161:G161)</f>
        <v>31.22</v>
      </c>
      <c r="I161" s="6" t="n">
        <f aca="false">H161/45</f>
        <v>0.693777777777778</v>
      </c>
      <c r="J161" s="0" t="n">
        <f aca="false">IF(I161&lt;$O$13,5,IF(I161&lt;$O$12,4,IF(I161&lt;$O$11,3.7,IF(I161&lt;$O$10,3.3,IF(I161&lt;$O$9,3,IF(I161&lt;$O$8,2.7,IF(I161&lt;$O$7,2.3,IF(I161&lt;$O$6,2,IF(I161&lt;$O$5,1.7,IF(I161&lt;$O$4,1.3,IF(I161="n.t.","N/A",1)))))))))))</f>
        <v>3</v>
      </c>
    </row>
    <row r="162" customFormat="false" ht="13.8" hidden="false" customHeight="false" outlineLevel="0" collapsed="false">
      <c r="A162" s="0" t="n">
        <v>382033</v>
      </c>
      <c r="B162" s="8"/>
      <c r="C162" s="8"/>
      <c r="D162" s="8"/>
      <c r="E162" s="8"/>
      <c r="F162" s="8"/>
      <c r="G162" s="8"/>
      <c r="H162" s="0" t="n">
        <f aca="false">SUM(B162:G162)</f>
        <v>0</v>
      </c>
      <c r="I162" s="6" t="n">
        <f aca="false">H162/45</f>
        <v>0</v>
      </c>
      <c r="J162" s="0" t="n">
        <f aca="false">IF(I162&lt;$O$13,5,IF(I162&lt;$O$12,4,IF(I162&lt;$O$11,3.7,IF(I162&lt;$O$10,3.3,IF(I162&lt;$O$9,3,IF(I162&lt;$O$8,2.7,IF(I162&lt;$O$7,2.3,IF(I162&lt;$O$6,2,IF(I162&lt;$O$5,1.7,IF(I162&lt;$O$4,1.3,IF(I162="n.t.","N/A",1)))))))))))</f>
        <v>5</v>
      </c>
    </row>
    <row r="163" customFormat="false" ht="13.8" hidden="false" customHeight="false" outlineLevel="0" collapsed="false">
      <c r="A163" s="0" t="n">
        <v>338729</v>
      </c>
      <c r="B163" s="8"/>
      <c r="C163" s="8"/>
      <c r="D163" s="8"/>
      <c r="E163" s="8"/>
      <c r="F163" s="8"/>
      <c r="G163" s="8"/>
      <c r="H163" s="0" t="n">
        <f aca="false">SUM(B163:G163)</f>
        <v>0</v>
      </c>
      <c r="I163" s="6" t="n">
        <f aca="false">H163/45</f>
        <v>0</v>
      </c>
      <c r="J163" s="0" t="n">
        <f aca="false">IF(I163&lt;$O$13,5,IF(I163&lt;$O$12,4,IF(I163&lt;$O$11,3.7,IF(I163&lt;$O$10,3.3,IF(I163&lt;$O$9,3,IF(I163&lt;$O$8,2.7,IF(I163&lt;$O$7,2.3,IF(I163&lt;$O$6,2,IF(I163&lt;$O$5,1.7,IF(I163&lt;$O$4,1.3,IF(I163="n.t.","N/A",1)))))))))))</f>
        <v>5</v>
      </c>
    </row>
    <row r="164" customFormat="false" ht="13.8" hidden="false" customHeight="false" outlineLevel="0" collapsed="false">
      <c r="A164" s="0" t="n">
        <v>369368</v>
      </c>
      <c r="B164" s="5" t="n">
        <v>2.25</v>
      </c>
      <c r="C164" s="5" t="n">
        <v>4</v>
      </c>
      <c r="D164" s="5" t="n">
        <v>5</v>
      </c>
      <c r="E164" s="5" t="n">
        <v>11.43</v>
      </c>
      <c r="F164" s="5" t="n">
        <v>4.33</v>
      </c>
      <c r="G164" s="5" t="n">
        <v>7.22</v>
      </c>
      <c r="H164" s="0" t="n">
        <f aca="false">SUM(B164:G164)</f>
        <v>34.23</v>
      </c>
      <c r="I164" s="6" t="n">
        <f aca="false">H164/45</f>
        <v>0.760666666666667</v>
      </c>
      <c r="J164" s="0" t="n">
        <f aca="false">IF(I164&lt;$O$13,5,IF(I164&lt;$O$12,4,IF(I164&lt;$O$11,3.7,IF(I164&lt;$O$10,3.3,IF(I164&lt;$O$9,3,IF(I164&lt;$O$8,2.7,IF(I164&lt;$O$7,2.3,IF(I164&lt;$O$6,2,IF(I164&lt;$O$5,1.7,IF(I164&lt;$O$4,1.3,IF(I164="n.t.","N/A",1)))))))))))</f>
        <v>2.3</v>
      </c>
    </row>
    <row r="165" customFormat="false" ht="13.8" hidden="false" customHeight="false" outlineLevel="0" collapsed="false">
      <c r="A165" s="0" t="n">
        <v>376149</v>
      </c>
      <c r="B165" s="8"/>
      <c r="C165" s="8"/>
      <c r="D165" s="8"/>
      <c r="E165" s="8"/>
      <c r="F165" s="8"/>
      <c r="G165" s="8"/>
      <c r="H165" s="0" t="n">
        <f aca="false">SUM(B165:G165)</f>
        <v>0</v>
      </c>
      <c r="I165" s="6" t="n">
        <f aca="false">H165/45</f>
        <v>0</v>
      </c>
      <c r="J165" s="0" t="n">
        <f aca="false">IF(I165&lt;$O$13,5,IF(I165&lt;$O$12,4,IF(I165&lt;$O$11,3.7,IF(I165&lt;$O$10,3.3,IF(I165&lt;$O$9,3,IF(I165&lt;$O$8,2.7,IF(I165&lt;$O$7,2.3,IF(I165&lt;$O$6,2,IF(I165&lt;$O$5,1.7,IF(I165&lt;$O$4,1.3,IF(I165="n.t.","N/A",1)))))))))))</f>
        <v>5</v>
      </c>
    </row>
    <row r="166" customFormat="false" ht="13.8" hidden="false" customHeight="false" outlineLevel="0" collapsed="false">
      <c r="A166" s="0" t="n">
        <v>347973</v>
      </c>
      <c r="B166" s="5" t="n">
        <v>1.75</v>
      </c>
      <c r="C166" s="5" t="n">
        <v>6</v>
      </c>
      <c r="D166" s="5" t="n">
        <v>5</v>
      </c>
      <c r="E166" s="5" t="n">
        <v>9.71</v>
      </c>
      <c r="F166" s="5" t="n">
        <v>6.5</v>
      </c>
      <c r="G166" s="5" t="n">
        <v>7.22</v>
      </c>
      <c r="H166" s="0" t="n">
        <f aca="false">SUM(B166:G166)</f>
        <v>36.18</v>
      </c>
      <c r="I166" s="6" t="n">
        <f aca="false">H166/45</f>
        <v>0.804</v>
      </c>
      <c r="J166" s="0" t="n">
        <f aca="false">IF(I166&lt;$O$13,5,IF(I166&lt;$O$12,4,IF(I166&lt;$O$11,3.7,IF(I166&lt;$O$10,3.3,IF(I166&lt;$O$9,3,IF(I166&lt;$O$8,2.7,IF(I166&lt;$O$7,2.3,IF(I166&lt;$O$6,2,IF(I166&lt;$O$5,1.7,IF(I166&lt;$O$4,1.3,IF(I166="n.t.","N/A",1)))))))))))</f>
        <v>2</v>
      </c>
    </row>
    <row r="167" customFormat="false" ht="13.8" hidden="false" customHeight="false" outlineLevel="0" collapsed="false">
      <c r="A167" s="0" t="n">
        <v>387664</v>
      </c>
      <c r="B167" s="5" t="n">
        <v>3</v>
      </c>
      <c r="C167" s="5" t="n">
        <v>5</v>
      </c>
      <c r="D167" s="5" t="n">
        <v>2</v>
      </c>
      <c r="E167" s="5" t="n">
        <v>12</v>
      </c>
      <c r="F167" s="5" t="n">
        <v>2.9</v>
      </c>
      <c r="G167" s="5" t="n">
        <v>10</v>
      </c>
      <c r="H167" s="0" t="n">
        <f aca="false">SUM(B167:G167)</f>
        <v>34.9</v>
      </c>
      <c r="I167" s="6" t="n">
        <f aca="false">H167/45</f>
        <v>0.775555555555556</v>
      </c>
      <c r="J167" s="0" t="n">
        <f aca="false">IF(I167&lt;$O$13,5,IF(I167&lt;$O$12,4,IF(I167&lt;$O$11,3.7,IF(I167&lt;$O$10,3.3,IF(I167&lt;$O$9,3,IF(I167&lt;$O$8,2.7,IF(I167&lt;$O$7,2.3,IF(I167&lt;$O$6,2,IF(I167&lt;$O$5,1.7,IF(I167&lt;$O$4,1.3,IF(I167="n.t.","N/A",1)))))))))))</f>
        <v>2.3</v>
      </c>
    </row>
    <row r="168" customFormat="false" ht="13.8" hidden="false" customHeight="false" outlineLevel="0" collapsed="false">
      <c r="A168" s="0" t="n">
        <v>380776</v>
      </c>
      <c r="B168" s="5" t="n">
        <v>2</v>
      </c>
      <c r="C168" s="5" t="n">
        <v>4</v>
      </c>
      <c r="D168" s="5" t="n">
        <v>3</v>
      </c>
      <c r="E168" s="5" t="n">
        <v>12</v>
      </c>
      <c r="F168" s="5" t="n">
        <v>1</v>
      </c>
      <c r="G168" s="5" t="n">
        <v>0.56</v>
      </c>
      <c r="H168" s="0" t="n">
        <f aca="false">SUM(B168:G168)</f>
        <v>22.56</v>
      </c>
      <c r="I168" s="6" t="n">
        <f aca="false">H168/45</f>
        <v>0.501333333333333</v>
      </c>
      <c r="J168" s="0" t="n">
        <f aca="false">IF(I168&lt;$O$13,5,IF(I168&lt;$O$12,4,IF(I168&lt;$O$11,3.7,IF(I168&lt;$O$10,3.3,IF(I168&lt;$O$9,3,IF(I168&lt;$O$8,2.7,IF(I168&lt;$O$7,2.3,IF(I168&lt;$O$6,2,IF(I168&lt;$O$5,1.7,IF(I168&lt;$O$4,1.3,IF(I168="n.t.","N/A",1)))))))))))</f>
        <v>4</v>
      </c>
    </row>
    <row r="169" customFormat="false" ht="13.8" hidden="false" customHeight="false" outlineLevel="0" collapsed="false">
      <c r="A169" s="0" t="n">
        <v>381068</v>
      </c>
      <c r="B169" s="5" t="n">
        <v>2</v>
      </c>
      <c r="C169" s="5" t="n">
        <v>4</v>
      </c>
      <c r="D169" s="5" t="n">
        <v>1.75</v>
      </c>
      <c r="E169" s="5" t="n">
        <v>12</v>
      </c>
      <c r="F169" s="5" t="n">
        <v>1</v>
      </c>
      <c r="G169" s="5" t="n">
        <v>2.78</v>
      </c>
      <c r="H169" s="0" t="n">
        <f aca="false">SUM(B169:G169)</f>
        <v>23.53</v>
      </c>
      <c r="I169" s="6" t="n">
        <f aca="false">H169/45</f>
        <v>0.522888888888889</v>
      </c>
      <c r="J169" s="0" t="n">
        <f aca="false">IF(I169&lt;$O$13,5,IF(I169&lt;$O$12,4,IF(I169&lt;$O$11,3.7,IF(I169&lt;$O$10,3.3,IF(I169&lt;$O$9,3,IF(I169&lt;$O$8,2.7,IF(I169&lt;$O$7,2.3,IF(I169&lt;$O$6,2,IF(I169&lt;$O$5,1.7,IF(I169&lt;$O$4,1.3,IF(I169="n.t.","N/A",1)))))))))))</f>
        <v>4</v>
      </c>
    </row>
    <row r="170" customFormat="false" ht="13.8" hidden="false" customHeight="false" outlineLevel="0" collapsed="false">
      <c r="A170" s="0" t="n">
        <v>374383</v>
      </c>
      <c r="B170" s="5" t="n">
        <v>1.75</v>
      </c>
      <c r="C170" s="5" t="n">
        <v>1.5</v>
      </c>
      <c r="D170" s="5" t="n">
        <v>0.75</v>
      </c>
      <c r="E170" s="5" t="n">
        <v>11.71</v>
      </c>
      <c r="F170" s="5" t="n">
        <v>4.5</v>
      </c>
      <c r="G170" s="5" t="n">
        <v>5.56</v>
      </c>
      <c r="H170" s="0" t="n">
        <f aca="false">SUM(B170:G170)</f>
        <v>25.77</v>
      </c>
      <c r="I170" s="6" t="n">
        <f aca="false">H170/45</f>
        <v>0.572666666666667</v>
      </c>
      <c r="J170" s="0" t="n">
        <f aca="false">IF(I170&lt;$O$13,5,IF(I170&lt;$O$12,4,IF(I170&lt;$O$11,3.7,IF(I170&lt;$O$10,3.3,IF(I170&lt;$O$9,3,IF(I170&lt;$O$8,2.7,IF(I170&lt;$O$7,2.3,IF(I170&lt;$O$6,2,IF(I170&lt;$O$5,1.7,IF(I170&lt;$O$4,1.3,IF(I170="n.t.","N/A",1)))))))))))</f>
        <v>3.7</v>
      </c>
    </row>
  </sheetData>
  <mergeCells count="3">
    <mergeCell ref="P2:Q2"/>
    <mergeCell ref="N3:O3"/>
    <mergeCell ref="N16:U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3.8"/>
  <cols>
    <col collapsed="false" hidden="false" max="1" min="1" style="0" width="8.23469387755102"/>
    <col collapsed="false" hidden="false" max="2" min="2" style="1" width="9.71938775510204"/>
    <col collapsed="false" hidden="false" max="7" min="3" style="0" width="7.83163265306122"/>
    <col collapsed="false" hidden="false" max="8" min="8" style="0" width="9.58673469387755"/>
    <col collapsed="false" hidden="false" max="9" min="9" style="0" width="7.83163265306122"/>
    <col collapsed="false" hidden="false" max="10" min="10" style="0" width="10.2602040816327"/>
    <col collapsed="false" hidden="false" max="13" min="11" style="0" width="7.83163265306122"/>
    <col collapsed="false" hidden="false" max="14" min="14" style="0" width="11.8775510204082"/>
    <col collapsed="false" hidden="false" max="1025" min="15" style="0" width="7.8316326530612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20</v>
      </c>
      <c r="I1" s="4" t="s">
        <v>7</v>
      </c>
      <c r="J1" s="4" t="s">
        <v>8</v>
      </c>
      <c r="K1" s="4" t="s">
        <v>9</v>
      </c>
    </row>
    <row r="2" customFormat="false" ht="13.8" hidden="false" customHeight="false" outlineLevel="0" collapsed="false">
      <c r="A2" s="27" t="n">
        <v>380414</v>
      </c>
      <c r="B2" s="8"/>
      <c r="C2" s="8"/>
      <c r="D2" s="8"/>
      <c r="E2" s="8"/>
      <c r="F2" s="8"/>
      <c r="G2" s="8"/>
      <c r="H2" s="8"/>
      <c r="I2" s="0" t="n">
        <v>40</v>
      </c>
      <c r="J2" s="6" t="n">
        <f aca="false">I2/35</f>
        <v>1.14285714285714</v>
      </c>
      <c r="K2" s="0" t="n">
        <f aca="false">IF(J2&lt;$N$16,5,IF(J2&lt;$N$15,4,IF(J2&lt;$N$14,3.7,IF(J2&lt;$N$13,3.3,IF(J2&lt;$N$12,3,IF(J2&lt;$N$11,2.7,IF(J2&lt;$N$10,2.3,IF(J2&lt;$N$9,2,IF(J2&lt;$N$8,1.7,IF(J2&lt;$N$7,1.3,IF(J2="n.t.","N/A",1)))))))))))</f>
        <v>1</v>
      </c>
      <c r="L2" s="0" t="s">
        <v>21</v>
      </c>
    </row>
    <row r="3" customFormat="false" ht="13.8" hidden="false" customHeight="false" outlineLevel="0" collapsed="false">
      <c r="A3" s="27" t="n">
        <v>384933</v>
      </c>
      <c r="B3" s="8"/>
      <c r="C3" s="8"/>
      <c r="D3" s="8"/>
      <c r="E3" s="8"/>
      <c r="F3" s="8"/>
      <c r="G3" s="8"/>
      <c r="H3" s="8"/>
      <c r="I3" s="0" t="n">
        <f aca="false">SUM(B3:H3)</f>
        <v>0</v>
      </c>
      <c r="J3" s="6" t="n">
        <f aca="false">I3/35</f>
        <v>0</v>
      </c>
      <c r="K3" s="0" t="n">
        <f aca="false">IF(J3&lt;$N$16,5,IF(J3&lt;$N$15,4,IF(J3&lt;$N$14,3.7,IF(J3&lt;$N$13,3.3,IF(J3&lt;$N$12,3,IF(J3&lt;$N$11,2.7,IF(J3&lt;$N$10,2.3,IF(J3&lt;$N$9,2,IF(J3&lt;$N$8,1.7,IF(J3&lt;$N$7,1.3,IF(J3="n.t.","N/A",1)))))))))))</f>
        <v>5</v>
      </c>
    </row>
    <row r="4" customFormat="false" ht="13.8" hidden="false" customHeight="false" outlineLevel="0" collapsed="false">
      <c r="A4" s="27" t="n">
        <v>387857</v>
      </c>
      <c r="B4" s="5" t="n">
        <v>4.5</v>
      </c>
      <c r="C4" s="5" t="n">
        <v>3.33</v>
      </c>
      <c r="D4" s="5" t="n">
        <v>6</v>
      </c>
      <c r="E4" s="5" t="n">
        <v>5.5</v>
      </c>
      <c r="F4" s="5" t="n">
        <v>6</v>
      </c>
      <c r="G4" s="5" t="n">
        <v>2.5</v>
      </c>
      <c r="H4" s="5" t="n">
        <v>10.67</v>
      </c>
      <c r="I4" s="0" t="n">
        <f aca="false">SUM(B4:H4)</f>
        <v>38.5</v>
      </c>
      <c r="J4" s="6" t="n">
        <f aca="false">I4/35</f>
        <v>1.1</v>
      </c>
      <c r="K4" s="0" t="n">
        <f aca="false">IF(J4&lt;$N$16,5,IF(J4&lt;$N$15,4,IF(J4&lt;$N$14,3.7,IF(J4&lt;$N$13,3.3,IF(J4&lt;$N$12,3,IF(J4&lt;$N$11,2.7,IF(J4&lt;$N$10,2.3,IF(J4&lt;$N$9,2,IF(J4&lt;$N$8,1.7,IF(J4&lt;$N$7,1.3,IF(J4="n.t.","N/A",1)))))))))))</f>
        <v>1</v>
      </c>
    </row>
    <row r="5" customFormat="false" ht="13.8" hidden="false" customHeight="false" outlineLevel="0" collapsed="false">
      <c r="A5" s="27" t="n">
        <v>380194</v>
      </c>
      <c r="B5" s="5" t="n">
        <v>7</v>
      </c>
      <c r="C5" s="5" t="n">
        <v>4</v>
      </c>
      <c r="D5" s="5" t="n">
        <v>6.2</v>
      </c>
      <c r="E5" s="5" t="n">
        <v>5.5</v>
      </c>
      <c r="F5" s="5" t="n">
        <v>2</v>
      </c>
      <c r="G5" s="5" t="n">
        <v>3</v>
      </c>
      <c r="H5" s="5" t="n">
        <v>8.66</v>
      </c>
      <c r="I5" s="0" t="n">
        <f aca="false">SUM(B5:H5)</f>
        <v>36.36</v>
      </c>
      <c r="J5" s="6" t="n">
        <f aca="false">I5/35</f>
        <v>1.03885714285714</v>
      </c>
      <c r="K5" s="0" t="n">
        <f aca="false">IF(J5&lt;$N$16,5,IF(J5&lt;$N$15,4,IF(J5&lt;$N$14,3.7,IF(J5&lt;$N$13,3.3,IF(J5&lt;$N$12,3,IF(J5&lt;$N$11,2.7,IF(J5&lt;$N$10,2.3,IF(J5&lt;$N$9,2,IF(J5&lt;$N$8,1.7,IF(J5&lt;$N$7,1.3,IF(J5="n.t.","N/A",1)))))))))))</f>
        <v>1</v>
      </c>
      <c r="O5" s="7" t="s">
        <v>22</v>
      </c>
      <c r="P5" s="7"/>
      <c r="Q5" s="7" t="s">
        <v>10</v>
      </c>
      <c r="R5" s="7"/>
    </row>
    <row r="6" customFormat="false" ht="13.8" hidden="false" customHeight="false" outlineLevel="0" collapsed="false">
      <c r="A6" s="27" t="n">
        <v>378422</v>
      </c>
      <c r="B6" s="8"/>
      <c r="C6" s="8"/>
      <c r="D6" s="8"/>
      <c r="E6" s="8"/>
      <c r="F6" s="8"/>
      <c r="G6" s="8"/>
      <c r="H6" s="8"/>
      <c r="I6" s="0" t="n">
        <f aca="false">SUM(B6:H6)</f>
        <v>0</v>
      </c>
      <c r="J6" s="6" t="n">
        <f aca="false">I6/35</f>
        <v>0</v>
      </c>
      <c r="K6" s="0" t="n">
        <f aca="false">IF(J6&lt;$N$16,5,IF(J6&lt;$N$15,4,IF(J6&lt;$N$14,3.7,IF(J6&lt;$N$13,3.3,IF(J6&lt;$N$12,3,IF(J6&lt;$N$11,2.7,IF(J6&lt;$N$10,2.3,IF(J6&lt;$N$9,2,IF(J6&lt;$N$8,1.7,IF(J6&lt;$N$7,1.3,IF(J6="n.t.","N/A",1)))))))))))</f>
        <v>5</v>
      </c>
      <c r="M6" s="9" t="s">
        <v>11</v>
      </c>
      <c r="N6" s="9"/>
      <c r="O6" s="1" t="s">
        <v>12</v>
      </c>
      <c r="P6" s="10" t="s">
        <v>13</v>
      </c>
      <c r="Q6" s="1" t="s">
        <v>12</v>
      </c>
      <c r="R6" s="10" t="s">
        <v>13</v>
      </c>
    </row>
    <row r="7" customFormat="false" ht="13.8" hidden="false" customHeight="false" outlineLevel="0" collapsed="false">
      <c r="A7" s="27" t="n">
        <v>18335</v>
      </c>
      <c r="B7" s="8"/>
      <c r="C7" s="8"/>
      <c r="D7" s="8"/>
      <c r="E7" s="8"/>
      <c r="F7" s="8"/>
      <c r="G7" s="8"/>
      <c r="H7" s="8"/>
      <c r="I7" s="0" t="n">
        <f aca="false">SUM(B7:H7)</f>
        <v>0</v>
      </c>
      <c r="J7" s="6" t="n">
        <f aca="false">I7/35</f>
        <v>0</v>
      </c>
      <c r="K7" s="0" t="n">
        <f aca="false">IF(J7&lt;$N$16,5,IF(J7&lt;$N$15,4,IF(J7&lt;$N$14,3.7,IF(J7&lt;$N$13,3.3,IF(J7&lt;$N$12,3,IF(J7&lt;$N$11,2.7,IF(J7&lt;$N$10,2.3,IF(J7&lt;$N$9,2,IF(J7&lt;$N$8,1.7,IF(J7&lt;$N$7,1.3,IF(J7="n.t.","N/A",1)))))))))))</f>
        <v>5</v>
      </c>
      <c r="M7" s="11" t="n">
        <v>1</v>
      </c>
      <c r="N7" s="12" t="n">
        <v>0.95</v>
      </c>
      <c r="O7" s="1" t="n">
        <f aca="false">COUNTIF($K$2:$K$200,$M7)</f>
        <v>115</v>
      </c>
      <c r="P7" s="13" t="n">
        <f aca="false">O7/SUM(O$7:O$17)</f>
        <v>0.680473372781065</v>
      </c>
      <c r="Q7" s="1" t="n">
        <f aca="false">COUNTIF($K$2:$K$200,$M7)</f>
        <v>115</v>
      </c>
      <c r="R7" s="13" t="n">
        <f aca="false">Q7/SUM(Q$7:Q$17)</f>
        <v>0.891472868217054</v>
      </c>
    </row>
    <row r="8" customFormat="false" ht="13.8" hidden="false" customHeight="false" outlineLevel="0" collapsed="false">
      <c r="A8" s="27" t="n">
        <v>387943</v>
      </c>
      <c r="B8" s="5" t="n">
        <v>4.5</v>
      </c>
      <c r="C8" s="5" t="n">
        <v>2.43</v>
      </c>
      <c r="D8" s="5" t="n">
        <v>4</v>
      </c>
      <c r="E8" s="5" t="n">
        <v>5</v>
      </c>
      <c r="F8" s="5" t="n">
        <v>5</v>
      </c>
      <c r="G8" s="5" t="n">
        <v>3</v>
      </c>
      <c r="H8" s="5" t="n">
        <v>8.66</v>
      </c>
      <c r="I8" s="0" t="n">
        <f aca="false">SUM(B8:H8)</f>
        <v>32.59</v>
      </c>
      <c r="J8" s="6" t="n">
        <f aca="false">I8/35</f>
        <v>0.931142857142857</v>
      </c>
      <c r="K8" s="0" t="n">
        <f aca="false">IF(J8&lt;$N$16,5,IF(J8&lt;$N$15,4,IF(J8&lt;$N$14,3.7,IF(J8&lt;$N$13,3.3,IF(J8&lt;$N$12,3,IF(J8&lt;$N$11,2.7,IF(J8&lt;$N$10,2.3,IF(J8&lt;$N$9,2,IF(J8&lt;$N$8,1.7,IF(J8&lt;$N$7,1.3,IF(J8="n.t.","N/A",1)))))))))))</f>
        <v>1.3</v>
      </c>
      <c r="M8" s="1" t="n">
        <v>1.3</v>
      </c>
      <c r="N8" s="14" t="n">
        <v>0.9</v>
      </c>
      <c r="O8" s="1" t="n">
        <f aca="false">COUNTIF($K$2:$K$200,$M8)</f>
        <v>4</v>
      </c>
      <c r="P8" s="13" t="n">
        <f aca="false">O8/SUM(O$7:O$17)</f>
        <v>0.0236686390532544</v>
      </c>
      <c r="Q8" s="1" t="n">
        <f aca="false">COUNTIF($K$2:$K$200,$M8)</f>
        <v>4</v>
      </c>
      <c r="R8" s="13" t="n">
        <f aca="false">Q8/SUM(Q$7:Q$17)</f>
        <v>0.0310077519379845</v>
      </c>
    </row>
    <row r="9" customFormat="false" ht="13.8" hidden="false" customHeight="false" outlineLevel="0" collapsed="false">
      <c r="A9" s="27" t="n">
        <v>387374</v>
      </c>
      <c r="B9" s="5" t="n">
        <v>6.5</v>
      </c>
      <c r="C9" s="5" t="n">
        <v>3.33</v>
      </c>
      <c r="D9" s="5" t="n">
        <v>4.2</v>
      </c>
      <c r="E9" s="5" t="n">
        <v>5</v>
      </c>
      <c r="F9" s="5" t="n">
        <v>6</v>
      </c>
      <c r="G9" s="5" t="n">
        <v>2.5</v>
      </c>
      <c r="H9" s="5" t="n">
        <v>6.66</v>
      </c>
      <c r="I9" s="0" t="n">
        <f aca="false">SUM(B9:H9)</f>
        <v>34.19</v>
      </c>
      <c r="J9" s="6" t="n">
        <f aca="false">I9/35</f>
        <v>0.976857142857143</v>
      </c>
      <c r="K9" s="0" t="n">
        <f aca="false">IF(J9&lt;$N$16,5,IF(J9&lt;$N$15,4,IF(J9&lt;$N$14,3.7,IF(J9&lt;$N$13,3.3,IF(J9&lt;$N$12,3,IF(J9&lt;$N$11,2.7,IF(J9&lt;$N$10,2.3,IF(J9&lt;$N$9,2,IF(J9&lt;$N$8,1.7,IF(J9&lt;$N$7,1.3,IF(J9="n.t.","N/A",1)))))))))))</f>
        <v>1</v>
      </c>
      <c r="M9" s="1" t="n">
        <v>1.7</v>
      </c>
      <c r="N9" s="14" t="n">
        <v>0.85</v>
      </c>
      <c r="O9" s="1" t="n">
        <f aca="false">COUNTIF($K$2:$K$200,$M9)</f>
        <v>3</v>
      </c>
      <c r="P9" s="13" t="n">
        <f aca="false">O9/SUM(O$7:O$17)</f>
        <v>0.0177514792899408</v>
      </c>
      <c r="Q9" s="1" t="n">
        <f aca="false">COUNTIF($K$2:$K$200,$M9)</f>
        <v>3</v>
      </c>
      <c r="R9" s="13" t="n">
        <f aca="false">Q9/SUM(Q$7:Q$17)</f>
        <v>0.0232558139534884</v>
      </c>
    </row>
    <row r="10" customFormat="false" ht="13.8" hidden="false" customHeight="false" outlineLevel="0" collapsed="false">
      <c r="A10" s="27" t="n">
        <v>384549</v>
      </c>
      <c r="B10" s="8"/>
      <c r="C10" s="8"/>
      <c r="D10" s="8"/>
      <c r="E10" s="8"/>
      <c r="F10" s="8"/>
      <c r="G10" s="8"/>
      <c r="H10" s="8"/>
      <c r="I10" s="0" t="n">
        <f aca="false">SUM(B10:H10)</f>
        <v>0</v>
      </c>
      <c r="J10" s="6" t="n">
        <f aca="false">I10/35</f>
        <v>0</v>
      </c>
      <c r="K10" s="0" t="n">
        <f aca="false">IF(J10&lt;$N$16,5,IF(J10&lt;$N$15,4,IF(J10&lt;$N$14,3.7,IF(J10&lt;$N$13,3.3,IF(J10&lt;$N$12,3,IF(J10&lt;$N$11,2.7,IF(J10&lt;$N$10,2.3,IF(J10&lt;$N$9,2,IF(J10&lt;$N$8,1.7,IF(J10&lt;$N$7,1.3,IF(J10="n.t.","N/A",1)))))))))))</f>
        <v>5</v>
      </c>
      <c r="M10" s="1" t="n">
        <v>2</v>
      </c>
      <c r="N10" s="14" t="n">
        <v>0.8</v>
      </c>
      <c r="O10" s="1" t="n">
        <f aca="false">COUNTIF($K$2:$K$200,$M10)</f>
        <v>1</v>
      </c>
      <c r="P10" s="13" t="n">
        <f aca="false">O10/SUM(O$7:O$17)</f>
        <v>0.00591715976331361</v>
      </c>
      <c r="Q10" s="1" t="n">
        <f aca="false">COUNTIF($K$2:$K$200,$M10)</f>
        <v>1</v>
      </c>
      <c r="R10" s="13" t="n">
        <f aca="false">Q10/SUM(Q$7:Q$17)</f>
        <v>0.00775193798449612</v>
      </c>
    </row>
    <row r="11" customFormat="false" ht="13.8" hidden="false" customHeight="false" outlineLevel="0" collapsed="false">
      <c r="A11" s="27" t="n">
        <v>380455</v>
      </c>
      <c r="B11" s="5" t="n">
        <v>7</v>
      </c>
      <c r="C11" s="5" t="n">
        <v>4</v>
      </c>
      <c r="D11" s="5" t="n">
        <v>4.7</v>
      </c>
      <c r="E11" s="5" t="n">
        <v>6</v>
      </c>
      <c r="F11" s="5" t="n">
        <v>5</v>
      </c>
      <c r="G11" s="5" t="n">
        <v>3</v>
      </c>
      <c r="H11" s="5" t="n">
        <v>8.66</v>
      </c>
      <c r="I11" s="0" t="n">
        <f aca="false">SUM(B11:H11)</f>
        <v>38.36</v>
      </c>
      <c r="J11" s="6" t="n">
        <f aca="false">I11/35</f>
        <v>1.096</v>
      </c>
      <c r="K11" s="0" t="n">
        <f aca="false">IF(J11&lt;$N$16,5,IF(J11&lt;$N$15,4,IF(J11&lt;$N$14,3.7,IF(J11&lt;$N$13,3.3,IF(J11&lt;$N$12,3,IF(J11&lt;$N$11,2.7,IF(J11&lt;$N$10,2.3,IF(J11&lt;$N$9,2,IF(J11&lt;$N$8,1.7,IF(J11&lt;$N$7,1.3,IF(J11="n.t.","N/A",1)))))))))))</f>
        <v>1</v>
      </c>
      <c r="M11" s="1" t="n">
        <v>2.3</v>
      </c>
      <c r="N11" s="14" t="n">
        <v>0.75</v>
      </c>
      <c r="O11" s="1" t="n">
        <f aca="false">COUNTIF($K$2:$K$200,$M11)</f>
        <v>2</v>
      </c>
      <c r="P11" s="13" t="n">
        <f aca="false">O11/SUM(O$7:O$17)</f>
        <v>0.0118343195266272</v>
      </c>
      <c r="Q11" s="1" t="n">
        <f aca="false">COUNTIF($K$2:$K$200,$M11)</f>
        <v>2</v>
      </c>
      <c r="R11" s="13" t="n">
        <f aca="false">Q11/SUM(Q$7:Q$17)</f>
        <v>0.0155038759689922</v>
      </c>
    </row>
    <row r="12" customFormat="false" ht="13.8" hidden="false" customHeight="false" outlineLevel="0" collapsed="false">
      <c r="A12" s="27" t="n">
        <v>381381</v>
      </c>
      <c r="B12" s="5" t="n">
        <v>6</v>
      </c>
      <c r="C12" s="5" t="n">
        <v>4</v>
      </c>
      <c r="D12" s="5" t="n">
        <v>6.2</v>
      </c>
      <c r="E12" s="5" t="n">
        <v>5.5</v>
      </c>
      <c r="F12" s="5" t="n">
        <v>5</v>
      </c>
      <c r="G12" s="5" t="n">
        <v>3</v>
      </c>
      <c r="H12" s="5" t="n">
        <v>7.33</v>
      </c>
      <c r="I12" s="0" t="n">
        <f aca="false">SUM(B12:H12)</f>
        <v>37.03</v>
      </c>
      <c r="J12" s="6" t="n">
        <f aca="false">I12/35</f>
        <v>1.058</v>
      </c>
      <c r="K12" s="0" t="n">
        <f aca="false">IF(J12&lt;$N$16,5,IF(J12&lt;$N$15,4,IF(J12&lt;$N$14,3.7,IF(J12&lt;$N$13,3.3,IF(J12&lt;$N$12,3,IF(J12&lt;$N$11,2.7,IF(J12&lt;$N$10,2.3,IF(J12&lt;$N$9,2,IF(J12&lt;$N$8,1.7,IF(J12&lt;$N$7,1.3,IF(J12="n.t.","N/A",1)))))))))))</f>
        <v>1</v>
      </c>
      <c r="M12" s="1" t="n">
        <v>2.7</v>
      </c>
      <c r="N12" s="14" t="n">
        <v>0.7</v>
      </c>
      <c r="O12" s="1" t="n">
        <f aca="false">COUNTIF($K$2:$K$200,$M12)</f>
        <v>3</v>
      </c>
      <c r="P12" s="13" t="n">
        <f aca="false">O12/SUM(O$7:O$17)</f>
        <v>0.0177514792899408</v>
      </c>
      <c r="Q12" s="1" t="n">
        <f aca="false">COUNTIF($K$2:$K$200,$M12)</f>
        <v>3</v>
      </c>
      <c r="R12" s="13" t="n">
        <f aca="false">Q12/SUM(Q$7:Q$17)</f>
        <v>0.0232558139534884</v>
      </c>
    </row>
    <row r="13" customFormat="false" ht="13.8" hidden="false" customHeight="false" outlineLevel="0" collapsed="false">
      <c r="A13" s="27" t="n">
        <v>387252</v>
      </c>
      <c r="B13" s="8"/>
      <c r="C13" s="8"/>
      <c r="D13" s="8"/>
      <c r="E13" s="8"/>
      <c r="F13" s="8"/>
      <c r="G13" s="8"/>
      <c r="H13" s="8"/>
      <c r="I13" s="0" t="n">
        <f aca="false">SUM(B13:H13)</f>
        <v>0</v>
      </c>
      <c r="J13" s="6" t="n">
        <f aca="false">I13/35</f>
        <v>0</v>
      </c>
      <c r="K13" s="0" t="n">
        <f aca="false">IF(J13&lt;$N$16,5,IF(J13&lt;$N$15,4,IF(J13&lt;$N$14,3.7,IF(J13&lt;$N$13,3.3,IF(J13&lt;$N$12,3,IF(J13&lt;$N$11,2.7,IF(J13&lt;$N$10,2.3,IF(J13&lt;$N$9,2,IF(J13&lt;$N$8,1.7,IF(J13&lt;$N$7,1.3,IF(J13="n.t.","N/A",1)))))))))))</f>
        <v>5</v>
      </c>
      <c r="M13" s="1" t="n">
        <v>3</v>
      </c>
      <c r="N13" s="14" t="n">
        <v>0.65</v>
      </c>
      <c r="O13" s="1" t="n">
        <f aca="false">COUNTIF($K$2:$K$200,$M13)</f>
        <v>0</v>
      </c>
      <c r="P13" s="13" t="n">
        <f aca="false">O13/SUM(O$7:O$17)</f>
        <v>0</v>
      </c>
      <c r="Q13" s="1" t="n">
        <f aca="false">COUNTIF($K$2:$K$200,$M13)</f>
        <v>0</v>
      </c>
      <c r="R13" s="13" t="n">
        <f aca="false">Q13/SUM(Q$7:Q$17)</f>
        <v>0</v>
      </c>
    </row>
    <row r="14" customFormat="false" ht="13.8" hidden="false" customHeight="false" outlineLevel="0" collapsed="false">
      <c r="A14" s="27" t="n">
        <v>387596</v>
      </c>
      <c r="B14" s="5" t="n">
        <v>5.5</v>
      </c>
      <c r="C14" s="5" t="n">
        <v>3.66</v>
      </c>
      <c r="D14" s="5" t="n">
        <v>6.3</v>
      </c>
      <c r="E14" s="5" t="n">
        <v>5.5</v>
      </c>
      <c r="F14" s="5" t="n">
        <v>3</v>
      </c>
      <c r="G14" s="5" t="n">
        <v>3</v>
      </c>
      <c r="H14" s="5" t="n">
        <v>9.33</v>
      </c>
      <c r="I14" s="0" t="n">
        <f aca="false">SUM(B14:H14)</f>
        <v>36.29</v>
      </c>
      <c r="J14" s="6" t="n">
        <f aca="false">I14/35</f>
        <v>1.03685714285714</v>
      </c>
      <c r="K14" s="0" t="n">
        <f aca="false">IF(J14&lt;$N$16,5,IF(J14&lt;$N$15,4,IF(J14&lt;$N$14,3.7,IF(J14&lt;$N$13,3.3,IF(J14&lt;$N$12,3,IF(J14&lt;$N$11,2.7,IF(J14&lt;$N$10,2.3,IF(J14&lt;$N$9,2,IF(J14&lt;$N$8,1.7,IF(J14&lt;$N$7,1.3,IF(J14="n.t.","N/A",1)))))))))))</f>
        <v>1</v>
      </c>
      <c r="M14" s="1" t="n">
        <v>3.3</v>
      </c>
      <c r="N14" s="14" t="n">
        <v>0.6</v>
      </c>
      <c r="O14" s="1" t="n">
        <f aca="false">COUNTIF($K$2:$K$200,$M14)</f>
        <v>1</v>
      </c>
      <c r="P14" s="13" t="n">
        <f aca="false">O14/SUM(O$7:O$17)</f>
        <v>0.00591715976331361</v>
      </c>
      <c r="Q14" s="1" t="n">
        <f aca="false">COUNTIF($K$2:$K$200,$M14)</f>
        <v>1</v>
      </c>
      <c r="R14" s="13" t="n">
        <f aca="false">Q14/SUM(Q$7:Q$17)</f>
        <v>0.00775193798449612</v>
      </c>
    </row>
    <row r="15" customFormat="false" ht="13.8" hidden="false" customHeight="false" outlineLevel="0" collapsed="false">
      <c r="A15" s="27" t="n">
        <v>380493</v>
      </c>
      <c r="B15" s="5" t="n">
        <v>5</v>
      </c>
      <c r="C15" s="5" t="n">
        <v>4</v>
      </c>
      <c r="D15" s="5" t="n">
        <v>6.7</v>
      </c>
      <c r="E15" s="5" t="n">
        <v>5</v>
      </c>
      <c r="F15" s="5" t="n">
        <v>5</v>
      </c>
      <c r="G15" s="5" t="n">
        <v>2.5</v>
      </c>
      <c r="H15" s="5" t="n">
        <v>8.67</v>
      </c>
      <c r="I15" s="0" t="n">
        <f aca="false">SUM(B15:H15)</f>
        <v>36.87</v>
      </c>
      <c r="J15" s="6" t="n">
        <f aca="false">I15/35</f>
        <v>1.05342857142857</v>
      </c>
      <c r="K15" s="0" t="n">
        <f aca="false">IF(J15&lt;$N$16,5,IF(J15&lt;$N$15,4,IF(J15&lt;$N$14,3.7,IF(J15&lt;$N$13,3.3,IF(J15&lt;$N$12,3,IF(J15&lt;$N$11,2.7,IF(J15&lt;$N$10,2.3,IF(J15&lt;$N$9,2,IF(J15&lt;$N$8,1.7,IF(J15&lt;$N$7,1.3,IF(J15="n.t.","N/A",1)))))))))))</f>
        <v>1</v>
      </c>
      <c r="M15" s="1" t="n">
        <v>3.7</v>
      </c>
      <c r="N15" s="14" t="n">
        <v>0.55</v>
      </c>
      <c r="O15" s="1" t="n">
        <f aca="false">COUNTIF($K$2:$K$200,$M15)</f>
        <v>0</v>
      </c>
      <c r="P15" s="13" t="n">
        <f aca="false">O15/SUM(O$7:O$17)</f>
        <v>0</v>
      </c>
      <c r="Q15" s="1" t="n">
        <f aca="false">COUNTIF($K$2:$K$200,$M15)</f>
        <v>0</v>
      </c>
      <c r="R15" s="13" t="n">
        <f aca="false">Q15/SUM(Q$7:Q$17)</f>
        <v>0</v>
      </c>
    </row>
    <row r="16" customFormat="false" ht="13.8" hidden="false" customHeight="false" outlineLevel="0" collapsed="false">
      <c r="A16" s="27" t="n">
        <v>382553</v>
      </c>
      <c r="B16" s="5" t="n">
        <v>6.5</v>
      </c>
      <c r="C16" s="5" t="n">
        <v>3.66</v>
      </c>
      <c r="D16" s="5" t="n">
        <v>4.5</v>
      </c>
      <c r="E16" s="5" t="n">
        <v>6</v>
      </c>
      <c r="F16" s="5" t="n">
        <v>7</v>
      </c>
      <c r="G16" s="5" t="n">
        <v>3</v>
      </c>
      <c r="H16" s="5" t="n">
        <v>10</v>
      </c>
      <c r="I16" s="0" t="n">
        <f aca="false">SUM(B16:H16)</f>
        <v>40.66</v>
      </c>
      <c r="J16" s="6" t="n">
        <f aca="false">I16/35</f>
        <v>1.16171428571429</v>
      </c>
      <c r="K16" s="0" t="n">
        <f aca="false">IF(J16&lt;$N$16,5,IF(J16&lt;$N$15,4,IF(J16&lt;$N$14,3.7,IF(J16&lt;$N$13,3.3,IF(J16&lt;$N$12,3,IF(J16&lt;$N$11,2.7,IF(J16&lt;$N$10,2.3,IF(J16&lt;$N$9,2,IF(J16&lt;$N$8,1.7,IF(J16&lt;$N$7,1.3,IF(J16="n.t.","N/A",1)))))))))))</f>
        <v>1</v>
      </c>
      <c r="M16" s="1" t="n">
        <v>4</v>
      </c>
      <c r="N16" s="14" t="n">
        <v>0.5</v>
      </c>
      <c r="O16" s="1" t="n">
        <f aca="false">COUNTIF($K$2:$K$200,$M16)</f>
        <v>0</v>
      </c>
      <c r="P16" s="13" t="n">
        <f aca="false">O16/SUM(O$7:O$17)</f>
        <v>0</v>
      </c>
      <c r="Q16" s="1" t="n">
        <f aca="false">COUNTIF($K$2:$K$200,$M16)</f>
        <v>0</v>
      </c>
      <c r="R16" s="13" t="n">
        <f aca="false">Q16/SUM(Q$7:Q$17)</f>
        <v>0</v>
      </c>
    </row>
    <row r="17" customFormat="false" ht="13.8" hidden="false" customHeight="false" outlineLevel="0" collapsed="false">
      <c r="A17" s="27" t="n">
        <v>387501</v>
      </c>
      <c r="B17" s="5" t="n">
        <v>4</v>
      </c>
      <c r="C17" s="5" t="n">
        <v>3.66</v>
      </c>
      <c r="D17" s="5" t="n">
        <v>5</v>
      </c>
      <c r="E17" s="5" t="n">
        <v>5.5</v>
      </c>
      <c r="F17" s="5" t="n">
        <v>7</v>
      </c>
      <c r="G17" s="5" t="n">
        <v>3</v>
      </c>
      <c r="H17" s="5" t="n">
        <v>5.33</v>
      </c>
      <c r="I17" s="0" t="n">
        <f aca="false">SUM(B17:H17)</f>
        <v>33.49</v>
      </c>
      <c r="J17" s="6" t="n">
        <f aca="false">I17/35</f>
        <v>0.956857142857143</v>
      </c>
      <c r="K17" s="0" t="n">
        <f aca="false">IF(J17&lt;$N$16,5,IF(J17&lt;$N$15,4,IF(J17&lt;$N$14,3.7,IF(J17&lt;$N$13,3.3,IF(J17&lt;$N$12,3,IF(J17&lt;$N$11,2.7,IF(J17&lt;$N$10,2.3,IF(J17&lt;$N$9,2,IF(J17&lt;$N$8,1.7,IF(J17&lt;$N$7,1.3,IF(J17="n.t.","N/A",1)))))))))))</f>
        <v>1</v>
      </c>
      <c r="M17" s="15" t="n">
        <v>5</v>
      </c>
      <c r="N17" s="16"/>
      <c r="O17" s="15" t="n">
        <f aca="false">COUNTIF($K$2:$K$200,$M17)</f>
        <v>40</v>
      </c>
      <c r="P17" s="17" t="n">
        <f aca="false">O17/SUM(O$7:O$17)</f>
        <v>0.236686390532544</v>
      </c>
      <c r="Q17" s="15" t="n">
        <f aca="false">COUNTIF($K$2:$K$200,$M17)-COUNTIF(I2:I200,0)</f>
        <v>0</v>
      </c>
      <c r="R17" s="17" t="n">
        <f aca="false">Q17/SUM(Q$7:Q$17)</f>
        <v>0</v>
      </c>
    </row>
    <row r="18" customFormat="false" ht="13.8" hidden="false" customHeight="false" outlineLevel="0" collapsed="false">
      <c r="A18" s="27" t="n">
        <v>386396</v>
      </c>
      <c r="B18" s="5" t="n">
        <v>5</v>
      </c>
      <c r="C18" s="5" t="n">
        <v>1.91</v>
      </c>
      <c r="D18" s="5" t="n">
        <v>4</v>
      </c>
      <c r="E18" s="5" t="n">
        <v>2</v>
      </c>
      <c r="F18" s="5" t="n">
        <v>2</v>
      </c>
      <c r="G18" s="5" t="n">
        <v>1.5</v>
      </c>
      <c r="H18" s="5" t="n">
        <v>8.67</v>
      </c>
      <c r="I18" s="0" t="n">
        <f aca="false">SUM(B18:H18)</f>
        <v>25.08</v>
      </c>
      <c r="J18" s="6" t="n">
        <f aca="false">I18/35</f>
        <v>0.716571428571428</v>
      </c>
      <c r="K18" s="0" t="n">
        <f aca="false">IF(J18&lt;$N$16,5,IF(J18&lt;$N$15,4,IF(J18&lt;$N$14,3.7,IF(J18&lt;$N$13,3.3,IF(J18&lt;$N$12,3,IF(J18&lt;$N$11,2.7,IF(J18&lt;$N$10,2.3,IF(J18&lt;$N$9,2,IF(J18&lt;$N$8,1.7,IF(J18&lt;$N$7,1.3,IF(J18="n.t.","N/A",1)))))))))))</f>
        <v>2.7</v>
      </c>
    </row>
    <row r="19" customFormat="false" ht="13.8" hidden="false" customHeight="false" outlineLevel="0" collapsed="false">
      <c r="A19" s="27" t="n">
        <v>385226</v>
      </c>
      <c r="B19" s="5" t="n">
        <v>2</v>
      </c>
      <c r="C19" s="5" t="n">
        <v>1.25</v>
      </c>
      <c r="D19" s="5" t="n">
        <v>4.5</v>
      </c>
      <c r="E19" s="5" t="n">
        <v>5.5</v>
      </c>
      <c r="F19" s="5" t="n">
        <v>3</v>
      </c>
      <c r="G19" s="5" t="n">
        <v>3</v>
      </c>
      <c r="H19" s="5" t="n">
        <v>8.67</v>
      </c>
      <c r="I19" s="0" t="n">
        <f aca="false">SUM(B19:H19)</f>
        <v>27.92</v>
      </c>
      <c r="J19" s="6" t="n">
        <f aca="false">I19/35</f>
        <v>0.797714285714286</v>
      </c>
      <c r="K19" s="0" t="n">
        <f aca="false">IF(J19&lt;$N$16,5,IF(J19&lt;$N$15,4,IF(J19&lt;$N$14,3.7,IF(J19&lt;$N$13,3.3,IF(J19&lt;$N$12,3,IF(J19&lt;$N$11,2.7,IF(J19&lt;$N$10,2.3,IF(J19&lt;$N$9,2,IF(J19&lt;$N$8,1.7,IF(J19&lt;$N$7,1.3,IF(J19="n.t.","N/A",1)))))))))))</f>
        <v>2.3</v>
      </c>
      <c r="M19" s="19" t="s">
        <v>14</v>
      </c>
      <c r="N19" s="19"/>
      <c r="O19" s="19"/>
      <c r="P19" s="19"/>
      <c r="Q19" s="19"/>
      <c r="R19" s="19"/>
      <c r="S19" s="19"/>
      <c r="T19" s="19"/>
    </row>
    <row r="20" customFormat="false" ht="13.8" hidden="false" customHeight="false" outlineLevel="0" collapsed="false">
      <c r="A20" s="27" t="n">
        <v>370536</v>
      </c>
      <c r="B20" s="8"/>
      <c r="C20" s="8"/>
      <c r="D20" s="8"/>
      <c r="E20" s="8"/>
      <c r="F20" s="8"/>
      <c r="G20" s="8"/>
      <c r="H20" s="8"/>
      <c r="I20" s="0" t="n">
        <f aca="false">SUM(B20:H20)</f>
        <v>0</v>
      </c>
      <c r="J20" s="6" t="n">
        <f aca="false">I20/35</f>
        <v>0</v>
      </c>
      <c r="K20" s="0" t="n">
        <f aca="false">IF(J20&lt;$N$16,5,IF(J20&lt;$N$15,4,IF(J20&lt;$N$14,3.7,IF(J20&lt;$N$13,3.3,IF(J20&lt;$N$12,3,IF(J20&lt;$N$11,2.7,IF(J20&lt;$N$10,2.3,IF(J20&lt;$N$9,2,IF(J20&lt;$N$8,1.7,IF(J20&lt;$N$7,1.3,IF(J20="n.t.","N/A",1)))))))))))</f>
        <v>5</v>
      </c>
      <c r="N20" s="0" t="s">
        <v>1</v>
      </c>
      <c r="O20" s="0" t="s">
        <v>2</v>
      </c>
      <c r="P20" s="0" t="s">
        <v>3</v>
      </c>
      <c r="Q20" s="0" t="s">
        <v>4</v>
      </c>
      <c r="R20" s="0" t="s">
        <v>5</v>
      </c>
      <c r="S20" s="0" t="s">
        <v>6</v>
      </c>
      <c r="T20" s="0" t="s">
        <v>20</v>
      </c>
      <c r="U20" s="0" t="s">
        <v>15</v>
      </c>
    </row>
    <row r="21" customFormat="false" ht="13.8" hidden="false" customHeight="false" outlineLevel="0" collapsed="false">
      <c r="A21" s="27" t="n">
        <v>386697</v>
      </c>
      <c r="B21" s="5" t="n">
        <v>6.5</v>
      </c>
      <c r="C21" s="5" t="n">
        <v>3.66</v>
      </c>
      <c r="D21" s="5" t="n">
        <v>6.7</v>
      </c>
      <c r="E21" s="5" t="n">
        <v>5.5</v>
      </c>
      <c r="F21" s="5" t="n">
        <v>5.5</v>
      </c>
      <c r="G21" s="5" t="n">
        <v>3</v>
      </c>
      <c r="H21" s="5" t="n">
        <v>11.66</v>
      </c>
      <c r="I21" s="0" t="n">
        <f aca="false">SUM(B21:H21)</f>
        <v>42.52</v>
      </c>
      <c r="J21" s="6" t="n">
        <f aca="false">I21/35</f>
        <v>1.21485714285714</v>
      </c>
      <c r="K21" s="0" t="n">
        <f aca="false">IF(J21&lt;$N$16,5,IF(J21&lt;$N$15,4,IF(J21&lt;$N$14,3.7,IF(J21&lt;$N$13,3.3,IF(J21&lt;$N$12,3,IF(J21&lt;$N$11,2.7,IF(J21&lt;$N$10,2.3,IF(J21&lt;$N$9,2,IF(J21&lt;$N$8,1.7,IF(J21&lt;$N$7,1.3,IF(J21="n.t.","N/A",1)))))))))))</f>
        <v>1</v>
      </c>
      <c r="M21" s="0" t="s">
        <v>16</v>
      </c>
      <c r="N21" s="11" t="n">
        <f aca="false">AVERAGE(B$2:B$200)</f>
        <v>5.94094488188976</v>
      </c>
      <c r="O21" s="11" t="n">
        <f aca="false">AVERAGE(C$2:C$200)</f>
        <v>3.47645669291339</v>
      </c>
      <c r="P21" s="11" t="n">
        <f aca="false">AVERAGE(D$2:D$200)</f>
        <v>5.43858267716536</v>
      </c>
      <c r="Q21" s="11" t="n">
        <f aca="false">AVERAGE(E$2:E$200)</f>
        <v>5.25196850393701</v>
      </c>
      <c r="R21" s="11" t="n">
        <f aca="false">AVERAGE(F$2:F$200)</f>
        <v>5.03149606299213</v>
      </c>
      <c r="S21" s="11" t="n">
        <f aca="false">AVERAGE(G$2:G$200)</f>
        <v>2.79133858267717</v>
      </c>
      <c r="T21" s="11" t="n">
        <f aca="false">AVERAGE(H$2:H$200)</f>
        <v>9.9186507936508</v>
      </c>
      <c r="U21" s="11" t="n">
        <f aca="false">AVERAGE(I$2:I$200)</f>
        <v>29.0914201183432</v>
      </c>
    </row>
    <row r="22" customFormat="false" ht="13.8" hidden="false" customHeight="false" outlineLevel="0" collapsed="false">
      <c r="A22" s="27" t="n">
        <v>378830</v>
      </c>
      <c r="B22" s="8"/>
      <c r="C22" s="8"/>
      <c r="D22" s="8"/>
      <c r="E22" s="8"/>
      <c r="F22" s="8"/>
      <c r="G22" s="8"/>
      <c r="H22" s="8"/>
      <c r="I22" s="0" t="n">
        <f aca="false">SUM(B22:H22)</f>
        <v>0</v>
      </c>
      <c r="J22" s="6" t="n">
        <f aca="false">I22/35</f>
        <v>0</v>
      </c>
      <c r="K22" s="0" t="n">
        <f aca="false">IF(J22&lt;$N$16,5,IF(J22&lt;$N$15,4,IF(J22&lt;$N$14,3.7,IF(J22&lt;$N$13,3.3,IF(J22&lt;$N$12,3,IF(J22&lt;$N$11,2.7,IF(J22&lt;$N$10,2.3,IF(J22&lt;$N$9,2,IF(J22&lt;$N$8,1.7,IF(J22&lt;$N$7,1.3,IF(J22="n.t.","N/A",1)))))))))))</f>
        <v>5</v>
      </c>
      <c r="M22" s="0" t="s">
        <v>17</v>
      </c>
      <c r="N22" s="1" t="n">
        <f aca="false">MEDIAN(B$2:B$200)</f>
        <v>6.5</v>
      </c>
      <c r="O22" s="1" t="n">
        <f aca="false">MEDIAN(C$2:C$200)</f>
        <v>3.66</v>
      </c>
      <c r="P22" s="1" t="n">
        <f aca="false">MEDIAN(D$2:D$200)</f>
        <v>6</v>
      </c>
      <c r="Q22" s="1" t="n">
        <f aca="false">MEDIAN(E$2:E$200)</f>
        <v>5.5</v>
      </c>
      <c r="R22" s="1" t="n">
        <f aca="false">MEDIAN(F$2:F$200)</f>
        <v>5.5</v>
      </c>
      <c r="S22" s="1" t="n">
        <f aca="false">MEDIAN(G$2:G$200)</f>
        <v>3</v>
      </c>
      <c r="T22" s="1" t="n">
        <f aca="false">MEDIAN(H$2:H$200)</f>
        <v>10</v>
      </c>
      <c r="U22" s="1" t="n">
        <f aca="false">MEDIAN(I$2:I$200)</f>
        <v>36.89</v>
      </c>
    </row>
    <row r="23" customFormat="false" ht="13.8" hidden="false" customHeight="false" outlineLevel="0" collapsed="false">
      <c r="A23" s="27" t="n">
        <v>386178</v>
      </c>
      <c r="B23" s="5" t="n">
        <v>5.5</v>
      </c>
      <c r="C23" s="5" t="n">
        <v>4</v>
      </c>
      <c r="D23" s="5" t="n">
        <v>4.5</v>
      </c>
      <c r="E23" s="5" t="n">
        <v>5.5</v>
      </c>
      <c r="F23" s="5" t="n">
        <v>6</v>
      </c>
      <c r="G23" s="5" t="n">
        <v>3</v>
      </c>
      <c r="H23" s="5" t="n">
        <v>8.66</v>
      </c>
      <c r="I23" s="0" t="n">
        <f aca="false">SUM(B23:H23)</f>
        <v>37.16</v>
      </c>
      <c r="J23" s="6" t="n">
        <f aca="false">I23/35</f>
        <v>1.06171428571429</v>
      </c>
      <c r="K23" s="0" t="n">
        <f aca="false">IF(J23&lt;$N$16,5,IF(J23&lt;$N$15,4,IF(J23&lt;$N$14,3.7,IF(J23&lt;$N$13,3.3,IF(J23&lt;$N$12,3,IF(J23&lt;$N$11,2.7,IF(J23&lt;$N$10,2.3,IF(J23&lt;$N$9,2,IF(J23&lt;$N$8,1.7,IF(J23&lt;$N$7,1.3,IF(J23="n.t.","N/A",1)))))))))))</f>
        <v>1</v>
      </c>
      <c r="M23" s="0" t="s">
        <v>18</v>
      </c>
      <c r="N23" s="1" t="n">
        <f aca="false">MIN(B$2:B$200)</f>
        <v>0</v>
      </c>
      <c r="O23" s="1" t="n">
        <f aca="false">MIN(C$2:C$200)</f>
        <v>0</v>
      </c>
      <c r="P23" s="1" t="n">
        <f aca="false">MIN(D$2:D$200)</f>
        <v>0</v>
      </c>
      <c r="Q23" s="1" t="n">
        <f aca="false">MIN(E$2:E$200)</f>
        <v>0</v>
      </c>
      <c r="R23" s="1" t="n">
        <f aca="false">MIN(F$2:F$200)</f>
        <v>0</v>
      </c>
      <c r="S23" s="1" t="n">
        <f aca="false">MIN(G$2:G$200)</f>
        <v>0</v>
      </c>
      <c r="T23" s="1" t="n">
        <f aca="false">MIN(H$2:H$200)</f>
        <v>0</v>
      </c>
      <c r="U23" s="1" t="n">
        <f aca="false">MIN(I$2:I$200)</f>
        <v>0</v>
      </c>
    </row>
    <row r="24" customFormat="false" ht="13.8" hidden="false" customHeight="false" outlineLevel="0" collapsed="false">
      <c r="A24" s="27" t="n">
        <v>386099</v>
      </c>
      <c r="B24" s="8"/>
      <c r="C24" s="8"/>
      <c r="D24" s="8"/>
      <c r="E24" s="8"/>
      <c r="F24" s="8"/>
      <c r="G24" s="8"/>
      <c r="H24" s="8"/>
      <c r="I24" s="0" t="n">
        <f aca="false">SUM(B24:H24)</f>
        <v>0</v>
      </c>
      <c r="J24" s="6" t="n">
        <f aca="false">I24/35</f>
        <v>0</v>
      </c>
      <c r="K24" s="0" t="n">
        <f aca="false">IF(J24&lt;$N$16,5,IF(J24&lt;$N$15,4,IF(J24&lt;$N$14,3.7,IF(J24&lt;$N$13,3.3,IF(J24&lt;$N$12,3,IF(J24&lt;$N$11,2.7,IF(J24&lt;$N$10,2.3,IF(J24&lt;$N$9,2,IF(J24&lt;$N$8,1.7,IF(J24&lt;$N$7,1.3,IF(J24="n.t.","N/A",1)))))))))))</f>
        <v>5</v>
      </c>
      <c r="M24" s="0" t="s">
        <v>19</v>
      </c>
      <c r="N24" s="15" t="n">
        <f aca="false">MAX(B$2:B$200)</f>
        <v>8</v>
      </c>
      <c r="O24" s="15" t="n">
        <f aca="false">MAX(C$2:C$200)</f>
        <v>4</v>
      </c>
      <c r="P24" s="15" t="n">
        <f aca="false">MAX(D$2:D$200)</f>
        <v>7</v>
      </c>
      <c r="Q24" s="15" t="n">
        <f aca="false">MAX(E$2:E$200)</f>
        <v>6</v>
      </c>
      <c r="R24" s="15" t="n">
        <f aca="false">MAX(F$2:F$200)</f>
        <v>7</v>
      </c>
      <c r="S24" s="15" t="n">
        <f aca="false">MAX(G$2:G$200)</f>
        <v>3</v>
      </c>
      <c r="T24" s="15" t="n">
        <f aca="false">MAX(H$2:H$200)</f>
        <v>14.33</v>
      </c>
      <c r="U24" s="15" t="n">
        <f aca="false">MAX(I$2:I$200)</f>
        <v>48</v>
      </c>
    </row>
    <row r="25" customFormat="false" ht="13.8" hidden="false" customHeight="false" outlineLevel="0" collapsed="false">
      <c r="A25" s="27" t="n">
        <v>375675</v>
      </c>
      <c r="B25" s="5" t="n">
        <v>7</v>
      </c>
      <c r="C25" s="5" t="n">
        <v>4</v>
      </c>
      <c r="D25" s="5" t="n">
        <v>5</v>
      </c>
      <c r="E25" s="5" t="n">
        <v>5.5</v>
      </c>
      <c r="F25" s="5" t="n">
        <v>7</v>
      </c>
      <c r="G25" s="5" t="n">
        <v>3</v>
      </c>
      <c r="H25" s="5" t="n">
        <v>12</v>
      </c>
      <c r="I25" s="0" t="n">
        <f aca="false">SUM(B25:H25)</f>
        <v>43.5</v>
      </c>
      <c r="J25" s="6" t="n">
        <f aca="false">I25/35</f>
        <v>1.24285714285714</v>
      </c>
      <c r="K25" s="0" t="n">
        <f aca="false">IF(J25&lt;$N$16,5,IF(J25&lt;$N$15,4,IF(J25&lt;$N$14,3.7,IF(J25&lt;$N$13,3.3,IF(J25&lt;$N$12,3,IF(J25&lt;$N$11,2.7,IF(J25&lt;$N$10,2.3,IF(J25&lt;$N$9,2,IF(J25&lt;$N$8,1.7,IF(J25&lt;$N$7,1.3,IF(J25="n.t.","N/A",1)))))))))))</f>
        <v>1</v>
      </c>
    </row>
    <row r="26" customFormat="false" ht="13.8" hidden="false" customHeight="false" outlineLevel="0" collapsed="false">
      <c r="A26" s="27" t="n">
        <v>384748</v>
      </c>
      <c r="B26" s="5" t="n">
        <v>6.5</v>
      </c>
      <c r="C26" s="5" t="n">
        <v>3.33</v>
      </c>
      <c r="D26" s="5" t="n">
        <v>4.7</v>
      </c>
      <c r="E26" s="5" t="n">
        <v>6</v>
      </c>
      <c r="F26" s="5" t="n">
        <v>6</v>
      </c>
      <c r="G26" s="5" t="n">
        <v>3</v>
      </c>
      <c r="H26" s="5" t="n">
        <v>10.66</v>
      </c>
      <c r="I26" s="0" t="n">
        <f aca="false">SUM(B26:H26)</f>
        <v>40.19</v>
      </c>
      <c r="J26" s="6" t="n">
        <f aca="false">I26/35</f>
        <v>1.14828571428571</v>
      </c>
      <c r="K26" s="0" t="n">
        <f aca="false">IF(J26&lt;$N$16,5,IF(J26&lt;$N$15,4,IF(J26&lt;$N$14,3.7,IF(J26&lt;$N$13,3.3,IF(J26&lt;$N$12,3,IF(J26&lt;$N$11,2.7,IF(J26&lt;$N$10,2.3,IF(J26&lt;$N$9,2,IF(J26&lt;$N$8,1.7,IF(J26&lt;$N$7,1.3,IF(J26="n.t.","N/A",1)))))))))))</f>
        <v>1</v>
      </c>
      <c r="M26" s="0" t="s">
        <v>16</v>
      </c>
      <c r="N26" s="20" t="n">
        <f aca="false">N21/8</f>
        <v>0.74261811023622</v>
      </c>
      <c r="O26" s="21" t="n">
        <f aca="false">O21/4</f>
        <v>0.869114173228347</v>
      </c>
      <c r="P26" s="21" t="n">
        <f aca="false">P21/7</f>
        <v>0.776940382452194</v>
      </c>
      <c r="Q26" s="21" t="n">
        <f aca="false">Q21/6</f>
        <v>0.875328083989501</v>
      </c>
      <c r="R26" s="21" t="n">
        <f aca="false">R21/7</f>
        <v>0.718785151856018</v>
      </c>
      <c r="S26" s="21" t="n">
        <f aca="false">S21/3</f>
        <v>0.930446194225722</v>
      </c>
      <c r="T26" s="22" t="n">
        <f aca="false">T21/15</f>
        <v>0.661243386243386</v>
      </c>
      <c r="U26" s="22" t="n">
        <f aca="false">U21/35</f>
        <v>0.831183431952662</v>
      </c>
    </row>
    <row r="27" customFormat="false" ht="13.8" hidden="false" customHeight="false" outlineLevel="0" collapsed="false">
      <c r="A27" s="27" t="n">
        <v>375859</v>
      </c>
      <c r="B27" s="5" t="n">
        <v>4.5</v>
      </c>
      <c r="C27" s="5" t="n">
        <v>4</v>
      </c>
      <c r="D27" s="5" t="n">
        <v>6.7</v>
      </c>
      <c r="E27" s="5" t="n">
        <v>6</v>
      </c>
      <c r="F27" s="5" t="n">
        <v>6</v>
      </c>
      <c r="G27" s="5" t="n">
        <v>3</v>
      </c>
      <c r="H27" s="5" t="n">
        <v>11.66</v>
      </c>
      <c r="I27" s="0" t="n">
        <f aca="false">SUM(B27:H27)</f>
        <v>41.86</v>
      </c>
      <c r="J27" s="6" t="n">
        <f aca="false">I27/35</f>
        <v>1.196</v>
      </c>
      <c r="K27" s="0" t="n">
        <f aca="false">IF(J27&lt;$N$16,5,IF(J27&lt;$N$15,4,IF(J27&lt;$N$14,3.7,IF(J27&lt;$N$13,3.3,IF(J27&lt;$N$12,3,IF(J27&lt;$N$11,2.7,IF(J27&lt;$N$10,2.3,IF(J27&lt;$N$9,2,IF(J27&lt;$N$8,1.7,IF(J27&lt;$N$7,1.3,IF(J27="n.t.","N/A",1)))))))))))</f>
        <v>1</v>
      </c>
      <c r="M27" s="0" t="s">
        <v>17</v>
      </c>
      <c r="N27" s="20" t="n">
        <f aca="false">N22/8</f>
        <v>0.8125</v>
      </c>
      <c r="O27" s="21" t="n">
        <f aca="false">O22/4</f>
        <v>0.915</v>
      </c>
      <c r="P27" s="21" t="n">
        <f aca="false">P22/7</f>
        <v>0.857142857142857</v>
      </c>
      <c r="Q27" s="21" t="n">
        <f aca="false">Q22/6</f>
        <v>0.916666666666667</v>
      </c>
      <c r="R27" s="21" t="n">
        <f aca="false">R22/7</f>
        <v>0.785714285714286</v>
      </c>
      <c r="S27" s="21" t="n">
        <f aca="false">S22/3</f>
        <v>1</v>
      </c>
      <c r="T27" s="22" t="n">
        <f aca="false">T22/15</f>
        <v>0.666666666666667</v>
      </c>
      <c r="U27" s="22" t="n">
        <f aca="false">U22/35</f>
        <v>1.054</v>
      </c>
    </row>
    <row r="28" customFormat="false" ht="13.8" hidden="false" customHeight="false" outlineLevel="0" collapsed="false">
      <c r="A28" s="27" t="n">
        <v>380255</v>
      </c>
      <c r="B28" s="5" t="n">
        <v>6.5</v>
      </c>
      <c r="C28" s="5" t="n">
        <v>3.66</v>
      </c>
      <c r="D28" s="5" t="n">
        <v>5</v>
      </c>
      <c r="E28" s="5" t="n">
        <v>5.5</v>
      </c>
      <c r="F28" s="5" t="n">
        <v>4.5</v>
      </c>
      <c r="G28" s="5" t="n">
        <v>2.5</v>
      </c>
      <c r="H28" s="5" t="n">
        <v>8</v>
      </c>
      <c r="I28" s="0" t="n">
        <f aca="false">SUM(B28:H28)</f>
        <v>35.66</v>
      </c>
      <c r="J28" s="6" t="n">
        <f aca="false">I28/35</f>
        <v>1.01885714285714</v>
      </c>
      <c r="K28" s="0" t="n">
        <f aca="false">IF(J28&lt;$N$16,5,IF(J28&lt;$N$15,4,IF(J28&lt;$N$14,3.7,IF(J28&lt;$N$13,3.3,IF(J28&lt;$N$12,3,IF(J28&lt;$N$11,2.7,IF(J28&lt;$N$10,2.3,IF(J28&lt;$N$9,2,IF(J28&lt;$N$8,1.7,IF(J28&lt;$N$7,1.3,IF(J28="n.t.","N/A",1)))))))))))</f>
        <v>1</v>
      </c>
      <c r="M28" s="0" t="s">
        <v>18</v>
      </c>
      <c r="N28" s="20" t="n">
        <f aca="false">N23/8</f>
        <v>0</v>
      </c>
      <c r="O28" s="21" t="n">
        <f aca="false">O23/4</f>
        <v>0</v>
      </c>
      <c r="P28" s="21" t="n">
        <f aca="false">P23/7</f>
        <v>0</v>
      </c>
      <c r="Q28" s="21" t="n">
        <f aca="false">Q23/6</f>
        <v>0</v>
      </c>
      <c r="R28" s="21" t="n">
        <f aca="false">R23/7</f>
        <v>0</v>
      </c>
      <c r="S28" s="21" t="n">
        <f aca="false">S23/3</f>
        <v>0</v>
      </c>
      <c r="T28" s="22" t="n">
        <f aca="false">T23/15</f>
        <v>0</v>
      </c>
      <c r="U28" s="22" t="n">
        <f aca="false">U23/35</f>
        <v>0</v>
      </c>
    </row>
    <row r="29" customFormat="false" ht="13.8" hidden="false" customHeight="false" outlineLevel="0" collapsed="false">
      <c r="A29" s="27" t="n">
        <v>387941</v>
      </c>
      <c r="B29" s="5" t="n">
        <v>7.5</v>
      </c>
      <c r="C29" s="5" t="n">
        <v>4</v>
      </c>
      <c r="D29" s="5" t="n">
        <v>7</v>
      </c>
      <c r="E29" s="5" t="n">
        <v>5</v>
      </c>
      <c r="F29" s="5" t="n">
        <v>4</v>
      </c>
      <c r="G29" s="5" t="n">
        <v>3</v>
      </c>
      <c r="H29" s="5" t="n">
        <v>9.66</v>
      </c>
      <c r="I29" s="0" t="n">
        <f aca="false">SUM(B29:H29)</f>
        <v>40.16</v>
      </c>
      <c r="J29" s="6" t="n">
        <f aca="false">I29/35</f>
        <v>1.14742857142857</v>
      </c>
      <c r="K29" s="0" t="n">
        <f aca="false">IF(J29&lt;$N$16,5,IF(J29&lt;$N$15,4,IF(J29&lt;$N$14,3.7,IF(J29&lt;$N$13,3.3,IF(J29&lt;$N$12,3,IF(J29&lt;$N$11,2.7,IF(J29&lt;$N$10,2.3,IF(J29&lt;$N$9,2,IF(J29&lt;$N$8,1.7,IF(J29&lt;$N$7,1.3,IF(J29="n.t.","N/A",1)))))))))))</f>
        <v>1</v>
      </c>
      <c r="M29" s="0" t="s">
        <v>19</v>
      </c>
      <c r="N29" s="20" t="n">
        <f aca="false">N24/8</f>
        <v>1</v>
      </c>
      <c r="O29" s="21" t="n">
        <f aca="false">O24/4</f>
        <v>1</v>
      </c>
      <c r="P29" s="21" t="n">
        <f aca="false">P24/7</f>
        <v>1</v>
      </c>
      <c r="Q29" s="21" t="n">
        <f aca="false">Q24/6</f>
        <v>1</v>
      </c>
      <c r="R29" s="21" t="n">
        <f aca="false">R24/7</f>
        <v>1</v>
      </c>
      <c r="S29" s="21" t="n">
        <f aca="false">S24/3</f>
        <v>1</v>
      </c>
      <c r="T29" s="22" t="n">
        <f aca="false">T24/15</f>
        <v>0.955333333333333</v>
      </c>
      <c r="U29" s="22" t="n">
        <f aca="false">U24/35</f>
        <v>1.37142857142857</v>
      </c>
    </row>
    <row r="30" customFormat="false" ht="13.8" hidden="false" customHeight="false" outlineLevel="0" collapsed="false">
      <c r="A30" s="27" t="n">
        <v>378530</v>
      </c>
      <c r="B30" s="5" t="n">
        <v>6.5</v>
      </c>
      <c r="C30" s="5" t="n">
        <v>3.66</v>
      </c>
      <c r="D30" s="5" t="n">
        <v>2.5</v>
      </c>
      <c r="E30" s="5" t="n">
        <v>5.5</v>
      </c>
      <c r="F30" s="5" t="n">
        <v>1.5</v>
      </c>
      <c r="G30" s="5" t="n">
        <v>1.5</v>
      </c>
      <c r="H30" s="5" t="n">
        <v>5.33</v>
      </c>
      <c r="I30" s="0" t="n">
        <f aca="false">SUM(B30:H30)</f>
        <v>26.49</v>
      </c>
      <c r="J30" s="6" t="n">
        <f aca="false">I30/35</f>
        <v>0.756857142857143</v>
      </c>
      <c r="K30" s="0" t="n">
        <f aca="false">IF(J30&lt;$N$16,5,IF(J30&lt;$N$15,4,IF(J30&lt;$N$14,3.7,IF(J30&lt;$N$13,3.3,IF(J30&lt;$N$12,3,IF(J30&lt;$N$11,2.7,IF(J30&lt;$N$10,2.3,IF(J30&lt;$N$9,2,IF(J30&lt;$N$8,1.7,IF(J30&lt;$N$7,1.3,IF(J30="n.t.","N/A",1)))))))))))</f>
        <v>2.3</v>
      </c>
    </row>
    <row r="31" customFormat="false" ht="13.8" hidden="false" customHeight="false" outlineLevel="0" collapsed="false">
      <c r="A31" s="27" t="n">
        <v>339588</v>
      </c>
      <c r="B31" s="5" t="n">
        <v>5.5</v>
      </c>
      <c r="C31" s="5" t="n">
        <v>3</v>
      </c>
      <c r="D31" s="5" t="n">
        <v>6.7</v>
      </c>
      <c r="E31" s="5" t="n">
        <v>5.5</v>
      </c>
      <c r="F31" s="5" t="n">
        <v>4</v>
      </c>
      <c r="G31" s="5" t="n">
        <v>3</v>
      </c>
      <c r="H31" s="5" t="n">
        <v>11</v>
      </c>
      <c r="I31" s="0" t="n">
        <f aca="false">SUM(B31:H31)</f>
        <v>38.7</v>
      </c>
      <c r="J31" s="6" t="n">
        <f aca="false">I31/35</f>
        <v>1.10571428571429</v>
      </c>
      <c r="K31" s="0" t="n">
        <f aca="false">IF(J31&lt;$N$16,5,IF(J31&lt;$N$15,4,IF(J31&lt;$N$14,3.7,IF(J31&lt;$N$13,3.3,IF(J31&lt;$N$12,3,IF(J31&lt;$N$11,2.7,IF(J31&lt;$N$10,2.3,IF(J31&lt;$N$9,2,IF(J31&lt;$N$8,1.7,IF(J31&lt;$N$7,1.3,IF(J31="n.t.","N/A",1)))))))))))</f>
        <v>1</v>
      </c>
    </row>
    <row r="32" customFormat="false" ht="13.8" hidden="false" customHeight="false" outlineLevel="0" collapsed="false">
      <c r="A32" s="27" t="n">
        <v>359513</v>
      </c>
      <c r="B32" s="5" t="n">
        <v>5.5</v>
      </c>
      <c r="C32" s="5" t="n">
        <v>4</v>
      </c>
      <c r="D32" s="5" t="n">
        <v>7</v>
      </c>
      <c r="E32" s="5" t="n">
        <v>6</v>
      </c>
      <c r="F32" s="5" t="n">
        <v>7</v>
      </c>
      <c r="G32" s="5" t="n">
        <v>3</v>
      </c>
      <c r="H32" s="5" t="n">
        <v>12</v>
      </c>
      <c r="I32" s="0" t="n">
        <f aca="false">SUM(B32:H32)</f>
        <v>44.5</v>
      </c>
      <c r="J32" s="6" t="n">
        <f aca="false">I32/35</f>
        <v>1.27142857142857</v>
      </c>
      <c r="K32" s="0" t="n">
        <f aca="false">IF(J32&lt;$N$16,5,IF(J32&lt;$N$15,4,IF(J32&lt;$N$14,3.7,IF(J32&lt;$N$13,3.3,IF(J32&lt;$N$12,3,IF(J32&lt;$N$11,2.7,IF(J32&lt;$N$10,2.3,IF(J32&lt;$N$9,2,IF(J32&lt;$N$8,1.7,IF(J32&lt;$N$7,1.3,IF(J32="n.t.","N/A",1)))))))))))</f>
        <v>1</v>
      </c>
    </row>
    <row r="33" customFormat="false" ht="13.8" hidden="false" customHeight="false" outlineLevel="0" collapsed="false">
      <c r="A33" s="27" t="n">
        <v>347860</v>
      </c>
      <c r="B33" s="5" t="n">
        <v>5</v>
      </c>
      <c r="C33" s="5" t="n">
        <v>2.75</v>
      </c>
      <c r="D33" s="5" t="n">
        <v>2.5</v>
      </c>
      <c r="E33" s="5" t="n">
        <v>6</v>
      </c>
      <c r="F33" s="5" t="n">
        <v>4.5</v>
      </c>
      <c r="G33" s="5" t="n">
        <v>1.5</v>
      </c>
      <c r="H33" s="5" t="n">
        <v>8</v>
      </c>
      <c r="I33" s="0" t="n">
        <f aca="false">SUM(B33:H33)</f>
        <v>30.25</v>
      </c>
      <c r="J33" s="6" t="n">
        <f aca="false">I33/35</f>
        <v>0.864285714285714</v>
      </c>
      <c r="K33" s="0" t="n">
        <f aca="false">IF(J33&lt;$N$16,5,IF(J33&lt;$N$15,4,IF(J33&lt;$N$14,3.7,IF(J33&lt;$N$13,3.3,IF(J33&lt;$N$12,3,IF(J33&lt;$N$11,2.7,IF(J33&lt;$N$10,2.3,IF(J33&lt;$N$9,2,IF(J33&lt;$N$8,1.7,IF(J33&lt;$N$7,1.3,IF(J33="n.t.","N/A",1)))))))))))</f>
        <v>1.7</v>
      </c>
    </row>
    <row r="34" customFormat="false" ht="13.8" hidden="false" customHeight="false" outlineLevel="0" collapsed="false">
      <c r="A34" s="27" t="n">
        <v>379450</v>
      </c>
      <c r="B34" s="5" t="n">
        <v>6.5</v>
      </c>
      <c r="C34" s="5" t="n">
        <v>4</v>
      </c>
      <c r="D34" s="5" t="n">
        <v>5</v>
      </c>
      <c r="E34" s="5" t="n">
        <v>5</v>
      </c>
      <c r="F34" s="5" t="n">
        <v>5</v>
      </c>
      <c r="G34" s="5" t="n">
        <v>3</v>
      </c>
      <c r="H34" s="5" t="n">
        <v>10.66</v>
      </c>
      <c r="I34" s="0" t="n">
        <f aca="false">SUM(B34:H34)</f>
        <v>39.16</v>
      </c>
      <c r="J34" s="6" t="n">
        <f aca="false">I34/35</f>
        <v>1.11885714285714</v>
      </c>
      <c r="K34" s="0" t="n">
        <f aca="false">IF(J34&lt;$N$16,5,IF(J34&lt;$N$15,4,IF(J34&lt;$N$14,3.7,IF(J34&lt;$N$13,3.3,IF(J34&lt;$N$12,3,IF(J34&lt;$N$11,2.7,IF(J34&lt;$N$10,2.3,IF(J34&lt;$N$9,2,IF(J34&lt;$N$8,1.7,IF(J34&lt;$N$7,1.3,IF(J34="n.t.","N/A",1)))))))))))</f>
        <v>1</v>
      </c>
    </row>
    <row r="35" customFormat="false" ht="13.8" hidden="false" customHeight="false" outlineLevel="0" collapsed="false">
      <c r="A35" s="27" t="n">
        <v>386313</v>
      </c>
      <c r="B35" s="5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0" t="n">
        <f aca="false">SUM(B35:H35)</f>
        <v>0</v>
      </c>
      <c r="J35" s="6" t="n">
        <f aca="false">I35/35</f>
        <v>0</v>
      </c>
      <c r="K35" s="0" t="n">
        <f aca="false">IF(J35&lt;$N$16,5,IF(J35&lt;$N$15,4,IF(J35&lt;$N$14,3.7,IF(J35&lt;$N$13,3.3,IF(J35&lt;$N$12,3,IF(J35&lt;$N$11,2.7,IF(J35&lt;$N$10,2.3,IF(J35&lt;$N$9,2,IF(J35&lt;$N$8,1.7,IF(J35&lt;$N$7,1.3,IF(J35="n.t.","N/A",1)))))))))))</f>
        <v>5</v>
      </c>
    </row>
    <row r="36" customFormat="false" ht="13.8" hidden="false" customHeight="false" outlineLevel="0" collapsed="false">
      <c r="A36" s="27" t="n">
        <v>387275</v>
      </c>
      <c r="B36" s="5" t="n">
        <v>7</v>
      </c>
      <c r="C36" s="5" t="n">
        <v>3.66</v>
      </c>
      <c r="D36" s="5" t="n">
        <v>4.7</v>
      </c>
      <c r="E36" s="5" t="n">
        <v>6</v>
      </c>
      <c r="F36" s="5" t="n">
        <v>6</v>
      </c>
      <c r="G36" s="5" t="n">
        <v>2</v>
      </c>
      <c r="H36" s="5" t="n">
        <v>8.66</v>
      </c>
      <c r="I36" s="0" t="n">
        <f aca="false">SUM(B36:H36)</f>
        <v>38.02</v>
      </c>
      <c r="J36" s="6" t="n">
        <f aca="false">I36/35</f>
        <v>1.08628571428571</v>
      </c>
      <c r="K36" s="0" t="n">
        <f aca="false">IF(J36&lt;$N$16,5,IF(J36&lt;$N$15,4,IF(J36&lt;$N$14,3.7,IF(J36&lt;$N$13,3.3,IF(J36&lt;$N$12,3,IF(J36&lt;$N$11,2.7,IF(J36&lt;$N$10,2.3,IF(J36&lt;$N$9,2,IF(J36&lt;$N$8,1.7,IF(J36&lt;$N$7,1.3,IF(J36="n.t.","N/A",1)))))))))))</f>
        <v>1</v>
      </c>
    </row>
    <row r="37" customFormat="false" ht="13.8" hidden="false" customHeight="false" outlineLevel="0" collapsed="false">
      <c r="A37" s="27" t="n">
        <v>384366</v>
      </c>
      <c r="B37" s="5" t="n">
        <v>5</v>
      </c>
      <c r="C37" s="5" t="n">
        <v>4</v>
      </c>
      <c r="D37" s="5" t="n">
        <v>4</v>
      </c>
      <c r="E37" s="5" t="n">
        <v>6</v>
      </c>
      <c r="F37" s="5" t="n">
        <v>7</v>
      </c>
      <c r="G37" s="5" t="n">
        <v>3</v>
      </c>
      <c r="H37" s="5" t="n">
        <v>8</v>
      </c>
      <c r="I37" s="0" t="n">
        <f aca="false">SUM(B37:H37)</f>
        <v>37</v>
      </c>
      <c r="J37" s="6" t="n">
        <f aca="false">I37/35</f>
        <v>1.05714285714286</v>
      </c>
      <c r="K37" s="0" t="n">
        <f aca="false">IF(J37&lt;$N$16,5,IF(J37&lt;$N$15,4,IF(J37&lt;$N$14,3.7,IF(J37&lt;$N$13,3.3,IF(J37&lt;$N$12,3,IF(J37&lt;$N$11,2.7,IF(J37&lt;$N$10,2.3,IF(J37&lt;$N$9,2,IF(J37&lt;$N$8,1.7,IF(J37&lt;$N$7,1.3,IF(J37="n.t.","N/A",1)))))))))))</f>
        <v>1</v>
      </c>
    </row>
    <row r="38" customFormat="false" ht="13.8" hidden="false" customHeight="false" outlineLevel="0" collapsed="false">
      <c r="A38" s="27" t="n">
        <v>387193</v>
      </c>
      <c r="B38" s="5" t="n">
        <v>5.5</v>
      </c>
      <c r="C38" s="5" t="n">
        <v>3.75</v>
      </c>
      <c r="D38" s="5" t="n">
        <v>6.5</v>
      </c>
      <c r="E38" s="5" t="n">
        <v>4</v>
      </c>
      <c r="F38" s="5" t="n">
        <v>5.5</v>
      </c>
      <c r="G38" s="5" t="n">
        <v>3</v>
      </c>
      <c r="H38" s="5" t="n">
        <v>9.66</v>
      </c>
      <c r="I38" s="0" t="n">
        <f aca="false">SUM(B38:H38)</f>
        <v>37.91</v>
      </c>
      <c r="J38" s="6" t="n">
        <f aca="false">I38/35</f>
        <v>1.08314285714286</v>
      </c>
      <c r="K38" s="0" t="n">
        <f aca="false">IF(J38&lt;$N$16,5,IF(J38&lt;$N$15,4,IF(J38&lt;$N$14,3.7,IF(J38&lt;$N$13,3.3,IF(J38&lt;$N$12,3,IF(J38&lt;$N$11,2.7,IF(J38&lt;$N$10,2.3,IF(J38&lt;$N$9,2,IF(J38&lt;$N$8,1.7,IF(J38&lt;$N$7,1.3,IF(J38="n.t.","N/A",1)))))))))))</f>
        <v>1</v>
      </c>
    </row>
    <row r="39" customFormat="false" ht="13.8" hidden="false" customHeight="false" outlineLevel="0" collapsed="false">
      <c r="A39" s="27" t="n">
        <v>387488</v>
      </c>
      <c r="B39" s="8" t="n">
        <v>8</v>
      </c>
      <c r="C39" s="8" t="n">
        <v>4</v>
      </c>
      <c r="D39" s="8" t="n">
        <v>4.5</v>
      </c>
      <c r="E39" s="8" t="n">
        <v>4.5</v>
      </c>
      <c r="F39" s="8" t="n">
        <v>5.5</v>
      </c>
      <c r="G39" s="8" t="n">
        <v>3</v>
      </c>
      <c r="H39" s="8" t="n">
        <v>11.66</v>
      </c>
      <c r="I39" s="0" t="n">
        <f aca="false">SUM(B39:H39)</f>
        <v>41.16</v>
      </c>
      <c r="J39" s="6" t="n">
        <f aca="false">I39/35</f>
        <v>1.176</v>
      </c>
      <c r="K39" s="0" t="n">
        <f aca="false">IF(J39&lt;$N$16,5,IF(J39&lt;$N$15,4,IF(J39&lt;$N$14,3.7,IF(J39&lt;$N$13,3.3,IF(J39&lt;$N$12,3,IF(J39&lt;$N$11,2.7,IF(J39&lt;$N$10,2.3,IF(J39&lt;$N$9,2,IF(J39&lt;$N$8,1.7,IF(J39&lt;$N$7,1.3,IF(J39="n.t.","N/A",1)))))))))))</f>
        <v>1</v>
      </c>
    </row>
    <row r="40" customFormat="false" ht="13.8" hidden="false" customHeight="false" outlineLevel="0" collapsed="false">
      <c r="A40" s="27" t="n">
        <v>197245</v>
      </c>
      <c r="B40" s="5" t="n">
        <v>6.5</v>
      </c>
      <c r="C40" s="5" t="n">
        <v>3.75</v>
      </c>
      <c r="D40" s="5" t="n">
        <v>7</v>
      </c>
      <c r="E40" s="5" t="n">
        <v>6</v>
      </c>
      <c r="F40" s="5" t="n">
        <v>6</v>
      </c>
      <c r="G40" s="5" t="n">
        <v>3</v>
      </c>
      <c r="H40" s="5" t="n">
        <v>11</v>
      </c>
      <c r="I40" s="0" t="n">
        <f aca="false">SUM(B40:H40)</f>
        <v>43.25</v>
      </c>
      <c r="J40" s="6" t="n">
        <f aca="false">I40/35</f>
        <v>1.23571428571429</v>
      </c>
      <c r="K40" s="0" t="n">
        <f aca="false">IF(J40&lt;$N$16,5,IF(J40&lt;$N$15,4,IF(J40&lt;$N$14,3.7,IF(J40&lt;$N$13,3.3,IF(J40&lt;$N$12,3,IF(J40&lt;$N$11,2.7,IF(J40&lt;$N$10,2.3,IF(J40&lt;$N$9,2,IF(J40&lt;$N$8,1.7,IF(J40&lt;$N$7,1.3,IF(J40="n.t.","N/A",1)))))))))))</f>
        <v>1</v>
      </c>
    </row>
    <row r="41" customFormat="false" ht="13.8" hidden="false" customHeight="false" outlineLevel="0" collapsed="false">
      <c r="A41" s="27" t="n">
        <v>387600</v>
      </c>
      <c r="B41" s="5" t="n">
        <v>6.5</v>
      </c>
      <c r="C41" s="5" t="n">
        <v>3.42</v>
      </c>
      <c r="D41" s="5" t="n">
        <v>6.5</v>
      </c>
      <c r="E41" s="5" t="n">
        <v>5.5</v>
      </c>
      <c r="F41" s="5" t="n">
        <v>6</v>
      </c>
      <c r="G41" s="5" t="n">
        <v>3</v>
      </c>
      <c r="H41" s="5" t="n">
        <v>11.66</v>
      </c>
      <c r="I41" s="0" t="n">
        <f aca="false">SUM(B41:H41)</f>
        <v>42.58</v>
      </c>
      <c r="J41" s="6" t="n">
        <f aca="false">I41/35</f>
        <v>1.21657142857143</v>
      </c>
      <c r="K41" s="0" t="n">
        <f aca="false">IF(J41&lt;$N$16,5,IF(J41&lt;$N$15,4,IF(J41&lt;$N$14,3.7,IF(J41&lt;$N$13,3.3,IF(J41&lt;$N$12,3,IF(J41&lt;$N$11,2.7,IF(J41&lt;$N$10,2.3,IF(J41&lt;$N$9,2,IF(J41&lt;$N$8,1.7,IF(J41&lt;$N$7,1.3,IF(J41="n.t.","N/A",1)))))))))))</f>
        <v>1</v>
      </c>
    </row>
    <row r="42" customFormat="false" ht="13.8" hidden="false" customHeight="false" outlineLevel="0" collapsed="false">
      <c r="A42" s="27" t="n">
        <v>380601</v>
      </c>
      <c r="B42" s="5" t="n">
        <v>6</v>
      </c>
      <c r="C42" s="5" t="n">
        <v>2.75</v>
      </c>
      <c r="D42" s="5" t="n">
        <v>4.7</v>
      </c>
      <c r="E42" s="5" t="n">
        <v>6</v>
      </c>
      <c r="F42" s="5" t="n">
        <v>2</v>
      </c>
      <c r="G42" s="5" t="n">
        <v>3</v>
      </c>
      <c r="H42" s="5" t="n">
        <v>7</v>
      </c>
      <c r="I42" s="0" t="n">
        <f aca="false">SUM(B42:H42)</f>
        <v>31.45</v>
      </c>
      <c r="J42" s="6" t="n">
        <f aca="false">I42/35</f>
        <v>0.898571428571429</v>
      </c>
      <c r="K42" s="0" t="n">
        <f aca="false">IF(J42&lt;$N$16,5,IF(J42&lt;$N$15,4,IF(J42&lt;$N$14,3.7,IF(J42&lt;$N$13,3.3,IF(J42&lt;$N$12,3,IF(J42&lt;$N$11,2.7,IF(J42&lt;$N$10,2.3,IF(J42&lt;$N$9,2,IF(J42&lt;$N$8,1.7,IF(J42&lt;$N$7,1.3,IF(J42="n.t.","N/A",1)))))))))))</f>
        <v>1.7</v>
      </c>
    </row>
    <row r="43" customFormat="false" ht="13.8" hidden="false" customHeight="false" outlineLevel="0" collapsed="false">
      <c r="A43" s="27" t="n">
        <v>380767</v>
      </c>
      <c r="B43" s="5" t="n">
        <v>7.5</v>
      </c>
      <c r="C43" s="5" t="n">
        <v>4</v>
      </c>
      <c r="D43" s="5" t="n">
        <v>7</v>
      </c>
      <c r="E43" s="5" t="n">
        <v>5</v>
      </c>
      <c r="F43" s="5" t="n">
        <v>6.5</v>
      </c>
      <c r="G43" s="5" t="n">
        <v>3</v>
      </c>
      <c r="H43" s="5" t="n">
        <v>10.66</v>
      </c>
      <c r="I43" s="0" t="n">
        <f aca="false">SUM(B43:H43)</f>
        <v>43.66</v>
      </c>
      <c r="J43" s="6" t="n">
        <f aca="false">I43/35</f>
        <v>1.24742857142857</v>
      </c>
      <c r="K43" s="0" t="n">
        <f aca="false">IF(J43&lt;$N$16,5,IF(J43&lt;$N$15,4,IF(J43&lt;$N$14,3.7,IF(J43&lt;$N$13,3.3,IF(J43&lt;$N$12,3,IF(J43&lt;$N$11,2.7,IF(J43&lt;$N$10,2.3,IF(J43&lt;$N$9,2,IF(J43&lt;$N$8,1.7,IF(J43&lt;$N$7,1.3,IF(J43="n.t.","N/A",1)))))))))))</f>
        <v>1</v>
      </c>
    </row>
    <row r="44" customFormat="false" ht="13.8" hidden="false" customHeight="false" outlineLevel="0" collapsed="false">
      <c r="A44" s="27" t="n">
        <v>375923</v>
      </c>
      <c r="B44" s="5" t="n">
        <v>6.5</v>
      </c>
      <c r="C44" s="5" t="n">
        <v>4</v>
      </c>
      <c r="D44" s="5" t="n">
        <v>6.7</v>
      </c>
      <c r="E44" s="5" t="n">
        <v>5</v>
      </c>
      <c r="F44" s="5" t="n">
        <v>6</v>
      </c>
      <c r="G44" s="5" t="n">
        <v>3</v>
      </c>
      <c r="H44" s="5" t="n">
        <v>9.67</v>
      </c>
      <c r="I44" s="0" t="n">
        <f aca="false">SUM(B44:H44)</f>
        <v>40.87</v>
      </c>
      <c r="J44" s="6" t="n">
        <f aca="false">I44/35</f>
        <v>1.16771428571429</v>
      </c>
      <c r="K44" s="0" t="n">
        <f aca="false">IF(J44&lt;$N$16,5,IF(J44&lt;$N$15,4,IF(J44&lt;$N$14,3.7,IF(J44&lt;$N$13,3.3,IF(J44&lt;$N$12,3,IF(J44&lt;$N$11,2.7,IF(J44&lt;$N$10,2.3,IF(J44&lt;$N$9,2,IF(J44&lt;$N$8,1.7,IF(J44&lt;$N$7,1.3,IF(J44="n.t.","N/A",1)))))))))))</f>
        <v>1</v>
      </c>
    </row>
    <row r="45" customFormat="false" ht="13.8" hidden="false" customHeight="false" outlineLevel="0" collapsed="false">
      <c r="A45" s="27" t="n">
        <v>374515</v>
      </c>
      <c r="B45" s="8"/>
      <c r="C45" s="8"/>
      <c r="D45" s="8"/>
      <c r="E45" s="8"/>
      <c r="F45" s="8"/>
      <c r="G45" s="8"/>
      <c r="H45" s="8"/>
      <c r="I45" s="0" t="n">
        <f aca="false">SUM(B45:H45)</f>
        <v>0</v>
      </c>
      <c r="J45" s="6" t="n">
        <f aca="false">I45/35</f>
        <v>0</v>
      </c>
      <c r="K45" s="0" t="n">
        <f aca="false">IF(J45&lt;$N$16,5,IF(J45&lt;$N$15,4,IF(J45&lt;$N$14,3.7,IF(J45&lt;$N$13,3.3,IF(J45&lt;$N$12,3,IF(J45&lt;$N$11,2.7,IF(J45&lt;$N$10,2.3,IF(J45&lt;$N$9,2,IF(J45&lt;$N$8,1.7,IF(J45&lt;$N$7,1.3,IF(J45="n.t.","N/A",1)))))))))))</f>
        <v>5</v>
      </c>
    </row>
    <row r="46" customFormat="false" ht="13.8" hidden="false" customHeight="false" outlineLevel="0" collapsed="false">
      <c r="A46" s="27" t="n">
        <v>386442</v>
      </c>
      <c r="B46" s="8"/>
      <c r="C46" s="8"/>
      <c r="D46" s="8"/>
      <c r="E46" s="8"/>
      <c r="F46" s="8"/>
      <c r="G46" s="8"/>
      <c r="H46" s="8"/>
      <c r="I46" s="0" t="n">
        <f aca="false">SUM(B46:H46)</f>
        <v>0</v>
      </c>
      <c r="J46" s="6" t="n">
        <f aca="false">I46/35</f>
        <v>0</v>
      </c>
      <c r="K46" s="0" t="n">
        <f aca="false">IF(J46&lt;$N$16,5,IF(J46&lt;$N$15,4,IF(J46&lt;$N$14,3.7,IF(J46&lt;$N$13,3.3,IF(J46&lt;$N$12,3,IF(J46&lt;$N$11,2.7,IF(J46&lt;$N$10,2.3,IF(J46&lt;$N$9,2,IF(J46&lt;$N$8,1.7,IF(J46&lt;$N$7,1.3,IF(J46="n.t.","N/A",1)))))))))))</f>
        <v>5</v>
      </c>
    </row>
    <row r="47" customFormat="false" ht="13.8" hidden="false" customHeight="false" outlineLevel="0" collapsed="false">
      <c r="A47" s="27" t="n">
        <v>387601</v>
      </c>
      <c r="B47" s="5" t="n">
        <v>6.5</v>
      </c>
      <c r="C47" s="5" t="n">
        <v>4</v>
      </c>
      <c r="D47" s="5" t="n">
        <v>5.7</v>
      </c>
      <c r="E47" s="5" t="n">
        <v>6</v>
      </c>
      <c r="F47" s="5" t="n">
        <v>5</v>
      </c>
      <c r="G47" s="5" t="n">
        <v>3</v>
      </c>
      <c r="H47" s="5" t="n">
        <v>7.33</v>
      </c>
      <c r="I47" s="0" t="n">
        <f aca="false">SUM(B47:H47)</f>
        <v>37.53</v>
      </c>
      <c r="J47" s="6" t="n">
        <f aca="false">I47/35</f>
        <v>1.07228571428571</v>
      </c>
      <c r="K47" s="0" t="n">
        <f aca="false">IF(J47&lt;$N$16,5,IF(J47&lt;$N$15,4,IF(J47&lt;$N$14,3.7,IF(J47&lt;$N$13,3.3,IF(J47&lt;$N$12,3,IF(J47&lt;$N$11,2.7,IF(J47&lt;$N$10,2.3,IF(J47&lt;$N$9,2,IF(J47&lt;$N$8,1.7,IF(J47&lt;$N$7,1.3,IF(J47="n.t.","N/A",1)))))))))))</f>
        <v>1</v>
      </c>
    </row>
    <row r="48" customFormat="false" ht="13.8" hidden="false" customHeight="false" outlineLevel="0" collapsed="false">
      <c r="A48" s="27" t="n">
        <v>347570</v>
      </c>
      <c r="B48" s="8"/>
      <c r="C48" s="8"/>
      <c r="D48" s="8"/>
      <c r="E48" s="8"/>
      <c r="F48" s="8"/>
      <c r="G48" s="8"/>
      <c r="H48" s="8"/>
      <c r="I48" s="0" t="n">
        <f aca="false">SUM(B48:H48)</f>
        <v>0</v>
      </c>
      <c r="J48" s="6" t="n">
        <f aca="false">I48/35</f>
        <v>0</v>
      </c>
      <c r="K48" s="0" t="n">
        <f aca="false">IF(J48&lt;$N$16,5,IF(J48&lt;$N$15,4,IF(J48&lt;$N$14,3.7,IF(J48&lt;$N$13,3.3,IF(J48&lt;$N$12,3,IF(J48&lt;$N$11,2.7,IF(J48&lt;$N$10,2.3,IF(J48&lt;$N$9,2,IF(J48&lt;$N$8,1.7,IF(J48&lt;$N$7,1.3,IF(J48="n.t.","N/A",1)))))))))))</f>
        <v>5</v>
      </c>
    </row>
    <row r="49" customFormat="false" ht="13.8" hidden="false" customHeight="false" outlineLevel="0" collapsed="false">
      <c r="A49" s="27" t="n">
        <v>387602</v>
      </c>
      <c r="B49" s="5" t="n">
        <v>5.5</v>
      </c>
      <c r="C49" s="5" t="n">
        <v>3.41</v>
      </c>
      <c r="D49" s="5" t="n">
        <v>7</v>
      </c>
      <c r="E49" s="5" t="n">
        <v>5.5</v>
      </c>
      <c r="F49" s="5" t="n">
        <v>3</v>
      </c>
      <c r="G49" s="5" t="n">
        <v>2.5</v>
      </c>
      <c r="H49" s="5" t="n">
        <v>10.67</v>
      </c>
      <c r="I49" s="0" t="n">
        <f aca="false">SUM(B49:H49)</f>
        <v>37.58</v>
      </c>
      <c r="J49" s="6" t="n">
        <f aca="false">I49/35</f>
        <v>1.07371428571429</v>
      </c>
      <c r="K49" s="0" t="n">
        <f aca="false">IF(J49&lt;$N$16,5,IF(J49&lt;$N$15,4,IF(J49&lt;$N$14,3.7,IF(J49&lt;$N$13,3.3,IF(J49&lt;$N$12,3,IF(J49&lt;$N$11,2.7,IF(J49&lt;$N$10,2.3,IF(J49&lt;$N$9,2,IF(J49&lt;$N$8,1.7,IF(J49&lt;$N$7,1.3,IF(J49="n.t.","N/A",1)))))))))))</f>
        <v>1</v>
      </c>
    </row>
    <row r="50" customFormat="false" ht="13.8" hidden="false" customHeight="false" outlineLevel="0" collapsed="false">
      <c r="A50" s="27" t="n">
        <v>375008</v>
      </c>
      <c r="B50" s="5" t="n">
        <v>4.5</v>
      </c>
      <c r="C50" s="5" t="n">
        <v>3.17</v>
      </c>
      <c r="D50" s="5" t="n">
        <v>5</v>
      </c>
      <c r="E50" s="5" t="n">
        <v>4.5</v>
      </c>
      <c r="F50" s="5" t="n">
        <v>4</v>
      </c>
      <c r="G50" s="5" t="n">
        <v>2.5</v>
      </c>
      <c r="H50" s="5" t="n">
        <v>10</v>
      </c>
      <c r="I50" s="0" t="n">
        <f aca="false">SUM(B50:H50)</f>
        <v>33.67</v>
      </c>
      <c r="J50" s="6" t="n">
        <f aca="false">I50/35</f>
        <v>0.962</v>
      </c>
      <c r="K50" s="0" t="n">
        <f aca="false">IF(J50&lt;$N$16,5,IF(J50&lt;$N$15,4,IF(J50&lt;$N$14,3.7,IF(J50&lt;$N$13,3.3,IF(J50&lt;$N$12,3,IF(J50&lt;$N$11,2.7,IF(J50&lt;$N$10,2.3,IF(J50&lt;$N$9,2,IF(J50&lt;$N$8,1.7,IF(J50&lt;$N$7,1.3,IF(J50="n.t.","N/A",1)))))))))))</f>
        <v>1</v>
      </c>
    </row>
    <row r="51" customFormat="false" ht="13.8" hidden="false" customHeight="false" outlineLevel="0" collapsed="false">
      <c r="A51" s="27" t="n">
        <v>386291</v>
      </c>
      <c r="B51" s="5" t="n">
        <v>4</v>
      </c>
      <c r="C51" s="5" t="n">
        <v>1.84</v>
      </c>
      <c r="D51" s="5" t="n">
        <v>2.7</v>
      </c>
      <c r="E51" s="5" t="n">
        <v>3</v>
      </c>
      <c r="F51" s="5" t="n">
        <v>3.5</v>
      </c>
      <c r="G51" s="5" t="n">
        <v>3</v>
      </c>
      <c r="H51" s="5" t="n">
        <v>4.33</v>
      </c>
      <c r="I51" s="0" t="n">
        <f aca="false">SUM(B51:H51)</f>
        <v>22.37</v>
      </c>
      <c r="J51" s="6" t="n">
        <f aca="false">I51/35</f>
        <v>0.639142857142857</v>
      </c>
      <c r="K51" s="0" t="n">
        <f aca="false">IF(J51&lt;$N$16,5,IF(J51&lt;$N$15,4,IF(J51&lt;$N$14,3.7,IF(J51&lt;$N$13,3.3,IF(J51&lt;$N$12,3,IF(J51&lt;$N$11,2.7,IF(J51&lt;$N$10,2.3,IF(J51&lt;$N$9,2,IF(J51&lt;$N$8,1.7,IF(J51&lt;$N$7,1.3,IF(J51="n.t.","N/A",1)))))))))))</f>
        <v>3.3</v>
      </c>
    </row>
    <row r="52" customFormat="false" ht="13.8" hidden="false" customHeight="false" outlineLevel="0" collapsed="false">
      <c r="A52" s="27" t="n">
        <v>370056</v>
      </c>
      <c r="B52" s="5" t="n">
        <v>4.5</v>
      </c>
      <c r="C52" s="5" t="n">
        <v>2.75</v>
      </c>
      <c r="D52" s="5" t="n">
        <v>3.7</v>
      </c>
      <c r="E52" s="5" t="n">
        <v>4</v>
      </c>
      <c r="F52" s="5" t="n">
        <v>6</v>
      </c>
      <c r="G52" s="5" t="n">
        <v>3</v>
      </c>
      <c r="H52" s="5" t="n">
        <v>9.67</v>
      </c>
      <c r="I52" s="0" t="n">
        <f aca="false">SUM(B52:H52)</f>
        <v>33.62</v>
      </c>
      <c r="J52" s="6" t="n">
        <f aca="false">I52/35</f>
        <v>0.960571428571429</v>
      </c>
      <c r="K52" s="0" t="n">
        <f aca="false">IF(J52&lt;$N$16,5,IF(J52&lt;$N$15,4,IF(J52&lt;$N$14,3.7,IF(J52&lt;$N$13,3.3,IF(J52&lt;$N$12,3,IF(J52&lt;$N$11,2.7,IF(J52&lt;$N$10,2.3,IF(J52&lt;$N$9,2,IF(J52&lt;$N$8,1.7,IF(J52&lt;$N$7,1.3,IF(J52="n.t.","N/A",1)))))))))))</f>
        <v>1</v>
      </c>
    </row>
    <row r="53" customFormat="false" ht="13.8" hidden="false" customHeight="false" outlineLevel="0" collapsed="false">
      <c r="A53" s="27" t="n">
        <v>375875</v>
      </c>
      <c r="B53" s="5" t="n">
        <v>7.5</v>
      </c>
      <c r="C53" s="5" t="n">
        <v>3.66</v>
      </c>
      <c r="D53" s="5" t="n">
        <v>3.5</v>
      </c>
      <c r="E53" s="5" t="n">
        <v>5.5</v>
      </c>
      <c r="F53" s="5" t="n">
        <v>5.5</v>
      </c>
      <c r="G53" s="5" t="n">
        <v>3</v>
      </c>
      <c r="H53" s="5" t="n">
        <v>8.66</v>
      </c>
      <c r="I53" s="0" t="n">
        <f aca="false">SUM(B53:H53)</f>
        <v>37.32</v>
      </c>
      <c r="J53" s="6" t="n">
        <f aca="false">I53/35</f>
        <v>1.06628571428571</v>
      </c>
      <c r="K53" s="0" t="n">
        <f aca="false">IF(J53&lt;$N$16,5,IF(J53&lt;$N$15,4,IF(J53&lt;$N$14,3.7,IF(J53&lt;$N$13,3.3,IF(J53&lt;$N$12,3,IF(J53&lt;$N$11,2.7,IF(J53&lt;$N$10,2.3,IF(J53&lt;$N$9,2,IF(J53&lt;$N$8,1.7,IF(J53&lt;$N$7,1.3,IF(J53="n.t.","N/A",1)))))))))))</f>
        <v>1</v>
      </c>
    </row>
    <row r="54" customFormat="false" ht="13.8" hidden="false" customHeight="false" outlineLevel="0" collapsed="false">
      <c r="A54" s="27" t="n">
        <v>377838</v>
      </c>
      <c r="B54" s="5" t="n">
        <v>7.5</v>
      </c>
      <c r="C54" s="5" t="n">
        <v>3.66</v>
      </c>
      <c r="D54" s="5" t="n">
        <v>6.7</v>
      </c>
      <c r="E54" s="5" t="n">
        <v>6</v>
      </c>
      <c r="F54" s="5" t="n">
        <v>6.5</v>
      </c>
      <c r="G54" s="5" t="n">
        <v>3</v>
      </c>
      <c r="H54" s="5" t="n">
        <v>13</v>
      </c>
      <c r="I54" s="0" t="n">
        <f aca="false">SUM(B54:H54)</f>
        <v>46.36</v>
      </c>
      <c r="J54" s="6" t="n">
        <f aca="false">I54/35</f>
        <v>1.32457142857143</v>
      </c>
      <c r="K54" s="0" t="n">
        <f aca="false">IF(J54&lt;$N$16,5,IF(J54&lt;$N$15,4,IF(J54&lt;$N$14,3.7,IF(J54&lt;$N$13,3.3,IF(J54&lt;$N$12,3,IF(J54&lt;$N$11,2.7,IF(J54&lt;$N$10,2.3,IF(J54&lt;$N$9,2,IF(J54&lt;$N$8,1.7,IF(J54&lt;$N$7,1.3,IF(J54="n.t.","N/A",1)))))))))))</f>
        <v>1</v>
      </c>
    </row>
    <row r="55" customFormat="false" ht="13.8" hidden="false" customHeight="false" outlineLevel="0" collapsed="false">
      <c r="A55" s="27" t="n">
        <v>380047</v>
      </c>
      <c r="B55" s="5" t="n">
        <v>6.5</v>
      </c>
      <c r="C55" s="5" t="n">
        <v>4</v>
      </c>
      <c r="D55" s="5" t="n">
        <v>6.5</v>
      </c>
      <c r="E55" s="5" t="n">
        <v>6</v>
      </c>
      <c r="F55" s="5" t="n">
        <v>5.5</v>
      </c>
      <c r="G55" s="5" t="n">
        <v>3</v>
      </c>
      <c r="H55" s="5" t="n">
        <v>14</v>
      </c>
      <c r="I55" s="0" t="n">
        <f aca="false">SUM(B55:H55)</f>
        <v>45.5</v>
      </c>
      <c r="J55" s="6" t="n">
        <f aca="false">I55/35</f>
        <v>1.3</v>
      </c>
      <c r="K55" s="0" t="n">
        <f aca="false">IF(J55&lt;$N$16,5,IF(J55&lt;$N$15,4,IF(J55&lt;$N$14,3.7,IF(J55&lt;$N$13,3.3,IF(J55&lt;$N$12,3,IF(J55&lt;$N$11,2.7,IF(J55&lt;$N$10,2.3,IF(J55&lt;$N$9,2,IF(J55&lt;$N$8,1.7,IF(J55&lt;$N$7,1.3,IF(J55="n.t.","N/A",1)))))))))))</f>
        <v>1</v>
      </c>
    </row>
    <row r="56" customFormat="false" ht="13.8" hidden="false" customHeight="false" outlineLevel="0" collapsed="false">
      <c r="A56" s="27" t="n">
        <v>386642</v>
      </c>
      <c r="B56" s="5" t="n">
        <v>5.5</v>
      </c>
      <c r="C56" s="5" t="n">
        <v>3.33</v>
      </c>
      <c r="D56" s="5" t="n">
        <v>6.7</v>
      </c>
      <c r="E56" s="5" t="n">
        <v>4.5</v>
      </c>
      <c r="F56" s="5" t="n">
        <v>3</v>
      </c>
      <c r="G56" s="5" t="n">
        <v>3</v>
      </c>
      <c r="H56" s="5" t="n">
        <v>10.67</v>
      </c>
      <c r="I56" s="0" t="n">
        <f aca="false">SUM(B56:H56)</f>
        <v>36.7</v>
      </c>
      <c r="J56" s="6" t="n">
        <f aca="false">I56/35</f>
        <v>1.04857142857143</v>
      </c>
      <c r="K56" s="0" t="n">
        <f aca="false">IF(J56&lt;$N$16,5,IF(J56&lt;$N$15,4,IF(J56&lt;$N$14,3.7,IF(J56&lt;$N$13,3.3,IF(J56&lt;$N$12,3,IF(J56&lt;$N$11,2.7,IF(J56&lt;$N$10,2.3,IF(J56&lt;$N$9,2,IF(J56&lt;$N$8,1.7,IF(J56&lt;$N$7,1.3,IF(J56="n.t.","N/A",1)))))))))))</f>
        <v>1</v>
      </c>
    </row>
    <row r="57" customFormat="false" ht="13.8" hidden="false" customHeight="false" outlineLevel="0" collapsed="false">
      <c r="A57" s="27" t="n">
        <v>387897</v>
      </c>
      <c r="B57" s="5" t="n">
        <v>6.5</v>
      </c>
      <c r="C57" s="5" t="n">
        <v>3.09</v>
      </c>
      <c r="D57" s="5" t="n">
        <v>3</v>
      </c>
      <c r="E57" s="5" t="n">
        <v>6</v>
      </c>
      <c r="F57" s="5" t="n">
        <v>7</v>
      </c>
      <c r="G57" s="5" t="n">
        <v>2.5</v>
      </c>
      <c r="H57" s="5" t="n">
        <v>11.33</v>
      </c>
      <c r="I57" s="0" t="n">
        <f aca="false">SUM(B57:H57)</f>
        <v>39.42</v>
      </c>
      <c r="J57" s="6" t="n">
        <f aca="false">I57/35</f>
        <v>1.12628571428571</v>
      </c>
      <c r="K57" s="0" t="n">
        <f aca="false">IF(J57&lt;$N$16,5,IF(J57&lt;$N$15,4,IF(J57&lt;$N$14,3.7,IF(J57&lt;$N$13,3.3,IF(J57&lt;$N$12,3,IF(J57&lt;$N$11,2.7,IF(J57&lt;$N$10,2.3,IF(J57&lt;$N$9,2,IF(J57&lt;$N$8,1.7,IF(J57&lt;$N$7,1.3,IF(J57="n.t.","N/A",1)))))))))))</f>
        <v>1</v>
      </c>
    </row>
    <row r="58" customFormat="false" ht="13.8" hidden="false" customHeight="false" outlineLevel="0" collapsed="false">
      <c r="A58" s="27" t="n">
        <v>387805</v>
      </c>
      <c r="B58" s="5" t="n">
        <v>6.5</v>
      </c>
      <c r="C58" s="5" t="n">
        <v>4</v>
      </c>
      <c r="D58" s="5" t="n">
        <v>6.5</v>
      </c>
      <c r="E58" s="5" t="n">
        <v>6</v>
      </c>
      <c r="F58" s="5" t="n">
        <v>6</v>
      </c>
      <c r="G58" s="5" t="n">
        <v>3</v>
      </c>
      <c r="H58" s="5" t="n">
        <v>10.66</v>
      </c>
      <c r="I58" s="0" t="n">
        <f aca="false">SUM(B58:H58)</f>
        <v>42.66</v>
      </c>
      <c r="J58" s="6" t="n">
        <f aca="false">I58/35</f>
        <v>1.21885714285714</v>
      </c>
      <c r="K58" s="0" t="n">
        <f aca="false">IF(J58&lt;$N$16,5,IF(J58&lt;$N$15,4,IF(J58&lt;$N$14,3.7,IF(J58&lt;$N$13,3.3,IF(J58&lt;$N$12,3,IF(J58&lt;$N$11,2.7,IF(J58&lt;$N$10,2.3,IF(J58&lt;$N$9,2,IF(J58&lt;$N$8,1.7,IF(J58&lt;$N$7,1.3,IF(J58="n.t.","N/A",1)))))))))))</f>
        <v>1</v>
      </c>
    </row>
    <row r="59" customFormat="false" ht="13.8" hidden="false" customHeight="false" outlineLevel="0" collapsed="false">
      <c r="A59" s="27" t="n">
        <v>340956</v>
      </c>
      <c r="B59" s="5" t="n">
        <v>6</v>
      </c>
      <c r="C59" s="5" t="n">
        <v>3.66</v>
      </c>
      <c r="D59" s="5" t="n">
        <v>6.5</v>
      </c>
      <c r="E59" s="5" t="n">
        <v>5</v>
      </c>
      <c r="F59" s="5" t="n">
        <v>3</v>
      </c>
      <c r="G59" s="5" t="n">
        <v>3</v>
      </c>
      <c r="H59" s="5" t="n">
        <v>9</v>
      </c>
      <c r="I59" s="0" t="n">
        <f aca="false">SUM(B59:H59)</f>
        <v>36.16</v>
      </c>
      <c r="J59" s="6" t="n">
        <f aca="false">I59/35</f>
        <v>1.03314285714286</v>
      </c>
      <c r="K59" s="0" t="n">
        <f aca="false">IF(J59&lt;$N$16,5,IF(J59&lt;$N$15,4,IF(J59&lt;$N$14,3.7,IF(J59&lt;$N$13,3.3,IF(J59&lt;$N$12,3,IF(J59&lt;$N$11,2.7,IF(J59&lt;$N$10,2.3,IF(J59&lt;$N$9,2,IF(J59&lt;$N$8,1.7,IF(J59&lt;$N$7,1.3,IF(J59="n.t.","N/A",1)))))))))))</f>
        <v>1</v>
      </c>
    </row>
    <row r="60" customFormat="false" ht="13.8" hidden="false" customHeight="false" outlineLevel="0" collapsed="false">
      <c r="A60" s="27" t="n">
        <v>340558</v>
      </c>
      <c r="B60" s="5" t="n">
        <v>6.5</v>
      </c>
      <c r="C60" s="5" t="n">
        <v>4</v>
      </c>
      <c r="D60" s="5" t="n">
        <v>5.5</v>
      </c>
      <c r="E60" s="5" t="n">
        <v>6</v>
      </c>
      <c r="F60" s="5" t="n">
        <v>6</v>
      </c>
      <c r="G60" s="5" t="n">
        <v>3</v>
      </c>
      <c r="H60" s="5" t="n">
        <v>12</v>
      </c>
      <c r="I60" s="0" t="n">
        <f aca="false">SUM(B60:H60)</f>
        <v>43</v>
      </c>
      <c r="J60" s="6" t="n">
        <f aca="false">I60/35</f>
        <v>1.22857142857143</v>
      </c>
      <c r="K60" s="0" t="n">
        <f aca="false">IF(J60&lt;$N$16,5,IF(J60&lt;$N$15,4,IF(J60&lt;$N$14,3.7,IF(J60&lt;$N$13,3.3,IF(J60&lt;$N$12,3,IF(J60&lt;$N$11,2.7,IF(J60&lt;$N$10,2.3,IF(J60&lt;$N$9,2,IF(J60&lt;$N$8,1.7,IF(J60&lt;$N$7,1.3,IF(J60="n.t.","N/A",1)))))))))))</f>
        <v>1</v>
      </c>
    </row>
    <row r="61" customFormat="false" ht="13.8" hidden="false" customHeight="false" outlineLevel="0" collapsed="false">
      <c r="A61" s="27" t="n">
        <v>387610</v>
      </c>
      <c r="B61" s="5" t="n">
        <v>4</v>
      </c>
      <c r="C61" s="5" t="n">
        <v>2.5</v>
      </c>
      <c r="D61" s="5" t="n">
        <v>6.2</v>
      </c>
      <c r="E61" s="5" t="n">
        <v>5.5</v>
      </c>
      <c r="F61" s="5" t="n">
        <v>4.5</v>
      </c>
      <c r="G61" s="5" t="n">
        <v>3</v>
      </c>
      <c r="H61" s="5" t="n">
        <v>11.67</v>
      </c>
      <c r="I61" s="0" t="n">
        <f aca="false">SUM(B61:H61)</f>
        <v>37.37</v>
      </c>
      <c r="J61" s="6" t="n">
        <f aca="false">I61/35</f>
        <v>1.06771428571429</v>
      </c>
      <c r="K61" s="0" t="n">
        <f aca="false">IF(J61&lt;$N$16,5,IF(J61&lt;$N$15,4,IF(J61&lt;$N$14,3.7,IF(J61&lt;$N$13,3.3,IF(J61&lt;$N$12,3,IF(J61&lt;$N$11,2.7,IF(J61&lt;$N$10,2.3,IF(J61&lt;$N$9,2,IF(J61&lt;$N$8,1.7,IF(J61&lt;$N$7,1.3,IF(J61="n.t.","N/A",1)))))))))))</f>
        <v>1</v>
      </c>
    </row>
    <row r="62" customFormat="false" ht="13.8" hidden="false" customHeight="false" outlineLevel="0" collapsed="false">
      <c r="A62" s="27" t="n">
        <v>387514</v>
      </c>
      <c r="B62" s="5" t="n">
        <v>6</v>
      </c>
      <c r="C62" s="5" t="n">
        <v>2.43</v>
      </c>
      <c r="D62" s="5" t="n">
        <v>6.7</v>
      </c>
      <c r="E62" s="5" t="n">
        <v>6</v>
      </c>
      <c r="F62" s="5" t="n">
        <v>3</v>
      </c>
      <c r="G62" s="5" t="n">
        <v>3</v>
      </c>
      <c r="H62" s="5" t="n">
        <v>11.66</v>
      </c>
      <c r="I62" s="0" t="n">
        <f aca="false">SUM(B62:H62)</f>
        <v>38.79</v>
      </c>
      <c r="J62" s="6" t="n">
        <f aca="false">I62/35</f>
        <v>1.10828571428571</v>
      </c>
      <c r="K62" s="0" t="n">
        <f aca="false">IF(J62&lt;$N$16,5,IF(J62&lt;$N$15,4,IF(J62&lt;$N$14,3.7,IF(J62&lt;$N$13,3.3,IF(J62&lt;$N$12,3,IF(J62&lt;$N$11,2.7,IF(J62&lt;$N$10,2.3,IF(J62&lt;$N$9,2,IF(J62&lt;$N$8,1.7,IF(J62&lt;$N$7,1.3,IF(J62="n.t.","N/A",1)))))))))))</f>
        <v>1</v>
      </c>
    </row>
    <row r="63" customFormat="false" ht="13.8" hidden="false" customHeight="false" outlineLevel="0" collapsed="false">
      <c r="A63" s="27" t="n">
        <v>321249</v>
      </c>
      <c r="B63" s="8"/>
      <c r="C63" s="8"/>
      <c r="D63" s="8"/>
      <c r="E63" s="8"/>
      <c r="F63" s="8"/>
      <c r="G63" s="8"/>
      <c r="H63" s="8"/>
      <c r="I63" s="0" t="n">
        <f aca="false">SUM(B63:H63)</f>
        <v>0</v>
      </c>
      <c r="J63" s="6" t="n">
        <f aca="false">I63/35</f>
        <v>0</v>
      </c>
      <c r="K63" s="0" t="n">
        <f aca="false">IF(J63&lt;$N$16,5,IF(J63&lt;$N$15,4,IF(J63&lt;$N$14,3.7,IF(J63&lt;$N$13,3.3,IF(J63&lt;$N$12,3,IF(J63&lt;$N$11,2.7,IF(J63&lt;$N$10,2.3,IF(J63&lt;$N$9,2,IF(J63&lt;$N$8,1.7,IF(J63&lt;$N$7,1.3,IF(J63="n.t.","N/A",1)))))))))))</f>
        <v>5</v>
      </c>
    </row>
    <row r="64" customFormat="false" ht="13.8" hidden="false" customHeight="false" outlineLevel="0" collapsed="false">
      <c r="A64" s="27" t="n">
        <v>370852</v>
      </c>
      <c r="B64" s="8"/>
      <c r="C64" s="8"/>
      <c r="D64" s="8"/>
      <c r="E64" s="8"/>
      <c r="F64" s="8"/>
      <c r="G64" s="8"/>
      <c r="H64" s="8"/>
      <c r="I64" s="0" t="n">
        <f aca="false">SUM(B64:H64)</f>
        <v>0</v>
      </c>
      <c r="J64" s="6" t="n">
        <f aca="false">I64/35</f>
        <v>0</v>
      </c>
      <c r="K64" s="0" t="n">
        <f aca="false">IF(J64&lt;$N$16,5,IF(J64&lt;$N$15,4,IF(J64&lt;$N$14,3.7,IF(J64&lt;$N$13,3.3,IF(J64&lt;$N$12,3,IF(J64&lt;$N$11,2.7,IF(J64&lt;$N$10,2.3,IF(J64&lt;$N$9,2,IF(J64&lt;$N$8,1.7,IF(J64&lt;$N$7,1.3,IF(J64="n.t.","N/A",1)))))))))))</f>
        <v>5</v>
      </c>
    </row>
    <row r="65" customFormat="false" ht="13.8" hidden="false" customHeight="false" outlineLevel="0" collapsed="false">
      <c r="A65" s="27" t="n">
        <v>378952</v>
      </c>
      <c r="B65" s="5" t="n">
        <v>5.5</v>
      </c>
      <c r="C65" s="5" t="n">
        <v>3.09</v>
      </c>
      <c r="D65" s="5" t="n">
        <v>4.5</v>
      </c>
      <c r="E65" s="5" t="n">
        <v>5.5</v>
      </c>
      <c r="F65" s="5" t="n">
        <v>6</v>
      </c>
      <c r="G65" s="5" t="n">
        <v>3</v>
      </c>
      <c r="H65" s="5" t="n">
        <v>13</v>
      </c>
      <c r="I65" s="0" t="n">
        <f aca="false">SUM(B65:H65)</f>
        <v>40.59</v>
      </c>
      <c r="J65" s="6" t="n">
        <f aca="false">I65/35</f>
        <v>1.15971428571429</v>
      </c>
      <c r="K65" s="0" t="n">
        <f aca="false">IF(J65&lt;$N$16,5,IF(J65&lt;$N$15,4,IF(J65&lt;$N$14,3.7,IF(J65&lt;$N$13,3.3,IF(J65&lt;$N$12,3,IF(J65&lt;$N$11,2.7,IF(J65&lt;$N$10,2.3,IF(J65&lt;$N$9,2,IF(J65&lt;$N$8,1.7,IF(J65&lt;$N$7,1.3,IF(J65="n.t.","N/A",1)))))))))))</f>
        <v>1</v>
      </c>
    </row>
    <row r="66" customFormat="false" ht="13.8" hidden="false" customHeight="false" outlineLevel="0" collapsed="false">
      <c r="A66" s="27" t="n">
        <v>380464</v>
      </c>
      <c r="B66" s="5" t="n">
        <v>5.5</v>
      </c>
      <c r="C66" s="5" t="n">
        <v>3.66</v>
      </c>
      <c r="D66" s="5" t="n">
        <v>6</v>
      </c>
      <c r="E66" s="5" t="n">
        <v>5.5</v>
      </c>
      <c r="F66" s="5" t="n">
        <v>3.5</v>
      </c>
      <c r="G66" s="5" t="n">
        <v>3</v>
      </c>
      <c r="H66" s="5" t="n">
        <v>10.66</v>
      </c>
      <c r="I66" s="0" t="n">
        <f aca="false">SUM(B66:H66)</f>
        <v>37.82</v>
      </c>
      <c r="J66" s="6" t="n">
        <f aca="false">I66/35</f>
        <v>1.08057142857143</v>
      </c>
      <c r="K66" s="0" t="n">
        <f aca="false">IF(J66&lt;$N$16,5,IF(J66&lt;$N$15,4,IF(J66&lt;$N$14,3.7,IF(J66&lt;$N$13,3.3,IF(J66&lt;$N$12,3,IF(J66&lt;$N$11,2.7,IF(J66&lt;$N$10,2.3,IF(J66&lt;$N$9,2,IF(J66&lt;$N$8,1.7,IF(J66&lt;$N$7,1.3,IF(J66="n.t.","N/A",1)))))))))))</f>
        <v>1</v>
      </c>
    </row>
    <row r="67" customFormat="false" ht="13.8" hidden="false" customHeight="false" outlineLevel="0" collapsed="false">
      <c r="A67" s="27" t="n">
        <v>387444</v>
      </c>
      <c r="B67" s="5" t="n">
        <v>5.5</v>
      </c>
      <c r="C67" s="5" t="n">
        <v>4</v>
      </c>
      <c r="D67" s="5" t="n">
        <v>3.5</v>
      </c>
      <c r="E67" s="5" t="n">
        <v>6</v>
      </c>
      <c r="F67" s="5" t="n">
        <v>5</v>
      </c>
      <c r="G67" s="5" t="n">
        <v>3</v>
      </c>
      <c r="H67" s="5" t="n">
        <v>7.67</v>
      </c>
      <c r="I67" s="0" t="n">
        <f aca="false">SUM(B67:H67)</f>
        <v>34.67</v>
      </c>
      <c r="J67" s="6" t="n">
        <f aca="false">I67/35</f>
        <v>0.990571428571429</v>
      </c>
      <c r="K67" s="0" t="n">
        <f aca="false">IF(J67&lt;$N$16,5,IF(J67&lt;$N$15,4,IF(J67&lt;$N$14,3.7,IF(J67&lt;$N$13,3.3,IF(J67&lt;$N$12,3,IF(J67&lt;$N$11,2.7,IF(J67&lt;$N$10,2.3,IF(J67&lt;$N$9,2,IF(J67&lt;$N$8,1.7,IF(J67&lt;$N$7,1.3,IF(J67="n.t.","N/A",1)))))))))))</f>
        <v>1</v>
      </c>
    </row>
    <row r="68" customFormat="false" ht="13.8" hidden="false" customHeight="false" outlineLevel="0" collapsed="false">
      <c r="A68" s="27" t="n">
        <v>362677</v>
      </c>
      <c r="B68" s="5" t="n">
        <v>6.5</v>
      </c>
      <c r="C68" s="5" t="n">
        <v>4</v>
      </c>
      <c r="D68" s="5" t="n">
        <v>5.5</v>
      </c>
      <c r="E68" s="5" t="n">
        <v>6</v>
      </c>
      <c r="F68" s="5" t="n">
        <v>3</v>
      </c>
      <c r="G68" s="5" t="n">
        <v>2.5</v>
      </c>
      <c r="H68" s="5" t="n">
        <v>12.67</v>
      </c>
      <c r="I68" s="0" t="n">
        <f aca="false">SUM(B68:H68)</f>
        <v>40.17</v>
      </c>
      <c r="J68" s="6" t="n">
        <f aca="false">I68/35</f>
        <v>1.14771428571429</v>
      </c>
      <c r="K68" s="0" t="n">
        <f aca="false">IF(J68&lt;$N$16,5,IF(J68&lt;$N$15,4,IF(J68&lt;$N$14,3.7,IF(J68&lt;$N$13,3.3,IF(J68&lt;$N$12,3,IF(J68&lt;$N$11,2.7,IF(J68&lt;$N$10,2.3,IF(J68&lt;$N$9,2,IF(J68&lt;$N$8,1.7,IF(J68&lt;$N$7,1.3,IF(J68="n.t.","N/A",1)))))))))))</f>
        <v>1</v>
      </c>
    </row>
    <row r="69" customFormat="false" ht="13.8" hidden="false" customHeight="false" outlineLevel="0" collapsed="false">
      <c r="A69" s="27" t="n">
        <v>380798</v>
      </c>
      <c r="B69" s="8"/>
      <c r="C69" s="8"/>
      <c r="D69" s="8"/>
      <c r="E69" s="8"/>
      <c r="F69" s="8"/>
      <c r="G69" s="8"/>
      <c r="H69" s="8"/>
      <c r="I69" s="0" t="n">
        <f aca="false">SUM(B69:H69)</f>
        <v>0</v>
      </c>
      <c r="J69" s="6" t="n">
        <f aca="false">I69/35</f>
        <v>0</v>
      </c>
      <c r="K69" s="0" t="n">
        <f aca="false">IF(J69&lt;$N$16,5,IF(J69&lt;$N$15,4,IF(J69&lt;$N$14,3.7,IF(J69&lt;$N$13,3.3,IF(J69&lt;$N$12,3,IF(J69&lt;$N$11,2.7,IF(J69&lt;$N$10,2.3,IF(J69&lt;$N$9,2,IF(J69&lt;$N$8,1.7,IF(J69&lt;$N$7,1.3,IF(J69="n.t.","N/A",1)))))))))))</f>
        <v>5</v>
      </c>
    </row>
    <row r="70" customFormat="false" ht="13.8" hidden="false" customHeight="false" outlineLevel="0" collapsed="false">
      <c r="A70" s="27" t="n">
        <v>387838</v>
      </c>
      <c r="B70" s="5" t="n">
        <v>7</v>
      </c>
      <c r="C70" s="5" t="n">
        <v>4</v>
      </c>
      <c r="D70" s="5" t="n">
        <v>4.7</v>
      </c>
      <c r="E70" s="5" t="n">
        <v>6</v>
      </c>
      <c r="F70" s="5" t="n">
        <v>5.5</v>
      </c>
      <c r="G70" s="5" t="n">
        <v>3</v>
      </c>
      <c r="H70" s="5" t="n">
        <v>9.67</v>
      </c>
      <c r="I70" s="0" t="n">
        <f aca="false">SUM(B70:H70)</f>
        <v>39.87</v>
      </c>
      <c r="J70" s="6" t="n">
        <f aca="false">I70/35</f>
        <v>1.13914285714286</v>
      </c>
      <c r="K70" s="0" t="n">
        <f aca="false">IF(J70&lt;$N$16,5,IF(J70&lt;$N$15,4,IF(J70&lt;$N$14,3.7,IF(J70&lt;$N$13,3.3,IF(J70&lt;$N$12,3,IF(J70&lt;$N$11,2.7,IF(J70&lt;$N$10,2.3,IF(J70&lt;$N$9,2,IF(J70&lt;$N$8,1.7,IF(J70&lt;$N$7,1.3,IF(J70="n.t.","N/A",1)))))))))))</f>
        <v>1</v>
      </c>
    </row>
    <row r="71" customFormat="false" ht="13.8" hidden="false" customHeight="false" outlineLevel="0" collapsed="false">
      <c r="A71" s="27" t="n">
        <v>387706</v>
      </c>
      <c r="B71" s="5" t="n">
        <v>7</v>
      </c>
      <c r="C71" s="5" t="n">
        <v>4</v>
      </c>
      <c r="D71" s="5" t="n">
        <v>6.2</v>
      </c>
      <c r="E71" s="5" t="n">
        <v>5.5</v>
      </c>
      <c r="F71" s="5" t="n">
        <v>5</v>
      </c>
      <c r="G71" s="5" t="n">
        <v>3</v>
      </c>
      <c r="H71" s="5" t="n">
        <v>10.67</v>
      </c>
      <c r="I71" s="0" t="n">
        <f aca="false">SUM(B71:H71)</f>
        <v>41.37</v>
      </c>
      <c r="J71" s="6" t="n">
        <f aca="false">I71/35</f>
        <v>1.182</v>
      </c>
      <c r="K71" s="0" t="n">
        <f aca="false">IF(J71&lt;$N$16,5,IF(J71&lt;$N$15,4,IF(J71&lt;$N$14,3.7,IF(J71&lt;$N$13,3.3,IF(J71&lt;$N$12,3,IF(J71&lt;$N$11,2.7,IF(J71&lt;$N$10,2.3,IF(J71&lt;$N$9,2,IF(J71&lt;$N$8,1.7,IF(J71&lt;$N$7,1.3,IF(J71="n.t.","N/A",1)))))))))))</f>
        <v>1</v>
      </c>
    </row>
    <row r="72" customFormat="false" ht="13.8" hidden="false" customHeight="false" outlineLevel="0" collapsed="false">
      <c r="A72" s="27" t="n">
        <v>380788</v>
      </c>
      <c r="B72" s="5" t="n">
        <v>5.5</v>
      </c>
      <c r="C72" s="5" t="n">
        <v>3.66</v>
      </c>
      <c r="D72" s="5" t="n">
        <v>2.2</v>
      </c>
      <c r="E72" s="5" t="n">
        <v>3.5</v>
      </c>
      <c r="F72" s="5" t="n">
        <v>4</v>
      </c>
      <c r="G72" s="5" t="n">
        <v>0.5</v>
      </c>
      <c r="H72" s="5" t="n">
        <v>11.66</v>
      </c>
      <c r="I72" s="0" t="n">
        <f aca="false">SUM(B72:H72)</f>
        <v>31.02</v>
      </c>
      <c r="J72" s="6" t="n">
        <f aca="false">I72/35</f>
        <v>0.886285714285714</v>
      </c>
      <c r="K72" s="0" t="n">
        <f aca="false">IF(J72&lt;$N$16,5,IF(J72&lt;$N$15,4,IF(J72&lt;$N$14,3.7,IF(J72&lt;$N$13,3.3,IF(J72&lt;$N$12,3,IF(J72&lt;$N$11,2.7,IF(J72&lt;$N$10,2.3,IF(J72&lt;$N$9,2,IF(J72&lt;$N$8,1.7,IF(J72&lt;$N$7,1.3,IF(J72="n.t.","N/A",1)))))))))))</f>
        <v>1.7</v>
      </c>
    </row>
    <row r="73" customFormat="false" ht="13.8" hidden="false" customHeight="false" outlineLevel="0" collapsed="false">
      <c r="A73" s="27" t="n">
        <v>387592</v>
      </c>
      <c r="B73" s="5" t="n">
        <v>6</v>
      </c>
      <c r="C73" s="5" t="n">
        <v>3.66</v>
      </c>
      <c r="D73" s="5" t="n">
        <v>6.7</v>
      </c>
      <c r="E73" s="5" t="n">
        <v>5.5</v>
      </c>
      <c r="F73" s="5" t="n">
        <v>6.5</v>
      </c>
      <c r="G73" s="5" t="n">
        <v>3</v>
      </c>
      <c r="H73" s="5" t="n">
        <v>8</v>
      </c>
      <c r="I73" s="0" t="n">
        <f aca="false">SUM(B73:H73)</f>
        <v>39.36</v>
      </c>
      <c r="J73" s="6" t="n">
        <f aca="false">I73/35</f>
        <v>1.12457142857143</v>
      </c>
      <c r="K73" s="0" t="n">
        <f aca="false">IF(J73&lt;$N$16,5,IF(J73&lt;$N$15,4,IF(J73&lt;$N$14,3.7,IF(J73&lt;$N$13,3.3,IF(J73&lt;$N$12,3,IF(J73&lt;$N$11,2.7,IF(J73&lt;$N$10,2.3,IF(J73&lt;$N$9,2,IF(J73&lt;$N$8,1.7,IF(J73&lt;$N$7,1.3,IF(J73="n.t.","N/A",1)))))))))))</f>
        <v>1</v>
      </c>
    </row>
    <row r="74" customFormat="false" ht="13.8" hidden="false" customHeight="false" outlineLevel="0" collapsed="false">
      <c r="A74" s="27" t="n">
        <v>387621</v>
      </c>
      <c r="B74" s="5" t="n">
        <v>5.5</v>
      </c>
      <c r="C74" s="5" t="n">
        <v>2.18</v>
      </c>
      <c r="D74" s="5" t="n">
        <v>6.7</v>
      </c>
      <c r="E74" s="5" t="n">
        <v>6</v>
      </c>
      <c r="F74" s="5" t="n">
        <v>2.5</v>
      </c>
      <c r="G74" s="5" t="n">
        <v>1.5</v>
      </c>
      <c r="H74" s="5" t="n">
        <v>9</v>
      </c>
      <c r="I74" s="0" t="n">
        <f aca="false">SUM(B74:H74)</f>
        <v>33.38</v>
      </c>
      <c r="J74" s="6" t="n">
        <f aca="false">I74/35</f>
        <v>0.953714285714286</v>
      </c>
      <c r="K74" s="0" t="n">
        <f aca="false">IF(J74&lt;$N$16,5,IF(J74&lt;$N$15,4,IF(J74&lt;$N$14,3.7,IF(J74&lt;$N$13,3.3,IF(J74&lt;$N$12,3,IF(J74&lt;$N$11,2.7,IF(J74&lt;$N$10,2.3,IF(J74&lt;$N$9,2,IF(J74&lt;$N$8,1.7,IF(J74&lt;$N$7,1.3,IF(J74="n.t.","N/A",1)))))))))))</f>
        <v>1</v>
      </c>
    </row>
    <row r="75" customFormat="false" ht="13.8" hidden="false" customHeight="false" outlineLevel="0" collapsed="false">
      <c r="A75" s="27" t="n">
        <v>387096</v>
      </c>
      <c r="B75" s="5" t="n">
        <v>4.5</v>
      </c>
      <c r="C75" s="5" t="n">
        <v>4</v>
      </c>
      <c r="D75" s="5" t="n">
        <v>6.7</v>
      </c>
      <c r="E75" s="5" t="n">
        <v>6</v>
      </c>
      <c r="F75" s="5" t="n">
        <v>6</v>
      </c>
      <c r="G75" s="5" t="n">
        <v>3</v>
      </c>
      <c r="H75" s="5" t="n">
        <v>10.67</v>
      </c>
      <c r="I75" s="0" t="n">
        <f aca="false">SUM(B75:H75)</f>
        <v>40.87</v>
      </c>
      <c r="J75" s="6" t="n">
        <f aca="false">I75/35</f>
        <v>1.16771428571429</v>
      </c>
      <c r="K75" s="0" t="n">
        <f aca="false">IF(J75&lt;$N$16,5,IF(J75&lt;$N$15,4,IF(J75&lt;$N$14,3.7,IF(J75&lt;$N$13,3.3,IF(J75&lt;$N$12,3,IF(J75&lt;$N$11,2.7,IF(J75&lt;$N$10,2.3,IF(J75&lt;$N$9,2,IF(J75&lt;$N$8,1.7,IF(J75&lt;$N$7,1.3,IF(J75="n.t.","N/A",1)))))))))))</f>
        <v>1</v>
      </c>
    </row>
    <row r="76" customFormat="false" ht="13.8" hidden="false" customHeight="false" outlineLevel="0" collapsed="false">
      <c r="A76" s="27" t="n">
        <v>386678</v>
      </c>
      <c r="B76" s="5" t="n">
        <v>6</v>
      </c>
      <c r="C76" s="5" t="n">
        <v>3.66</v>
      </c>
      <c r="D76" s="5" t="n">
        <v>2.5</v>
      </c>
      <c r="E76" s="5" t="n">
        <v>6</v>
      </c>
      <c r="F76" s="5" t="n">
        <v>4</v>
      </c>
      <c r="G76" s="5" t="n">
        <v>3</v>
      </c>
      <c r="H76" s="5" t="n">
        <v>10</v>
      </c>
      <c r="I76" s="0" t="n">
        <f aca="false">SUM(B76:H76)</f>
        <v>35.16</v>
      </c>
      <c r="J76" s="6" t="n">
        <f aca="false">I76/35</f>
        <v>1.00457142857143</v>
      </c>
      <c r="K76" s="0" t="n">
        <f aca="false">IF(J76&lt;$N$16,5,IF(J76&lt;$N$15,4,IF(J76&lt;$N$14,3.7,IF(J76&lt;$N$13,3.3,IF(J76&lt;$N$12,3,IF(J76&lt;$N$11,2.7,IF(J76&lt;$N$10,2.3,IF(J76&lt;$N$9,2,IF(J76&lt;$N$8,1.7,IF(J76&lt;$N$7,1.3,IF(J76="n.t.","N/A",1)))))))))))</f>
        <v>1</v>
      </c>
    </row>
    <row r="77" customFormat="false" ht="13.8" hidden="false" customHeight="false" outlineLevel="0" collapsed="false">
      <c r="A77" s="27" t="n">
        <v>383550</v>
      </c>
      <c r="B77" s="8"/>
      <c r="C77" s="8"/>
      <c r="D77" s="8"/>
      <c r="E77" s="8"/>
      <c r="F77" s="8"/>
      <c r="G77" s="8"/>
      <c r="H77" s="8"/>
      <c r="I77" s="0" t="n">
        <f aca="false">SUM(B77:H77)</f>
        <v>0</v>
      </c>
      <c r="J77" s="6" t="n">
        <f aca="false">I77/35</f>
        <v>0</v>
      </c>
      <c r="K77" s="0" t="n">
        <f aca="false">IF(J77&lt;$N$16,5,IF(J77&lt;$N$15,4,IF(J77&lt;$N$14,3.7,IF(J77&lt;$N$13,3.3,IF(J77&lt;$N$12,3,IF(J77&lt;$N$11,2.7,IF(J77&lt;$N$10,2.3,IF(J77&lt;$N$9,2,IF(J77&lt;$N$8,1.7,IF(J77&lt;$N$7,1.3,IF(J77="n.t.","N/A",1)))))))))))</f>
        <v>5</v>
      </c>
    </row>
    <row r="78" customFormat="false" ht="13.8" hidden="false" customHeight="false" outlineLevel="0" collapsed="false">
      <c r="A78" s="27" t="n">
        <v>338565</v>
      </c>
      <c r="B78" s="8"/>
      <c r="C78" s="8"/>
      <c r="D78" s="8"/>
      <c r="E78" s="8"/>
      <c r="F78" s="8"/>
      <c r="G78" s="8"/>
      <c r="H78" s="8"/>
      <c r="I78" s="0" t="n">
        <f aca="false">SUM(B78:H78)</f>
        <v>0</v>
      </c>
      <c r="J78" s="6" t="n">
        <f aca="false">I78/35</f>
        <v>0</v>
      </c>
      <c r="K78" s="0" t="n">
        <f aca="false">IF(J78&lt;$N$16,5,IF(J78&lt;$N$15,4,IF(J78&lt;$N$14,3.7,IF(J78&lt;$N$13,3.3,IF(J78&lt;$N$12,3,IF(J78&lt;$N$11,2.7,IF(J78&lt;$N$10,2.3,IF(J78&lt;$N$9,2,IF(J78&lt;$N$8,1.7,IF(J78&lt;$N$7,1.3,IF(J78="n.t.","N/A",1)))))))))))</f>
        <v>5</v>
      </c>
    </row>
    <row r="79" customFormat="false" ht="13.8" hidden="false" customHeight="false" outlineLevel="0" collapsed="false">
      <c r="A79" s="27" t="n">
        <v>386587</v>
      </c>
      <c r="B79" s="5" t="n">
        <v>4.5</v>
      </c>
      <c r="C79" s="5" t="n">
        <v>3.66</v>
      </c>
      <c r="D79" s="5" t="n">
        <v>3.5</v>
      </c>
      <c r="E79" s="5" t="n">
        <v>5</v>
      </c>
      <c r="F79" s="5" t="n">
        <v>4.5</v>
      </c>
      <c r="G79" s="5" t="n">
        <v>3</v>
      </c>
      <c r="H79" s="5" t="n">
        <v>12.67</v>
      </c>
      <c r="I79" s="0" t="n">
        <f aca="false">SUM(B79:H79)</f>
        <v>36.83</v>
      </c>
      <c r="J79" s="6" t="n">
        <f aca="false">I79/35</f>
        <v>1.05228571428571</v>
      </c>
      <c r="K79" s="0" t="n">
        <f aca="false">IF(J79&lt;$N$16,5,IF(J79&lt;$N$15,4,IF(J79&lt;$N$14,3.7,IF(J79&lt;$N$13,3.3,IF(J79&lt;$N$12,3,IF(J79&lt;$N$11,2.7,IF(J79&lt;$N$10,2.3,IF(J79&lt;$N$9,2,IF(J79&lt;$N$8,1.7,IF(J79&lt;$N$7,1.3,IF(J79="n.t.","N/A",1)))))))))))</f>
        <v>1</v>
      </c>
    </row>
    <row r="80" customFormat="false" ht="13.8" hidden="false" customHeight="false" outlineLevel="0" collapsed="false">
      <c r="A80" s="27" t="n">
        <v>384542</v>
      </c>
      <c r="B80" s="8"/>
      <c r="C80" s="8"/>
      <c r="D80" s="8"/>
      <c r="E80" s="8"/>
      <c r="F80" s="8"/>
      <c r="G80" s="8"/>
      <c r="H80" s="8"/>
      <c r="I80" s="0" t="n">
        <f aca="false">SUM(B80:H80)</f>
        <v>0</v>
      </c>
      <c r="J80" s="6" t="n">
        <f aca="false">I80/35</f>
        <v>0</v>
      </c>
      <c r="K80" s="0" t="n">
        <f aca="false">IF(J80&lt;$N$16,5,IF(J80&lt;$N$15,4,IF(J80&lt;$N$14,3.7,IF(J80&lt;$N$13,3.3,IF(J80&lt;$N$12,3,IF(J80&lt;$N$11,2.7,IF(J80&lt;$N$10,2.3,IF(J80&lt;$N$9,2,IF(J80&lt;$N$8,1.7,IF(J80&lt;$N$7,1.3,IF(J80="n.t.","N/A",1)))))))))))</f>
        <v>5</v>
      </c>
    </row>
    <row r="81" customFormat="false" ht="13.8" hidden="false" customHeight="false" outlineLevel="0" collapsed="false">
      <c r="A81" s="27" t="n">
        <v>382005</v>
      </c>
      <c r="B81" s="5" t="n">
        <v>5.5</v>
      </c>
      <c r="C81" s="5" t="n">
        <v>3.42</v>
      </c>
      <c r="D81" s="5" t="n">
        <v>7</v>
      </c>
      <c r="E81" s="5" t="n">
        <v>6</v>
      </c>
      <c r="F81" s="5" t="n">
        <v>4.5</v>
      </c>
      <c r="G81" s="5" t="n">
        <v>3</v>
      </c>
      <c r="H81" s="5" t="n">
        <v>10.66</v>
      </c>
      <c r="I81" s="0" t="n">
        <f aca="false">SUM(B81:H81)</f>
        <v>40.08</v>
      </c>
      <c r="J81" s="6" t="n">
        <f aca="false">I81/35</f>
        <v>1.14514285714286</v>
      </c>
      <c r="K81" s="0" t="n">
        <f aca="false">IF(J81&lt;$N$16,5,IF(J81&lt;$N$15,4,IF(J81&lt;$N$14,3.7,IF(J81&lt;$N$13,3.3,IF(J81&lt;$N$12,3,IF(J81&lt;$N$11,2.7,IF(J81&lt;$N$10,2.3,IF(J81&lt;$N$9,2,IF(J81&lt;$N$8,1.7,IF(J81&lt;$N$7,1.3,IF(J81="n.t.","N/A",1)))))))))))</f>
        <v>1</v>
      </c>
    </row>
    <row r="82" customFormat="false" ht="13.8" hidden="false" customHeight="false" outlineLevel="0" collapsed="false">
      <c r="A82" s="27" t="n">
        <v>332047</v>
      </c>
      <c r="B82" s="8"/>
      <c r="C82" s="8"/>
      <c r="D82" s="8"/>
      <c r="E82" s="8"/>
      <c r="F82" s="8"/>
      <c r="G82" s="8"/>
      <c r="H82" s="8"/>
      <c r="I82" s="0" t="n">
        <f aca="false">SUM(B82:H82)</f>
        <v>0</v>
      </c>
      <c r="J82" s="6" t="n">
        <f aca="false">I82/35</f>
        <v>0</v>
      </c>
      <c r="K82" s="0" t="n">
        <f aca="false">IF(J82&lt;$N$16,5,IF(J82&lt;$N$15,4,IF(J82&lt;$N$14,3.7,IF(J82&lt;$N$13,3.3,IF(J82&lt;$N$12,3,IF(J82&lt;$N$11,2.7,IF(J82&lt;$N$10,2.3,IF(J82&lt;$N$9,2,IF(J82&lt;$N$8,1.7,IF(J82&lt;$N$7,1.3,IF(J82="n.t.","N/A",1)))))))))))</f>
        <v>5</v>
      </c>
    </row>
    <row r="83" customFormat="false" ht="13.8" hidden="false" customHeight="false" outlineLevel="0" collapsed="false">
      <c r="A83" s="27" t="n">
        <v>384289</v>
      </c>
      <c r="B83" s="5" t="n">
        <v>7.5</v>
      </c>
      <c r="C83" s="5" t="n">
        <v>3.75</v>
      </c>
      <c r="D83" s="5" t="n">
        <v>6.5</v>
      </c>
      <c r="E83" s="5" t="n">
        <v>4</v>
      </c>
      <c r="F83" s="5" t="n">
        <v>7</v>
      </c>
      <c r="G83" s="5" t="n">
        <v>3</v>
      </c>
      <c r="H83" s="5" t="n">
        <v>8.67</v>
      </c>
      <c r="I83" s="0" t="n">
        <f aca="false">SUM(B83:H83)</f>
        <v>40.42</v>
      </c>
      <c r="J83" s="6" t="n">
        <f aca="false">I83/35</f>
        <v>1.15485714285714</v>
      </c>
      <c r="K83" s="0" t="n">
        <f aca="false">IF(J83&lt;$N$16,5,IF(J83&lt;$N$15,4,IF(J83&lt;$N$14,3.7,IF(J83&lt;$N$13,3.3,IF(J83&lt;$N$12,3,IF(J83&lt;$N$11,2.7,IF(J83&lt;$N$10,2.3,IF(J83&lt;$N$9,2,IF(J83&lt;$N$8,1.7,IF(J83&lt;$N$7,1.3,IF(J83="n.t.","N/A",1)))))))))))</f>
        <v>1</v>
      </c>
    </row>
    <row r="84" customFormat="false" ht="13.8" hidden="false" customHeight="false" outlineLevel="0" collapsed="false">
      <c r="A84" s="27" t="n">
        <v>347687</v>
      </c>
      <c r="B84" s="5" t="n">
        <v>6.5</v>
      </c>
      <c r="C84" s="5" t="n">
        <v>4</v>
      </c>
      <c r="D84" s="5" t="n">
        <v>4.7</v>
      </c>
      <c r="E84" s="5" t="n">
        <v>6</v>
      </c>
      <c r="F84" s="5" t="n">
        <v>5.5</v>
      </c>
      <c r="G84" s="5" t="n">
        <v>1.5</v>
      </c>
      <c r="H84" s="5" t="n">
        <v>9.67</v>
      </c>
      <c r="I84" s="0" t="n">
        <f aca="false">SUM(B84:H84)</f>
        <v>37.87</v>
      </c>
      <c r="J84" s="6" t="n">
        <f aca="false">I84/35</f>
        <v>1.082</v>
      </c>
      <c r="K84" s="0" t="n">
        <f aca="false">IF(J84&lt;$N$16,5,IF(J84&lt;$N$15,4,IF(J84&lt;$N$14,3.7,IF(J84&lt;$N$13,3.3,IF(J84&lt;$N$12,3,IF(J84&lt;$N$11,2.7,IF(J84&lt;$N$10,2.3,IF(J84&lt;$N$9,2,IF(J84&lt;$N$8,1.7,IF(J84&lt;$N$7,1.3,IF(J84="n.t.","N/A",1)))))))))))</f>
        <v>1</v>
      </c>
    </row>
    <row r="85" customFormat="false" ht="13.8" hidden="false" customHeight="false" outlineLevel="0" collapsed="false">
      <c r="A85" s="27" t="n">
        <v>386942</v>
      </c>
      <c r="B85" s="5" t="n">
        <v>6.5</v>
      </c>
      <c r="C85" s="5" t="n">
        <v>4</v>
      </c>
      <c r="D85" s="5" t="n">
        <v>5.9</v>
      </c>
      <c r="E85" s="5" t="n">
        <v>6</v>
      </c>
      <c r="F85" s="5" t="n">
        <v>4.5</v>
      </c>
      <c r="G85" s="5" t="n">
        <v>3</v>
      </c>
      <c r="H85" s="5" t="n">
        <v>8</v>
      </c>
      <c r="I85" s="0" t="n">
        <f aca="false">SUM(B85:H85)</f>
        <v>37.9</v>
      </c>
      <c r="J85" s="6" t="n">
        <f aca="false">I85/35</f>
        <v>1.08285714285714</v>
      </c>
      <c r="K85" s="0" t="n">
        <f aca="false">IF(J85&lt;$N$16,5,IF(J85&lt;$N$15,4,IF(J85&lt;$N$14,3.7,IF(J85&lt;$N$13,3.3,IF(J85&lt;$N$12,3,IF(J85&lt;$N$11,2.7,IF(J85&lt;$N$10,2.3,IF(J85&lt;$N$9,2,IF(J85&lt;$N$8,1.7,IF(J85&lt;$N$7,1.3,IF(J85="n.t.","N/A",1)))))))))))</f>
        <v>1</v>
      </c>
    </row>
    <row r="86" customFormat="false" ht="13.8" hidden="false" customHeight="false" outlineLevel="0" collapsed="false">
      <c r="A86" s="27" t="n">
        <v>387272</v>
      </c>
      <c r="B86" s="5" t="n">
        <v>7.5</v>
      </c>
      <c r="C86" s="5" t="n">
        <v>3.33</v>
      </c>
      <c r="D86" s="5" t="n">
        <v>5</v>
      </c>
      <c r="E86" s="5" t="n">
        <v>5.5</v>
      </c>
      <c r="F86" s="5" t="n">
        <v>6.5</v>
      </c>
      <c r="G86" s="5" t="n">
        <v>3</v>
      </c>
      <c r="H86" s="5" t="n">
        <v>7</v>
      </c>
      <c r="I86" s="0" t="n">
        <f aca="false">SUM(B86:H86)</f>
        <v>37.83</v>
      </c>
      <c r="J86" s="6" t="n">
        <f aca="false">I86/35</f>
        <v>1.08085714285714</v>
      </c>
      <c r="K86" s="0" t="n">
        <f aca="false">IF(J86&lt;$N$16,5,IF(J86&lt;$N$15,4,IF(J86&lt;$N$14,3.7,IF(J86&lt;$N$13,3.3,IF(J86&lt;$N$12,3,IF(J86&lt;$N$11,2.7,IF(J86&lt;$N$10,2.3,IF(J86&lt;$N$9,2,IF(J86&lt;$N$8,1.7,IF(J86&lt;$N$7,1.3,IF(J86="n.t.","N/A",1)))))))))))</f>
        <v>1</v>
      </c>
    </row>
    <row r="87" customFormat="false" ht="13.8" hidden="false" customHeight="false" outlineLevel="0" collapsed="false">
      <c r="A87" s="27" t="n">
        <v>387568</v>
      </c>
      <c r="B87" s="5" t="n">
        <v>6.5</v>
      </c>
      <c r="C87" s="5" t="n">
        <v>3.33</v>
      </c>
      <c r="D87" s="5" t="n">
        <v>4.2</v>
      </c>
      <c r="E87" s="5" t="n">
        <v>6</v>
      </c>
      <c r="F87" s="5" t="n">
        <v>2.5</v>
      </c>
      <c r="G87" s="5" t="n">
        <v>3</v>
      </c>
      <c r="H87" s="5" t="n">
        <v>9.66</v>
      </c>
      <c r="I87" s="0" t="n">
        <f aca="false">SUM(B87:H87)</f>
        <v>35.19</v>
      </c>
      <c r="J87" s="6" t="n">
        <f aca="false">I87/35</f>
        <v>1.00542857142857</v>
      </c>
      <c r="K87" s="0" t="n">
        <f aca="false">IF(J87&lt;$N$16,5,IF(J87&lt;$N$15,4,IF(J87&lt;$N$14,3.7,IF(J87&lt;$N$13,3.3,IF(J87&lt;$N$12,3,IF(J87&lt;$N$11,2.7,IF(J87&lt;$N$10,2.3,IF(J87&lt;$N$9,2,IF(J87&lt;$N$8,1.7,IF(J87&lt;$N$7,1.3,IF(J87="n.t.","N/A",1)))))))))))</f>
        <v>1</v>
      </c>
    </row>
    <row r="88" customFormat="false" ht="13.8" hidden="false" customHeight="false" outlineLevel="0" collapsed="false">
      <c r="A88" s="27" t="n">
        <v>387671</v>
      </c>
      <c r="B88" s="5" t="n">
        <v>3.5</v>
      </c>
      <c r="C88" s="5" t="n">
        <v>4</v>
      </c>
      <c r="D88" s="5" t="n">
        <v>3</v>
      </c>
      <c r="E88" s="5" t="n">
        <v>4</v>
      </c>
      <c r="F88" s="5" t="n">
        <v>5.5</v>
      </c>
      <c r="G88" s="5" t="n">
        <v>2.5</v>
      </c>
      <c r="H88" s="5" t="n">
        <v>10.66</v>
      </c>
      <c r="I88" s="0" t="n">
        <f aca="false">SUM(B88:H88)</f>
        <v>33.16</v>
      </c>
      <c r="J88" s="6" t="n">
        <f aca="false">I88/35</f>
        <v>0.947428571428571</v>
      </c>
      <c r="K88" s="0" t="n">
        <f aca="false">IF(J88&lt;$N$16,5,IF(J88&lt;$N$15,4,IF(J88&lt;$N$14,3.7,IF(J88&lt;$N$13,3.3,IF(J88&lt;$N$12,3,IF(J88&lt;$N$11,2.7,IF(J88&lt;$N$10,2.3,IF(J88&lt;$N$9,2,IF(J88&lt;$N$8,1.7,IF(J88&lt;$N$7,1.3,IF(J88="n.t.","N/A",1)))))))))))</f>
        <v>1.3</v>
      </c>
    </row>
    <row r="89" customFormat="false" ht="13.8" hidden="false" customHeight="false" outlineLevel="0" collapsed="false">
      <c r="A89" s="27" t="n">
        <v>387048</v>
      </c>
      <c r="B89" s="8"/>
      <c r="C89" s="8"/>
      <c r="D89" s="8"/>
      <c r="E89" s="8"/>
      <c r="F89" s="8"/>
      <c r="G89" s="8"/>
      <c r="H89" s="8"/>
      <c r="I89" s="0" t="n">
        <f aca="false">SUM(B89:H89)</f>
        <v>0</v>
      </c>
      <c r="J89" s="6" t="n">
        <f aca="false">I89/35</f>
        <v>0</v>
      </c>
      <c r="K89" s="0" t="n">
        <f aca="false">IF(J89&lt;$N$16,5,IF(J89&lt;$N$15,4,IF(J89&lt;$N$14,3.7,IF(J89&lt;$N$13,3.3,IF(J89&lt;$N$12,3,IF(J89&lt;$N$11,2.7,IF(J89&lt;$N$10,2.3,IF(J89&lt;$N$9,2,IF(J89&lt;$N$8,1.7,IF(J89&lt;$N$7,1.3,IF(J89="n.t.","N/A",1)))))))))))</f>
        <v>5</v>
      </c>
    </row>
    <row r="90" customFormat="false" ht="13.8" hidden="false" customHeight="false" outlineLevel="0" collapsed="false">
      <c r="A90" s="27" t="n">
        <v>347238</v>
      </c>
      <c r="B90" s="5" t="n">
        <v>7.5</v>
      </c>
      <c r="C90" s="5" t="n">
        <v>3.09</v>
      </c>
      <c r="D90" s="5" t="n">
        <v>5.7</v>
      </c>
      <c r="E90" s="5" t="n">
        <v>6</v>
      </c>
      <c r="F90" s="5" t="n">
        <v>6.5</v>
      </c>
      <c r="G90" s="5" t="n">
        <v>3</v>
      </c>
      <c r="H90" s="5" t="n">
        <v>8.66</v>
      </c>
      <c r="I90" s="0" t="n">
        <f aca="false">SUM(B90:H90)</f>
        <v>40.45</v>
      </c>
      <c r="J90" s="6" t="n">
        <f aca="false">I90/35</f>
        <v>1.15571428571429</v>
      </c>
      <c r="K90" s="0" t="n">
        <f aca="false">IF(J90&lt;$N$16,5,IF(J90&lt;$N$15,4,IF(J90&lt;$N$14,3.7,IF(J90&lt;$N$13,3.3,IF(J90&lt;$N$12,3,IF(J90&lt;$N$11,2.7,IF(J90&lt;$N$10,2.3,IF(J90&lt;$N$9,2,IF(J90&lt;$N$8,1.7,IF(J90&lt;$N$7,1.3,IF(J90="n.t.","N/A",1)))))))))))</f>
        <v>1</v>
      </c>
    </row>
    <row r="91" customFormat="false" ht="13.8" hidden="false" customHeight="false" outlineLevel="0" collapsed="false">
      <c r="A91" s="27" t="n">
        <v>384844</v>
      </c>
      <c r="B91" s="8"/>
      <c r="C91" s="8"/>
      <c r="D91" s="8"/>
      <c r="E91" s="8"/>
      <c r="F91" s="8"/>
      <c r="G91" s="8"/>
      <c r="H91" s="8"/>
      <c r="I91" s="0" t="n">
        <f aca="false">SUM(B91:H91)</f>
        <v>0</v>
      </c>
      <c r="J91" s="6" t="n">
        <f aca="false">I91/35</f>
        <v>0</v>
      </c>
      <c r="K91" s="0" t="n">
        <f aca="false">IF(J91&lt;$N$16,5,IF(J91&lt;$N$15,4,IF(J91&lt;$N$14,3.7,IF(J91&lt;$N$13,3.3,IF(J91&lt;$N$12,3,IF(J91&lt;$N$11,2.7,IF(J91&lt;$N$10,2.3,IF(J91&lt;$N$9,2,IF(J91&lt;$N$8,1.7,IF(J91&lt;$N$7,1.3,IF(J91="n.t.","N/A",1)))))))))))</f>
        <v>5</v>
      </c>
    </row>
    <row r="92" customFormat="false" ht="13.8" hidden="false" customHeight="false" outlineLevel="0" collapsed="false">
      <c r="A92" s="27" t="n">
        <v>387219</v>
      </c>
      <c r="B92" s="5" t="n">
        <v>7.5</v>
      </c>
      <c r="C92" s="5" t="n">
        <v>2.75</v>
      </c>
      <c r="D92" s="5" t="n">
        <v>5</v>
      </c>
      <c r="E92" s="5" t="n">
        <v>5</v>
      </c>
      <c r="F92" s="5" t="n">
        <v>5</v>
      </c>
      <c r="G92" s="5" t="n">
        <v>3</v>
      </c>
      <c r="H92" s="5" t="n">
        <v>7.5</v>
      </c>
      <c r="I92" s="0" t="n">
        <f aca="false">SUM(B92:H92)</f>
        <v>35.75</v>
      </c>
      <c r="J92" s="6" t="n">
        <f aca="false">I92/35</f>
        <v>1.02142857142857</v>
      </c>
      <c r="K92" s="0" t="n">
        <f aca="false">IF(J92&lt;$N$16,5,IF(J92&lt;$N$15,4,IF(J92&lt;$N$14,3.7,IF(J92&lt;$N$13,3.3,IF(J92&lt;$N$12,3,IF(J92&lt;$N$11,2.7,IF(J92&lt;$N$10,2.3,IF(J92&lt;$N$9,2,IF(J92&lt;$N$8,1.7,IF(J92&lt;$N$7,1.3,IF(J92="n.t.","N/A",1)))))))))))</f>
        <v>1</v>
      </c>
    </row>
    <row r="93" customFormat="false" ht="13.8" hidden="false" customHeight="false" outlineLevel="0" collapsed="false">
      <c r="A93" s="27" t="n">
        <v>380523</v>
      </c>
      <c r="B93" s="8"/>
      <c r="C93" s="8"/>
      <c r="D93" s="8"/>
      <c r="E93" s="8"/>
      <c r="F93" s="8"/>
      <c r="G93" s="8"/>
      <c r="H93" s="8"/>
      <c r="I93" s="0" t="n">
        <f aca="false">SUM(B93:H93)</f>
        <v>0</v>
      </c>
      <c r="J93" s="6" t="n">
        <f aca="false">I93/35</f>
        <v>0</v>
      </c>
      <c r="K93" s="0" t="n">
        <f aca="false">IF(J93&lt;$N$16,5,IF(J93&lt;$N$15,4,IF(J93&lt;$N$14,3.7,IF(J93&lt;$N$13,3.3,IF(J93&lt;$N$12,3,IF(J93&lt;$N$11,2.7,IF(J93&lt;$N$10,2.3,IF(J93&lt;$N$9,2,IF(J93&lt;$N$8,1.7,IF(J93&lt;$N$7,1.3,IF(J93="n.t.","N/A",1)))))))))))</f>
        <v>5</v>
      </c>
    </row>
    <row r="94" customFormat="false" ht="13.8" hidden="false" customHeight="false" outlineLevel="0" collapsed="false">
      <c r="A94" s="27" t="n">
        <v>383800</v>
      </c>
      <c r="B94" s="8"/>
      <c r="C94" s="8"/>
      <c r="D94" s="8"/>
      <c r="E94" s="8"/>
      <c r="F94" s="8"/>
      <c r="G94" s="8"/>
      <c r="H94" s="8"/>
      <c r="I94" s="0" t="n">
        <f aca="false">SUM(B94:H94)</f>
        <v>0</v>
      </c>
      <c r="J94" s="6" t="n">
        <f aca="false">I94/35</f>
        <v>0</v>
      </c>
      <c r="K94" s="0" t="n">
        <f aca="false">IF(J94&lt;$N$16,5,IF(J94&lt;$N$15,4,IF(J94&lt;$N$14,3.7,IF(J94&lt;$N$13,3.3,IF(J94&lt;$N$12,3,IF(J94&lt;$N$11,2.7,IF(J94&lt;$N$10,2.3,IF(J94&lt;$N$9,2,IF(J94&lt;$N$8,1.7,IF(J94&lt;$N$7,1.3,IF(J94="n.t.","N/A",1)))))))))))</f>
        <v>5</v>
      </c>
    </row>
    <row r="95" customFormat="false" ht="13.8" hidden="false" customHeight="false" outlineLevel="0" collapsed="false">
      <c r="A95" s="27" t="n">
        <v>375367</v>
      </c>
      <c r="B95" s="5" t="n">
        <v>6.5</v>
      </c>
      <c r="C95" s="5" t="n">
        <v>3.66</v>
      </c>
      <c r="D95" s="5" t="n">
        <v>6.7</v>
      </c>
      <c r="E95" s="5" t="n">
        <v>6</v>
      </c>
      <c r="F95" s="5" t="n">
        <v>4</v>
      </c>
      <c r="G95" s="5" t="n">
        <v>2</v>
      </c>
      <c r="H95" s="5" t="n">
        <v>10.33</v>
      </c>
      <c r="I95" s="0" t="n">
        <f aca="false">SUM(B95:H95)</f>
        <v>39.19</v>
      </c>
      <c r="J95" s="6" t="n">
        <f aca="false">I95/35</f>
        <v>1.11971428571429</v>
      </c>
      <c r="K95" s="0" t="n">
        <f aca="false">IF(J95&lt;$N$16,5,IF(J95&lt;$N$15,4,IF(J95&lt;$N$14,3.7,IF(J95&lt;$N$13,3.3,IF(J95&lt;$N$12,3,IF(J95&lt;$N$11,2.7,IF(J95&lt;$N$10,2.3,IF(J95&lt;$N$9,2,IF(J95&lt;$N$8,1.7,IF(J95&lt;$N$7,1.3,IF(J95="n.t.","N/A",1)))))))))))</f>
        <v>1</v>
      </c>
    </row>
    <row r="96" customFormat="false" ht="13.8" hidden="false" customHeight="false" outlineLevel="0" collapsed="false">
      <c r="A96" s="27" t="n">
        <v>387810</v>
      </c>
      <c r="B96" s="5" t="n">
        <v>5.5</v>
      </c>
      <c r="C96" s="5" t="n">
        <v>2.43</v>
      </c>
      <c r="D96" s="5" t="n">
        <v>4.5</v>
      </c>
      <c r="E96" s="5" t="n">
        <v>4.5</v>
      </c>
      <c r="F96" s="5" t="n">
        <v>4</v>
      </c>
      <c r="G96" s="5" t="n">
        <v>2.5</v>
      </c>
      <c r="H96" s="5" t="n">
        <v>8.67</v>
      </c>
      <c r="I96" s="0" t="n">
        <f aca="false">SUM(B96:H96)</f>
        <v>32.1</v>
      </c>
      <c r="J96" s="6" t="n">
        <f aca="false">I96/35</f>
        <v>0.917142857142857</v>
      </c>
      <c r="K96" s="0" t="n">
        <f aca="false">IF(J96&lt;$N$16,5,IF(J96&lt;$N$15,4,IF(J96&lt;$N$14,3.7,IF(J96&lt;$N$13,3.3,IF(J96&lt;$N$12,3,IF(J96&lt;$N$11,2.7,IF(J96&lt;$N$10,2.3,IF(J96&lt;$N$9,2,IF(J96&lt;$N$8,1.7,IF(J96&lt;$N$7,1.3,IF(J96="n.t.","N/A",1)))))))))))</f>
        <v>1.3</v>
      </c>
    </row>
    <row r="97" customFormat="false" ht="13.8" hidden="false" customHeight="false" outlineLevel="0" collapsed="false">
      <c r="A97" s="27" t="n">
        <v>378449</v>
      </c>
      <c r="B97" s="5" t="n">
        <v>7.5</v>
      </c>
      <c r="C97" s="5" t="n">
        <v>4</v>
      </c>
      <c r="D97" s="5" t="n">
        <v>7</v>
      </c>
      <c r="E97" s="5" t="n">
        <v>4</v>
      </c>
      <c r="F97" s="5" t="n">
        <v>6</v>
      </c>
      <c r="G97" s="5" t="n">
        <v>3</v>
      </c>
      <c r="H97" s="5" t="n">
        <v>13.33</v>
      </c>
      <c r="I97" s="0" t="n">
        <f aca="false">SUM(B97:H97)</f>
        <v>44.83</v>
      </c>
      <c r="J97" s="6" t="n">
        <f aca="false">I97/35</f>
        <v>1.28085714285714</v>
      </c>
      <c r="K97" s="0" t="n">
        <f aca="false">IF(J97&lt;$N$16,5,IF(J97&lt;$N$15,4,IF(J97&lt;$N$14,3.7,IF(J97&lt;$N$13,3.3,IF(J97&lt;$N$12,3,IF(J97&lt;$N$11,2.7,IF(J97&lt;$N$10,2.3,IF(J97&lt;$N$9,2,IF(J97&lt;$N$8,1.7,IF(J97&lt;$N$7,1.3,IF(J97="n.t.","N/A",1)))))))))))</f>
        <v>1</v>
      </c>
    </row>
    <row r="98" customFormat="false" ht="13.8" hidden="false" customHeight="false" outlineLevel="0" collapsed="false">
      <c r="A98" s="27" t="n">
        <v>355728</v>
      </c>
      <c r="B98" s="5" t="n">
        <v>6.5</v>
      </c>
      <c r="C98" s="5" t="n">
        <v>3.66</v>
      </c>
      <c r="D98" s="5" t="n">
        <v>7</v>
      </c>
      <c r="E98" s="5" t="n">
        <v>5</v>
      </c>
      <c r="F98" s="5" t="n">
        <v>6.5</v>
      </c>
      <c r="G98" s="5" t="n">
        <v>3</v>
      </c>
      <c r="H98" s="5" t="n">
        <v>10.67</v>
      </c>
      <c r="I98" s="0" t="n">
        <f aca="false">SUM(B98:H98)</f>
        <v>42.33</v>
      </c>
      <c r="J98" s="6" t="n">
        <f aca="false">I98/35</f>
        <v>1.20942857142857</v>
      </c>
      <c r="K98" s="0" t="n">
        <f aca="false">IF(J98&lt;$N$16,5,IF(J98&lt;$N$15,4,IF(J98&lt;$N$14,3.7,IF(J98&lt;$N$13,3.3,IF(J98&lt;$N$12,3,IF(J98&lt;$N$11,2.7,IF(J98&lt;$N$10,2.3,IF(J98&lt;$N$9,2,IF(J98&lt;$N$8,1.7,IF(J98&lt;$N$7,1.3,IF(J98="n.t.","N/A",1)))))))))))</f>
        <v>1</v>
      </c>
    </row>
    <row r="99" customFormat="false" ht="13.8" hidden="false" customHeight="false" outlineLevel="0" collapsed="false">
      <c r="A99" s="27" t="n">
        <v>340556</v>
      </c>
      <c r="B99" s="5" t="n">
        <v>6</v>
      </c>
      <c r="C99" s="5" t="n">
        <v>3.66</v>
      </c>
      <c r="D99" s="5" t="n">
        <v>7</v>
      </c>
      <c r="E99" s="5" t="n">
        <v>6</v>
      </c>
      <c r="F99" s="5" t="n">
        <v>6.5</v>
      </c>
      <c r="G99" s="5" t="n">
        <v>3</v>
      </c>
      <c r="H99" s="5" t="n">
        <v>11</v>
      </c>
      <c r="I99" s="0" t="n">
        <f aca="false">SUM(B99:H99)</f>
        <v>43.16</v>
      </c>
      <c r="J99" s="6" t="n">
        <f aca="false">I99/35</f>
        <v>1.23314285714286</v>
      </c>
      <c r="K99" s="0" t="n">
        <f aca="false">IF(J99&lt;$N$16,5,IF(J99&lt;$N$15,4,IF(J99&lt;$N$14,3.7,IF(J99&lt;$N$13,3.3,IF(J99&lt;$N$12,3,IF(J99&lt;$N$11,2.7,IF(J99&lt;$N$10,2.3,IF(J99&lt;$N$9,2,IF(J99&lt;$N$8,1.7,IF(J99&lt;$N$7,1.3,IF(J99="n.t.","N/A",1)))))))))))</f>
        <v>1</v>
      </c>
    </row>
    <row r="100" customFormat="false" ht="13.8" hidden="false" customHeight="false" outlineLevel="0" collapsed="false">
      <c r="A100" s="27" t="n">
        <v>379846</v>
      </c>
      <c r="B100" s="5" t="n">
        <v>7.5</v>
      </c>
      <c r="C100" s="5" t="n">
        <v>4</v>
      </c>
      <c r="D100" s="5" t="n">
        <v>7</v>
      </c>
      <c r="E100" s="5" t="n">
        <v>5</v>
      </c>
      <c r="F100" s="5" t="n">
        <v>6.5</v>
      </c>
      <c r="G100" s="5" t="n">
        <v>3</v>
      </c>
      <c r="H100" s="5" t="n">
        <v>10.66</v>
      </c>
      <c r="I100" s="0" t="n">
        <f aca="false">SUM(B100:H100)</f>
        <v>43.66</v>
      </c>
      <c r="J100" s="6" t="n">
        <f aca="false">I100/35</f>
        <v>1.24742857142857</v>
      </c>
      <c r="K100" s="0" t="n">
        <f aca="false">IF(J100&lt;$N$16,5,IF(J100&lt;$N$15,4,IF(J100&lt;$N$14,3.7,IF(J100&lt;$N$13,3.3,IF(J100&lt;$N$12,3,IF(J100&lt;$N$11,2.7,IF(J100&lt;$N$10,2.3,IF(J100&lt;$N$9,2,IF(J100&lt;$N$8,1.7,IF(J100&lt;$N$7,1.3,IF(J100="n.t.","N/A",1)))))))))))</f>
        <v>1</v>
      </c>
    </row>
    <row r="101" customFormat="false" ht="13.8" hidden="false" customHeight="false" outlineLevel="0" collapsed="false">
      <c r="A101" s="27" t="n">
        <v>383094</v>
      </c>
      <c r="B101" s="8"/>
      <c r="C101" s="8"/>
      <c r="D101" s="8"/>
      <c r="E101" s="8"/>
      <c r="F101" s="8"/>
      <c r="G101" s="8"/>
      <c r="H101" s="8"/>
      <c r="I101" s="0" t="n">
        <f aca="false">SUM(B101:H101)</f>
        <v>0</v>
      </c>
      <c r="J101" s="6" t="n">
        <f aca="false">I101/35</f>
        <v>0</v>
      </c>
      <c r="K101" s="0" t="n">
        <f aca="false">IF(J101&lt;$N$16,5,IF(J101&lt;$N$15,4,IF(J101&lt;$N$14,3.7,IF(J101&lt;$N$13,3.3,IF(J101&lt;$N$12,3,IF(J101&lt;$N$11,2.7,IF(J101&lt;$N$10,2.3,IF(J101&lt;$N$9,2,IF(J101&lt;$N$8,1.7,IF(J101&lt;$N$7,1.3,IF(J101="n.t.","N/A",1)))))))))))</f>
        <v>5</v>
      </c>
    </row>
    <row r="102" customFormat="false" ht="13.8" hidden="false" customHeight="false" outlineLevel="0" collapsed="false">
      <c r="A102" s="27" t="n">
        <v>387955</v>
      </c>
      <c r="B102" s="5" t="n">
        <v>3.5</v>
      </c>
      <c r="C102" s="5" t="n">
        <v>1.57</v>
      </c>
      <c r="D102" s="5" t="n">
        <v>1</v>
      </c>
      <c r="E102" s="5" t="n">
        <v>5</v>
      </c>
      <c r="F102" s="5" t="n">
        <v>1.5</v>
      </c>
      <c r="G102" s="5" t="n">
        <v>1.5</v>
      </c>
      <c r="H102" s="5" t="n">
        <v>10.66</v>
      </c>
      <c r="I102" s="0" t="n">
        <f aca="false">SUM(B102:H102)</f>
        <v>24.73</v>
      </c>
      <c r="J102" s="6" t="n">
        <f aca="false">I102/35</f>
        <v>0.706571428571429</v>
      </c>
      <c r="K102" s="0" t="n">
        <f aca="false">IF(J102&lt;$N$16,5,IF(J102&lt;$N$15,4,IF(J102&lt;$N$14,3.7,IF(J102&lt;$N$13,3.3,IF(J102&lt;$N$12,3,IF(J102&lt;$N$11,2.7,IF(J102&lt;$N$10,2.3,IF(J102&lt;$N$9,2,IF(J102&lt;$N$8,1.7,IF(J102&lt;$N$7,1.3,IF(J102="n.t.","N/A",1)))))))))))</f>
        <v>2.7</v>
      </c>
    </row>
    <row r="103" customFormat="false" ht="13.8" hidden="false" customHeight="false" outlineLevel="0" collapsed="false">
      <c r="A103" s="27" t="n">
        <v>380451</v>
      </c>
      <c r="B103" s="5" t="n">
        <v>6.5</v>
      </c>
      <c r="C103" s="5" t="n">
        <v>3.64</v>
      </c>
      <c r="D103" s="5" t="n">
        <v>3.5</v>
      </c>
      <c r="E103" s="5" t="n">
        <v>4.5</v>
      </c>
      <c r="F103" s="5" t="n">
        <v>4.5</v>
      </c>
      <c r="G103" s="5" t="n">
        <v>2</v>
      </c>
      <c r="H103" s="8"/>
      <c r="I103" s="0" t="n">
        <f aca="false">SUM(B103:H103)</f>
        <v>24.64</v>
      </c>
      <c r="J103" s="6" t="n">
        <f aca="false">I103/35</f>
        <v>0.704</v>
      </c>
      <c r="K103" s="0" t="n">
        <f aca="false">IF(J103&lt;$N$16,5,IF(J103&lt;$N$15,4,IF(J103&lt;$N$14,3.7,IF(J103&lt;$N$13,3.3,IF(J103&lt;$N$12,3,IF(J103&lt;$N$11,2.7,IF(J103&lt;$N$10,2.3,IF(J103&lt;$N$9,2,IF(J103&lt;$N$8,1.7,IF(J103&lt;$N$7,1.3,IF(J103="n.t.","N/A",1)))))))))))</f>
        <v>2.7</v>
      </c>
    </row>
    <row r="104" customFormat="false" ht="13.8" hidden="false" customHeight="false" outlineLevel="0" collapsed="false">
      <c r="A104" s="27" t="n">
        <v>378928</v>
      </c>
      <c r="B104" s="8"/>
      <c r="C104" s="8"/>
      <c r="D104" s="8"/>
      <c r="E104" s="8"/>
      <c r="F104" s="8"/>
      <c r="G104" s="8"/>
      <c r="H104" s="8"/>
      <c r="I104" s="0" t="n">
        <f aca="false">SUM(B104:H104)</f>
        <v>0</v>
      </c>
      <c r="J104" s="6" t="n">
        <f aca="false">I104/35</f>
        <v>0</v>
      </c>
      <c r="K104" s="0" t="n">
        <f aca="false">IF(J104&lt;$N$16,5,IF(J104&lt;$N$15,4,IF(J104&lt;$N$14,3.7,IF(J104&lt;$N$13,3.3,IF(J104&lt;$N$12,3,IF(J104&lt;$N$11,2.7,IF(J104&lt;$N$10,2.3,IF(J104&lt;$N$9,2,IF(J104&lt;$N$8,1.7,IF(J104&lt;$N$7,1.3,IF(J104="n.t.","N/A",1)))))))))))</f>
        <v>5</v>
      </c>
    </row>
    <row r="105" customFormat="false" ht="13.8" hidden="false" customHeight="false" outlineLevel="0" collapsed="false">
      <c r="A105" s="27" t="n">
        <v>387521</v>
      </c>
      <c r="B105" s="5" t="n">
        <v>6</v>
      </c>
      <c r="C105" s="5" t="n">
        <v>3.66</v>
      </c>
      <c r="D105" s="5" t="n">
        <v>5</v>
      </c>
      <c r="E105" s="5" t="n">
        <v>5.5</v>
      </c>
      <c r="F105" s="5" t="n">
        <v>5</v>
      </c>
      <c r="G105" s="5" t="n">
        <v>3</v>
      </c>
      <c r="H105" s="5" t="n">
        <v>9.67</v>
      </c>
      <c r="I105" s="0" t="n">
        <f aca="false">SUM(B105:H105)</f>
        <v>37.83</v>
      </c>
      <c r="J105" s="6" t="n">
        <f aca="false">I105/35</f>
        <v>1.08085714285714</v>
      </c>
      <c r="K105" s="0" t="n">
        <f aca="false">IF(J105&lt;$N$16,5,IF(J105&lt;$N$15,4,IF(J105&lt;$N$14,3.7,IF(J105&lt;$N$13,3.3,IF(J105&lt;$N$12,3,IF(J105&lt;$N$11,2.7,IF(J105&lt;$N$10,2.3,IF(J105&lt;$N$9,2,IF(J105&lt;$N$8,1.7,IF(J105&lt;$N$7,1.3,IF(J105="n.t.","N/A",1)))))))))))</f>
        <v>1</v>
      </c>
    </row>
    <row r="106" customFormat="false" ht="13.8" hidden="false" customHeight="false" outlineLevel="0" collapsed="false">
      <c r="A106" s="27" t="n">
        <v>339497</v>
      </c>
      <c r="B106" s="5" t="n">
        <v>6.5</v>
      </c>
      <c r="C106" s="5" t="n">
        <v>3.66</v>
      </c>
      <c r="D106" s="5" t="n">
        <v>2.5</v>
      </c>
      <c r="E106" s="5" t="n">
        <v>4.5</v>
      </c>
      <c r="F106" s="5" t="n">
        <v>6</v>
      </c>
      <c r="G106" s="5" t="n">
        <v>3</v>
      </c>
      <c r="H106" s="5" t="n">
        <v>10</v>
      </c>
      <c r="I106" s="0" t="n">
        <f aca="false">SUM(B106:H106)</f>
        <v>36.16</v>
      </c>
      <c r="J106" s="6" t="n">
        <f aca="false">I106/35</f>
        <v>1.03314285714286</v>
      </c>
      <c r="K106" s="0" t="n">
        <f aca="false">IF(J106&lt;$N$16,5,IF(J106&lt;$N$15,4,IF(J106&lt;$N$14,3.7,IF(J106&lt;$N$13,3.3,IF(J106&lt;$N$12,3,IF(J106&lt;$N$11,2.7,IF(J106&lt;$N$10,2.3,IF(J106&lt;$N$9,2,IF(J106&lt;$N$8,1.7,IF(J106&lt;$N$7,1.3,IF(J106="n.t.","N/A",1)))))))))))</f>
        <v>1</v>
      </c>
    </row>
    <row r="107" customFormat="false" ht="13.8" hidden="false" customHeight="false" outlineLevel="0" collapsed="false">
      <c r="A107" s="27" t="n">
        <v>333471</v>
      </c>
      <c r="B107" s="5" t="n">
        <v>7</v>
      </c>
      <c r="C107" s="5" t="n">
        <v>3.66</v>
      </c>
      <c r="D107" s="5" t="n">
        <v>6.5</v>
      </c>
      <c r="E107" s="5" t="n">
        <v>6</v>
      </c>
      <c r="F107" s="5" t="n">
        <v>6</v>
      </c>
      <c r="G107" s="5" t="n">
        <v>3</v>
      </c>
      <c r="H107" s="5" t="n">
        <v>10</v>
      </c>
      <c r="I107" s="0" t="n">
        <f aca="false">SUM(B107:H107)</f>
        <v>42.16</v>
      </c>
      <c r="J107" s="6" t="n">
        <f aca="false">I107/35</f>
        <v>1.20457142857143</v>
      </c>
      <c r="K107" s="0" t="n">
        <f aca="false">IF(J107&lt;$N$16,5,IF(J107&lt;$N$15,4,IF(J107&lt;$N$14,3.7,IF(J107&lt;$N$13,3.3,IF(J107&lt;$N$12,3,IF(J107&lt;$N$11,2.7,IF(J107&lt;$N$10,2.3,IF(J107&lt;$N$9,2,IF(J107&lt;$N$8,1.7,IF(J107&lt;$N$7,1.3,IF(J107="n.t.","N/A",1)))))))))))</f>
        <v>1</v>
      </c>
    </row>
    <row r="108" customFormat="false" ht="13.8" hidden="false" customHeight="false" outlineLevel="0" collapsed="false">
      <c r="A108" s="27" t="n">
        <v>387918</v>
      </c>
      <c r="B108" s="5" t="n">
        <v>7.5</v>
      </c>
      <c r="C108" s="5" t="n">
        <v>3.33</v>
      </c>
      <c r="D108" s="5" t="n">
        <v>5.2</v>
      </c>
      <c r="E108" s="5" t="n">
        <v>6</v>
      </c>
      <c r="F108" s="5" t="n">
        <v>6.5</v>
      </c>
      <c r="G108" s="5" t="n">
        <v>3</v>
      </c>
      <c r="H108" s="5" t="n">
        <v>12.66</v>
      </c>
      <c r="I108" s="0" t="n">
        <f aca="false">SUM(B108:H108)</f>
        <v>44.19</v>
      </c>
      <c r="J108" s="6" t="n">
        <f aca="false">I108/35</f>
        <v>1.26257142857143</v>
      </c>
      <c r="K108" s="0" t="n">
        <f aca="false">IF(J108&lt;$N$16,5,IF(J108&lt;$N$15,4,IF(J108&lt;$N$14,3.7,IF(J108&lt;$N$13,3.3,IF(J108&lt;$N$12,3,IF(J108&lt;$N$11,2.7,IF(J108&lt;$N$10,2.3,IF(J108&lt;$N$9,2,IF(J108&lt;$N$8,1.7,IF(J108&lt;$N$7,1.3,IF(J108="n.t.","N/A",1)))))))))))</f>
        <v>1</v>
      </c>
    </row>
    <row r="109" customFormat="false" ht="13.8" hidden="false" customHeight="false" outlineLevel="0" collapsed="false">
      <c r="A109" s="27" t="n">
        <v>386995</v>
      </c>
      <c r="B109" s="5" t="n">
        <v>2</v>
      </c>
      <c r="C109" s="5" t="n">
        <v>3.66</v>
      </c>
      <c r="D109" s="5" t="n">
        <v>6.7</v>
      </c>
      <c r="E109" s="5" t="n">
        <v>5</v>
      </c>
      <c r="F109" s="5" t="n">
        <v>4</v>
      </c>
      <c r="G109" s="5" t="n">
        <v>3</v>
      </c>
      <c r="H109" s="5" t="n">
        <v>11</v>
      </c>
      <c r="I109" s="0" t="n">
        <f aca="false">SUM(B109:H109)</f>
        <v>35.36</v>
      </c>
      <c r="J109" s="6" t="n">
        <f aca="false">I109/35</f>
        <v>1.01028571428571</v>
      </c>
      <c r="K109" s="0" t="n">
        <f aca="false">IF(J109&lt;$N$16,5,IF(J109&lt;$N$15,4,IF(J109&lt;$N$14,3.7,IF(J109&lt;$N$13,3.3,IF(J109&lt;$N$12,3,IF(J109&lt;$N$11,2.7,IF(J109&lt;$N$10,2.3,IF(J109&lt;$N$9,2,IF(J109&lt;$N$8,1.7,IF(J109&lt;$N$7,1.3,IF(J109="n.t.","N/A",1)))))))))))</f>
        <v>1</v>
      </c>
    </row>
    <row r="110" customFormat="false" ht="13.8" hidden="false" customHeight="false" outlineLevel="0" collapsed="false">
      <c r="A110" s="27" t="n">
        <v>381969</v>
      </c>
      <c r="B110" s="5" t="n">
        <v>3.5</v>
      </c>
      <c r="C110" s="5" t="n">
        <v>3.42</v>
      </c>
      <c r="D110" s="5" t="n">
        <v>6.2</v>
      </c>
      <c r="E110" s="5" t="n">
        <v>5</v>
      </c>
      <c r="F110" s="5" t="n">
        <v>6</v>
      </c>
      <c r="G110" s="5" t="n">
        <v>3</v>
      </c>
      <c r="H110" s="5" t="n">
        <v>7.33</v>
      </c>
      <c r="I110" s="0" t="n">
        <f aca="false">SUM(B110:H110)</f>
        <v>34.45</v>
      </c>
      <c r="J110" s="6" t="n">
        <f aca="false">I110/35</f>
        <v>0.984285714285714</v>
      </c>
      <c r="K110" s="0" t="n">
        <f aca="false">IF(J110&lt;$N$16,5,IF(J110&lt;$N$15,4,IF(J110&lt;$N$14,3.7,IF(J110&lt;$N$13,3.3,IF(J110&lt;$N$12,3,IF(J110&lt;$N$11,2.7,IF(J110&lt;$N$10,2.3,IF(J110&lt;$N$9,2,IF(J110&lt;$N$8,1.7,IF(J110&lt;$N$7,1.3,IF(J110="n.t.","N/A",1)))))))))))</f>
        <v>1</v>
      </c>
    </row>
    <row r="111" customFormat="false" ht="13.8" hidden="false" customHeight="false" outlineLevel="0" collapsed="false">
      <c r="A111" s="27" t="n">
        <v>372843</v>
      </c>
      <c r="B111" s="5" t="n">
        <v>7.5</v>
      </c>
      <c r="C111" s="5" t="n">
        <v>3.66</v>
      </c>
      <c r="D111" s="5" t="n">
        <v>6.7</v>
      </c>
      <c r="E111" s="5" t="n">
        <v>5.5</v>
      </c>
      <c r="F111" s="5" t="n">
        <v>5</v>
      </c>
      <c r="G111" s="5" t="n">
        <v>3</v>
      </c>
      <c r="H111" s="5" t="n">
        <v>8.66</v>
      </c>
      <c r="I111" s="0" t="n">
        <f aca="false">SUM(B111:H111)</f>
        <v>40.02</v>
      </c>
      <c r="J111" s="6" t="n">
        <f aca="false">I111/35</f>
        <v>1.14342857142857</v>
      </c>
      <c r="K111" s="0" t="n">
        <f aca="false">IF(J111&lt;$N$16,5,IF(J111&lt;$N$15,4,IF(J111&lt;$N$14,3.7,IF(J111&lt;$N$13,3.3,IF(J111&lt;$N$12,3,IF(J111&lt;$N$11,2.7,IF(J111&lt;$N$10,2.3,IF(J111&lt;$N$9,2,IF(J111&lt;$N$8,1.7,IF(J111&lt;$N$7,1.3,IF(J111="n.t.","N/A",1)))))))))))</f>
        <v>1</v>
      </c>
    </row>
    <row r="112" customFormat="false" ht="13.8" hidden="false" customHeight="false" outlineLevel="0" collapsed="false">
      <c r="A112" s="27" t="n">
        <v>384277</v>
      </c>
      <c r="B112" s="5" t="n">
        <v>5.5</v>
      </c>
      <c r="C112" s="5" t="n">
        <v>3.33</v>
      </c>
      <c r="D112" s="5" t="n">
        <v>7</v>
      </c>
      <c r="E112" s="5" t="n">
        <v>6</v>
      </c>
      <c r="F112" s="5" t="n">
        <v>5</v>
      </c>
      <c r="G112" s="5" t="n">
        <v>3</v>
      </c>
      <c r="H112" s="5" t="n">
        <v>14.33</v>
      </c>
      <c r="I112" s="0" t="n">
        <f aca="false">SUM(B112:H112)</f>
        <v>44.16</v>
      </c>
      <c r="J112" s="6" t="n">
        <f aca="false">I112/35</f>
        <v>1.26171428571429</v>
      </c>
      <c r="K112" s="0" t="n">
        <f aca="false">IF(J112&lt;$N$16,5,IF(J112&lt;$N$15,4,IF(J112&lt;$N$14,3.7,IF(J112&lt;$N$13,3.3,IF(J112&lt;$N$12,3,IF(J112&lt;$N$11,2.7,IF(J112&lt;$N$10,2.3,IF(J112&lt;$N$9,2,IF(J112&lt;$N$8,1.7,IF(J112&lt;$N$7,1.3,IF(J112="n.t.","N/A",1)))))))))))</f>
        <v>1</v>
      </c>
    </row>
    <row r="113" customFormat="false" ht="13.8" hidden="false" customHeight="false" outlineLevel="0" collapsed="false">
      <c r="A113" s="27" t="n">
        <v>387580</v>
      </c>
      <c r="B113" s="5" t="n">
        <v>5</v>
      </c>
      <c r="C113" s="5" t="n">
        <v>3.09</v>
      </c>
      <c r="D113" s="5" t="n">
        <v>4.5</v>
      </c>
      <c r="E113" s="5" t="n">
        <v>6</v>
      </c>
      <c r="F113" s="5" t="n">
        <v>4.5</v>
      </c>
      <c r="G113" s="5" t="n">
        <v>3</v>
      </c>
      <c r="H113" s="5" t="n">
        <v>13</v>
      </c>
      <c r="I113" s="0" t="n">
        <f aca="false">SUM(B113:H113)</f>
        <v>39.09</v>
      </c>
      <c r="J113" s="6" t="n">
        <f aca="false">I113/35</f>
        <v>1.11685714285714</v>
      </c>
      <c r="K113" s="0" t="n">
        <f aca="false">IF(J113&lt;$N$16,5,IF(J113&lt;$N$15,4,IF(J113&lt;$N$14,3.7,IF(J113&lt;$N$13,3.3,IF(J113&lt;$N$12,3,IF(J113&lt;$N$11,2.7,IF(J113&lt;$N$10,2.3,IF(J113&lt;$N$9,2,IF(J113&lt;$N$8,1.7,IF(J113&lt;$N$7,1.3,IF(J113="n.t.","N/A",1)))))))))))</f>
        <v>1</v>
      </c>
    </row>
    <row r="114" customFormat="false" ht="13.8" hidden="false" customHeight="false" outlineLevel="0" collapsed="false">
      <c r="A114" s="27" t="n">
        <v>367447</v>
      </c>
      <c r="B114" s="5" t="n">
        <v>7.5</v>
      </c>
      <c r="C114" s="5" t="n">
        <v>3.5</v>
      </c>
      <c r="D114" s="5" t="n">
        <v>6.2</v>
      </c>
      <c r="E114" s="5" t="n">
        <v>6</v>
      </c>
      <c r="F114" s="5" t="n">
        <v>6.5</v>
      </c>
      <c r="G114" s="5" t="n">
        <v>2.5</v>
      </c>
      <c r="H114" s="5" t="n">
        <v>9.66</v>
      </c>
      <c r="I114" s="0" t="n">
        <f aca="false">SUM(B114:H114)</f>
        <v>41.86</v>
      </c>
      <c r="J114" s="6" t="n">
        <f aca="false">I114/35</f>
        <v>1.196</v>
      </c>
      <c r="K114" s="0" t="n">
        <f aca="false">IF(J114&lt;$N$16,5,IF(J114&lt;$N$15,4,IF(J114&lt;$N$14,3.7,IF(J114&lt;$N$13,3.3,IF(J114&lt;$N$12,3,IF(J114&lt;$N$11,2.7,IF(J114&lt;$N$10,2.3,IF(J114&lt;$N$9,2,IF(J114&lt;$N$8,1.7,IF(J114&lt;$N$7,1.3,IF(J114="n.t.","N/A",1)))))))))))</f>
        <v>1</v>
      </c>
    </row>
    <row r="115" customFormat="false" ht="13.8" hidden="false" customHeight="false" outlineLevel="0" collapsed="false">
      <c r="A115" s="27" t="n">
        <v>387903</v>
      </c>
      <c r="B115" s="5" t="n">
        <v>4.5</v>
      </c>
      <c r="C115" s="5" t="n">
        <v>3.33</v>
      </c>
      <c r="D115" s="5" t="n">
        <v>5</v>
      </c>
      <c r="E115" s="5" t="n">
        <v>5</v>
      </c>
      <c r="F115" s="5" t="n">
        <v>6</v>
      </c>
      <c r="G115" s="5" t="n">
        <v>3</v>
      </c>
      <c r="H115" s="5" t="n">
        <v>10.67</v>
      </c>
      <c r="I115" s="0" t="n">
        <f aca="false">SUM(B115:H115)</f>
        <v>37.5</v>
      </c>
      <c r="J115" s="6" t="n">
        <f aca="false">I115/35</f>
        <v>1.07142857142857</v>
      </c>
      <c r="K115" s="0" t="n">
        <f aca="false">IF(J115&lt;$N$16,5,IF(J115&lt;$N$15,4,IF(J115&lt;$N$14,3.7,IF(J115&lt;$N$13,3.3,IF(J115&lt;$N$12,3,IF(J115&lt;$N$11,2.7,IF(J115&lt;$N$10,2.3,IF(J115&lt;$N$9,2,IF(J115&lt;$N$8,1.7,IF(J115&lt;$N$7,1.3,IF(J115="n.t.","N/A",1)))))))))))</f>
        <v>1</v>
      </c>
    </row>
    <row r="116" customFormat="false" ht="13.8" hidden="false" customHeight="false" outlineLevel="0" collapsed="false">
      <c r="A116" s="27" t="n">
        <v>387639</v>
      </c>
      <c r="B116" s="5" t="n">
        <v>2.5</v>
      </c>
      <c r="C116" s="5" t="n">
        <v>3.75</v>
      </c>
      <c r="D116" s="5" t="n">
        <v>6.7</v>
      </c>
      <c r="E116" s="5" t="n">
        <v>2.5</v>
      </c>
      <c r="F116" s="5" t="n">
        <v>4</v>
      </c>
      <c r="G116" s="5" t="n">
        <v>2.5</v>
      </c>
      <c r="H116" s="5" t="n">
        <v>7.67</v>
      </c>
      <c r="I116" s="0" t="n">
        <f aca="false">SUM(B116:H116)</f>
        <v>29.62</v>
      </c>
      <c r="J116" s="6" t="n">
        <f aca="false">I116/35</f>
        <v>0.846285714285714</v>
      </c>
      <c r="K116" s="0" t="n">
        <f aca="false">IF(J116&lt;$N$16,5,IF(J116&lt;$N$15,4,IF(J116&lt;$N$14,3.7,IF(J116&lt;$N$13,3.3,IF(J116&lt;$N$12,3,IF(J116&lt;$N$11,2.7,IF(J116&lt;$N$10,2.3,IF(J116&lt;$N$9,2,IF(J116&lt;$N$8,1.7,IF(J116&lt;$N$7,1.3,IF(J116="n.t.","N/A",1)))))))))))</f>
        <v>2</v>
      </c>
    </row>
    <row r="117" customFormat="false" ht="13.8" hidden="false" customHeight="false" outlineLevel="0" collapsed="false">
      <c r="A117" s="27" t="n">
        <v>0</v>
      </c>
      <c r="B117" s="8"/>
      <c r="C117" s="8"/>
      <c r="D117" s="8"/>
      <c r="E117" s="8"/>
      <c r="F117" s="8"/>
      <c r="G117" s="8"/>
      <c r="H117" s="8"/>
      <c r="I117" s="0" t="n">
        <f aca="false">SUM(B117:H117)</f>
        <v>0</v>
      </c>
      <c r="J117" s="6" t="n">
        <f aca="false">I117/35</f>
        <v>0</v>
      </c>
      <c r="K117" s="0" t="n">
        <f aca="false">IF(J117&lt;$N$16,5,IF(J117&lt;$N$15,4,IF(J117&lt;$N$14,3.7,IF(J117&lt;$N$13,3.3,IF(J117&lt;$N$12,3,IF(J117&lt;$N$11,2.7,IF(J117&lt;$N$10,2.3,IF(J117&lt;$N$9,2,IF(J117&lt;$N$8,1.7,IF(J117&lt;$N$7,1.3,IF(J117="n.t.","N/A",1)))))))))))</f>
        <v>5</v>
      </c>
    </row>
    <row r="118" customFormat="false" ht="13.8" hidden="false" customHeight="false" outlineLevel="0" collapsed="false">
      <c r="A118" s="27" t="n">
        <v>370404</v>
      </c>
      <c r="B118" s="5" t="n">
        <v>7</v>
      </c>
      <c r="C118" s="5" t="n">
        <v>3.33</v>
      </c>
      <c r="D118" s="5" t="n">
        <v>7</v>
      </c>
      <c r="E118" s="5" t="n">
        <v>5.5</v>
      </c>
      <c r="F118" s="5" t="n">
        <v>4</v>
      </c>
      <c r="G118" s="5" t="n">
        <v>3</v>
      </c>
      <c r="H118" s="5" t="n">
        <v>6.66</v>
      </c>
      <c r="I118" s="0" t="n">
        <f aca="false">SUM(B118:H118)</f>
        <v>36.49</v>
      </c>
      <c r="J118" s="6" t="n">
        <f aca="false">I118/35</f>
        <v>1.04257142857143</v>
      </c>
      <c r="K118" s="0" t="n">
        <f aca="false">IF(J118&lt;$N$16,5,IF(J118&lt;$N$15,4,IF(J118&lt;$N$14,3.7,IF(J118&lt;$N$13,3.3,IF(J118&lt;$N$12,3,IF(J118&lt;$N$11,2.7,IF(J118&lt;$N$10,2.3,IF(J118&lt;$N$9,2,IF(J118&lt;$N$8,1.7,IF(J118&lt;$N$7,1.3,IF(J118="n.t.","N/A",1)))))))))))</f>
        <v>1</v>
      </c>
    </row>
    <row r="119" customFormat="false" ht="13.8" hidden="false" customHeight="false" outlineLevel="0" collapsed="false">
      <c r="A119" s="27" t="n">
        <v>383721</v>
      </c>
      <c r="B119" s="8"/>
      <c r="C119" s="8"/>
      <c r="D119" s="8"/>
      <c r="E119" s="8"/>
      <c r="F119" s="8"/>
      <c r="G119" s="8"/>
      <c r="H119" s="8"/>
      <c r="I119" s="0" t="n">
        <v>35.83</v>
      </c>
      <c r="J119" s="6" t="n">
        <f aca="false">I119/35</f>
        <v>1.02371428571429</v>
      </c>
      <c r="K119" s="0" t="n">
        <f aca="false">IF(J119&lt;$N$16,5,IF(J119&lt;$N$15,4,IF(J119&lt;$N$14,3.7,IF(J119&lt;$N$13,3.3,IF(J119&lt;$N$12,3,IF(J119&lt;$N$11,2.7,IF(J119&lt;$N$10,2.3,IF(J119&lt;$N$9,2,IF(J119&lt;$N$8,1.7,IF(J119&lt;$N$7,1.3,IF(J119="n.t.","N/A",1)))))))))))</f>
        <v>1</v>
      </c>
    </row>
    <row r="120" customFormat="false" ht="13.8" hidden="false" customHeight="false" outlineLevel="0" collapsed="false">
      <c r="A120" s="27" t="n">
        <v>338791</v>
      </c>
      <c r="B120" s="8"/>
      <c r="C120" s="8"/>
      <c r="D120" s="8"/>
      <c r="E120" s="8"/>
      <c r="F120" s="8"/>
      <c r="G120" s="8"/>
      <c r="H120" s="8"/>
      <c r="I120" s="0" t="n">
        <f aca="false">SUM(B120:H120)</f>
        <v>0</v>
      </c>
      <c r="J120" s="6" t="n">
        <f aca="false">I120/35</f>
        <v>0</v>
      </c>
      <c r="K120" s="0" t="n">
        <f aca="false">IF(J120&lt;$N$16,5,IF(J120&lt;$N$15,4,IF(J120&lt;$N$14,3.7,IF(J120&lt;$N$13,3.3,IF(J120&lt;$N$12,3,IF(J120&lt;$N$11,2.7,IF(J120&lt;$N$10,2.3,IF(J120&lt;$N$9,2,IF(J120&lt;$N$8,1.7,IF(J120&lt;$N$7,1.3,IF(J120="n.t.","N/A",1)))))))))))</f>
        <v>5</v>
      </c>
    </row>
    <row r="121" customFormat="false" ht="13.8" hidden="false" customHeight="false" outlineLevel="0" collapsed="false">
      <c r="A121" s="27" t="n">
        <v>387729</v>
      </c>
      <c r="B121" s="5" t="n">
        <v>6</v>
      </c>
      <c r="C121" s="5" t="n">
        <v>4</v>
      </c>
      <c r="D121" s="5" t="n">
        <v>5</v>
      </c>
      <c r="E121" s="5" t="n">
        <v>5.5</v>
      </c>
      <c r="F121" s="5" t="n">
        <v>6</v>
      </c>
      <c r="G121" s="5" t="n">
        <v>3</v>
      </c>
      <c r="H121" s="5" t="n">
        <v>11</v>
      </c>
      <c r="I121" s="0" t="n">
        <f aca="false">SUM(B121:H121)</f>
        <v>40.5</v>
      </c>
      <c r="J121" s="6" t="n">
        <f aca="false">I121/35</f>
        <v>1.15714285714286</v>
      </c>
      <c r="K121" s="0" t="n">
        <f aca="false">IF(J121&lt;$N$16,5,IF(J121&lt;$N$15,4,IF(J121&lt;$N$14,3.7,IF(J121&lt;$N$13,3.3,IF(J121&lt;$N$12,3,IF(J121&lt;$N$11,2.7,IF(J121&lt;$N$10,2.3,IF(J121&lt;$N$9,2,IF(J121&lt;$N$8,1.7,IF(J121&lt;$N$7,1.3,IF(J121="n.t.","N/A",1)))))))))))</f>
        <v>1</v>
      </c>
    </row>
    <row r="122" customFormat="false" ht="13.8" hidden="false" customHeight="false" outlineLevel="0" collapsed="false">
      <c r="A122" s="27" t="n">
        <v>387641</v>
      </c>
      <c r="B122" s="5" t="n">
        <v>6.5</v>
      </c>
      <c r="C122" s="5" t="n">
        <v>4</v>
      </c>
      <c r="D122" s="5" t="n">
        <v>6.2</v>
      </c>
      <c r="E122" s="5" t="n">
        <v>6</v>
      </c>
      <c r="F122" s="5" t="n">
        <v>6</v>
      </c>
      <c r="G122" s="5" t="n">
        <v>3</v>
      </c>
      <c r="H122" s="5" t="n">
        <v>10.67</v>
      </c>
      <c r="I122" s="0" t="n">
        <f aca="false">SUM(B122:H122)</f>
        <v>42.37</v>
      </c>
      <c r="J122" s="6" t="n">
        <f aca="false">I122/35</f>
        <v>1.21057142857143</v>
      </c>
      <c r="K122" s="0" t="n">
        <f aca="false">IF(J122&lt;$N$16,5,IF(J122&lt;$N$15,4,IF(J122&lt;$N$14,3.7,IF(J122&lt;$N$13,3.3,IF(J122&lt;$N$12,3,IF(J122&lt;$N$11,2.7,IF(J122&lt;$N$10,2.3,IF(J122&lt;$N$9,2,IF(J122&lt;$N$8,1.7,IF(J122&lt;$N$7,1.3,IF(J122="n.t.","N/A",1)))))))))))</f>
        <v>1</v>
      </c>
    </row>
    <row r="123" customFormat="false" ht="13.8" hidden="false" customHeight="false" outlineLevel="0" collapsed="false">
      <c r="A123" s="27" t="n">
        <v>381066</v>
      </c>
      <c r="B123" s="5" t="n">
        <v>6</v>
      </c>
      <c r="C123" s="5" t="n">
        <v>3.66</v>
      </c>
      <c r="D123" s="5" t="n">
        <v>6</v>
      </c>
      <c r="E123" s="5" t="n">
        <v>5</v>
      </c>
      <c r="F123" s="5" t="n">
        <v>3</v>
      </c>
      <c r="G123" s="5" t="n">
        <v>3</v>
      </c>
      <c r="H123" s="5" t="n">
        <v>12</v>
      </c>
      <c r="I123" s="0" t="n">
        <f aca="false">SUM(B123:H123)</f>
        <v>38.66</v>
      </c>
      <c r="J123" s="6" t="n">
        <f aca="false">I123/35</f>
        <v>1.10457142857143</v>
      </c>
      <c r="K123" s="0" t="n">
        <f aca="false">IF(J123&lt;$N$16,5,IF(J123&lt;$N$15,4,IF(J123&lt;$N$14,3.7,IF(J123&lt;$N$13,3.3,IF(J123&lt;$N$12,3,IF(J123&lt;$N$11,2.7,IF(J123&lt;$N$10,2.3,IF(J123&lt;$N$9,2,IF(J123&lt;$N$8,1.7,IF(J123&lt;$N$7,1.3,IF(J123="n.t.","N/A",1)))))))))))</f>
        <v>1</v>
      </c>
    </row>
    <row r="124" customFormat="false" ht="13.8" hidden="false" customHeight="false" outlineLevel="0" collapsed="false">
      <c r="A124" s="27" t="n">
        <v>380758</v>
      </c>
      <c r="B124" s="8"/>
      <c r="C124" s="8"/>
      <c r="D124" s="8"/>
      <c r="E124" s="8"/>
      <c r="F124" s="8"/>
      <c r="G124" s="8"/>
      <c r="H124" s="8"/>
      <c r="I124" s="0" t="n">
        <f aca="false">SUM(B124:H124)</f>
        <v>0</v>
      </c>
      <c r="J124" s="6" t="n">
        <f aca="false">I124/35</f>
        <v>0</v>
      </c>
      <c r="K124" s="0" t="n">
        <f aca="false">IF(J124&lt;$N$16,5,IF(J124&lt;$N$15,4,IF(J124&lt;$N$14,3.7,IF(J124&lt;$N$13,3.3,IF(J124&lt;$N$12,3,IF(J124&lt;$N$11,2.7,IF(J124&lt;$N$10,2.3,IF(J124&lt;$N$9,2,IF(J124&lt;$N$8,1.7,IF(J124&lt;$N$7,1.3,IF(J124="n.t.","N/A",1)))))))))))</f>
        <v>5</v>
      </c>
    </row>
    <row r="125" customFormat="false" ht="13.8" hidden="false" customHeight="false" outlineLevel="0" collapsed="false">
      <c r="A125" s="27" t="n">
        <v>380477</v>
      </c>
      <c r="B125" s="5" t="n">
        <v>6.5</v>
      </c>
      <c r="C125" s="5" t="n">
        <v>4</v>
      </c>
      <c r="D125" s="5" t="n">
        <v>6.7</v>
      </c>
      <c r="E125" s="5" t="n">
        <v>6</v>
      </c>
      <c r="F125" s="5" t="n">
        <v>5</v>
      </c>
      <c r="G125" s="5" t="n">
        <v>3</v>
      </c>
      <c r="H125" s="5" t="n">
        <v>9</v>
      </c>
      <c r="I125" s="0" t="n">
        <f aca="false">SUM(B125:H125)</f>
        <v>40.2</v>
      </c>
      <c r="J125" s="6" t="n">
        <f aca="false">I125/35</f>
        <v>1.14857142857143</v>
      </c>
      <c r="K125" s="0" t="n">
        <f aca="false">IF(J125&lt;$N$16,5,IF(J125&lt;$N$15,4,IF(J125&lt;$N$14,3.7,IF(J125&lt;$N$13,3.3,IF(J125&lt;$N$12,3,IF(J125&lt;$N$11,2.7,IF(J125&lt;$N$10,2.3,IF(J125&lt;$N$9,2,IF(J125&lt;$N$8,1.7,IF(J125&lt;$N$7,1.3,IF(J125="n.t.","N/A",1)))))))))))</f>
        <v>1</v>
      </c>
    </row>
    <row r="126" customFormat="false" ht="13.8" hidden="false" customHeight="false" outlineLevel="0" collapsed="false">
      <c r="A126" s="27" t="n">
        <v>380216</v>
      </c>
      <c r="B126" s="5" t="n">
        <v>6.5</v>
      </c>
      <c r="C126" s="5" t="n">
        <v>4</v>
      </c>
      <c r="D126" s="5" t="n">
        <v>7</v>
      </c>
      <c r="E126" s="5" t="n">
        <v>6</v>
      </c>
      <c r="F126" s="5" t="n">
        <v>5.5</v>
      </c>
      <c r="G126" s="5" t="n">
        <v>3</v>
      </c>
      <c r="H126" s="5" t="n">
        <v>10.33</v>
      </c>
      <c r="I126" s="0" t="n">
        <f aca="false">SUM(B126:H126)</f>
        <v>42.33</v>
      </c>
      <c r="J126" s="6" t="n">
        <f aca="false">I126/35</f>
        <v>1.20942857142857</v>
      </c>
      <c r="K126" s="0" t="n">
        <f aca="false">IF(J126&lt;$N$16,5,IF(J126&lt;$N$15,4,IF(J126&lt;$N$14,3.7,IF(J126&lt;$N$13,3.3,IF(J126&lt;$N$12,3,IF(J126&lt;$N$11,2.7,IF(J126&lt;$N$10,2.3,IF(J126&lt;$N$9,2,IF(J126&lt;$N$8,1.7,IF(J126&lt;$N$7,1.3,IF(J126="n.t.","N/A",1)))))))))))</f>
        <v>1</v>
      </c>
    </row>
    <row r="127" customFormat="false" ht="13.8" hidden="false" customHeight="false" outlineLevel="0" collapsed="false">
      <c r="A127" s="27" t="n">
        <v>380454</v>
      </c>
      <c r="B127" s="5" t="n">
        <v>7</v>
      </c>
      <c r="C127" s="5" t="n">
        <v>4</v>
      </c>
      <c r="D127" s="5" t="n">
        <v>6.7</v>
      </c>
      <c r="E127" s="5" t="n">
        <v>6</v>
      </c>
      <c r="F127" s="5" t="n">
        <v>6</v>
      </c>
      <c r="G127" s="5" t="n">
        <v>3</v>
      </c>
      <c r="H127" s="5" t="n">
        <v>12.33</v>
      </c>
      <c r="I127" s="0" t="n">
        <f aca="false">SUM(B127:H127)</f>
        <v>45.03</v>
      </c>
      <c r="J127" s="6" t="n">
        <f aca="false">I127/35</f>
        <v>1.28657142857143</v>
      </c>
      <c r="K127" s="0" t="n">
        <f aca="false">IF(J127&lt;$N$16,5,IF(J127&lt;$N$15,4,IF(J127&lt;$N$14,3.7,IF(J127&lt;$N$13,3.3,IF(J127&lt;$N$12,3,IF(J127&lt;$N$11,2.7,IF(J127&lt;$N$10,2.3,IF(J127&lt;$N$9,2,IF(J127&lt;$N$8,1.7,IF(J127&lt;$N$7,1.3,IF(J127="n.t.","N/A",1)))))))))))</f>
        <v>1</v>
      </c>
    </row>
    <row r="128" customFormat="false" ht="13.8" hidden="false" customHeight="false" outlineLevel="0" collapsed="false">
      <c r="A128" s="27" t="n">
        <v>387721</v>
      </c>
      <c r="B128" s="5" t="n">
        <v>5</v>
      </c>
      <c r="C128" s="5" t="n">
        <v>4</v>
      </c>
      <c r="D128" s="5" t="n">
        <v>4</v>
      </c>
      <c r="E128" s="5" t="n">
        <v>5.5</v>
      </c>
      <c r="F128" s="5" t="n">
        <v>5</v>
      </c>
      <c r="G128" s="5" t="n">
        <v>3</v>
      </c>
      <c r="H128" s="5" t="n">
        <v>7</v>
      </c>
      <c r="I128" s="0" t="n">
        <f aca="false">SUM(B128:H128)</f>
        <v>33.5</v>
      </c>
      <c r="J128" s="6" t="n">
        <f aca="false">I128/35</f>
        <v>0.957142857142857</v>
      </c>
      <c r="K128" s="0" t="n">
        <f aca="false">IF(J128&lt;$N$16,5,IF(J128&lt;$N$15,4,IF(J128&lt;$N$14,3.7,IF(J128&lt;$N$13,3.3,IF(J128&lt;$N$12,3,IF(J128&lt;$N$11,2.7,IF(J128&lt;$N$10,2.3,IF(J128&lt;$N$9,2,IF(J128&lt;$N$8,1.7,IF(J128&lt;$N$7,1.3,IF(J128="n.t.","N/A",1)))))))))))</f>
        <v>1</v>
      </c>
    </row>
    <row r="129" customFormat="false" ht="13.8" hidden="false" customHeight="false" outlineLevel="0" collapsed="false">
      <c r="A129" s="27" t="n">
        <v>3979666</v>
      </c>
      <c r="B129" s="8"/>
      <c r="C129" s="8"/>
      <c r="D129" s="8"/>
      <c r="E129" s="8"/>
      <c r="F129" s="8"/>
      <c r="G129" s="8"/>
      <c r="H129" s="8"/>
      <c r="I129" s="0" t="n">
        <f aca="false">SUM(B129:H129)</f>
        <v>0</v>
      </c>
      <c r="J129" s="6" t="n">
        <f aca="false">I129/35</f>
        <v>0</v>
      </c>
      <c r="K129" s="0" t="n">
        <f aca="false">IF(J129&lt;$N$16,5,IF(J129&lt;$N$15,4,IF(J129&lt;$N$14,3.7,IF(J129&lt;$N$13,3.3,IF(J129&lt;$N$12,3,IF(J129&lt;$N$11,2.7,IF(J129&lt;$N$10,2.3,IF(J129&lt;$N$9,2,IF(J129&lt;$N$8,1.7,IF(J129&lt;$N$7,1.3,IF(J129="n.t.","N/A",1)))))))))))</f>
        <v>5</v>
      </c>
    </row>
    <row r="130" customFormat="false" ht="13.8" hidden="false" customHeight="false" outlineLevel="0" collapsed="false">
      <c r="A130" s="27" t="n">
        <v>333772</v>
      </c>
      <c r="B130" s="8"/>
      <c r="C130" s="8"/>
      <c r="D130" s="8"/>
      <c r="E130" s="8"/>
      <c r="F130" s="8"/>
      <c r="G130" s="8"/>
      <c r="H130" s="8"/>
      <c r="I130" s="0" t="n">
        <f aca="false">SUM(B130:H130)</f>
        <v>0</v>
      </c>
      <c r="J130" s="6" t="n">
        <f aca="false">I130/35</f>
        <v>0</v>
      </c>
      <c r="K130" s="0" t="n">
        <f aca="false">IF(J130&lt;$N$16,5,IF(J130&lt;$N$15,4,IF(J130&lt;$N$14,3.7,IF(J130&lt;$N$13,3.3,IF(J130&lt;$N$12,3,IF(J130&lt;$N$11,2.7,IF(J130&lt;$N$10,2.3,IF(J130&lt;$N$9,2,IF(J130&lt;$N$8,1.7,IF(J130&lt;$N$7,1.3,IF(J130="n.t.","N/A",1)))))))))))</f>
        <v>5</v>
      </c>
    </row>
    <row r="131" customFormat="false" ht="13.8" hidden="false" customHeight="false" outlineLevel="0" collapsed="false">
      <c r="A131" s="27" t="n">
        <v>376956</v>
      </c>
      <c r="B131" s="5" t="n">
        <v>7</v>
      </c>
      <c r="C131" s="5" t="n">
        <v>3.33</v>
      </c>
      <c r="D131" s="5" t="n">
        <v>6</v>
      </c>
      <c r="E131" s="5" t="n">
        <v>5</v>
      </c>
      <c r="F131" s="5" t="n">
        <v>6</v>
      </c>
      <c r="G131" s="5" t="n">
        <v>3</v>
      </c>
      <c r="H131" s="5" t="n">
        <v>13</v>
      </c>
      <c r="I131" s="0" t="n">
        <f aca="false">SUM(B131:H131)</f>
        <v>43.33</v>
      </c>
      <c r="J131" s="6" t="n">
        <f aca="false">I131/35</f>
        <v>1.238</v>
      </c>
      <c r="K131" s="0" t="n">
        <f aca="false">IF(J131&lt;$N$16,5,IF(J131&lt;$N$15,4,IF(J131&lt;$N$14,3.7,IF(J131&lt;$N$13,3.3,IF(J131&lt;$N$12,3,IF(J131&lt;$N$11,2.7,IF(J131&lt;$N$10,2.3,IF(J131&lt;$N$9,2,IF(J131&lt;$N$8,1.7,IF(J131&lt;$N$7,1.3,IF(J131="n.t.","N/A",1)))))))))))</f>
        <v>1</v>
      </c>
    </row>
    <row r="132" customFormat="false" ht="13.8" hidden="false" customHeight="false" outlineLevel="0" collapsed="false">
      <c r="A132" s="27" t="n">
        <v>379672</v>
      </c>
      <c r="B132" s="5" t="n">
        <v>6</v>
      </c>
      <c r="C132" s="5" t="n">
        <v>1.85</v>
      </c>
      <c r="D132" s="5" t="n">
        <v>4.7</v>
      </c>
      <c r="E132" s="5" t="n">
        <v>5</v>
      </c>
      <c r="F132" s="5" t="n">
        <v>6.5</v>
      </c>
      <c r="G132" s="5" t="n">
        <v>3</v>
      </c>
      <c r="H132" s="5" t="n">
        <v>12.33</v>
      </c>
      <c r="I132" s="0" t="n">
        <f aca="false">SUM(B132:H132)</f>
        <v>39.38</v>
      </c>
      <c r="J132" s="6" t="n">
        <f aca="false">I132/35</f>
        <v>1.12514285714286</v>
      </c>
      <c r="K132" s="0" t="n">
        <f aca="false">IF(J132&lt;$N$16,5,IF(J132&lt;$N$15,4,IF(J132&lt;$N$14,3.7,IF(J132&lt;$N$13,3.3,IF(J132&lt;$N$12,3,IF(J132&lt;$N$11,2.7,IF(J132&lt;$N$10,2.3,IF(J132&lt;$N$9,2,IF(J132&lt;$N$8,1.7,IF(J132&lt;$N$7,1.3,IF(J132="n.t.","N/A",1)))))))))))</f>
        <v>1</v>
      </c>
    </row>
    <row r="133" customFormat="false" ht="13.8" hidden="false" customHeight="false" outlineLevel="0" collapsed="false">
      <c r="A133" s="27" t="n">
        <v>369350</v>
      </c>
      <c r="B133" s="8"/>
      <c r="C133" s="8"/>
      <c r="D133" s="8"/>
      <c r="E133" s="8"/>
      <c r="F133" s="8"/>
      <c r="G133" s="8"/>
      <c r="H133" s="8"/>
      <c r="I133" s="0" t="n">
        <f aca="false">SUM(B133:H133)</f>
        <v>0</v>
      </c>
      <c r="J133" s="6" t="n">
        <f aca="false">I133/35</f>
        <v>0</v>
      </c>
      <c r="K133" s="0" t="n">
        <f aca="false">IF(J133&lt;$N$16,5,IF(J133&lt;$N$15,4,IF(J133&lt;$N$14,3.7,IF(J133&lt;$N$13,3.3,IF(J133&lt;$N$12,3,IF(J133&lt;$N$11,2.7,IF(J133&lt;$N$10,2.3,IF(J133&lt;$N$9,2,IF(J133&lt;$N$8,1.7,IF(J133&lt;$N$7,1.3,IF(J133="n.t.","N/A",1)))))))))))</f>
        <v>5</v>
      </c>
    </row>
    <row r="134" customFormat="false" ht="13.8" hidden="false" customHeight="false" outlineLevel="0" collapsed="false">
      <c r="A134" s="27" t="n">
        <v>387270</v>
      </c>
      <c r="B134" s="5" t="n">
        <v>7</v>
      </c>
      <c r="C134" s="5" t="n">
        <v>4</v>
      </c>
      <c r="D134" s="5" t="n">
        <v>3.7</v>
      </c>
      <c r="E134" s="5" t="n">
        <v>5.5</v>
      </c>
      <c r="F134" s="5" t="n">
        <v>5.5</v>
      </c>
      <c r="G134" s="5" t="n">
        <v>3</v>
      </c>
      <c r="H134" s="5" t="n">
        <v>11.66</v>
      </c>
      <c r="I134" s="0" t="n">
        <f aca="false">SUM(B134:H134)</f>
        <v>40.36</v>
      </c>
      <c r="J134" s="6" t="n">
        <f aca="false">I134/35</f>
        <v>1.15314285714286</v>
      </c>
      <c r="K134" s="0" t="n">
        <f aca="false">IF(J134&lt;$N$16,5,IF(J134&lt;$N$15,4,IF(J134&lt;$N$14,3.7,IF(J134&lt;$N$13,3.3,IF(J134&lt;$N$12,3,IF(J134&lt;$N$11,2.7,IF(J134&lt;$N$10,2.3,IF(J134&lt;$N$9,2,IF(J134&lt;$N$8,1.7,IF(J134&lt;$N$7,1.3,IF(J134="n.t.","N/A",1)))))))))))</f>
        <v>1</v>
      </c>
    </row>
    <row r="135" customFormat="false" ht="13.8" hidden="false" customHeight="false" outlineLevel="0" collapsed="false">
      <c r="A135" s="27" t="n">
        <v>387207</v>
      </c>
      <c r="B135" s="5" t="n">
        <v>7.5</v>
      </c>
      <c r="C135" s="5" t="n">
        <v>4</v>
      </c>
      <c r="D135" s="5" t="n">
        <v>7</v>
      </c>
      <c r="E135" s="5" t="n">
        <v>3.5</v>
      </c>
      <c r="F135" s="5" t="n">
        <v>6.5</v>
      </c>
      <c r="G135" s="5" t="n">
        <v>3</v>
      </c>
      <c r="H135" s="5" t="n">
        <v>8.66</v>
      </c>
      <c r="I135" s="0" t="n">
        <f aca="false">SUM(B135:H135)</f>
        <v>40.16</v>
      </c>
      <c r="J135" s="6" t="n">
        <f aca="false">I135/35</f>
        <v>1.14742857142857</v>
      </c>
      <c r="K135" s="0" t="n">
        <f aca="false">IF(J135&lt;$N$16,5,IF(J135&lt;$N$15,4,IF(J135&lt;$N$14,3.7,IF(J135&lt;$N$13,3.3,IF(J135&lt;$N$12,3,IF(J135&lt;$N$11,2.7,IF(J135&lt;$N$10,2.3,IF(J135&lt;$N$9,2,IF(J135&lt;$N$8,1.7,IF(J135&lt;$N$7,1.3,IF(J135="n.t.","N/A",1)))))))))))</f>
        <v>1</v>
      </c>
    </row>
    <row r="136" customFormat="false" ht="13.8" hidden="false" customHeight="false" outlineLevel="0" collapsed="false">
      <c r="A136" s="27" t="n">
        <v>369563</v>
      </c>
      <c r="B136" s="5" t="n">
        <v>6</v>
      </c>
      <c r="C136" s="5" t="n">
        <v>4</v>
      </c>
      <c r="D136" s="5" t="n">
        <v>5</v>
      </c>
      <c r="E136" s="5" t="n">
        <v>4</v>
      </c>
      <c r="F136" s="5" t="n">
        <v>6.5</v>
      </c>
      <c r="G136" s="5" t="n">
        <v>2.5</v>
      </c>
      <c r="H136" s="5" t="n">
        <v>11</v>
      </c>
      <c r="I136" s="0" t="n">
        <f aca="false">SUM(B136:H136)</f>
        <v>39</v>
      </c>
      <c r="J136" s="6" t="n">
        <f aca="false">I136/35</f>
        <v>1.11428571428571</v>
      </c>
      <c r="K136" s="0" t="n">
        <f aca="false">IF(J136&lt;$N$16,5,IF(J136&lt;$N$15,4,IF(J136&lt;$N$14,3.7,IF(J136&lt;$N$13,3.3,IF(J136&lt;$N$12,3,IF(J136&lt;$N$11,2.7,IF(J136&lt;$N$10,2.3,IF(J136&lt;$N$9,2,IF(J136&lt;$N$8,1.7,IF(J136&lt;$N$7,1.3,IF(J136="n.t.","N/A",1)))))))))))</f>
        <v>1</v>
      </c>
    </row>
    <row r="137" customFormat="false" ht="13.8" hidden="false" customHeight="false" outlineLevel="0" collapsed="false">
      <c r="A137" s="27" t="n">
        <v>387382</v>
      </c>
      <c r="B137" s="5" t="n">
        <v>5.5</v>
      </c>
      <c r="C137" s="5" t="n">
        <v>1.75</v>
      </c>
      <c r="D137" s="5" t="n">
        <v>6</v>
      </c>
      <c r="E137" s="5" t="n">
        <v>4.5</v>
      </c>
      <c r="F137" s="5" t="n">
        <v>5.5</v>
      </c>
      <c r="G137" s="5" t="n">
        <v>3</v>
      </c>
      <c r="H137" s="5" t="n">
        <v>12.66</v>
      </c>
      <c r="I137" s="0" t="n">
        <f aca="false">SUM(B137:H137)</f>
        <v>38.91</v>
      </c>
      <c r="J137" s="6" t="n">
        <f aca="false">I137/35</f>
        <v>1.11171428571429</v>
      </c>
      <c r="K137" s="0" t="n">
        <f aca="false">IF(J137&lt;$N$16,5,IF(J137&lt;$N$15,4,IF(J137&lt;$N$14,3.7,IF(J137&lt;$N$13,3.3,IF(J137&lt;$N$12,3,IF(J137&lt;$N$11,2.7,IF(J137&lt;$N$10,2.3,IF(J137&lt;$N$9,2,IF(J137&lt;$N$8,1.7,IF(J137&lt;$N$7,1.3,IF(J137="n.t.","N/A",1)))))))))))</f>
        <v>1</v>
      </c>
    </row>
    <row r="138" customFormat="false" ht="13.8" hidden="false" customHeight="false" outlineLevel="0" collapsed="false">
      <c r="A138" s="27" t="n">
        <v>345549</v>
      </c>
      <c r="B138" s="5" t="n">
        <v>7.5</v>
      </c>
      <c r="C138" s="5" t="n">
        <v>3.41</v>
      </c>
      <c r="D138" s="5" t="n">
        <v>4.5</v>
      </c>
      <c r="E138" s="5" t="n">
        <v>4.5</v>
      </c>
      <c r="F138" s="5" t="n">
        <v>7</v>
      </c>
      <c r="G138" s="5" t="n">
        <v>3</v>
      </c>
      <c r="H138" s="5" t="n">
        <v>9</v>
      </c>
      <c r="I138" s="0" t="n">
        <f aca="false">SUM(B138:H138)</f>
        <v>38.91</v>
      </c>
      <c r="J138" s="6" t="n">
        <f aca="false">I138/35</f>
        <v>1.11171428571429</v>
      </c>
      <c r="K138" s="0" t="n">
        <f aca="false">IF(J138&lt;$N$16,5,IF(J138&lt;$N$15,4,IF(J138&lt;$N$14,3.7,IF(J138&lt;$N$13,3.3,IF(J138&lt;$N$12,3,IF(J138&lt;$N$11,2.7,IF(J138&lt;$N$10,2.3,IF(J138&lt;$N$9,2,IF(J138&lt;$N$8,1.7,IF(J138&lt;$N$7,1.3,IF(J138="n.t.","N/A",1)))))))))))</f>
        <v>1</v>
      </c>
    </row>
    <row r="139" customFormat="false" ht="13.8" hidden="false" customHeight="false" outlineLevel="0" collapsed="false">
      <c r="A139" s="27" t="n">
        <v>387694</v>
      </c>
      <c r="B139" s="5" t="n">
        <v>6.5</v>
      </c>
      <c r="C139" s="5" t="n">
        <v>3.66</v>
      </c>
      <c r="D139" s="5" t="n">
        <v>7</v>
      </c>
      <c r="E139" s="5" t="n">
        <v>5.5</v>
      </c>
      <c r="F139" s="5" t="n">
        <v>4.5</v>
      </c>
      <c r="G139" s="5" t="n">
        <v>3</v>
      </c>
      <c r="H139" s="5" t="n">
        <v>11</v>
      </c>
      <c r="I139" s="0" t="n">
        <f aca="false">SUM(B139:H139)</f>
        <v>41.16</v>
      </c>
      <c r="J139" s="6" t="n">
        <f aca="false">I139/35</f>
        <v>1.176</v>
      </c>
      <c r="K139" s="0" t="n">
        <f aca="false">IF(J139&lt;$N$16,5,IF(J139&lt;$N$15,4,IF(J139&lt;$N$14,3.7,IF(J139&lt;$N$13,3.3,IF(J139&lt;$N$12,3,IF(J139&lt;$N$11,2.7,IF(J139&lt;$N$10,2.3,IF(J139&lt;$N$9,2,IF(J139&lt;$N$8,1.7,IF(J139&lt;$N$7,1.3,IF(J139="n.t.","N/A",1)))))))))))</f>
        <v>1</v>
      </c>
    </row>
    <row r="140" customFormat="false" ht="13.8" hidden="false" customHeight="false" outlineLevel="0" collapsed="false">
      <c r="A140" s="27" t="n">
        <v>387653</v>
      </c>
      <c r="B140" s="5" t="n">
        <v>6.5</v>
      </c>
      <c r="C140" s="5" t="n">
        <v>4</v>
      </c>
      <c r="D140" s="5" t="n">
        <v>6.9</v>
      </c>
      <c r="E140" s="5" t="n">
        <v>6</v>
      </c>
      <c r="F140" s="5" t="n">
        <v>5.5</v>
      </c>
      <c r="G140" s="5" t="n">
        <v>3</v>
      </c>
      <c r="H140" s="5" t="n">
        <v>9.66</v>
      </c>
      <c r="I140" s="0" t="n">
        <f aca="false">SUM(B140:H140)</f>
        <v>41.56</v>
      </c>
      <c r="J140" s="6" t="n">
        <f aca="false">I140/35</f>
        <v>1.18742857142857</v>
      </c>
      <c r="K140" s="0" t="n">
        <f aca="false">IF(J140&lt;$N$16,5,IF(J140&lt;$N$15,4,IF(J140&lt;$N$14,3.7,IF(J140&lt;$N$13,3.3,IF(J140&lt;$N$12,3,IF(J140&lt;$N$11,2.7,IF(J140&lt;$N$10,2.3,IF(J140&lt;$N$9,2,IF(J140&lt;$N$8,1.7,IF(J140&lt;$N$7,1.3,IF(J140="n.t.","N/A",1)))))))))))</f>
        <v>1</v>
      </c>
    </row>
    <row r="141" customFormat="false" ht="13.8" hidden="false" customHeight="false" outlineLevel="0" collapsed="false">
      <c r="A141" s="27" t="n">
        <v>387652</v>
      </c>
      <c r="B141" s="5" t="n">
        <v>6.5</v>
      </c>
      <c r="C141" s="5" t="n">
        <v>2.1</v>
      </c>
      <c r="D141" s="5" t="n">
        <v>5.5</v>
      </c>
      <c r="E141" s="5" t="n">
        <v>5</v>
      </c>
      <c r="F141" s="5" t="n">
        <v>6</v>
      </c>
      <c r="G141" s="5" t="n">
        <v>2</v>
      </c>
      <c r="H141" s="5" t="n">
        <v>9.33</v>
      </c>
      <c r="I141" s="0" t="n">
        <f aca="false">SUM(B141:H141)</f>
        <v>36.43</v>
      </c>
      <c r="J141" s="6" t="n">
        <f aca="false">I141/35</f>
        <v>1.04085714285714</v>
      </c>
      <c r="K141" s="0" t="n">
        <f aca="false">IF(J141&lt;$N$16,5,IF(J141&lt;$N$15,4,IF(J141&lt;$N$14,3.7,IF(J141&lt;$N$13,3.3,IF(J141&lt;$N$12,3,IF(J141&lt;$N$11,2.7,IF(J141&lt;$N$10,2.3,IF(J141&lt;$N$9,2,IF(J141&lt;$N$8,1.7,IF(J141&lt;$N$7,1.3,IF(J141="n.t.","N/A",1)))))))))))</f>
        <v>1</v>
      </c>
    </row>
    <row r="142" customFormat="false" ht="13.8" hidden="false" customHeight="false" outlineLevel="0" collapsed="false">
      <c r="A142" s="27" t="n">
        <v>387342</v>
      </c>
      <c r="B142" s="5" t="n">
        <v>5.5</v>
      </c>
      <c r="C142" s="5" t="n">
        <v>3</v>
      </c>
      <c r="D142" s="5" t="n">
        <v>6.7</v>
      </c>
      <c r="E142" s="5" t="n">
        <v>5</v>
      </c>
      <c r="F142" s="5" t="n">
        <v>4.5</v>
      </c>
      <c r="G142" s="5" t="n">
        <v>3</v>
      </c>
      <c r="H142" s="5" t="n">
        <v>12.66</v>
      </c>
      <c r="I142" s="0" t="n">
        <f aca="false">SUM(B142:H142)</f>
        <v>40.36</v>
      </c>
      <c r="J142" s="6" t="n">
        <f aca="false">I142/35</f>
        <v>1.15314285714286</v>
      </c>
      <c r="K142" s="0" t="n">
        <f aca="false">IF(J142&lt;$N$16,5,IF(J142&lt;$N$15,4,IF(J142&lt;$N$14,3.7,IF(J142&lt;$N$13,3.3,IF(J142&lt;$N$12,3,IF(J142&lt;$N$11,2.7,IF(J142&lt;$N$10,2.3,IF(J142&lt;$N$9,2,IF(J142&lt;$N$8,1.7,IF(J142&lt;$N$7,1.3,IF(J142="n.t.","N/A",1)))))))))))</f>
        <v>1</v>
      </c>
    </row>
    <row r="143" customFormat="false" ht="13.8" hidden="false" customHeight="false" outlineLevel="0" collapsed="false">
      <c r="A143" s="27" t="n">
        <v>357249</v>
      </c>
      <c r="B143" s="8"/>
      <c r="C143" s="8"/>
      <c r="D143" s="8"/>
      <c r="E143" s="8"/>
      <c r="F143" s="8"/>
      <c r="G143" s="8"/>
      <c r="H143" s="8"/>
      <c r="I143" s="0" t="n">
        <f aca="false">SUM(B143:H143)</f>
        <v>0</v>
      </c>
      <c r="J143" s="6" t="n">
        <f aca="false">I143/35</f>
        <v>0</v>
      </c>
      <c r="K143" s="0" t="n">
        <f aca="false">IF(J143&lt;$N$16,5,IF(J143&lt;$N$15,4,IF(J143&lt;$N$14,3.7,IF(J143&lt;$N$13,3.3,IF(J143&lt;$N$12,3,IF(J143&lt;$N$11,2.7,IF(J143&lt;$N$10,2.3,IF(J143&lt;$N$9,2,IF(J143&lt;$N$8,1.7,IF(J143&lt;$N$7,1.3,IF(J143="n.t.","N/A",1)))))))))))</f>
        <v>5</v>
      </c>
    </row>
    <row r="144" customFormat="false" ht="13.8" hidden="false" customHeight="false" outlineLevel="0" collapsed="false">
      <c r="A144" s="27" t="n">
        <v>340990</v>
      </c>
      <c r="B144" s="5" t="n">
        <v>6</v>
      </c>
      <c r="C144" s="5" t="n">
        <v>4</v>
      </c>
      <c r="D144" s="5" t="n">
        <v>6.5</v>
      </c>
      <c r="E144" s="5" t="n">
        <v>5</v>
      </c>
      <c r="F144" s="5" t="n">
        <v>3</v>
      </c>
      <c r="G144" s="5" t="n">
        <v>2.5</v>
      </c>
      <c r="H144" s="5" t="n">
        <v>9.66</v>
      </c>
      <c r="I144" s="0" t="n">
        <f aca="false">SUM(B144:H144)</f>
        <v>36.66</v>
      </c>
      <c r="J144" s="6" t="n">
        <f aca="false">I144/35</f>
        <v>1.04742857142857</v>
      </c>
      <c r="K144" s="0" t="n">
        <f aca="false">IF(J144&lt;$N$16,5,IF(J144&lt;$N$15,4,IF(J144&lt;$N$14,3.7,IF(J144&lt;$N$13,3.3,IF(J144&lt;$N$12,3,IF(J144&lt;$N$11,2.7,IF(J144&lt;$N$10,2.3,IF(J144&lt;$N$9,2,IF(J144&lt;$N$8,1.7,IF(J144&lt;$N$7,1.3,IF(J144="n.t.","N/A",1)))))))))))</f>
        <v>1</v>
      </c>
    </row>
    <row r="145" customFormat="false" ht="13.8" hidden="false" customHeight="false" outlineLevel="0" collapsed="false">
      <c r="A145" s="27" t="n">
        <v>386019</v>
      </c>
      <c r="B145" s="8"/>
      <c r="C145" s="8"/>
      <c r="D145" s="8"/>
      <c r="E145" s="8"/>
      <c r="F145" s="8"/>
      <c r="G145" s="8"/>
      <c r="H145" s="8"/>
      <c r="I145" s="5" t="n">
        <v>43.66</v>
      </c>
      <c r="J145" s="6" t="n">
        <f aca="false">I145/35</f>
        <v>1.24742857142857</v>
      </c>
      <c r="K145" s="0" t="n">
        <f aca="false">IF(J145&lt;$N$16,5,IF(J145&lt;$N$15,4,IF(J145&lt;$N$14,3.7,IF(J145&lt;$N$13,3.3,IF(J145&lt;$N$12,3,IF(J145&lt;$N$11,2.7,IF(J145&lt;$N$10,2.3,IF(J145&lt;$N$9,2,IF(J145&lt;$N$8,1.7,IF(J145&lt;$N$7,1.3,IF(J145="n.t.","N/A",1)))))))))))</f>
        <v>1</v>
      </c>
    </row>
    <row r="146" customFormat="false" ht="13.8" hidden="false" customHeight="false" outlineLevel="0" collapsed="false">
      <c r="A146" s="27" t="n">
        <v>347250</v>
      </c>
      <c r="B146" s="5" t="n">
        <v>5.5</v>
      </c>
      <c r="C146" s="5" t="n">
        <v>4</v>
      </c>
      <c r="D146" s="5" t="n">
        <v>6.7</v>
      </c>
      <c r="E146" s="5" t="n">
        <v>5.5</v>
      </c>
      <c r="F146" s="5" t="n">
        <v>5.5</v>
      </c>
      <c r="G146" s="5" t="n">
        <v>3</v>
      </c>
      <c r="H146" s="5" t="n">
        <v>11</v>
      </c>
      <c r="I146" s="0" t="n">
        <f aca="false">SUM(B146:H146)</f>
        <v>41.2</v>
      </c>
      <c r="J146" s="6" t="n">
        <f aca="false">I146/35</f>
        <v>1.17714285714286</v>
      </c>
      <c r="K146" s="0" t="n">
        <f aca="false">IF(J146&lt;$N$16,5,IF(J146&lt;$N$15,4,IF(J146&lt;$N$14,3.7,IF(J146&lt;$N$13,3.3,IF(J146&lt;$N$12,3,IF(J146&lt;$N$11,2.7,IF(J146&lt;$N$10,2.3,IF(J146&lt;$N$9,2,IF(J146&lt;$N$8,1.7,IF(J146&lt;$N$7,1.3,IF(J146="n.t.","N/A",1)))))))))))</f>
        <v>1</v>
      </c>
    </row>
    <row r="147" customFormat="false" ht="13.8" hidden="false" customHeight="false" outlineLevel="0" collapsed="false">
      <c r="A147" s="27" t="n">
        <v>387286</v>
      </c>
      <c r="B147" s="8"/>
      <c r="C147" s="8"/>
      <c r="D147" s="8"/>
      <c r="E147" s="8"/>
      <c r="F147" s="8"/>
      <c r="G147" s="8"/>
      <c r="H147" s="8"/>
      <c r="I147" s="0" t="n">
        <f aca="false">SUM(B147:H147)</f>
        <v>0</v>
      </c>
      <c r="J147" s="6" t="n">
        <f aca="false">I147/35</f>
        <v>0</v>
      </c>
      <c r="K147" s="0" t="n">
        <f aca="false">IF(J147&lt;$N$16,5,IF(J147&lt;$N$15,4,IF(J147&lt;$N$14,3.7,IF(J147&lt;$N$13,3.3,IF(J147&lt;$N$12,3,IF(J147&lt;$N$11,2.7,IF(J147&lt;$N$10,2.3,IF(J147&lt;$N$9,2,IF(J147&lt;$N$8,1.7,IF(J147&lt;$N$7,1.3,IF(J147="n.t.","N/A",1)))))))))))</f>
        <v>5</v>
      </c>
    </row>
    <row r="148" customFormat="false" ht="13.8" hidden="false" customHeight="false" outlineLevel="0" collapsed="false">
      <c r="A148" s="27" t="n">
        <v>384418</v>
      </c>
      <c r="B148" s="5" t="n">
        <v>6</v>
      </c>
      <c r="C148" s="5" t="n">
        <v>3.75</v>
      </c>
      <c r="D148" s="5" t="n">
        <v>7</v>
      </c>
      <c r="E148" s="5" t="n">
        <v>6</v>
      </c>
      <c r="F148" s="5" t="n">
        <v>6.5</v>
      </c>
      <c r="G148" s="5" t="n">
        <v>3</v>
      </c>
      <c r="H148" s="5" t="n">
        <v>10.66</v>
      </c>
      <c r="I148" s="0" t="n">
        <f aca="false">SUM(B148:H148)</f>
        <v>42.91</v>
      </c>
      <c r="J148" s="6" t="n">
        <f aca="false">I148/35</f>
        <v>1.226</v>
      </c>
      <c r="K148" s="0" t="n">
        <f aca="false">IF(J148&lt;$N$16,5,IF(J148&lt;$N$15,4,IF(J148&lt;$N$14,3.7,IF(J148&lt;$N$13,3.3,IF(J148&lt;$N$12,3,IF(J148&lt;$N$11,2.7,IF(J148&lt;$N$10,2.3,IF(J148&lt;$N$9,2,IF(J148&lt;$N$8,1.7,IF(J148&lt;$N$7,1.3,IF(J148="n.t.","N/A",1)))))))))))</f>
        <v>1</v>
      </c>
    </row>
    <row r="149" customFormat="false" ht="13.8" hidden="false" customHeight="false" outlineLevel="0" collapsed="false">
      <c r="A149" s="27" t="n">
        <v>387348</v>
      </c>
      <c r="B149" s="5" t="n">
        <v>4</v>
      </c>
      <c r="C149" s="5" t="n">
        <v>3.75</v>
      </c>
      <c r="D149" s="5" t="n">
        <v>5.2</v>
      </c>
      <c r="E149" s="5" t="n">
        <v>5.5</v>
      </c>
      <c r="F149" s="5" t="n">
        <v>5.5</v>
      </c>
      <c r="G149" s="5" t="n">
        <v>3</v>
      </c>
      <c r="H149" s="5" t="n">
        <v>9.33</v>
      </c>
      <c r="I149" s="0" t="n">
        <f aca="false">SUM(B149:H149)</f>
        <v>36.28</v>
      </c>
      <c r="J149" s="6" t="n">
        <f aca="false">I149/35</f>
        <v>1.03657142857143</v>
      </c>
      <c r="K149" s="0" t="n">
        <f aca="false">IF(J149&lt;$N$16,5,IF(J149&lt;$N$15,4,IF(J149&lt;$N$14,3.7,IF(J149&lt;$N$13,3.3,IF(J149&lt;$N$12,3,IF(J149&lt;$N$11,2.7,IF(J149&lt;$N$10,2.3,IF(J149&lt;$N$9,2,IF(J149&lt;$N$8,1.7,IF(J149&lt;$N$7,1.3,IF(J149="n.t.","N/A",1)))))))))))</f>
        <v>1</v>
      </c>
    </row>
    <row r="150" customFormat="false" ht="13.8" hidden="false" customHeight="false" outlineLevel="0" collapsed="false">
      <c r="A150" s="27" t="n">
        <v>384569</v>
      </c>
      <c r="B150" s="5" t="n">
        <v>6.5</v>
      </c>
      <c r="C150" s="5" t="n">
        <v>3.75</v>
      </c>
      <c r="D150" s="5" t="n">
        <v>7</v>
      </c>
      <c r="E150" s="5" t="n">
        <v>5</v>
      </c>
      <c r="F150" s="5" t="n">
        <v>6</v>
      </c>
      <c r="G150" s="5" t="n">
        <v>3</v>
      </c>
      <c r="H150" s="5" t="n">
        <v>8</v>
      </c>
      <c r="I150" s="0" t="n">
        <f aca="false">SUM(B150:H150)</f>
        <v>39.25</v>
      </c>
      <c r="J150" s="6" t="n">
        <f aca="false">I150/35</f>
        <v>1.12142857142857</v>
      </c>
      <c r="K150" s="0" t="n">
        <f aca="false">IF(J150&lt;$N$16,5,IF(J150&lt;$N$15,4,IF(J150&lt;$N$14,3.7,IF(J150&lt;$N$13,3.3,IF(J150&lt;$N$12,3,IF(J150&lt;$N$11,2.7,IF(J150&lt;$N$10,2.3,IF(J150&lt;$N$9,2,IF(J150&lt;$N$8,1.7,IF(J150&lt;$N$7,1.3,IF(J150="n.t.","N/A",1)))))))))))</f>
        <v>1</v>
      </c>
    </row>
    <row r="151" customFormat="false" ht="13.8" hidden="false" customHeight="false" outlineLevel="0" collapsed="false">
      <c r="A151" s="27" t="n">
        <v>387807</v>
      </c>
      <c r="B151" s="5" t="n">
        <v>5.5</v>
      </c>
      <c r="C151" s="5" t="n">
        <v>3.66</v>
      </c>
      <c r="D151" s="5" t="n">
        <v>3.2</v>
      </c>
      <c r="E151" s="5" t="n">
        <v>4</v>
      </c>
      <c r="F151" s="5" t="n">
        <v>6.5</v>
      </c>
      <c r="G151" s="5" t="n">
        <v>3</v>
      </c>
      <c r="H151" s="5" t="n">
        <v>8</v>
      </c>
      <c r="I151" s="0" t="n">
        <f aca="false">SUM(B151:H151)</f>
        <v>33.86</v>
      </c>
      <c r="J151" s="6" t="n">
        <f aca="false">I151/35</f>
        <v>0.967428571428571</v>
      </c>
      <c r="K151" s="0" t="n">
        <f aca="false">IF(J151&lt;$N$16,5,IF(J151&lt;$N$15,4,IF(J151&lt;$N$14,3.7,IF(J151&lt;$N$13,3.3,IF(J151&lt;$N$12,3,IF(J151&lt;$N$11,2.7,IF(J151&lt;$N$10,2.3,IF(J151&lt;$N$9,2,IF(J151&lt;$N$8,1.7,IF(J151&lt;$N$7,1.3,IF(J151="n.t.","N/A",1)))))))))))</f>
        <v>1</v>
      </c>
    </row>
    <row r="152" customFormat="false" ht="13.8" hidden="false" customHeight="false" outlineLevel="0" collapsed="false">
      <c r="A152" s="27" t="n">
        <v>368164</v>
      </c>
      <c r="B152" s="8"/>
      <c r="C152" s="8"/>
      <c r="D152" s="8"/>
      <c r="E152" s="8"/>
      <c r="F152" s="8"/>
      <c r="G152" s="8"/>
      <c r="H152" s="8"/>
      <c r="I152" s="0" t="n">
        <f aca="false">SUM(B152:H152)</f>
        <v>0</v>
      </c>
      <c r="J152" s="6" t="n">
        <f aca="false">I152/35</f>
        <v>0</v>
      </c>
      <c r="K152" s="0" t="n">
        <f aca="false">IF(J152&lt;$N$16,5,IF(J152&lt;$N$15,4,IF(J152&lt;$N$14,3.7,IF(J152&lt;$N$13,3.3,IF(J152&lt;$N$12,3,IF(J152&lt;$N$11,2.7,IF(J152&lt;$N$10,2.3,IF(J152&lt;$N$9,2,IF(J152&lt;$N$8,1.7,IF(J152&lt;$N$7,1.3,IF(J152="n.t.","N/A",1)))))))))))</f>
        <v>5</v>
      </c>
    </row>
    <row r="153" customFormat="false" ht="13.8" hidden="false" customHeight="false" outlineLevel="0" collapsed="false">
      <c r="A153" s="27" t="n">
        <v>386955</v>
      </c>
      <c r="B153" s="5" t="n">
        <v>6.5</v>
      </c>
      <c r="C153" s="5" t="n">
        <v>2.25</v>
      </c>
      <c r="D153" s="5" t="n">
        <v>6.7</v>
      </c>
      <c r="E153" s="5" t="n">
        <v>6</v>
      </c>
      <c r="F153" s="5" t="n">
        <v>4</v>
      </c>
      <c r="G153" s="5" t="n">
        <v>3</v>
      </c>
      <c r="H153" s="5" t="n">
        <v>9.66</v>
      </c>
      <c r="I153" s="0" t="n">
        <f aca="false">SUM(B153:H153)</f>
        <v>38.11</v>
      </c>
      <c r="J153" s="6" t="n">
        <f aca="false">I153/35</f>
        <v>1.08885714285714</v>
      </c>
      <c r="K153" s="0" t="n">
        <f aca="false">IF(J153&lt;$N$16,5,IF(J153&lt;$N$15,4,IF(J153&lt;$N$14,3.7,IF(J153&lt;$N$13,3.3,IF(J153&lt;$N$12,3,IF(J153&lt;$N$11,2.7,IF(J153&lt;$N$10,2.3,IF(J153&lt;$N$9,2,IF(J153&lt;$N$8,1.7,IF(J153&lt;$N$7,1.3,IF(J153="n.t.","N/A",1)))))))))))</f>
        <v>1</v>
      </c>
    </row>
    <row r="154" customFormat="false" ht="13.8" hidden="false" customHeight="false" outlineLevel="0" collapsed="false">
      <c r="A154" s="27" t="n">
        <v>340974</v>
      </c>
      <c r="B154" s="5" t="n">
        <v>7.5</v>
      </c>
      <c r="C154" s="5" t="n">
        <v>4</v>
      </c>
      <c r="D154" s="5" t="n">
        <v>7</v>
      </c>
      <c r="E154" s="5" t="n">
        <v>6</v>
      </c>
      <c r="F154" s="5" t="n">
        <v>6.5</v>
      </c>
      <c r="G154" s="5" t="n">
        <v>3</v>
      </c>
      <c r="H154" s="5" t="n">
        <v>14</v>
      </c>
      <c r="I154" s="0" t="n">
        <f aca="false">SUM(B154:H154)</f>
        <v>48</v>
      </c>
      <c r="J154" s="6" t="n">
        <f aca="false">I154/35</f>
        <v>1.37142857142857</v>
      </c>
      <c r="K154" s="0" t="n">
        <f aca="false">IF(J154&lt;$N$16,5,IF(J154&lt;$N$15,4,IF(J154&lt;$N$14,3.7,IF(J154&lt;$N$13,3.3,IF(J154&lt;$N$12,3,IF(J154&lt;$N$11,2.7,IF(J154&lt;$N$10,2.3,IF(J154&lt;$N$9,2,IF(J154&lt;$N$8,1.7,IF(J154&lt;$N$7,1.3,IF(J154="n.t.","N/A",1)))))))))))</f>
        <v>1</v>
      </c>
    </row>
    <row r="155" customFormat="false" ht="13.8" hidden="false" customHeight="false" outlineLevel="0" collapsed="false">
      <c r="A155" s="27" t="n">
        <v>347498</v>
      </c>
      <c r="B155" s="8"/>
      <c r="C155" s="8"/>
      <c r="D155" s="8"/>
      <c r="E155" s="8"/>
      <c r="F155" s="8"/>
      <c r="G155" s="8"/>
      <c r="H155" s="8"/>
      <c r="I155" s="0" t="n">
        <f aca="false">SUM(B155:H155)</f>
        <v>0</v>
      </c>
      <c r="J155" s="6" t="n">
        <f aca="false">I155/35</f>
        <v>0</v>
      </c>
      <c r="K155" s="0" t="n">
        <f aca="false">IF(J155&lt;$N$16,5,IF(J155&lt;$N$15,4,IF(J155&lt;$N$14,3.7,IF(J155&lt;$N$13,3.3,IF(J155&lt;$N$12,3,IF(J155&lt;$N$11,2.7,IF(J155&lt;$N$10,2.3,IF(J155&lt;$N$9,2,IF(J155&lt;$N$8,1.7,IF(J155&lt;$N$7,1.3,IF(J155="n.t.","N/A",1)))))))))))</f>
        <v>5</v>
      </c>
    </row>
    <row r="156" customFormat="false" ht="13.8" hidden="false" customHeight="false" outlineLevel="0" collapsed="false">
      <c r="A156" s="27" t="n">
        <v>386502</v>
      </c>
      <c r="B156" s="5" t="n">
        <v>6.5</v>
      </c>
      <c r="C156" s="5" t="n">
        <v>3.33</v>
      </c>
      <c r="D156" s="5" t="n">
        <v>5</v>
      </c>
      <c r="E156" s="5" t="n">
        <v>4.5</v>
      </c>
      <c r="F156" s="5" t="n">
        <v>5.5</v>
      </c>
      <c r="G156" s="5" t="n">
        <v>2.5</v>
      </c>
      <c r="H156" s="5" t="n">
        <v>12</v>
      </c>
      <c r="I156" s="0" t="n">
        <f aca="false">SUM(B156:H156)</f>
        <v>39.33</v>
      </c>
      <c r="J156" s="6" t="n">
        <f aca="false">I156/35</f>
        <v>1.12371428571429</v>
      </c>
      <c r="K156" s="0" t="n">
        <f aca="false">IF(J156&lt;$N$16,5,IF(J156&lt;$N$15,4,IF(J156&lt;$N$14,3.7,IF(J156&lt;$N$13,3.3,IF(J156&lt;$N$12,3,IF(J156&lt;$N$11,2.7,IF(J156&lt;$N$10,2.3,IF(J156&lt;$N$9,2,IF(J156&lt;$N$8,1.7,IF(J156&lt;$N$7,1.3,IF(J156="n.t.","N/A",1)))))))))))</f>
        <v>1</v>
      </c>
    </row>
    <row r="157" customFormat="false" ht="13.8" hidden="false" customHeight="false" outlineLevel="0" collapsed="false">
      <c r="A157" s="27" t="n">
        <v>380419</v>
      </c>
      <c r="B157" s="8"/>
      <c r="C157" s="8"/>
      <c r="D157" s="8"/>
      <c r="E157" s="8"/>
      <c r="F157" s="8"/>
      <c r="G157" s="8"/>
      <c r="H157" s="8"/>
      <c r="I157" s="0" t="n">
        <f aca="false">SUM(B157:H157)</f>
        <v>0</v>
      </c>
      <c r="J157" s="6" t="n">
        <f aca="false">I157/35</f>
        <v>0</v>
      </c>
      <c r="K157" s="0" t="n">
        <f aca="false">IF(J157&lt;$N$16,5,IF(J157&lt;$N$15,4,IF(J157&lt;$N$14,3.7,IF(J157&lt;$N$13,3.3,IF(J157&lt;$N$12,3,IF(J157&lt;$N$11,2.7,IF(J157&lt;$N$10,2.3,IF(J157&lt;$N$9,2,IF(J157&lt;$N$8,1.7,IF(J157&lt;$N$7,1.3,IF(J157="n.t.","N/A",1)))))))))))</f>
        <v>5</v>
      </c>
    </row>
    <row r="158" customFormat="false" ht="13.8" hidden="false" customHeight="false" outlineLevel="0" collapsed="false">
      <c r="A158" s="27" t="n">
        <v>376355</v>
      </c>
      <c r="B158" s="5" t="n">
        <v>3.5</v>
      </c>
      <c r="C158" s="5" t="n">
        <v>3.41</v>
      </c>
      <c r="D158" s="5" t="n">
        <v>4.2</v>
      </c>
      <c r="E158" s="5" t="n">
        <v>5</v>
      </c>
      <c r="F158" s="5" t="n">
        <v>3.5</v>
      </c>
      <c r="G158" s="5" t="n">
        <v>3</v>
      </c>
      <c r="H158" s="5" t="n">
        <v>11</v>
      </c>
      <c r="I158" s="0" t="n">
        <f aca="false">SUM(B158:H158)</f>
        <v>33.61</v>
      </c>
      <c r="J158" s="6" t="n">
        <f aca="false">I158/35</f>
        <v>0.960285714285714</v>
      </c>
      <c r="K158" s="0" t="n">
        <f aca="false">IF(J158&lt;$N$16,5,IF(J158&lt;$N$15,4,IF(J158&lt;$N$14,3.7,IF(J158&lt;$N$13,3.3,IF(J158&lt;$N$12,3,IF(J158&lt;$N$11,2.7,IF(J158&lt;$N$10,2.3,IF(J158&lt;$N$9,2,IF(J158&lt;$N$8,1.7,IF(J158&lt;$N$7,1.3,IF(J158="n.t.","N/A",1)))))))))))</f>
        <v>1</v>
      </c>
    </row>
    <row r="159" customFormat="false" ht="13.8" hidden="false" customHeight="false" outlineLevel="0" collapsed="false">
      <c r="A159" s="27" t="n">
        <v>387111</v>
      </c>
      <c r="B159" s="8"/>
      <c r="C159" s="8"/>
      <c r="D159" s="8"/>
      <c r="E159" s="8"/>
      <c r="F159" s="8"/>
      <c r="G159" s="8"/>
      <c r="H159" s="8"/>
      <c r="I159" s="0" t="n">
        <f aca="false">SUM(B159:H159)</f>
        <v>0</v>
      </c>
      <c r="J159" s="6" t="n">
        <f aca="false">I159/35</f>
        <v>0</v>
      </c>
      <c r="K159" s="0" t="n">
        <f aca="false">IF(J159&lt;$N$16,5,IF(J159&lt;$N$15,4,IF(J159&lt;$N$14,3.7,IF(J159&lt;$N$13,3.3,IF(J159&lt;$N$12,3,IF(J159&lt;$N$11,2.7,IF(J159&lt;$N$10,2.3,IF(J159&lt;$N$9,2,IF(J159&lt;$N$8,1.7,IF(J159&lt;$N$7,1.3,IF(J159="n.t.","N/A",1)))))))))))</f>
        <v>5</v>
      </c>
    </row>
    <row r="160" customFormat="false" ht="13.8" hidden="false" customHeight="false" outlineLevel="0" collapsed="false">
      <c r="A160" s="27" t="n">
        <v>387533</v>
      </c>
      <c r="B160" s="5" t="n">
        <v>7.5</v>
      </c>
      <c r="C160" s="5" t="n">
        <v>3.17</v>
      </c>
      <c r="D160" s="5" t="n">
        <v>6.7</v>
      </c>
      <c r="E160" s="5" t="n">
        <v>6</v>
      </c>
      <c r="F160" s="5" t="n">
        <v>4</v>
      </c>
      <c r="G160" s="5" t="n">
        <v>3</v>
      </c>
      <c r="H160" s="5" t="n">
        <v>8.5</v>
      </c>
      <c r="I160" s="0" t="n">
        <f aca="false">SUM(B160:H160)</f>
        <v>38.87</v>
      </c>
      <c r="J160" s="6" t="n">
        <f aca="false">I160/35</f>
        <v>1.11057142857143</v>
      </c>
      <c r="K160" s="0" t="n">
        <f aca="false">IF(J160&lt;$N$16,5,IF(J160&lt;$N$15,4,IF(J160&lt;$N$14,3.7,IF(J160&lt;$N$13,3.3,IF(J160&lt;$N$12,3,IF(J160&lt;$N$11,2.7,IF(J160&lt;$N$10,2.3,IF(J160&lt;$N$9,2,IF(J160&lt;$N$8,1.7,IF(J160&lt;$N$7,1.3,IF(J160="n.t.","N/A",1)))))))))))</f>
        <v>1</v>
      </c>
    </row>
    <row r="161" customFormat="false" ht="13.8" hidden="false" customHeight="false" outlineLevel="0" collapsed="false">
      <c r="A161" s="27" t="n">
        <v>380777</v>
      </c>
      <c r="B161" s="5" t="n">
        <v>5.5</v>
      </c>
      <c r="C161" s="5" t="n">
        <v>3.33</v>
      </c>
      <c r="D161" s="5" t="n">
        <v>6.9</v>
      </c>
      <c r="E161" s="5" t="n">
        <v>5</v>
      </c>
      <c r="F161" s="5" t="n">
        <v>3.5</v>
      </c>
      <c r="G161" s="5" t="n">
        <v>3</v>
      </c>
      <c r="H161" s="5" t="n">
        <v>9.66</v>
      </c>
      <c r="I161" s="0" t="n">
        <f aca="false">SUM(B161:H161)</f>
        <v>36.89</v>
      </c>
      <c r="J161" s="6" t="n">
        <f aca="false">I161/35</f>
        <v>1.054</v>
      </c>
      <c r="K161" s="0" t="n">
        <f aca="false">IF(J161&lt;$N$16,5,IF(J161&lt;$N$15,4,IF(J161&lt;$N$14,3.7,IF(J161&lt;$N$13,3.3,IF(J161&lt;$N$12,3,IF(J161&lt;$N$11,2.7,IF(J161&lt;$N$10,2.3,IF(J161&lt;$N$9,2,IF(J161&lt;$N$8,1.7,IF(J161&lt;$N$7,1.3,IF(J161="n.t.","N/A",1)))))))))))</f>
        <v>1</v>
      </c>
    </row>
    <row r="162" customFormat="false" ht="13.8" hidden="false" customHeight="false" outlineLevel="0" collapsed="false">
      <c r="A162" s="27" t="n">
        <v>382033</v>
      </c>
      <c r="B162" s="8"/>
      <c r="C162" s="8"/>
      <c r="D162" s="8"/>
      <c r="E162" s="8"/>
      <c r="F162" s="8"/>
      <c r="G162" s="8"/>
      <c r="H162" s="8"/>
      <c r="I162" s="0" t="n">
        <f aca="false">SUM(B162:H162)</f>
        <v>0</v>
      </c>
      <c r="J162" s="6" t="n">
        <f aca="false">I162/35</f>
        <v>0</v>
      </c>
      <c r="K162" s="0" t="n">
        <f aca="false">IF(J162&lt;$N$16,5,IF(J162&lt;$N$15,4,IF(J162&lt;$N$14,3.7,IF(J162&lt;$N$13,3.3,IF(J162&lt;$N$12,3,IF(J162&lt;$N$11,2.7,IF(J162&lt;$N$10,2.3,IF(J162&lt;$N$9,2,IF(J162&lt;$N$8,1.7,IF(J162&lt;$N$7,1.3,IF(J162="n.t.","N/A",1)))))))))))</f>
        <v>5</v>
      </c>
    </row>
    <row r="163" customFormat="false" ht="13.8" hidden="false" customHeight="false" outlineLevel="0" collapsed="false">
      <c r="A163" s="27" t="n">
        <v>338729</v>
      </c>
      <c r="B163" s="8"/>
      <c r="C163" s="8"/>
      <c r="D163" s="8"/>
      <c r="E163" s="8"/>
      <c r="F163" s="8"/>
      <c r="G163" s="8"/>
      <c r="H163" s="8"/>
      <c r="I163" s="0" t="n">
        <f aca="false">SUM(B163:H163)</f>
        <v>0</v>
      </c>
      <c r="J163" s="6" t="n">
        <f aca="false">I163/35</f>
        <v>0</v>
      </c>
      <c r="K163" s="0" t="n">
        <f aca="false">IF(J163&lt;$N$16,5,IF(J163&lt;$N$15,4,IF(J163&lt;$N$14,3.7,IF(J163&lt;$N$13,3.3,IF(J163&lt;$N$12,3,IF(J163&lt;$N$11,2.7,IF(J163&lt;$N$10,2.3,IF(J163&lt;$N$9,2,IF(J163&lt;$N$8,1.7,IF(J163&lt;$N$7,1.3,IF(J163="n.t.","N/A",1)))))))))))</f>
        <v>5</v>
      </c>
    </row>
    <row r="164" customFormat="false" ht="13.8" hidden="false" customHeight="false" outlineLevel="0" collapsed="false">
      <c r="A164" s="27" t="n">
        <v>369368</v>
      </c>
      <c r="B164" s="5" t="n">
        <v>5.5</v>
      </c>
      <c r="C164" s="5" t="n">
        <v>4</v>
      </c>
      <c r="D164" s="5" t="n">
        <v>5</v>
      </c>
      <c r="E164" s="5" t="n">
        <v>5</v>
      </c>
      <c r="F164" s="5" t="n">
        <v>6.5</v>
      </c>
      <c r="G164" s="5" t="n">
        <v>3</v>
      </c>
      <c r="H164" s="5" t="n">
        <v>14</v>
      </c>
      <c r="I164" s="0" t="n">
        <f aca="false">SUM(B164:H164)</f>
        <v>43</v>
      </c>
      <c r="J164" s="6" t="n">
        <f aca="false">I164/35</f>
        <v>1.22857142857143</v>
      </c>
      <c r="K164" s="0" t="n">
        <f aca="false">IF(J164&lt;$N$16,5,IF(J164&lt;$N$15,4,IF(J164&lt;$N$14,3.7,IF(J164&lt;$N$13,3.3,IF(J164&lt;$N$12,3,IF(J164&lt;$N$11,2.7,IF(J164&lt;$N$10,2.3,IF(J164&lt;$N$9,2,IF(J164&lt;$N$8,1.7,IF(J164&lt;$N$7,1.3,IF(J164="n.t.","N/A",1)))))))))))</f>
        <v>1</v>
      </c>
    </row>
    <row r="165" customFormat="false" ht="13.8" hidden="false" customHeight="false" outlineLevel="0" collapsed="false">
      <c r="A165" s="27" t="n">
        <v>376149</v>
      </c>
      <c r="B165" s="8"/>
      <c r="C165" s="8"/>
      <c r="D165" s="8"/>
      <c r="E165" s="8"/>
      <c r="F165" s="8"/>
      <c r="G165" s="8"/>
      <c r="H165" s="8"/>
      <c r="I165" s="0" t="n">
        <f aca="false">SUM(B165:H165)</f>
        <v>0</v>
      </c>
      <c r="J165" s="6" t="n">
        <f aca="false">I165/35</f>
        <v>0</v>
      </c>
      <c r="K165" s="0" t="n">
        <f aca="false">IF(J165&lt;$N$16,5,IF(J165&lt;$N$15,4,IF(J165&lt;$N$14,3.7,IF(J165&lt;$N$13,3.3,IF(J165&lt;$N$12,3,IF(J165&lt;$N$11,2.7,IF(J165&lt;$N$10,2.3,IF(J165&lt;$N$9,2,IF(J165&lt;$N$8,1.7,IF(J165&lt;$N$7,1.3,IF(J165="n.t.","N/A",1)))))))))))</f>
        <v>5</v>
      </c>
    </row>
    <row r="166" customFormat="false" ht="13.8" hidden="false" customHeight="false" outlineLevel="0" collapsed="false">
      <c r="A166" s="27" t="n">
        <v>347973</v>
      </c>
      <c r="B166" s="5" t="n">
        <v>5.5</v>
      </c>
      <c r="C166" s="5" t="n">
        <v>3.33</v>
      </c>
      <c r="D166" s="5" t="n">
        <v>3.7</v>
      </c>
      <c r="E166" s="5" t="n">
        <v>4.5</v>
      </c>
      <c r="F166" s="5" t="n">
        <v>5.5</v>
      </c>
      <c r="G166" s="5" t="n">
        <v>3</v>
      </c>
      <c r="H166" s="5" t="n">
        <v>8.33</v>
      </c>
      <c r="I166" s="0" t="n">
        <f aca="false">SUM(B166:H166)</f>
        <v>33.86</v>
      </c>
      <c r="J166" s="6" t="n">
        <f aca="false">I166/35</f>
        <v>0.967428571428571</v>
      </c>
      <c r="K166" s="0" t="n">
        <f aca="false">IF(J166&lt;$N$16,5,IF(J166&lt;$N$15,4,IF(J166&lt;$N$14,3.7,IF(J166&lt;$N$13,3.3,IF(J166&lt;$N$12,3,IF(J166&lt;$N$11,2.7,IF(J166&lt;$N$10,2.3,IF(J166&lt;$N$9,2,IF(J166&lt;$N$8,1.7,IF(J166&lt;$N$7,1.3,IF(J166="n.t.","N/A",1)))))))))))</f>
        <v>1</v>
      </c>
    </row>
    <row r="167" customFormat="false" ht="13.8" hidden="false" customHeight="false" outlineLevel="0" collapsed="false">
      <c r="A167" s="27" t="n">
        <v>387664</v>
      </c>
      <c r="B167" s="5" t="n">
        <v>7.5</v>
      </c>
      <c r="C167" s="5" t="n">
        <v>4</v>
      </c>
      <c r="D167" s="5" t="n">
        <v>6.9</v>
      </c>
      <c r="E167" s="5" t="n">
        <v>5.5</v>
      </c>
      <c r="F167" s="5" t="n">
        <v>6</v>
      </c>
      <c r="G167" s="5" t="n">
        <v>3</v>
      </c>
      <c r="H167" s="5" t="n">
        <v>11.66</v>
      </c>
      <c r="I167" s="0" t="n">
        <f aca="false">SUM(B167:H167)</f>
        <v>44.56</v>
      </c>
      <c r="J167" s="6" t="n">
        <f aca="false">I167/35</f>
        <v>1.27314285714286</v>
      </c>
      <c r="K167" s="0" t="n">
        <f aca="false">IF(J167&lt;$N$16,5,IF(J167&lt;$N$15,4,IF(J167&lt;$N$14,3.7,IF(J167&lt;$N$13,3.3,IF(J167&lt;$N$12,3,IF(J167&lt;$N$11,2.7,IF(J167&lt;$N$10,2.3,IF(J167&lt;$N$9,2,IF(J167&lt;$N$8,1.7,IF(J167&lt;$N$7,1.3,IF(J167="n.t.","N/A",1)))))))))))</f>
        <v>1</v>
      </c>
    </row>
    <row r="168" customFormat="false" ht="13.8" hidden="false" customHeight="false" outlineLevel="0" collapsed="false">
      <c r="A168" s="27" t="n">
        <v>380776</v>
      </c>
      <c r="B168" s="5" t="n">
        <v>7</v>
      </c>
      <c r="C168" s="5" t="n">
        <v>4</v>
      </c>
      <c r="D168" s="5" t="n">
        <v>4.7</v>
      </c>
      <c r="E168" s="5" t="n">
        <v>4</v>
      </c>
      <c r="F168" s="5" t="n">
        <v>4.5</v>
      </c>
      <c r="G168" s="5" t="n">
        <v>3</v>
      </c>
      <c r="H168" s="5" t="n">
        <v>9.66</v>
      </c>
      <c r="I168" s="0" t="n">
        <f aca="false">SUM(B168:H168)</f>
        <v>36.86</v>
      </c>
      <c r="J168" s="6" t="n">
        <f aca="false">I168/35</f>
        <v>1.05314285714286</v>
      </c>
      <c r="K168" s="0" t="n">
        <f aca="false">IF(J168&lt;$N$16,5,IF(J168&lt;$N$15,4,IF(J168&lt;$N$14,3.7,IF(J168&lt;$N$13,3.3,IF(J168&lt;$N$12,3,IF(J168&lt;$N$11,2.7,IF(J168&lt;$N$10,2.3,IF(J168&lt;$N$9,2,IF(J168&lt;$N$8,1.7,IF(J168&lt;$N$7,1.3,IF(J168="n.t.","N/A",1)))))))))))</f>
        <v>1</v>
      </c>
    </row>
    <row r="169" customFormat="false" ht="13.8" hidden="false" customHeight="false" outlineLevel="0" collapsed="false">
      <c r="A169" s="27" t="n">
        <v>381068</v>
      </c>
      <c r="B169" s="5" t="n">
        <v>7</v>
      </c>
      <c r="C169" s="5" t="n">
        <v>4</v>
      </c>
      <c r="D169" s="5" t="n">
        <v>6.5</v>
      </c>
      <c r="E169" s="5" t="n">
        <v>5.5</v>
      </c>
      <c r="F169" s="5" t="n">
        <v>2.5</v>
      </c>
      <c r="G169" s="5" t="n">
        <v>3</v>
      </c>
      <c r="H169" s="5" t="n">
        <v>5.67</v>
      </c>
      <c r="I169" s="0" t="n">
        <f aca="false">SUM(B169:H169)</f>
        <v>34.17</v>
      </c>
      <c r="J169" s="6" t="n">
        <f aca="false">I169/35</f>
        <v>0.976285714285714</v>
      </c>
      <c r="K169" s="0" t="n">
        <f aca="false">IF(J169&lt;$N$16,5,IF(J169&lt;$N$15,4,IF(J169&lt;$N$14,3.7,IF(J169&lt;$N$13,3.3,IF(J169&lt;$N$12,3,IF(J169&lt;$N$11,2.7,IF(J169&lt;$N$10,2.3,IF(J169&lt;$N$9,2,IF(J169&lt;$N$8,1.7,IF(J169&lt;$N$7,1.3,IF(J169="n.t.","N/A",1)))))))))))</f>
        <v>1</v>
      </c>
    </row>
    <row r="170" customFormat="false" ht="13.8" hidden="false" customHeight="false" outlineLevel="0" collapsed="false">
      <c r="A170" s="27" t="n">
        <v>374383</v>
      </c>
      <c r="B170" s="5" t="n">
        <v>5</v>
      </c>
      <c r="C170" s="5" t="n">
        <v>3.66</v>
      </c>
      <c r="D170" s="5" t="n">
        <v>3.5</v>
      </c>
      <c r="E170" s="5" t="n">
        <v>5.5</v>
      </c>
      <c r="F170" s="5" t="n">
        <v>3.5</v>
      </c>
      <c r="G170" s="5" t="n">
        <v>2.5</v>
      </c>
      <c r="H170" s="5" t="n">
        <v>9</v>
      </c>
      <c r="I170" s="0" t="n">
        <f aca="false">SUM(B170:H170)</f>
        <v>32.66</v>
      </c>
      <c r="J170" s="6" t="n">
        <f aca="false">I170/35</f>
        <v>0.933142857142857</v>
      </c>
      <c r="K170" s="0" t="n">
        <f aca="false">IF(J170&lt;$N$16,5,IF(J170&lt;$N$15,4,IF(J170&lt;$N$14,3.7,IF(J170&lt;$N$13,3.3,IF(J170&lt;$N$12,3,IF(J170&lt;$N$11,2.7,IF(J170&lt;$N$10,2.3,IF(J170&lt;$N$9,2,IF(J170&lt;$N$8,1.7,IF(J170&lt;$N$7,1.3,IF(J170="n.t.","N/A",1)))))))))))</f>
        <v>1.3</v>
      </c>
    </row>
  </sheetData>
  <mergeCells count="4">
    <mergeCell ref="O5:P5"/>
    <mergeCell ref="Q5:R5"/>
    <mergeCell ref="M6:N6"/>
    <mergeCell ref="M19:T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3.8"/>
  <cols>
    <col collapsed="false" hidden="false" max="1" min="1" style="0" width="7.83163265306122"/>
    <col collapsed="false" hidden="false" max="2" min="2" style="1" width="9.71938775510204"/>
    <col collapsed="false" hidden="false" max="6" min="3" style="0" width="7.83163265306122"/>
    <col collapsed="false" hidden="false" max="7" min="7" style="0" width="11.6632653061225"/>
    <col collapsed="false" hidden="false" max="13" min="8" style="0" width="7.83163265306122"/>
    <col collapsed="false" hidden="false" max="14" min="14" style="0" width="11.8775510204082"/>
    <col collapsed="false" hidden="false" max="1025" min="15" style="0" width="7.83163265306122"/>
  </cols>
  <sheetData>
    <row r="1" customFormat="false" ht="13.8" hidden="false" customHeight="false" outlineLevel="0" collapsed="false">
      <c r="A1" s="2" t="s">
        <v>0</v>
      </c>
      <c r="B1" s="3" t="s">
        <v>23</v>
      </c>
      <c r="C1" s="4" t="s">
        <v>24</v>
      </c>
      <c r="D1" s="4" t="s">
        <v>25</v>
      </c>
      <c r="E1" s="4" t="s">
        <v>26</v>
      </c>
      <c r="F1" s="4" t="s">
        <v>7</v>
      </c>
      <c r="G1" s="4" t="s">
        <v>8</v>
      </c>
      <c r="H1" s="4" t="s">
        <v>9</v>
      </c>
      <c r="I1" s="4" t="s">
        <v>27</v>
      </c>
    </row>
    <row r="2" customFormat="false" ht="13.8" hidden="false" customHeight="false" outlineLevel="0" collapsed="false">
      <c r="A2" s="0" t="n">
        <v>380414</v>
      </c>
      <c r="B2" s="0" t="n">
        <v>2.6</v>
      </c>
      <c r="C2" s="0" t="n">
        <v>3</v>
      </c>
      <c r="D2" s="0" t="n">
        <v>3.4</v>
      </c>
      <c r="E2" s="0" t="n">
        <v>2.5</v>
      </c>
      <c r="F2" s="0" t="n">
        <f aca="false">SUM(B2:E2)</f>
        <v>11.5</v>
      </c>
      <c r="G2" s="6" t="n">
        <f aca="false">F2/20</f>
        <v>0.575</v>
      </c>
      <c r="H2" s="0" t="n">
        <f aca="false">IF(G2&lt;$M$13,5,IF(G2&lt;$M$12,4,IF(G2&lt;$M$11,3.7,IF(G2&lt;$M$10,3.3,IF(G2&lt;$M$9,3,IF(G2&lt;$M$8,2.7,IF(G2&lt;$M$7,2.3,IF(G2&lt;$M$6,2,IF(G2&lt;$M$5,1.7,IF(G2&lt;$M$4,1.3,IF(G2="n.t.","N/A",1)))))))))))</f>
        <v>3.7</v>
      </c>
      <c r="N2" s="7"/>
      <c r="O2" s="7"/>
      <c r="P2" s="28"/>
      <c r="Q2" s="28"/>
    </row>
    <row r="3" customFormat="false" ht="13.8" hidden="false" customHeight="false" outlineLevel="0" collapsed="false">
      <c r="A3" s="0" t="n">
        <v>384933</v>
      </c>
      <c r="B3" s="0" t="n">
        <v>3</v>
      </c>
      <c r="C3" s="0" t="n">
        <v>4.75</v>
      </c>
      <c r="D3" s="0" t="s">
        <v>28</v>
      </c>
      <c r="E3" s="0" t="s">
        <v>28</v>
      </c>
      <c r="F3" s="0" t="n">
        <f aca="false">SUM(B3:E3)</f>
        <v>7.75</v>
      </c>
      <c r="G3" s="6" t="n">
        <f aca="false">F3/20</f>
        <v>0.3875</v>
      </c>
      <c r="H3" s="0" t="n">
        <f aca="false">IF(G3&lt;$M$13,5,IF(G3&lt;$M$12,4,IF(G3&lt;$M$11,3.7,IF(G3&lt;$M$10,3.3,IF(G3&lt;$M$9,3,IF(G3&lt;$M$8,2.7,IF(G3&lt;$M$7,2.3,IF(G3&lt;$M$6,2,IF(G3&lt;$M$5,1.7,IF(G3&lt;$M$4,1.3,IF(G3="n.t.","N/A",1)))))))))))</f>
        <v>5</v>
      </c>
      <c r="L3" s="9" t="s">
        <v>11</v>
      </c>
      <c r="M3" s="9"/>
      <c r="N3" s="1" t="s">
        <v>12</v>
      </c>
      <c r="O3" s="10" t="s">
        <v>13</v>
      </c>
      <c r="P3" s="29"/>
      <c r="Q3" s="30"/>
    </row>
    <row r="4" customFormat="false" ht="13.8" hidden="false" customHeight="false" outlineLevel="0" collapsed="false">
      <c r="A4" s="0" t="n">
        <v>387857</v>
      </c>
      <c r="B4" s="0" t="n">
        <v>1.3</v>
      </c>
      <c r="C4" s="0" t="n">
        <v>5</v>
      </c>
      <c r="D4" s="0" t="n">
        <v>4.07</v>
      </c>
      <c r="E4" s="0" t="n">
        <v>4.77</v>
      </c>
      <c r="F4" s="0" t="n">
        <f aca="false">SUM(B4:E4)</f>
        <v>15.14</v>
      </c>
      <c r="G4" s="6" t="n">
        <f aca="false">F4/20</f>
        <v>0.757</v>
      </c>
      <c r="H4" s="0" t="n">
        <f aca="false">IF(G4&lt;$M$13,5,IF(G4&lt;$M$12,4,IF(G4&lt;$M$11,3.7,IF(G4&lt;$M$10,3.3,IF(G4&lt;$M$9,3,IF(G4&lt;$M$8,2.7,IF(G4&lt;$M$7,2.3,IF(G4&lt;$M$6,2,IF(G4&lt;$M$5,1.7,IF(G4&lt;$M$4,1.3,IF(G4="n.t.","N/A",1)))))))))))</f>
        <v>2.3</v>
      </c>
      <c r="L4" s="11" t="n">
        <v>1</v>
      </c>
      <c r="M4" s="12" t="n">
        <v>0.95</v>
      </c>
      <c r="N4" s="1" t="n">
        <f aca="false">COUNTIF($H$2:$H$200,$L4)</f>
        <v>14</v>
      </c>
      <c r="O4" s="13" t="n">
        <f aca="false">N4/SUM(N$4:N$14)</f>
        <v>0.0828402366863905</v>
      </c>
      <c r="P4" s="29"/>
      <c r="Q4" s="24"/>
    </row>
    <row r="5" customFormat="false" ht="13.8" hidden="false" customHeight="false" outlineLevel="0" collapsed="false">
      <c r="A5" s="0" t="n">
        <v>380194</v>
      </c>
      <c r="B5" s="0" t="n">
        <v>4.2</v>
      </c>
      <c r="C5" s="0" t="n">
        <v>3.75</v>
      </c>
      <c r="D5" s="0" t="n">
        <v>4.07</v>
      </c>
      <c r="E5" s="0" t="n">
        <v>5</v>
      </c>
      <c r="F5" s="0" t="n">
        <f aca="false">SUM(B5:E5)</f>
        <v>17.02</v>
      </c>
      <c r="G5" s="6" t="n">
        <f aca="false">F5/20</f>
        <v>0.851</v>
      </c>
      <c r="H5" s="0" t="n">
        <f aca="false">IF(G5&lt;$M$13,5,IF(G5&lt;$M$12,4,IF(G5&lt;$M$11,3.7,IF(G5&lt;$M$10,3.3,IF(G5&lt;$M$9,3,IF(G5&lt;$M$8,2.7,IF(G5&lt;$M$7,2.3,IF(G5&lt;$M$6,2,IF(G5&lt;$M$5,1.7,IF(G5&lt;$M$4,1.3,IF(G5="n.t.","N/A",1)))))))))))</f>
        <v>1.7</v>
      </c>
      <c r="L5" s="1" t="n">
        <v>1.3</v>
      </c>
      <c r="M5" s="14" t="n">
        <v>0.9</v>
      </c>
      <c r="N5" s="1" t="n">
        <f aca="false">COUNTIF($H$2:$H$200,$L5)</f>
        <v>20</v>
      </c>
      <c r="O5" s="13" t="n">
        <f aca="false">N5/SUM(N$4:N$14)</f>
        <v>0.118343195266272</v>
      </c>
      <c r="P5" s="29"/>
      <c r="Q5" s="24"/>
    </row>
    <row r="6" customFormat="false" ht="13.8" hidden="false" customHeight="false" outlineLevel="0" collapsed="false">
      <c r="A6" s="0" t="n">
        <v>378422</v>
      </c>
      <c r="B6" s="31"/>
      <c r="C6" s="32"/>
      <c r="D6" s="32"/>
      <c r="E6" s="32"/>
      <c r="F6" s="0" t="n">
        <f aca="false">SUM(B6:E6)</f>
        <v>0</v>
      </c>
      <c r="G6" s="6" t="n">
        <f aca="false">F6/20</f>
        <v>0</v>
      </c>
      <c r="H6" s="0" t="n">
        <f aca="false">IF(G6&lt;$M$13,5,IF(G6&lt;$M$12,4,IF(G6&lt;$M$11,3.7,IF(G6&lt;$M$10,3.3,IF(G6&lt;$M$9,3,IF(G6&lt;$M$8,2.7,IF(G6&lt;$M$7,2.3,IF(G6&lt;$M$6,2,IF(G6&lt;$M$5,1.7,IF(G6&lt;$M$4,1.3,IF(G6="n.t.","N/A",1)))))))))))</f>
        <v>5</v>
      </c>
      <c r="L6" s="1" t="n">
        <v>1.7</v>
      </c>
      <c r="M6" s="14" t="n">
        <v>0.85</v>
      </c>
      <c r="N6" s="1" t="n">
        <f aca="false">COUNTIF($H$2:$H$200,$L6)</f>
        <v>33</v>
      </c>
      <c r="O6" s="13" t="n">
        <f aca="false">N6/SUM(N$4:N$14)</f>
        <v>0.195266272189349</v>
      </c>
      <c r="P6" s="29"/>
      <c r="Q6" s="24"/>
    </row>
    <row r="7" customFormat="false" ht="13.8" hidden="false" customHeight="false" outlineLevel="0" collapsed="false">
      <c r="A7" s="0" t="n">
        <v>18335</v>
      </c>
      <c r="B7" s="31"/>
      <c r="C7" s="32"/>
      <c r="D7" s="32"/>
      <c r="E7" s="32"/>
      <c r="F7" s="0" t="n">
        <f aca="false">SUM(B7:E7)</f>
        <v>0</v>
      </c>
      <c r="G7" s="6" t="n">
        <f aca="false">F7/20</f>
        <v>0</v>
      </c>
      <c r="H7" s="0" t="n">
        <f aca="false">IF(G7&lt;$M$13,5,IF(G7&lt;$M$12,4,IF(G7&lt;$M$11,3.7,IF(G7&lt;$M$10,3.3,IF(G7&lt;$M$9,3,IF(G7&lt;$M$8,2.7,IF(G7&lt;$M$7,2.3,IF(G7&lt;$M$6,2,IF(G7&lt;$M$5,1.7,IF(G7&lt;$M$4,1.3,IF(G7="n.t.","N/A",1)))))))))))</f>
        <v>5</v>
      </c>
      <c r="L7" s="1" t="n">
        <v>2</v>
      </c>
      <c r="M7" s="14" t="n">
        <v>0.8</v>
      </c>
      <c r="N7" s="1" t="n">
        <f aca="false">COUNTIF($H$2:$H$200,$L7)</f>
        <v>13</v>
      </c>
      <c r="O7" s="13" t="n">
        <f aca="false">N7/SUM(N$4:N$14)</f>
        <v>0.0769230769230769</v>
      </c>
      <c r="P7" s="29"/>
      <c r="Q7" s="24"/>
    </row>
    <row r="8" customFormat="false" ht="13.8" hidden="false" customHeight="false" outlineLevel="0" collapsed="false">
      <c r="A8" s="0" t="n">
        <v>387943</v>
      </c>
      <c r="B8" s="0" t="n">
        <v>1.7</v>
      </c>
      <c r="C8" s="0" t="n">
        <v>5</v>
      </c>
      <c r="D8" s="0" t="n">
        <v>4.73</v>
      </c>
      <c r="E8" s="0" t="n">
        <v>3.86</v>
      </c>
      <c r="F8" s="0" t="n">
        <f aca="false">SUM(B8:E8)</f>
        <v>15.29</v>
      </c>
      <c r="G8" s="6" t="n">
        <f aca="false">F8/20</f>
        <v>0.7645</v>
      </c>
      <c r="H8" s="0" t="n">
        <f aca="false">IF(G8&lt;$M$13,5,IF(G8&lt;$M$12,4,IF(G8&lt;$M$11,3.7,IF(G8&lt;$M$10,3.3,IF(G8&lt;$M$9,3,IF(G8&lt;$M$8,2.7,IF(G8&lt;$M$7,2.3,IF(G8&lt;$M$6,2,IF(G8&lt;$M$5,1.7,IF(G8&lt;$M$4,1.3,IF(G8="n.t.","N/A",1)))))))))))</f>
        <v>2.3</v>
      </c>
      <c r="L8" s="1" t="n">
        <v>2.3</v>
      </c>
      <c r="M8" s="14" t="n">
        <v>0.75</v>
      </c>
      <c r="N8" s="1" t="n">
        <f aca="false">COUNTIF($H$2:$H$200,$L8)</f>
        <v>16</v>
      </c>
      <c r="O8" s="13" t="n">
        <f aca="false">N8/SUM(N$4:N$14)</f>
        <v>0.0946745562130178</v>
      </c>
      <c r="P8" s="29"/>
      <c r="Q8" s="24"/>
    </row>
    <row r="9" customFormat="false" ht="13.8" hidden="false" customHeight="false" outlineLevel="0" collapsed="false">
      <c r="A9" s="0" t="n">
        <v>387374</v>
      </c>
      <c r="B9" s="0" t="n">
        <v>3.9</v>
      </c>
      <c r="C9" s="0" t="n">
        <v>3.38</v>
      </c>
      <c r="D9" s="0" t="n">
        <v>3.67</v>
      </c>
      <c r="E9" s="0" t="n">
        <v>4.66</v>
      </c>
      <c r="F9" s="0" t="n">
        <f aca="false">SUM(B9:E9)</f>
        <v>15.61</v>
      </c>
      <c r="G9" s="6" t="n">
        <f aca="false">F9/20</f>
        <v>0.7805</v>
      </c>
      <c r="H9" s="0" t="n">
        <f aca="false">IF(G9&lt;$M$13,5,IF(G9&lt;$M$12,4,IF(G9&lt;$M$11,3.7,IF(G9&lt;$M$10,3.3,IF(G9&lt;$M$9,3,IF(G9&lt;$M$8,2.7,IF(G9&lt;$M$7,2.3,IF(G9&lt;$M$6,2,IF(G9&lt;$M$5,1.7,IF(G9&lt;$M$4,1.3,IF(G9="n.t.","N/A",1)))))))))))</f>
        <v>2.3</v>
      </c>
      <c r="L9" s="1" t="n">
        <v>2.7</v>
      </c>
      <c r="M9" s="14" t="n">
        <v>0.7</v>
      </c>
      <c r="N9" s="1" t="n">
        <f aca="false">COUNTIF($H$2:$H$200,$L9)</f>
        <v>7</v>
      </c>
      <c r="O9" s="13" t="n">
        <f aca="false">N9/SUM(N$4:N$14)</f>
        <v>0.0414201183431953</v>
      </c>
      <c r="P9" s="29"/>
      <c r="Q9" s="24"/>
    </row>
    <row r="10" customFormat="false" ht="13.8" hidden="false" customHeight="false" outlineLevel="0" collapsed="false">
      <c r="A10" s="0" t="n">
        <v>384549</v>
      </c>
      <c r="B10" s="31"/>
      <c r="C10" s="32"/>
      <c r="D10" s="32"/>
      <c r="E10" s="32"/>
      <c r="F10" s="0" t="n">
        <f aca="false">SUM(B10:E10)</f>
        <v>0</v>
      </c>
      <c r="G10" s="6" t="n">
        <f aca="false">F10/20</f>
        <v>0</v>
      </c>
      <c r="H10" s="0" t="n">
        <f aca="false">IF(G10&lt;$M$13,5,IF(G10&lt;$M$12,4,IF(G10&lt;$M$11,3.7,IF(G10&lt;$M$10,3.3,IF(G10&lt;$M$9,3,IF(G10&lt;$M$8,2.7,IF(G10&lt;$M$7,2.3,IF(G10&lt;$M$6,2,IF(G10&lt;$M$5,1.7,IF(G10&lt;$M$4,1.3,IF(G10="n.t.","N/A",1)))))))))))</f>
        <v>5</v>
      </c>
      <c r="L10" s="1" t="n">
        <v>3</v>
      </c>
      <c r="M10" s="14" t="n">
        <v>0.65</v>
      </c>
      <c r="N10" s="1" t="n">
        <f aca="false">COUNTIF($H$2:$H$200,$L10)</f>
        <v>7</v>
      </c>
      <c r="O10" s="13" t="n">
        <f aca="false">N10/SUM(N$4:N$14)</f>
        <v>0.0414201183431953</v>
      </c>
      <c r="P10" s="29"/>
      <c r="Q10" s="24"/>
    </row>
    <row r="11" customFormat="false" ht="13.8" hidden="false" customHeight="false" outlineLevel="0" collapsed="false">
      <c r="A11" s="0" t="n">
        <v>380455</v>
      </c>
      <c r="B11" s="0" t="n">
        <v>4.8</v>
      </c>
      <c r="C11" s="0" t="n">
        <v>5</v>
      </c>
      <c r="D11" s="0" t="n">
        <v>4.73</v>
      </c>
      <c r="E11" s="0" t="n">
        <v>4.55</v>
      </c>
      <c r="F11" s="0" t="n">
        <f aca="false">SUM(B11:E11)</f>
        <v>19.08</v>
      </c>
      <c r="G11" s="6" t="n">
        <f aca="false">F11/20</f>
        <v>0.954</v>
      </c>
      <c r="H11" s="0" t="n">
        <f aca="false">IF(G11&lt;$M$13,5,IF(G11&lt;$M$12,4,IF(G11&lt;$M$11,3.7,IF(G11&lt;$M$10,3.3,IF(G11&lt;$M$9,3,IF(G11&lt;$M$8,2.7,IF(G11&lt;$M$7,2.3,IF(G11&lt;$M$6,2,IF(G11&lt;$M$5,1.7,IF(G11&lt;$M$4,1.3,IF(G11="n.t.","N/A",1)))))))))))</f>
        <v>1</v>
      </c>
      <c r="L11" s="1" t="n">
        <v>3.3</v>
      </c>
      <c r="M11" s="14" t="n">
        <v>0.6</v>
      </c>
      <c r="N11" s="1" t="n">
        <f aca="false">COUNTIF($H$2:$H$200,$L11)</f>
        <v>5</v>
      </c>
      <c r="O11" s="13" t="n">
        <f aca="false">N11/SUM(N$4:N$14)</f>
        <v>0.029585798816568</v>
      </c>
      <c r="P11" s="29"/>
      <c r="Q11" s="24"/>
    </row>
    <row r="12" customFormat="false" ht="13.8" hidden="false" customHeight="false" outlineLevel="0" collapsed="false">
      <c r="A12" s="0" t="n">
        <v>381381</v>
      </c>
      <c r="B12" s="0" t="n">
        <v>3.1</v>
      </c>
      <c r="C12" s="0" t="n">
        <v>1.63</v>
      </c>
      <c r="D12" s="0" t="n">
        <v>3.53</v>
      </c>
      <c r="E12" s="0" t="n">
        <v>2.27</v>
      </c>
      <c r="F12" s="0" t="n">
        <f aca="false">SUM(B12:E12)</f>
        <v>10.53</v>
      </c>
      <c r="G12" s="6" t="n">
        <f aca="false">F12/20</f>
        <v>0.5265</v>
      </c>
      <c r="H12" s="0" t="n">
        <f aca="false">IF(G12&lt;$M$13,5,IF(G12&lt;$M$12,4,IF(G12&lt;$M$11,3.7,IF(G12&lt;$M$10,3.3,IF(G12&lt;$M$9,3,IF(G12&lt;$M$8,2.7,IF(G12&lt;$M$7,2.3,IF(G12&lt;$M$6,2,IF(G12&lt;$M$5,1.7,IF(G12&lt;$M$4,1.3,IF(G12="n.t.","N/A",1)))))))))))</f>
        <v>4</v>
      </c>
      <c r="L12" s="1" t="n">
        <v>3.7</v>
      </c>
      <c r="M12" s="14" t="n">
        <v>0.55</v>
      </c>
      <c r="N12" s="1" t="n">
        <f aca="false">COUNTIF($H$2:$H$200,$L12)</f>
        <v>5</v>
      </c>
      <c r="O12" s="13" t="n">
        <f aca="false">N12/SUM(N$4:N$14)</f>
        <v>0.029585798816568</v>
      </c>
      <c r="P12" s="29"/>
      <c r="Q12" s="24"/>
    </row>
    <row r="13" customFormat="false" ht="13.8" hidden="false" customHeight="false" outlineLevel="0" collapsed="false">
      <c r="A13" s="0" t="n">
        <v>387252</v>
      </c>
      <c r="B13" s="31"/>
      <c r="C13" s="32"/>
      <c r="D13" s="32"/>
      <c r="E13" s="32"/>
      <c r="F13" s="0" t="n">
        <f aca="false">SUM(B13:E13)</f>
        <v>0</v>
      </c>
      <c r="G13" s="6" t="n">
        <f aca="false">F13/20</f>
        <v>0</v>
      </c>
      <c r="H13" s="0" t="n">
        <f aca="false">IF(G13&lt;$M$13,5,IF(G13&lt;$M$12,4,IF(G13&lt;$M$11,3.7,IF(G13&lt;$M$10,3.3,IF(G13&lt;$M$9,3,IF(G13&lt;$M$8,2.7,IF(G13&lt;$M$7,2.3,IF(G13&lt;$M$6,2,IF(G13&lt;$M$5,1.7,IF(G13&lt;$M$4,1.3,IF(G13="n.t.","N/A",1)))))))))))</f>
        <v>5</v>
      </c>
      <c r="L13" s="1" t="n">
        <v>4</v>
      </c>
      <c r="M13" s="14" t="n">
        <v>0.5</v>
      </c>
      <c r="N13" s="1" t="n">
        <f aca="false">COUNTIF($H$2:$H$200,$L13)</f>
        <v>7</v>
      </c>
      <c r="O13" s="13" t="n">
        <f aca="false">N13/SUM(N$4:N$14)</f>
        <v>0.0414201183431953</v>
      </c>
      <c r="P13" s="29"/>
      <c r="Q13" s="24"/>
    </row>
    <row r="14" customFormat="false" ht="13.8" hidden="false" customHeight="false" outlineLevel="0" collapsed="false">
      <c r="A14" s="0" t="n">
        <v>387596</v>
      </c>
      <c r="B14" s="0" t="n">
        <v>4.5</v>
      </c>
      <c r="C14" s="0" t="n">
        <v>3.75</v>
      </c>
      <c r="D14" s="0" t="n">
        <v>4.33</v>
      </c>
      <c r="E14" s="0" t="n">
        <v>4.77</v>
      </c>
      <c r="F14" s="0" t="n">
        <f aca="false">SUM(B14:E14)</f>
        <v>17.35</v>
      </c>
      <c r="G14" s="6" t="n">
        <f aca="false">F14/20</f>
        <v>0.8675</v>
      </c>
      <c r="H14" s="0" t="n">
        <f aca="false">IF(G14&lt;$M$13,5,IF(G14&lt;$M$12,4,IF(G14&lt;$M$11,3.7,IF(G14&lt;$M$10,3.3,IF(G14&lt;$M$9,3,IF(G14&lt;$M$8,2.7,IF(G14&lt;$M$7,2.3,IF(G14&lt;$M$6,2,IF(G14&lt;$M$5,1.7,IF(G14&lt;$M$4,1.3,IF(G14="n.t.","N/A",1)))))))))))</f>
        <v>1.7</v>
      </c>
      <c r="L14" s="15" t="n">
        <v>5</v>
      </c>
      <c r="M14" s="16"/>
      <c r="N14" s="15" t="n">
        <f aca="false">COUNTIF($H$2:$H$200,$L14)</f>
        <v>42</v>
      </c>
      <c r="O14" s="17" t="n">
        <f aca="false">N14/SUM(N$4:N$14)</f>
        <v>0.248520710059172</v>
      </c>
      <c r="P14" s="29"/>
      <c r="Q14" s="24"/>
    </row>
    <row r="15" customFormat="false" ht="13.8" hidden="false" customHeight="false" outlineLevel="0" collapsed="false">
      <c r="A15" s="0" t="n">
        <v>380493</v>
      </c>
      <c r="B15" s="0" t="n">
        <v>3.7</v>
      </c>
      <c r="C15" s="0" t="n">
        <v>5</v>
      </c>
      <c r="D15" s="0" t="n">
        <v>4.73</v>
      </c>
      <c r="E15" s="0" t="n">
        <v>5</v>
      </c>
      <c r="F15" s="0" t="n">
        <f aca="false">SUM(B15:E15)</f>
        <v>18.43</v>
      </c>
      <c r="G15" s="6" t="n">
        <f aca="false">F15/20</f>
        <v>0.9215</v>
      </c>
      <c r="H15" s="0" t="n">
        <f aca="false">IF(G15&lt;$M$13,5,IF(G15&lt;$M$12,4,IF(G15&lt;$M$11,3.7,IF(G15&lt;$M$10,3.3,IF(G15&lt;$M$9,3,IF(G15&lt;$M$8,2.7,IF(G15&lt;$M$7,2.3,IF(G15&lt;$M$6,2,IF(G15&lt;$M$5,1.7,IF(G15&lt;$M$4,1.3,IF(G15="n.t.","N/A",1)))))))))))</f>
        <v>1.3</v>
      </c>
      <c r="K15" s="29"/>
    </row>
    <row r="16" customFormat="false" ht="13.8" hidden="false" customHeight="false" outlineLevel="0" collapsed="false">
      <c r="A16" s="0" t="n">
        <v>382553</v>
      </c>
      <c r="B16" s="0" t="n">
        <v>4.2</v>
      </c>
      <c r="C16" s="0" t="n">
        <v>4</v>
      </c>
      <c r="D16" s="0" t="n">
        <v>4.73</v>
      </c>
      <c r="E16" s="0" t="n">
        <v>5</v>
      </c>
      <c r="F16" s="0" t="n">
        <f aca="false">SUM(B16:E16)</f>
        <v>17.93</v>
      </c>
      <c r="G16" s="6" t="n">
        <f aca="false">F16/20</f>
        <v>0.8965</v>
      </c>
      <c r="H16" s="0" t="n">
        <f aca="false">IF(G16&lt;$M$13,5,IF(G16&lt;$M$12,4,IF(G16&lt;$M$11,3.7,IF(G16&lt;$M$10,3.3,IF(G16&lt;$M$9,3,IF(G16&lt;$M$8,2.7,IF(G16&lt;$M$7,2.3,IF(G16&lt;$M$6,2,IF(G16&lt;$M$5,1.7,IF(G16&lt;$M$4,1.3,IF(G16="n.t.","N/A",1)))))))))))</f>
        <v>1.7</v>
      </c>
      <c r="K16" s="29"/>
      <c r="L16" s="28"/>
      <c r="M16" s="28"/>
      <c r="N16" s="28"/>
      <c r="O16" s="28"/>
      <c r="P16" s="28"/>
      <c r="Q16" s="28"/>
      <c r="R16" s="28"/>
      <c r="S16" s="28"/>
    </row>
    <row r="17" customFormat="false" ht="13.8" hidden="false" customHeight="false" outlineLevel="0" collapsed="false">
      <c r="A17" s="0" t="n">
        <v>387501</v>
      </c>
      <c r="B17" s="0" t="n">
        <v>3.8</v>
      </c>
      <c r="C17" s="0" t="n">
        <v>4.25</v>
      </c>
      <c r="D17" s="0" t="n">
        <v>4.33</v>
      </c>
      <c r="E17" s="0" t="n">
        <v>4.55</v>
      </c>
      <c r="F17" s="0" t="n">
        <f aca="false">SUM(B17:E17)</f>
        <v>16.93</v>
      </c>
      <c r="G17" s="6" t="n">
        <f aca="false">F17/20</f>
        <v>0.8465</v>
      </c>
      <c r="H17" s="0" t="n">
        <f aca="false">IF(G17&lt;$M$13,5,IF(G17&lt;$M$12,4,IF(G17&lt;$M$11,3.7,IF(G17&lt;$M$10,3.3,IF(G17&lt;$M$9,3,IF(G17&lt;$M$8,2.7,IF(G17&lt;$M$7,2.3,IF(G17&lt;$M$6,2,IF(G17&lt;$M$5,1.7,IF(G17&lt;$M$4,1.3,IF(G17="n.t.","N/A",1)))))))))))</f>
        <v>2</v>
      </c>
      <c r="K17" s="29"/>
    </row>
    <row r="18" customFormat="false" ht="13.8" hidden="false" customHeight="false" outlineLevel="0" collapsed="false">
      <c r="A18" s="0" t="n">
        <v>386396</v>
      </c>
      <c r="B18" s="0" t="n">
        <v>4.2</v>
      </c>
      <c r="C18" s="0" t="n">
        <v>4.75</v>
      </c>
      <c r="D18" s="0" t="n">
        <v>3.8</v>
      </c>
      <c r="E18" s="0" t="n">
        <v>5</v>
      </c>
      <c r="F18" s="0" t="n">
        <f aca="false">SUM(B18:E18)</f>
        <v>17.75</v>
      </c>
      <c r="G18" s="6" t="n">
        <f aca="false">F18/20</f>
        <v>0.8875</v>
      </c>
      <c r="H18" s="0" t="n">
        <f aca="false">IF(G18&lt;$M$13,5,IF(G18&lt;$M$12,4,IF(G18&lt;$M$11,3.7,IF(G18&lt;$M$10,3.3,IF(G18&lt;$M$9,3,IF(G18&lt;$M$8,2.7,IF(G18&lt;$M$7,2.3,IF(G18&lt;$M$6,2,IF(G18&lt;$M$5,1.7,IF(G18&lt;$M$4,1.3,IF(G18="n.t.","N/A",1)))))))))))</f>
        <v>1.7</v>
      </c>
      <c r="K18" s="29"/>
      <c r="M18" s="29"/>
      <c r="N18" s="29"/>
      <c r="O18" s="29"/>
      <c r="P18" s="29"/>
      <c r="Q18" s="29"/>
      <c r="R18" s="29"/>
      <c r="S18" s="29"/>
    </row>
    <row r="19" customFormat="false" ht="13.8" hidden="false" customHeight="false" outlineLevel="0" collapsed="false">
      <c r="A19" s="0" t="n">
        <v>385226</v>
      </c>
      <c r="B19" s="0" t="s">
        <v>28</v>
      </c>
      <c r="C19" s="0" t="n">
        <v>4.75</v>
      </c>
      <c r="D19" s="0" t="n">
        <v>5</v>
      </c>
      <c r="E19" s="0" t="n">
        <v>5</v>
      </c>
      <c r="F19" s="0" t="n">
        <f aca="false">SUM(B19:E19)</f>
        <v>14.75</v>
      </c>
      <c r="G19" s="6" t="n">
        <f aca="false">F19/20</f>
        <v>0.7375</v>
      </c>
      <c r="H19" s="0" t="n">
        <f aca="false">IF(G19&lt;$M$13,5,IF(G19&lt;$M$12,4,IF(G19&lt;$M$11,3.7,IF(G19&lt;$M$10,3.3,IF(G19&lt;$M$9,3,IF(G19&lt;$M$8,2.7,IF(G19&lt;$M$7,2.3,IF(G19&lt;$M$6,2,IF(G19&lt;$M$5,1.7,IF(G19&lt;$M$4,1.3,IF(G19="n.t.","N/A",1)))))))))))</f>
        <v>2.7</v>
      </c>
      <c r="K19" s="29"/>
      <c r="M19" s="29"/>
      <c r="N19" s="29"/>
      <c r="O19" s="29"/>
      <c r="P19" s="29"/>
      <c r="Q19" s="29"/>
      <c r="R19" s="29"/>
      <c r="S19" s="30"/>
    </row>
    <row r="20" customFormat="false" ht="13.8" hidden="false" customHeight="false" outlineLevel="0" collapsed="false">
      <c r="A20" s="0" t="n">
        <v>370536</v>
      </c>
      <c r="B20" s="31"/>
      <c r="C20" s="32"/>
      <c r="D20" s="32"/>
      <c r="E20" s="32"/>
      <c r="F20" s="0" t="n">
        <f aca="false">SUM(B20:E20)</f>
        <v>0</v>
      </c>
      <c r="G20" s="6" t="n">
        <f aca="false">F20/20</f>
        <v>0</v>
      </c>
      <c r="H20" s="0" t="n">
        <f aca="false">IF(G20&lt;$M$13,5,IF(G20&lt;$M$12,4,IF(G20&lt;$M$11,3.7,IF(G20&lt;$M$10,3.3,IF(G20&lt;$M$9,3,IF(G20&lt;$M$8,2.7,IF(G20&lt;$M$7,2.3,IF(G20&lt;$M$6,2,IF(G20&lt;$M$5,1.7,IF(G20&lt;$M$4,1.3,IF(G20="n.t.","N/A",1)))))))))))</f>
        <v>5</v>
      </c>
      <c r="K20" s="29"/>
      <c r="M20" s="29"/>
      <c r="N20" s="29"/>
      <c r="O20" s="29"/>
      <c r="P20" s="29"/>
      <c r="Q20" s="29"/>
      <c r="R20" s="29"/>
      <c r="S20" s="30"/>
    </row>
    <row r="21" customFormat="false" ht="13.8" hidden="false" customHeight="false" outlineLevel="0" collapsed="false">
      <c r="A21" s="0" t="n">
        <v>386697</v>
      </c>
      <c r="B21" s="0" t="n">
        <v>4.2</v>
      </c>
      <c r="C21" s="0" t="n">
        <v>4.5</v>
      </c>
      <c r="D21" s="0" t="n">
        <v>4.47</v>
      </c>
      <c r="E21" s="0" t="n">
        <v>5</v>
      </c>
      <c r="F21" s="0" t="n">
        <f aca="false">SUM(B21:E21)</f>
        <v>18.17</v>
      </c>
      <c r="G21" s="6" t="n">
        <f aca="false">F21/20</f>
        <v>0.9085</v>
      </c>
      <c r="H21" s="0" t="n">
        <f aca="false">IF(G21&lt;$M$13,5,IF(G21&lt;$M$12,4,IF(G21&lt;$M$11,3.7,IF(G21&lt;$M$10,3.3,IF(G21&lt;$M$9,3,IF(G21&lt;$M$8,2.7,IF(G21&lt;$M$7,2.3,IF(G21&lt;$M$6,2,IF(G21&lt;$M$5,1.7,IF(G21&lt;$M$4,1.3,IF(G21="n.t.","N/A",1)))))))))))</f>
        <v>1.3</v>
      </c>
      <c r="K21" s="29"/>
      <c r="M21" s="29"/>
      <c r="N21" s="29"/>
      <c r="O21" s="29"/>
      <c r="P21" s="29"/>
      <c r="Q21" s="29"/>
      <c r="R21" s="29"/>
      <c r="S21" s="29"/>
    </row>
    <row r="22" customFormat="false" ht="13.8" hidden="false" customHeight="false" outlineLevel="0" collapsed="false">
      <c r="A22" s="0" t="n">
        <v>378830</v>
      </c>
      <c r="B22" s="0" t="s">
        <v>28</v>
      </c>
      <c r="C22" s="0" t="s">
        <v>28</v>
      </c>
      <c r="D22" s="0" t="s">
        <v>28</v>
      </c>
      <c r="E22" s="0" t="s">
        <v>28</v>
      </c>
      <c r="F22" s="0" t="n">
        <f aca="false">SUM(B22:E22)</f>
        <v>0</v>
      </c>
      <c r="G22" s="6" t="n">
        <f aca="false">F22/20</f>
        <v>0</v>
      </c>
      <c r="H22" s="0" t="n">
        <f aca="false">IF(G22&lt;$M$13,5,IF(G22&lt;$M$12,4,IF(G22&lt;$M$11,3.7,IF(G22&lt;$M$10,3.3,IF(G22&lt;$M$9,3,IF(G22&lt;$M$8,2.7,IF(G22&lt;$M$7,2.3,IF(G22&lt;$M$6,2,IF(G22&lt;$M$5,1.7,IF(G22&lt;$M$4,1.3,IF(G22="n.t.","N/A",1)))))))))))</f>
        <v>5</v>
      </c>
      <c r="K22" s="29"/>
    </row>
    <row r="23" customFormat="false" ht="13.8" hidden="false" customHeight="false" outlineLevel="0" collapsed="false">
      <c r="A23" s="0" t="n">
        <v>386178</v>
      </c>
      <c r="B23" s="0" t="n">
        <v>4.8</v>
      </c>
      <c r="C23" s="0" t="n">
        <v>4.25</v>
      </c>
      <c r="D23" s="0" t="n">
        <v>4.07</v>
      </c>
      <c r="E23" s="0" t="n">
        <v>4.43</v>
      </c>
      <c r="F23" s="0" t="n">
        <f aca="false">SUM(B23:E23)</f>
        <v>17.55</v>
      </c>
      <c r="G23" s="6" t="n">
        <f aca="false">F23/20</f>
        <v>0.8775</v>
      </c>
      <c r="H23" s="0" t="n">
        <f aca="false">IF(G23&lt;$M$13,5,IF(G23&lt;$M$12,4,IF(G23&lt;$M$11,3.7,IF(G23&lt;$M$10,3.3,IF(G23&lt;$M$9,3,IF(G23&lt;$M$8,2.7,IF(G23&lt;$M$7,2.3,IF(G23&lt;$M$6,2,IF(G23&lt;$M$5,1.7,IF(G23&lt;$M$4,1.3,IF(G23="n.t.","N/A",1)))))))))))</f>
        <v>1.7</v>
      </c>
      <c r="K23" s="29"/>
      <c r="M23" s="24"/>
      <c r="N23" s="24"/>
      <c r="O23" s="24"/>
      <c r="P23" s="24"/>
      <c r="Q23" s="24"/>
      <c r="R23" s="24"/>
      <c r="S23" s="24"/>
    </row>
    <row r="24" customFormat="false" ht="13.8" hidden="false" customHeight="false" outlineLevel="0" collapsed="false">
      <c r="A24" s="0" t="n">
        <v>386099</v>
      </c>
      <c r="B24" s="0" t="n">
        <v>3.4</v>
      </c>
      <c r="C24" s="0" t="n">
        <v>4</v>
      </c>
      <c r="D24" s="0" t="n">
        <v>4.07</v>
      </c>
      <c r="E24" s="0" t="n">
        <v>4.55</v>
      </c>
      <c r="F24" s="0" t="n">
        <f aca="false">SUM(B24:E24)</f>
        <v>16.02</v>
      </c>
      <c r="G24" s="6" t="n">
        <f aca="false">F24/20</f>
        <v>0.801</v>
      </c>
      <c r="H24" s="0" t="n">
        <f aca="false">IF(G24&lt;$M$13,5,IF(G24&lt;$M$12,4,IF(G24&lt;$M$11,3.7,IF(G24&lt;$M$10,3.3,IF(G24&lt;$M$9,3,IF(G24&lt;$M$8,2.7,IF(G24&lt;$M$7,2.3,IF(G24&lt;$M$6,2,IF(G24&lt;$M$5,1.7,IF(G24&lt;$M$4,1.3,IF(G24="n.t.","N/A",1)))))))))))</f>
        <v>2</v>
      </c>
      <c r="K24" s="29"/>
      <c r="M24" s="24"/>
      <c r="N24" s="24"/>
      <c r="O24" s="24"/>
      <c r="P24" s="24"/>
      <c r="Q24" s="24"/>
      <c r="R24" s="24"/>
      <c r="S24" s="24"/>
    </row>
    <row r="25" customFormat="false" ht="13.8" hidden="false" customHeight="false" outlineLevel="0" collapsed="false">
      <c r="A25" s="0" t="n">
        <v>375675</v>
      </c>
      <c r="B25" s="0" t="n">
        <v>3.2</v>
      </c>
      <c r="C25" s="0" t="n">
        <v>1.25</v>
      </c>
      <c r="D25" s="0" t="n">
        <v>3.93</v>
      </c>
      <c r="E25" s="0" t="n">
        <v>5</v>
      </c>
      <c r="F25" s="0" t="n">
        <f aca="false">SUM(B25:E25)</f>
        <v>13.38</v>
      </c>
      <c r="G25" s="6" t="n">
        <f aca="false">F25/20</f>
        <v>0.669</v>
      </c>
      <c r="H25" s="0" t="n">
        <f aca="false">IF(G25&lt;$M$13,5,IF(G25&lt;$M$12,4,IF(G25&lt;$M$11,3.7,IF(G25&lt;$M$10,3.3,IF(G25&lt;$M$9,3,IF(G25&lt;$M$8,2.7,IF(G25&lt;$M$7,2.3,IF(G25&lt;$M$6,2,IF(G25&lt;$M$5,1.7,IF(G25&lt;$M$4,1.3,IF(G25="n.t.","N/A",1)))))))))))</f>
        <v>3</v>
      </c>
      <c r="K25" s="29"/>
      <c r="M25" s="24"/>
      <c r="N25" s="24"/>
      <c r="O25" s="24"/>
      <c r="P25" s="24"/>
      <c r="Q25" s="24"/>
      <c r="R25" s="24"/>
      <c r="S25" s="24"/>
    </row>
    <row r="26" customFormat="false" ht="13.8" hidden="false" customHeight="false" outlineLevel="0" collapsed="false">
      <c r="A26" s="0" t="n">
        <v>384748</v>
      </c>
      <c r="B26" s="0" t="n">
        <v>4.7</v>
      </c>
      <c r="C26" s="0" t="n">
        <v>3.5</v>
      </c>
      <c r="D26" s="0" t="n">
        <v>4.6</v>
      </c>
      <c r="E26" s="0" t="n">
        <v>3.86</v>
      </c>
      <c r="F26" s="0" t="n">
        <f aca="false">SUM(B26:E26)</f>
        <v>16.66</v>
      </c>
      <c r="G26" s="6" t="n">
        <f aca="false">F26/20</f>
        <v>0.833</v>
      </c>
      <c r="H26" s="0" t="n">
        <f aca="false">IF(G26&lt;$M$13,5,IF(G26&lt;$M$12,4,IF(G26&lt;$M$11,3.7,IF(G26&lt;$M$10,3.3,IF(G26&lt;$M$9,3,IF(G26&lt;$M$8,2.7,IF(G26&lt;$M$7,2.3,IF(G26&lt;$M$6,2,IF(G26&lt;$M$5,1.7,IF(G26&lt;$M$4,1.3,IF(G26="n.t.","N/A",1)))))))))))</f>
        <v>2</v>
      </c>
      <c r="K26" s="29"/>
      <c r="M26" s="24"/>
      <c r="N26" s="24"/>
      <c r="O26" s="24"/>
      <c r="P26" s="24"/>
      <c r="Q26" s="24"/>
      <c r="R26" s="24"/>
      <c r="S26" s="24"/>
    </row>
    <row r="27" customFormat="false" ht="13.8" hidden="false" customHeight="false" outlineLevel="0" collapsed="false">
      <c r="A27" s="0" t="n">
        <v>375859</v>
      </c>
      <c r="B27" s="0" t="n">
        <v>4.4</v>
      </c>
      <c r="C27" s="0" t="n">
        <v>3.75</v>
      </c>
      <c r="D27" s="0" t="n">
        <v>3.93</v>
      </c>
      <c r="E27" s="0" t="n">
        <v>3.41</v>
      </c>
      <c r="F27" s="0" t="n">
        <f aca="false">SUM(B27:E27)</f>
        <v>15.49</v>
      </c>
      <c r="G27" s="6" t="n">
        <f aca="false">F27/20</f>
        <v>0.7745</v>
      </c>
      <c r="H27" s="0" t="n">
        <f aca="false">IF(G27&lt;$M$13,5,IF(G27&lt;$M$12,4,IF(G27&lt;$M$11,3.7,IF(G27&lt;$M$10,3.3,IF(G27&lt;$M$9,3,IF(G27&lt;$M$8,2.7,IF(G27&lt;$M$7,2.3,IF(G27&lt;$M$6,2,IF(G27&lt;$M$5,1.7,IF(G27&lt;$M$4,1.3,IF(G27="n.t.","N/A",1)))))))))))</f>
        <v>2.3</v>
      </c>
      <c r="K27" s="29"/>
    </row>
    <row r="28" customFormat="false" ht="13.8" hidden="false" customHeight="false" outlineLevel="0" collapsed="false">
      <c r="A28" s="0" t="n">
        <v>380255</v>
      </c>
      <c r="B28" s="0" t="n">
        <v>4.8</v>
      </c>
      <c r="C28" s="0" t="n">
        <v>4.13</v>
      </c>
      <c r="D28" s="0" t="n">
        <v>4.07</v>
      </c>
      <c r="E28" s="0" t="n">
        <v>4.77</v>
      </c>
      <c r="F28" s="0" t="n">
        <f aca="false">SUM(B28:E28)</f>
        <v>17.77</v>
      </c>
      <c r="G28" s="6" t="n">
        <f aca="false">F28/20</f>
        <v>0.8885</v>
      </c>
      <c r="H28" s="0" t="n">
        <f aca="false">IF(G28&lt;$M$13,5,IF(G28&lt;$M$12,4,IF(G28&lt;$M$11,3.7,IF(G28&lt;$M$10,3.3,IF(G28&lt;$M$9,3,IF(G28&lt;$M$8,2.7,IF(G28&lt;$M$7,2.3,IF(G28&lt;$M$6,2,IF(G28&lt;$M$5,1.7,IF(G28&lt;$M$4,1.3,IF(G28="n.t.","N/A",1)))))))))))</f>
        <v>1.7</v>
      </c>
      <c r="K28" s="29"/>
    </row>
    <row r="29" customFormat="false" ht="13.8" hidden="false" customHeight="false" outlineLevel="0" collapsed="false">
      <c r="A29" s="0" t="n">
        <v>387941</v>
      </c>
      <c r="B29" s="0" t="n">
        <v>4.2</v>
      </c>
      <c r="C29" s="0" t="n">
        <v>5</v>
      </c>
      <c r="D29" s="0" t="n">
        <v>4.47</v>
      </c>
      <c r="E29" s="0" t="n">
        <v>5</v>
      </c>
      <c r="F29" s="0" t="n">
        <f aca="false">SUM(B29:E29)</f>
        <v>18.67</v>
      </c>
      <c r="G29" s="6" t="n">
        <f aca="false">F29/20</f>
        <v>0.9335</v>
      </c>
      <c r="H29" s="0" t="n">
        <f aca="false">IF(G29&lt;$M$13,5,IF(G29&lt;$M$12,4,IF(G29&lt;$M$11,3.7,IF(G29&lt;$M$10,3.3,IF(G29&lt;$M$9,3,IF(G29&lt;$M$8,2.7,IF(G29&lt;$M$7,2.3,IF(G29&lt;$M$6,2,IF(G29&lt;$M$5,1.7,IF(G29&lt;$M$4,1.3,IF(G29="n.t.","N/A",1)))))))))))</f>
        <v>1.3</v>
      </c>
      <c r="K29" s="29"/>
    </row>
    <row r="30" customFormat="false" ht="13.8" hidden="false" customHeight="false" outlineLevel="0" collapsed="false">
      <c r="A30" s="0" t="n">
        <v>378530</v>
      </c>
      <c r="B30" s="0" t="n">
        <v>3.8</v>
      </c>
      <c r="C30" s="0" t="n">
        <v>3.5</v>
      </c>
      <c r="D30" s="0" t="n">
        <v>4.33</v>
      </c>
      <c r="E30" s="0" t="n">
        <v>4.89</v>
      </c>
      <c r="F30" s="0" t="n">
        <f aca="false">SUM(B30:E30)</f>
        <v>16.52</v>
      </c>
      <c r="G30" s="6" t="n">
        <f aca="false">F30/20</f>
        <v>0.826</v>
      </c>
      <c r="H30" s="0" t="n">
        <f aca="false">IF(G30&lt;$M$13,5,IF(G30&lt;$M$12,4,IF(G30&lt;$M$11,3.7,IF(G30&lt;$M$10,3.3,IF(G30&lt;$M$9,3,IF(G30&lt;$M$8,2.7,IF(G30&lt;$M$7,2.3,IF(G30&lt;$M$6,2,IF(G30&lt;$M$5,1.7,IF(G30&lt;$M$4,1.3,IF(G30="n.t.","N/A",1)))))))))))</f>
        <v>2</v>
      </c>
      <c r="K30" s="29"/>
    </row>
    <row r="31" customFormat="false" ht="13.8" hidden="false" customHeight="false" outlineLevel="0" collapsed="false">
      <c r="A31" s="0" t="n">
        <v>339588</v>
      </c>
      <c r="B31" s="0" t="n">
        <v>4.4</v>
      </c>
      <c r="C31" s="0" t="n">
        <v>2.5</v>
      </c>
      <c r="D31" s="0" t="n">
        <v>3.3</v>
      </c>
      <c r="E31" s="0" t="n">
        <v>2.95</v>
      </c>
      <c r="F31" s="0" t="n">
        <f aca="false">SUM(B31:E31)</f>
        <v>13.15</v>
      </c>
      <c r="G31" s="6" t="n">
        <f aca="false">F31/20</f>
        <v>0.6575</v>
      </c>
      <c r="H31" s="0" t="n">
        <f aca="false">IF(G31&lt;$M$13,5,IF(G31&lt;$M$12,4,IF(G31&lt;$M$11,3.7,IF(G31&lt;$M$10,3.3,IF(G31&lt;$M$9,3,IF(G31&lt;$M$8,2.7,IF(G31&lt;$M$7,2.3,IF(G31&lt;$M$6,2,IF(G31&lt;$M$5,1.7,IF(G31&lt;$M$4,1.3,IF(G31="n.t.","N/A",1)))))))))))</f>
        <v>3</v>
      </c>
      <c r="K31" s="29"/>
    </row>
    <row r="32" customFormat="false" ht="13.8" hidden="false" customHeight="false" outlineLevel="0" collapsed="false">
      <c r="A32" s="0" t="n">
        <v>359513</v>
      </c>
      <c r="B32" s="0" t="n">
        <v>4.6</v>
      </c>
      <c r="C32" s="0" t="n">
        <v>5</v>
      </c>
      <c r="D32" s="0" t="n">
        <v>4.5</v>
      </c>
      <c r="E32" s="0" t="n">
        <v>3.98</v>
      </c>
      <c r="F32" s="0" t="n">
        <f aca="false">SUM(B32:E32)</f>
        <v>18.08</v>
      </c>
      <c r="G32" s="6" t="n">
        <f aca="false">F32/20</f>
        <v>0.904</v>
      </c>
      <c r="H32" s="0" t="n">
        <f aca="false">IF(G32&lt;$M$13,5,IF(G32&lt;$M$12,4,IF(G32&lt;$M$11,3.7,IF(G32&lt;$M$10,3.3,IF(G32&lt;$M$9,3,IF(G32&lt;$M$8,2.7,IF(G32&lt;$M$7,2.3,IF(G32&lt;$M$6,2,IF(G32&lt;$M$5,1.7,IF(G32&lt;$M$4,1.3,IF(G32="n.t.","N/A",1)))))))))))</f>
        <v>1.3</v>
      </c>
      <c r="K32" s="29"/>
    </row>
    <row r="33" customFormat="false" ht="13.8" hidden="false" customHeight="false" outlineLevel="0" collapsed="false">
      <c r="A33" s="0" t="n">
        <v>347860</v>
      </c>
      <c r="B33" s="0" t="n">
        <v>2.6</v>
      </c>
      <c r="C33" s="0" t="n">
        <v>0</v>
      </c>
      <c r="D33" s="0" t="n">
        <v>1.77</v>
      </c>
      <c r="E33" s="0" t="n">
        <v>4.77</v>
      </c>
      <c r="F33" s="0" t="n">
        <f aca="false">SUM(B33:E33)</f>
        <v>9.14</v>
      </c>
      <c r="G33" s="6" t="n">
        <f aca="false">F33/20</f>
        <v>0.457</v>
      </c>
      <c r="H33" s="0" t="n">
        <f aca="false">IF(G33&lt;$M$13,5,IF(G33&lt;$M$12,4,IF(G33&lt;$M$11,3.7,IF(G33&lt;$M$10,3.3,IF(G33&lt;$M$9,3,IF(G33&lt;$M$8,2.7,IF(G33&lt;$M$7,2.3,IF(G33&lt;$M$6,2,IF(G33&lt;$M$5,1.7,IF(G33&lt;$M$4,1.3,IF(G33="n.t.","N/A",1)))))))))))</f>
        <v>5</v>
      </c>
      <c r="K33" s="29"/>
    </row>
    <row r="34" customFormat="false" ht="13.8" hidden="false" customHeight="false" outlineLevel="0" collapsed="false">
      <c r="A34" s="0" t="n">
        <v>379450</v>
      </c>
      <c r="B34" s="0" t="n">
        <v>5</v>
      </c>
      <c r="C34" s="0" t="n">
        <v>4.13</v>
      </c>
      <c r="D34" s="0" t="n">
        <v>4.6</v>
      </c>
      <c r="E34" s="0" t="n">
        <v>5</v>
      </c>
      <c r="F34" s="0" t="n">
        <f aca="false">SUM(B34:E34)</f>
        <v>18.73</v>
      </c>
      <c r="G34" s="6" t="n">
        <f aca="false">F34/20</f>
        <v>0.9365</v>
      </c>
      <c r="H34" s="0" t="n">
        <f aca="false">IF(G34&lt;$M$13,5,IF(G34&lt;$M$12,4,IF(G34&lt;$M$11,3.7,IF(G34&lt;$M$10,3.3,IF(G34&lt;$M$9,3,IF(G34&lt;$M$8,2.7,IF(G34&lt;$M$7,2.3,IF(G34&lt;$M$6,2,IF(G34&lt;$M$5,1.7,IF(G34&lt;$M$4,1.3,IF(G34="n.t.","N/A",1)))))))))))</f>
        <v>1.3</v>
      </c>
      <c r="K34" s="29"/>
    </row>
    <row r="35" customFormat="false" ht="13.8" hidden="false" customHeight="false" outlineLevel="0" collapsed="false">
      <c r="A35" s="0" t="n">
        <v>386313</v>
      </c>
      <c r="B35" s="0" t="n">
        <v>4.6</v>
      </c>
      <c r="C35" s="0" t="n">
        <v>3.75</v>
      </c>
      <c r="D35" s="0" t="s">
        <v>28</v>
      </c>
      <c r="E35" s="0" t="s">
        <v>28</v>
      </c>
      <c r="F35" s="0" t="n">
        <f aca="false">SUM(B35:E35)</f>
        <v>8.35</v>
      </c>
      <c r="G35" s="6" t="n">
        <f aca="false">F35/20</f>
        <v>0.4175</v>
      </c>
      <c r="H35" s="0" t="n">
        <f aca="false">IF(G35&lt;$M$13,5,IF(G35&lt;$M$12,4,IF(G35&lt;$M$11,3.7,IF(G35&lt;$M$10,3.3,IF(G35&lt;$M$9,3,IF(G35&lt;$M$8,2.7,IF(G35&lt;$M$7,2.3,IF(G35&lt;$M$6,2,IF(G35&lt;$M$5,1.7,IF(G35&lt;$M$4,1.3,IF(G35="n.t.","N/A",1)))))))))))</f>
        <v>5</v>
      </c>
      <c r="K35" s="29"/>
    </row>
    <row r="36" customFormat="false" ht="13.8" hidden="false" customHeight="false" outlineLevel="0" collapsed="false">
      <c r="A36" s="0" t="n">
        <v>387275</v>
      </c>
      <c r="B36" s="0" t="s">
        <v>28</v>
      </c>
      <c r="C36" s="0" t="n">
        <v>4.5</v>
      </c>
      <c r="D36" s="0" t="n">
        <v>4.07</v>
      </c>
      <c r="E36" s="0" t="n">
        <v>5</v>
      </c>
      <c r="F36" s="0" t="n">
        <f aca="false">SUM(B36:E36)</f>
        <v>13.57</v>
      </c>
      <c r="G36" s="6" t="n">
        <f aca="false">F36/20</f>
        <v>0.6785</v>
      </c>
      <c r="H36" s="0" t="n">
        <f aca="false">IF(G36&lt;$M$13,5,IF(G36&lt;$M$12,4,IF(G36&lt;$M$11,3.7,IF(G36&lt;$M$10,3.3,IF(G36&lt;$M$9,3,IF(G36&lt;$M$8,2.7,IF(G36&lt;$M$7,2.3,IF(G36&lt;$M$6,2,IF(G36&lt;$M$5,1.7,IF(G36&lt;$M$4,1.3,IF(G36="n.t.","N/A",1)))))))))))</f>
        <v>3</v>
      </c>
      <c r="K36" s="29"/>
    </row>
    <row r="37" customFormat="false" ht="13.8" hidden="false" customHeight="false" outlineLevel="0" collapsed="false">
      <c r="A37" s="0" t="n">
        <v>384366</v>
      </c>
      <c r="B37" s="0" t="n">
        <v>4.2</v>
      </c>
      <c r="C37" s="0" t="n">
        <v>5</v>
      </c>
      <c r="D37" s="0" t="n">
        <v>5</v>
      </c>
      <c r="E37" s="0" t="n">
        <v>5</v>
      </c>
      <c r="F37" s="0" t="n">
        <f aca="false">SUM(B37:E37)</f>
        <v>19.2</v>
      </c>
      <c r="G37" s="6" t="n">
        <f aca="false">F37/20</f>
        <v>0.96</v>
      </c>
      <c r="H37" s="0" t="n">
        <f aca="false">IF(G37&lt;$M$13,5,IF(G37&lt;$M$12,4,IF(G37&lt;$M$11,3.7,IF(G37&lt;$M$10,3.3,IF(G37&lt;$M$9,3,IF(G37&lt;$M$8,2.7,IF(G37&lt;$M$7,2.3,IF(G37&lt;$M$6,2,IF(G37&lt;$M$5,1.7,IF(G37&lt;$M$4,1.3,IF(G37="n.t.","N/A",1)))))))))))</f>
        <v>1</v>
      </c>
    </row>
    <row r="38" customFormat="false" ht="13.8" hidden="false" customHeight="false" outlineLevel="0" collapsed="false">
      <c r="A38" s="0" t="n">
        <v>387193</v>
      </c>
      <c r="B38" s="0" t="n">
        <v>3.8</v>
      </c>
      <c r="C38" s="0" t="n">
        <v>3.75</v>
      </c>
      <c r="D38" s="0" t="n">
        <v>3.8</v>
      </c>
      <c r="E38" s="0" t="n">
        <v>4.32</v>
      </c>
      <c r="F38" s="0" t="n">
        <f aca="false">SUM(B38:E38)</f>
        <v>15.67</v>
      </c>
      <c r="G38" s="6" t="n">
        <f aca="false">F38/20</f>
        <v>0.7835</v>
      </c>
      <c r="H38" s="0" t="n">
        <f aca="false">IF(G38&lt;$M$13,5,IF(G38&lt;$M$12,4,IF(G38&lt;$M$11,3.7,IF(G38&lt;$M$10,3.3,IF(G38&lt;$M$9,3,IF(G38&lt;$M$8,2.7,IF(G38&lt;$M$7,2.3,IF(G38&lt;$M$6,2,IF(G38&lt;$M$5,1.7,IF(G38&lt;$M$4,1.3,IF(G38="n.t.","N/A",1)))))))))))</f>
        <v>2.3</v>
      </c>
    </row>
    <row r="39" customFormat="false" ht="13.8" hidden="false" customHeight="false" outlineLevel="0" collapsed="false">
      <c r="A39" s="0" t="n">
        <v>387488</v>
      </c>
      <c r="B39" s="0" t="n">
        <v>3.9</v>
      </c>
      <c r="C39" s="0" t="n">
        <v>4</v>
      </c>
      <c r="D39" s="0" t="n">
        <v>3.8</v>
      </c>
      <c r="E39" s="0" t="n">
        <v>3.41</v>
      </c>
      <c r="F39" s="0" t="n">
        <f aca="false">SUM(B39:E39)</f>
        <v>15.11</v>
      </c>
      <c r="G39" s="6" t="n">
        <f aca="false">F39/20</f>
        <v>0.7555</v>
      </c>
      <c r="H39" s="0" t="n">
        <f aca="false">IF(G39&lt;$M$13,5,IF(G39&lt;$M$12,4,IF(G39&lt;$M$11,3.7,IF(G39&lt;$M$10,3.3,IF(G39&lt;$M$9,3,IF(G39&lt;$M$8,2.7,IF(G39&lt;$M$7,2.3,IF(G39&lt;$M$6,2,IF(G39&lt;$M$5,1.7,IF(G39&lt;$M$4,1.3,IF(G39="n.t.","N/A",1)))))))))))</f>
        <v>2.3</v>
      </c>
    </row>
    <row r="40" customFormat="false" ht="13.8" hidden="false" customHeight="false" outlineLevel="0" collapsed="false">
      <c r="A40" s="0" t="n">
        <v>197245</v>
      </c>
      <c r="B40" s="0" t="n">
        <v>4.6</v>
      </c>
      <c r="C40" s="0" t="n">
        <v>2.63</v>
      </c>
      <c r="D40" s="0" t="n">
        <v>4.07</v>
      </c>
      <c r="E40" s="0" t="n">
        <v>4.32</v>
      </c>
      <c r="F40" s="0" t="n">
        <f aca="false">SUM(B40:E40)</f>
        <v>15.62</v>
      </c>
      <c r="G40" s="6" t="n">
        <f aca="false">F40/20</f>
        <v>0.781</v>
      </c>
      <c r="H40" s="0" t="n">
        <f aca="false">IF(G40&lt;$M$13,5,IF(G40&lt;$M$12,4,IF(G40&lt;$M$11,3.7,IF(G40&lt;$M$10,3.3,IF(G40&lt;$M$9,3,IF(G40&lt;$M$8,2.7,IF(G40&lt;$M$7,2.3,IF(G40&lt;$M$6,2,IF(G40&lt;$M$5,1.7,IF(G40&lt;$M$4,1.3,IF(G40="n.t.","N/A",1)))))))))))</f>
        <v>2.3</v>
      </c>
    </row>
    <row r="41" customFormat="false" ht="13.8" hidden="false" customHeight="false" outlineLevel="0" collapsed="false">
      <c r="A41" s="0" t="n">
        <v>387600</v>
      </c>
      <c r="B41" s="0" t="n">
        <v>4.5</v>
      </c>
      <c r="C41" s="0" t="n">
        <v>3.75</v>
      </c>
      <c r="D41" s="0" t="n">
        <v>4.47</v>
      </c>
      <c r="E41" s="0" t="n">
        <v>5</v>
      </c>
      <c r="F41" s="0" t="n">
        <f aca="false">SUM(B41:E41)</f>
        <v>17.72</v>
      </c>
      <c r="G41" s="6" t="n">
        <f aca="false">F41/20</f>
        <v>0.886</v>
      </c>
      <c r="H41" s="0" t="n">
        <f aca="false">IF(G41&lt;$M$13,5,IF(G41&lt;$M$12,4,IF(G41&lt;$M$11,3.7,IF(G41&lt;$M$10,3.3,IF(G41&lt;$M$9,3,IF(G41&lt;$M$8,2.7,IF(G41&lt;$M$7,2.3,IF(G41&lt;$M$6,2,IF(G41&lt;$M$5,1.7,IF(G41&lt;$M$4,1.3,IF(G41="n.t.","N/A",1)))))))))))</f>
        <v>1.7</v>
      </c>
    </row>
    <row r="42" customFormat="false" ht="13.8" hidden="false" customHeight="false" outlineLevel="0" collapsed="false">
      <c r="A42" s="0" t="n">
        <v>380601</v>
      </c>
      <c r="B42" s="0" t="n">
        <v>4.7</v>
      </c>
      <c r="C42" s="0" t="n">
        <v>3.75</v>
      </c>
      <c r="D42" s="0" t="n">
        <v>4.73</v>
      </c>
      <c r="E42" s="0" t="n">
        <v>5</v>
      </c>
      <c r="F42" s="0" t="n">
        <f aca="false">SUM(B42:E42)</f>
        <v>18.18</v>
      </c>
      <c r="G42" s="6" t="n">
        <f aca="false">F42/20</f>
        <v>0.909</v>
      </c>
      <c r="H42" s="0" t="n">
        <f aca="false">IF(G42&lt;$M$13,5,IF(G42&lt;$M$12,4,IF(G42&lt;$M$11,3.7,IF(G42&lt;$M$10,3.3,IF(G42&lt;$M$9,3,IF(G42&lt;$M$8,2.7,IF(G42&lt;$M$7,2.3,IF(G42&lt;$M$6,2,IF(G42&lt;$M$5,1.7,IF(G42&lt;$M$4,1.3,IF(G42="n.t.","N/A",1)))))))))))</f>
        <v>1.3</v>
      </c>
    </row>
    <row r="43" customFormat="false" ht="13.8" hidden="false" customHeight="false" outlineLevel="0" collapsed="false">
      <c r="A43" s="0" t="n">
        <v>380767</v>
      </c>
      <c r="B43" s="0" t="n">
        <v>3.4</v>
      </c>
      <c r="C43" s="0" t="n">
        <v>3.25</v>
      </c>
      <c r="D43" s="0" t="n">
        <v>4.2</v>
      </c>
      <c r="E43" s="0" t="n">
        <v>3.75</v>
      </c>
      <c r="F43" s="0" t="n">
        <f aca="false">SUM(B43:E43)</f>
        <v>14.6</v>
      </c>
      <c r="G43" s="6" t="n">
        <f aca="false">F43/20</f>
        <v>0.73</v>
      </c>
      <c r="H43" s="0" t="n">
        <f aca="false">IF(G43&lt;$M$13,5,IF(G43&lt;$M$12,4,IF(G43&lt;$M$11,3.7,IF(G43&lt;$M$10,3.3,IF(G43&lt;$M$9,3,IF(G43&lt;$M$8,2.7,IF(G43&lt;$M$7,2.3,IF(G43&lt;$M$6,2,IF(G43&lt;$M$5,1.7,IF(G43&lt;$M$4,1.3,IF(G43="n.t.","N/A",1)))))))))))</f>
        <v>2.7</v>
      </c>
    </row>
    <row r="44" customFormat="false" ht="13.8" hidden="false" customHeight="false" outlineLevel="0" collapsed="false">
      <c r="A44" s="0" t="n">
        <v>375923</v>
      </c>
      <c r="B44" s="0" t="n">
        <v>4.8</v>
      </c>
      <c r="C44" s="0" t="n">
        <v>4.38</v>
      </c>
      <c r="D44" s="0" t="n">
        <v>4.6</v>
      </c>
      <c r="E44" s="0" t="n">
        <v>5</v>
      </c>
      <c r="F44" s="0" t="n">
        <f aca="false">SUM(B44:E44)</f>
        <v>18.78</v>
      </c>
      <c r="G44" s="6" t="n">
        <f aca="false">F44/20</f>
        <v>0.939</v>
      </c>
      <c r="H44" s="0" t="n">
        <f aca="false">IF(G44&lt;$M$13,5,IF(G44&lt;$M$12,4,IF(G44&lt;$M$11,3.7,IF(G44&lt;$M$10,3.3,IF(G44&lt;$M$9,3,IF(G44&lt;$M$8,2.7,IF(G44&lt;$M$7,2.3,IF(G44&lt;$M$6,2,IF(G44&lt;$M$5,1.7,IF(G44&lt;$M$4,1.3,IF(G44="n.t.","N/A",1)))))))))))</f>
        <v>1.3</v>
      </c>
    </row>
    <row r="45" customFormat="false" ht="13.8" hidden="false" customHeight="false" outlineLevel="0" collapsed="false">
      <c r="A45" s="0" t="n">
        <v>374515</v>
      </c>
      <c r="B45" s="0" t="n">
        <v>2.2</v>
      </c>
      <c r="C45" s="0" t="s">
        <v>28</v>
      </c>
      <c r="D45" s="0" t="s">
        <v>28</v>
      </c>
      <c r="E45" s="0" t="s">
        <v>28</v>
      </c>
      <c r="F45" s="0" t="n">
        <f aca="false">SUM(B45:E45)</f>
        <v>2.2</v>
      </c>
      <c r="G45" s="6" t="n">
        <f aca="false">F45/20</f>
        <v>0.11</v>
      </c>
      <c r="H45" s="0" t="n">
        <f aca="false">IF(G45&lt;$M$13,5,IF(G45&lt;$M$12,4,IF(G45&lt;$M$11,3.7,IF(G45&lt;$M$10,3.3,IF(G45&lt;$M$9,3,IF(G45&lt;$M$8,2.7,IF(G45&lt;$M$7,2.3,IF(G45&lt;$M$6,2,IF(G45&lt;$M$5,1.7,IF(G45&lt;$M$4,1.3,IF(G45="n.t.","N/A",1)))))))))))</f>
        <v>5</v>
      </c>
    </row>
    <row r="46" customFormat="false" ht="13.8" hidden="false" customHeight="false" outlineLevel="0" collapsed="false">
      <c r="A46" s="0" t="n">
        <v>386442</v>
      </c>
      <c r="B46" s="31"/>
      <c r="C46" s="32"/>
      <c r="D46" s="32"/>
      <c r="E46" s="32"/>
      <c r="F46" s="0" t="n">
        <f aca="false">SUM(B46:E46)</f>
        <v>0</v>
      </c>
      <c r="G46" s="6" t="n">
        <f aca="false">F46/20</f>
        <v>0</v>
      </c>
      <c r="H46" s="0" t="n">
        <f aca="false">IF(G46&lt;$M$13,5,IF(G46&lt;$M$12,4,IF(G46&lt;$M$11,3.7,IF(G46&lt;$M$10,3.3,IF(G46&lt;$M$9,3,IF(G46&lt;$M$8,2.7,IF(G46&lt;$M$7,2.3,IF(G46&lt;$M$6,2,IF(G46&lt;$M$5,1.7,IF(G46&lt;$M$4,1.3,IF(G46="n.t.","N/A",1)))))))))))</f>
        <v>5</v>
      </c>
    </row>
    <row r="47" customFormat="false" ht="13.8" hidden="false" customHeight="false" outlineLevel="0" collapsed="false">
      <c r="A47" s="0" t="n">
        <v>387601</v>
      </c>
      <c r="B47" s="0" t="n">
        <v>4.4</v>
      </c>
      <c r="C47" s="0" t="n">
        <v>3.5</v>
      </c>
      <c r="D47" s="0" t="n">
        <v>4.47</v>
      </c>
      <c r="E47" s="0" t="n">
        <v>5</v>
      </c>
      <c r="F47" s="0" t="n">
        <f aca="false">SUM(B47:E47)</f>
        <v>17.37</v>
      </c>
      <c r="G47" s="6" t="n">
        <f aca="false">F47/20</f>
        <v>0.8685</v>
      </c>
      <c r="H47" s="0" t="n">
        <f aca="false">IF(G47&lt;$M$13,5,IF(G47&lt;$M$12,4,IF(G47&lt;$M$11,3.7,IF(G47&lt;$M$10,3.3,IF(G47&lt;$M$9,3,IF(G47&lt;$M$8,2.7,IF(G47&lt;$M$7,2.3,IF(G47&lt;$M$6,2,IF(G47&lt;$M$5,1.7,IF(G47&lt;$M$4,1.3,IF(G47="n.t.","N/A",1)))))))))))</f>
        <v>1.7</v>
      </c>
    </row>
    <row r="48" customFormat="false" ht="13.8" hidden="false" customHeight="false" outlineLevel="0" collapsed="false">
      <c r="A48" s="0" t="n">
        <v>347570</v>
      </c>
      <c r="B48" s="31"/>
      <c r="C48" s="32"/>
      <c r="D48" s="32"/>
      <c r="E48" s="32"/>
      <c r="F48" s="0" t="n">
        <f aca="false">SUM(B48:E48)</f>
        <v>0</v>
      </c>
      <c r="G48" s="6" t="n">
        <f aca="false">F48/20</f>
        <v>0</v>
      </c>
      <c r="H48" s="0" t="n">
        <f aca="false">IF(G48&lt;$M$13,5,IF(G48&lt;$M$12,4,IF(G48&lt;$M$11,3.7,IF(G48&lt;$M$10,3.3,IF(G48&lt;$M$9,3,IF(G48&lt;$M$8,2.7,IF(G48&lt;$M$7,2.3,IF(G48&lt;$M$6,2,IF(G48&lt;$M$5,1.7,IF(G48&lt;$M$4,1.3,IF(G48="n.t.","N/A",1)))))))))))</f>
        <v>5</v>
      </c>
    </row>
    <row r="49" customFormat="false" ht="13.8" hidden="false" customHeight="false" outlineLevel="0" collapsed="false">
      <c r="A49" s="0" t="n">
        <v>387602</v>
      </c>
      <c r="B49" s="0" t="n">
        <v>1.5</v>
      </c>
      <c r="C49" s="0" t="n">
        <v>2.38</v>
      </c>
      <c r="D49" s="0" t="n">
        <v>3.4</v>
      </c>
      <c r="E49" s="0" t="n">
        <v>5</v>
      </c>
      <c r="F49" s="0" t="n">
        <f aca="false">SUM(B49:E49)</f>
        <v>12.28</v>
      </c>
      <c r="G49" s="6" t="n">
        <f aca="false">F49/20</f>
        <v>0.614</v>
      </c>
      <c r="H49" s="0" t="n">
        <f aca="false">IF(G49&lt;$M$13,5,IF(G49&lt;$M$12,4,IF(G49&lt;$M$11,3.7,IF(G49&lt;$M$10,3.3,IF(G49&lt;$M$9,3,IF(G49&lt;$M$8,2.7,IF(G49&lt;$M$7,2.3,IF(G49&lt;$M$6,2,IF(G49&lt;$M$5,1.7,IF(G49&lt;$M$4,1.3,IF(G49="n.t.","N/A",1)))))))))))</f>
        <v>3.3</v>
      </c>
    </row>
    <row r="50" customFormat="false" ht="13.8" hidden="false" customHeight="false" outlineLevel="0" collapsed="false">
      <c r="A50" s="0" t="n">
        <v>375008</v>
      </c>
      <c r="B50" s="0" t="n">
        <v>2.2</v>
      </c>
      <c r="C50" s="0" t="n">
        <v>2.25</v>
      </c>
      <c r="D50" s="0" t="n">
        <v>4.7</v>
      </c>
      <c r="E50" s="0" t="n">
        <v>4.89</v>
      </c>
      <c r="F50" s="0" t="n">
        <f aca="false">SUM(B50:E50)</f>
        <v>14.04</v>
      </c>
      <c r="G50" s="6" t="n">
        <f aca="false">F50/20</f>
        <v>0.702</v>
      </c>
      <c r="H50" s="0" t="n">
        <f aca="false">IF(G50&lt;$M$13,5,IF(G50&lt;$M$12,4,IF(G50&lt;$M$11,3.7,IF(G50&lt;$M$10,3.3,IF(G50&lt;$M$9,3,IF(G50&lt;$M$8,2.7,IF(G50&lt;$M$7,2.3,IF(G50&lt;$M$6,2,IF(G50&lt;$M$5,1.7,IF(G50&lt;$M$4,1.3,IF(G50="n.t.","N/A",1)))))))))))</f>
        <v>2.7</v>
      </c>
    </row>
    <row r="51" customFormat="false" ht="13.8" hidden="false" customHeight="false" outlineLevel="0" collapsed="false">
      <c r="A51" s="0" t="n">
        <v>386291</v>
      </c>
      <c r="B51" s="0" t="n">
        <v>4.4</v>
      </c>
      <c r="C51" s="0" t="n">
        <v>3</v>
      </c>
      <c r="D51" s="0" t="n">
        <v>4.2</v>
      </c>
      <c r="E51" s="0" t="n">
        <v>4.32</v>
      </c>
      <c r="F51" s="0" t="n">
        <f aca="false">SUM(B51:E51)</f>
        <v>15.92</v>
      </c>
      <c r="G51" s="6" t="n">
        <f aca="false">F51/20</f>
        <v>0.796</v>
      </c>
      <c r="H51" s="0" t="n">
        <f aca="false">IF(G51&lt;$M$13,5,IF(G51&lt;$M$12,4,IF(G51&lt;$M$11,3.7,IF(G51&lt;$M$10,3.3,IF(G51&lt;$M$9,3,IF(G51&lt;$M$8,2.7,IF(G51&lt;$M$7,2.3,IF(G51&lt;$M$6,2,IF(G51&lt;$M$5,1.7,IF(G51&lt;$M$4,1.3,IF(G51="n.t.","N/A",1)))))))))))</f>
        <v>2.3</v>
      </c>
    </row>
    <row r="52" customFormat="false" ht="13.8" hidden="false" customHeight="false" outlineLevel="0" collapsed="false">
      <c r="A52" s="0" t="n">
        <v>370056</v>
      </c>
      <c r="B52" s="0" t="n">
        <v>2.6</v>
      </c>
      <c r="C52" s="0" t="n">
        <v>4.13</v>
      </c>
      <c r="D52" s="0" t="n">
        <v>2.73</v>
      </c>
      <c r="E52" s="0" t="n">
        <v>4.55</v>
      </c>
      <c r="F52" s="0" t="n">
        <f aca="false">SUM(B52:E52)</f>
        <v>14.01</v>
      </c>
      <c r="G52" s="6" t="n">
        <f aca="false">F52/20</f>
        <v>0.7005</v>
      </c>
      <c r="H52" s="0" t="n">
        <f aca="false">IF(G52&lt;$M$13,5,IF(G52&lt;$M$12,4,IF(G52&lt;$M$11,3.7,IF(G52&lt;$M$10,3.3,IF(G52&lt;$M$9,3,IF(G52&lt;$M$8,2.7,IF(G52&lt;$M$7,2.3,IF(G52&lt;$M$6,2,IF(G52&lt;$M$5,1.7,IF(G52&lt;$M$4,1.3,IF(G52="n.t.","N/A",1)))))))))))</f>
        <v>2.7</v>
      </c>
    </row>
    <row r="53" customFormat="false" ht="13.8" hidden="false" customHeight="false" outlineLevel="0" collapsed="false">
      <c r="A53" s="0" t="n">
        <v>375875</v>
      </c>
      <c r="B53" s="0" t="n">
        <v>4</v>
      </c>
      <c r="C53" s="0" t="n">
        <v>2.5</v>
      </c>
      <c r="D53" s="0" t="n">
        <v>3.67</v>
      </c>
      <c r="E53" s="0" t="n">
        <v>4.55</v>
      </c>
      <c r="F53" s="0" t="n">
        <f aca="false">SUM(B53:E53)</f>
        <v>14.72</v>
      </c>
      <c r="G53" s="6" t="n">
        <f aca="false">F53/20</f>
        <v>0.736</v>
      </c>
      <c r="H53" s="0" t="n">
        <f aca="false">IF(G53&lt;$M$13,5,IF(G53&lt;$M$12,4,IF(G53&lt;$M$11,3.7,IF(G53&lt;$M$10,3.3,IF(G53&lt;$M$9,3,IF(G53&lt;$M$8,2.7,IF(G53&lt;$M$7,2.3,IF(G53&lt;$M$6,2,IF(G53&lt;$M$5,1.7,IF(G53&lt;$M$4,1.3,IF(G53="n.t.","N/A",1)))))))))))</f>
        <v>2.7</v>
      </c>
    </row>
    <row r="54" customFormat="false" ht="13.8" hidden="false" customHeight="false" outlineLevel="0" collapsed="false">
      <c r="A54" s="0" t="n">
        <v>377838</v>
      </c>
      <c r="B54" s="0" t="n">
        <v>3.3</v>
      </c>
      <c r="C54" s="0" t="n">
        <v>4.5</v>
      </c>
      <c r="D54" s="0" t="n">
        <v>3.1</v>
      </c>
      <c r="E54" s="0" t="n">
        <v>5</v>
      </c>
      <c r="F54" s="0" t="n">
        <f aca="false">SUM(B54:E54)</f>
        <v>15.9</v>
      </c>
      <c r="G54" s="6" t="n">
        <f aca="false">F54/20</f>
        <v>0.795</v>
      </c>
      <c r="H54" s="0" t="n">
        <f aca="false">IF(G54&lt;$M$13,5,IF(G54&lt;$M$12,4,IF(G54&lt;$M$11,3.7,IF(G54&lt;$M$10,3.3,IF(G54&lt;$M$9,3,IF(G54&lt;$M$8,2.7,IF(G54&lt;$M$7,2.3,IF(G54&lt;$M$6,2,IF(G54&lt;$M$5,1.7,IF(G54&lt;$M$4,1.3,IF(G54="n.t.","N/A",1)))))))))))</f>
        <v>2.3</v>
      </c>
    </row>
    <row r="55" customFormat="false" ht="13.8" hidden="false" customHeight="false" outlineLevel="0" collapsed="false">
      <c r="A55" s="0" t="n">
        <v>380047</v>
      </c>
      <c r="B55" s="0" t="s">
        <v>28</v>
      </c>
      <c r="C55" s="0" t="n">
        <v>4.13</v>
      </c>
      <c r="D55" s="0" t="n">
        <v>4.6</v>
      </c>
      <c r="E55" s="0" t="n">
        <v>5</v>
      </c>
      <c r="F55" s="0" t="n">
        <f aca="false">SUM(B55:E55)</f>
        <v>13.73</v>
      </c>
      <c r="G55" s="6" t="n">
        <f aca="false">F55/20</f>
        <v>0.6865</v>
      </c>
      <c r="H55" s="0" t="n">
        <f aca="false">IF(G55&lt;$M$13,5,IF(G55&lt;$M$12,4,IF(G55&lt;$M$11,3.7,IF(G55&lt;$M$10,3.3,IF(G55&lt;$M$9,3,IF(G55&lt;$M$8,2.7,IF(G55&lt;$M$7,2.3,IF(G55&lt;$M$6,2,IF(G55&lt;$M$5,1.7,IF(G55&lt;$M$4,1.3,IF(G55="n.t.","N/A",1)))))))))))</f>
        <v>3</v>
      </c>
    </row>
    <row r="56" customFormat="false" ht="13.8" hidden="false" customHeight="false" outlineLevel="0" collapsed="false">
      <c r="A56" s="0" t="n">
        <v>386642</v>
      </c>
      <c r="B56" s="0" t="n">
        <v>4.4</v>
      </c>
      <c r="C56" s="0" t="n">
        <v>4.5</v>
      </c>
      <c r="D56" s="0" t="n">
        <v>4.07</v>
      </c>
      <c r="E56" s="0" t="n">
        <v>4.2</v>
      </c>
      <c r="F56" s="0" t="n">
        <f aca="false">SUM(B56:E56)</f>
        <v>17.17</v>
      </c>
      <c r="G56" s="6" t="n">
        <f aca="false">F56/20</f>
        <v>0.8585</v>
      </c>
      <c r="H56" s="0" t="n">
        <f aca="false">IF(G56&lt;$M$13,5,IF(G56&lt;$M$12,4,IF(G56&lt;$M$11,3.7,IF(G56&lt;$M$10,3.3,IF(G56&lt;$M$9,3,IF(G56&lt;$M$8,2.7,IF(G56&lt;$M$7,2.3,IF(G56&lt;$M$6,2,IF(G56&lt;$M$5,1.7,IF(G56&lt;$M$4,1.3,IF(G56="n.t.","N/A",1)))))))))))</f>
        <v>1.7</v>
      </c>
    </row>
    <row r="57" customFormat="false" ht="13.8" hidden="false" customHeight="false" outlineLevel="0" collapsed="false">
      <c r="A57" s="0" t="n">
        <v>387897</v>
      </c>
      <c r="B57" s="0" t="n">
        <v>4.5</v>
      </c>
      <c r="C57" s="0" t="n">
        <v>5</v>
      </c>
      <c r="D57" s="0" t="n">
        <v>4.5</v>
      </c>
      <c r="E57" s="0" t="n">
        <v>3.98</v>
      </c>
      <c r="F57" s="0" t="n">
        <f aca="false">SUM(B57:E57)</f>
        <v>17.98</v>
      </c>
      <c r="G57" s="6" t="n">
        <f aca="false">F57/20</f>
        <v>0.899</v>
      </c>
      <c r="H57" s="0" t="n">
        <f aca="false">IF(G57&lt;$M$13,5,IF(G57&lt;$M$12,4,IF(G57&lt;$M$11,3.7,IF(G57&lt;$M$10,3.3,IF(G57&lt;$M$9,3,IF(G57&lt;$M$8,2.7,IF(G57&lt;$M$7,2.3,IF(G57&lt;$M$6,2,IF(G57&lt;$M$5,1.7,IF(G57&lt;$M$4,1.3,IF(G57="n.t.","N/A",1)))))))))))</f>
        <v>1.7</v>
      </c>
    </row>
    <row r="58" customFormat="false" ht="13.8" hidden="false" customHeight="false" outlineLevel="0" collapsed="false">
      <c r="A58" s="0" t="n">
        <v>387805</v>
      </c>
      <c r="B58" s="0" t="n">
        <v>4.4</v>
      </c>
      <c r="C58" s="0" t="n">
        <v>3.5</v>
      </c>
      <c r="D58" s="0" t="n">
        <v>3.93</v>
      </c>
      <c r="E58" s="0" t="n">
        <v>4.89</v>
      </c>
      <c r="F58" s="0" t="n">
        <f aca="false">SUM(B58:E58)</f>
        <v>16.72</v>
      </c>
      <c r="G58" s="6" t="n">
        <f aca="false">F58/20</f>
        <v>0.836</v>
      </c>
      <c r="H58" s="0" t="n">
        <f aca="false">IF(G58&lt;$M$13,5,IF(G58&lt;$M$12,4,IF(G58&lt;$M$11,3.7,IF(G58&lt;$M$10,3.3,IF(G58&lt;$M$9,3,IF(G58&lt;$M$8,2.7,IF(G58&lt;$M$7,2.3,IF(G58&lt;$M$6,2,IF(G58&lt;$M$5,1.7,IF(G58&lt;$M$4,1.3,IF(G58="n.t.","N/A",1)))))))))))</f>
        <v>2</v>
      </c>
    </row>
    <row r="59" customFormat="false" ht="13.8" hidden="false" customHeight="false" outlineLevel="0" collapsed="false">
      <c r="A59" s="0" t="n">
        <v>340956</v>
      </c>
      <c r="B59" s="0" t="n">
        <v>3.2</v>
      </c>
      <c r="C59" s="0" t="n">
        <v>0.5</v>
      </c>
      <c r="D59" s="0" t="n">
        <v>3.83</v>
      </c>
      <c r="E59" s="0" t="n">
        <v>2.61</v>
      </c>
      <c r="F59" s="0" t="n">
        <f aca="false">SUM(B59:E59)</f>
        <v>10.14</v>
      </c>
      <c r="G59" s="6" t="n">
        <f aca="false">F59/20</f>
        <v>0.507</v>
      </c>
      <c r="H59" s="0" t="n">
        <f aca="false">IF(G59&lt;$M$13,5,IF(G59&lt;$M$12,4,IF(G59&lt;$M$11,3.7,IF(G59&lt;$M$10,3.3,IF(G59&lt;$M$9,3,IF(G59&lt;$M$8,2.7,IF(G59&lt;$M$7,2.3,IF(G59&lt;$M$6,2,IF(G59&lt;$M$5,1.7,IF(G59&lt;$M$4,1.3,IF(G59="n.t.","N/A",1)))))))))))</f>
        <v>4</v>
      </c>
    </row>
    <row r="60" customFormat="false" ht="13.8" hidden="false" customHeight="false" outlineLevel="0" collapsed="false">
      <c r="A60" s="0" t="n">
        <v>340558</v>
      </c>
      <c r="B60" s="0" t="n">
        <v>4.2</v>
      </c>
      <c r="C60" s="0" t="n">
        <v>4.25</v>
      </c>
      <c r="D60" s="0" t="n">
        <v>4.6</v>
      </c>
      <c r="E60" s="0" t="n">
        <v>5</v>
      </c>
      <c r="F60" s="0" t="n">
        <f aca="false">SUM(B60:E60)</f>
        <v>18.05</v>
      </c>
      <c r="G60" s="6" t="n">
        <f aca="false">F60/20</f>
        <v>0.9025</v>
      </c>
      <c r="H60" s="0" t="n">
        <f aca="false">IF(G60&lt;$M$13,5,IF(G60&lt;$M$12,4,IF(G60&lt;$M$11,3.7,IF(G60&lt;$M$10,3.3,IF(G60&lt;$M$9,3,IF(G60&lt;$M$8,2.7,IF(G60&lt;$M$7,2.3,IF(G60&lt;$M$6,2,IF(G60&lt;$M$5,1.7,IF(G60&lt;$M$4,1.3,IF(G60="n.t.","N/A",1)))))))))))</f>
        <v>1.3</v>
      </c>
    </row>
    <row r="61" customFormat="false" ht="13.8" hidden="false" customHeight="false" outlineLevel="0" collapsed="false">
      <c r="A61" s="0" t="n">
        <v>387610</v>
      </c>
      <c r="B61" s="0" t="n">
        <v>4</v>
      </c>
      <c r="C61" s="0" t="n">
        <v>3.5</v>
      </c>
      <c r="D61" s="0" t="n">
        <v>3.8</v>
      </c>
      <c r="E61" s="0" t="n">
        <v>5</v>
      </c>
      <c r="F61" s="0" t="n">
        <f aca="false">SUM(B61:E61)</f>
        <v>16.3</v>
      </c>
      <c r="G61" s="6" t="n">
        <f aca="false">F61/20</f>
        <v>0.815</v>
      </c>
      <c r="H61" s="0" t="n">
        <f aca="false">IF(G61&lt;$M$13,5,IF(G61&lt;$M$12,4,IF(G61&lt;$M$11,3.7,IF(G61&lt;$M$10,3.3,IF(G61&lt;$M$9,3,IF(G61&lt;$M$8,2.7,IF(G61&lt;$M$7,2.3,IF(G61&lt;$M$6,2,IF(G61&lt;$M$5,1.7,IF(G61&lt;$M$4,1.3,IF(G61="n.t.","N/A",1)))))))))))</f>
        <v>2</v>
      </c>
    </row>
    <row r="62" customFormat="false" ht="13.8" hidden="false" customHeight="false" outlineLevel="0" collapsed="false">
      <c r="A62" s="0" t="n">
        <v>387514</v>
      </c>
      <c r="B62" s="0" t="n">
        <v>4</v>
      </c>
      <c r="C62" s="0" t="n">
        <v>4.25</v>
      </c>
      <c r="D62" s="0" t="n">
        <v>4.53</v>
      </c>
      <c r="E62" s="0" t="n">
        <v>4.77</v>
      </c>
      <c r="F62" s="0" t="n">
        <f aca="false">SUM(B62:E62)</f>
        <v>17.55</v>
      </c>
      <c r="G62" s="6" t="n">
        <f aca="false">F62/20</f>
        <v>0.8775</v>
      </c>
      <c r="H62" s="0" t="n">
        <f aca="false">IF(G62&lt;$M$13,5,IF(G62&lt;$M$12,4,IF(G62&lt;$M$11,3.7,IF(G62&lt;$M$10,3.3,IF(G62&lt;$M$9,3,IF(G62&lt;$M$8,2.7,IF(G62&lt;$M$7,2.3,IF(G62&lt;$M$6,2,IF(G62&lt;$M$5,1.7,IF(G62&lt;$M$4,1.3,IF(G62="n.t.","N/A",1)))))))))))</f>
        <v>1.7</v>
      </c>
    </row>
    <row r="63" customFormat="false" ht="13.8" hidden="false" customHeight="false" outlineLevel="0" collapsed="false">
      <c r="A63" s="0" t="n">
        <v>321249</v>
      </c>
      <c r="B63" s="31"/>
      <c r="C63" s="32"/>
      <c r="D63" s="32"/>
      <c r="E63" s="32"/>
      <c r="F63" s="0" t="n">
        <f aca="false">SUM(B63:E63)</f>
        <v>0</v>
      </c>
      <c r="G63" s="6" t="n">
        <f aca="false">F63/20</f>
        <v>0</v>
      </c>
      <c r="H63" s="0" t="n">
        <f aca="false">IF(G63&lt;$M$13,5,IF(G63&lt;$M$12,4,IF(G63&lt;$M$11,3.7,IF(G63&lt;$M$10,3.3,IF(G63&lt;$M$9,3,IF(G63&lt;$M$8,2.7,IF(G63&lt;$M$7,2.3,IF(G63&lt;$M$6,2,IF(G63&lt;$M$5,1.7,IF(G63&lt;$M$4,1.3,IF(G63="n.t.","N/A",1)))))))))))</f>
        <v>5</v>
      </c>
    </row>
    <row r="64" customFormat="false" ht="13.8" hidden="false" customHeight="false" outlineLevel="0" collapsed="false">
      <c r="A64" s="0" t="n">
        <v>370852</v>
      </c>
      <c r="B64" s="31"/>
      <c r="C64" s="32"/>
      <c r="D64" s="32"/>
      <c r="E64" s="32"/>
      <c r="F64" s="0" t="n">
        <f aca="false">SUM(B64:E64)</f>
        <v>0</v>
      </c>
      <c r="G64" s="6" t="n">
        <f aca="false">F64/20</f>
        <v>0</v>
      </c>
      <c r="H64" s="0" t="n">
        <f aca="false">IF(G64&lt;$M$13,5,IF(G64&lt;$M$12,4,IF(G64&lt;$M$11,3.7,IF(G64&lt;$M$10,3.3,IF(G64&lt;$M$9,3,IF(G64&lt;$M$8,2.7,IF(G64&lt;$M$7,2.3,IF(G64&lt;$M$6,2,IF(G64&lt;$M$5,1.7,IF(G64&lt;$M$4,1.3,IF(G64="n.t.","N/A",1)))))))))))</f>
        <v>5</v>
      </c>
    </row>
    <row r="65" customFormat="false" ht="13.8" hidden="false" customHeight="false" outlineLevel="0" collapsed="false">
      <c r="A65" s="0" t="n">
        <v>378952</v>
      </c>
      <c r="B65" s="0" t="n">
        <v>4.6</v>
      </c>
      <c r="C65" s="0" t="n">
        <v>3.63</v>
      </c>
      <c r="D65" s="0" t="n">
        <v>5</v>
      </c>
      <c r="E65" s="0" t="n">
        <v>5</v>
      </c>
      <c r="F65" s="0" t="n">
        <f aca="false">SUM(B65:E65)</f>
        <v>18.23</v>
      </c>
      <c r="G65" s="6" t="n">
        <f aca="false">F65/20</f>
        <v>0.9115</v>
      </c>
      <c r="H65" s="0" t="n">
        <f aca="false">IF(G65&lt;$M$13,5,IF(G65&lt;$M$12,4,IF(G65&lt;$M$11,3.7,IF(G65&lt;$M$10,3.3,IF(G65&lt;$M$9,3,IF(G65&lt;$M$8,2.7,IF(G65&lt;$M$7,2.3,IF(G65&lt;$M$6,2,IF(G65&lt;$M$5,1.7,IF(G65&lt;$M$4,1.3,IF(G65="n.t.","N/A",1)))))))))))</f>
        <v>1.3</v>
      </c>
    </row>
    <row r="66" customFormat="false" ht="13.8" hidden="false" customHeight="false" outlineLevel="0" collapsed="false">
      <c r="A66" s="0" t="n">
        <v>380464</v>
      </c>
      <c r="B66" s="0" t="n">
        <v>2.4</v>
      </c>
      <c r="C66" s="0" t="n">
        <v>5</v>
      </c>
      <c r="D66" s="0" t="n">
        <v>4.73</v>
      </c>
      <c r="E66" s="0" t="n">
        <v>5</v>
      </c>
      <c r="F66" s="0" t="n">
        <f aca="false">SUM(B66:E66)</f>
        <v>17.13</v>
      </c>
      <c r="G66" s="6" t="n">
        <f aca="false">F66/20</f>
        <v>0.8565</v>
      </c>
      <c r="H66" s="0" t="n">
        <f aca="false">IF(G66&lt;$M$13,5,IF(G66&lt;$M$12,4,IF(G66&lt;$M$11,3.7,IF(G66&lt;$M$10,3.3,IF(G66&lt;$M$9,3,IF(G66&lt;$M$8,2.7,IF(G66&lt;$M$7,2.3,IF(G66&lt;$M$6,2,IF(G66&lt;$M$5,1.7,IF(G66&lt;$M$4,1.3,IF(G66="n.t.","N/A",1)))))))))))</f>
        <v>1.7</v>
      </c>
    </row>
    <row r="67" customFormat="false" ht="13.8" hidden="false" customHeight="false" outlineLevel="0" collapsed="false">
      <c r="A67" s="0" t="n">
        <v>387444</v>
      </c>
      <c r="B67" s="0" t="n">
        <v>3.4</v>
      </c>
      <c r="C67" s="0" t="n">
        <v>3.38</v>
      </c>
      <c r="D67" s="0" t="n">
        <v>3.23</v>
      </c>
      <c r="E67" s="0" t="n">
        <v>5</v>
      </c>
      <c r="F67" s="0" t="n">
        <f aca="false">SUM(B67:E67)</f>
        <v>15.01</v>
      </c>
      <c r="G67" s="6" t="n">
        <f aca="false">F67/20</f>
        <v>0.7505</v>
      </c>
      <c r="H67" s="0" t="n">
        <f aca="false">IF(G67&lt;$M$13,5,IF(G67&lt;$M$12,4,IF(G67&lt;$M$11,3.7,IF(G67&lt;$M$10,3.3,IF(G67&lt;$M$9,3,IF(G67&lt;$M$8,2.7,IF(G67&lt;$M$7,2.3,IF(G67&lt;$M$6,2,IF(G67&lt;$M$5,1.7,IF(G67&lt;$M$4,1.3,IF(G67="n.t.","N/A",1)))))))))))</f>
        <v>2.3</v>
      </c>
    </row>
    <row r="68" customFormat="false" ht="13.8" hidden="false" customHeight="false" outlineLevel="0" collapsed="false">
      <c r="A68" s="0" t="n">
        <v>362677</v>
      </c>
      <c r="B68" s="0" t="n">
        <v>4.8</v>
      </c>
      <c r="C68" s="0" t="n">
        <v>5</v>
      </c>
      <c r="D68" s="0" t="n">
        <v>4.8</v>
      </c>
      <c r="E68" s="0" t="n">
        <v>5</v>
      </c>
      <c r="F68" s="0" t="n">
        <f aca="false">SUM(B68:E68)</f>
        <v>19.6</v>
      </c>
      <c r="G68" s="6" t="n">
        <f aca="false">F68/20</f>
        <v>0.98</v>
      </c>
      <c r="H68" s="0" t="n">
        <f aca="false">IF(G68&lt;$M$13,5,IF(G68&lt;$M$12,4,IF(G68&lt;$M$11,3.7,IF(G68&lt;$M$10,3.3,IF(G68&lt;$M$9,3,IF(G68&lt;$M$8,2.7,IF(G68&lt;$M$7,2.3,IF(G68&lt;$M$6,2,IF(G68&lt;$M$5,1.7,IF(G68&lt;$M$4,1.3,IF(G68="n.t.","N/A",1)))))))))))</f>
        <v>1</v>
      </c>
    </row>
    <row r="69" customFormat="false" ht="13.8" hidden="false" customHeight="false" outlineLevel="0" collapsed="false">
      <c r="A69" s="0" t="n">
        <v>380798</v>
      </c>
      <c r="B69" s="31"/>
      <c r="C69" s="32"/>
      <c r="D69" s="32"/>
      <c r="E69" s="32"/>
      <c r="F69" s="0" t="n">
        <f aca="false">SUM(B69:E69)</f>
        <v>0</v>
      </c>
      <c r="G69" s="6" t="n">
        <f aca="false">F69/20</f>
        <v>0</v>
      </c>
      <c r="H69" s="0" t="n">
        <f aca="false">IF(G69&lt;$M$13,5,IF(G69&lt;$M$12,4,IF(G69&lt;$M$11,3.7,IF(G69&lt;$M$10,3.3,IF(G69&lt;$M$9,3,IF(G69&lt;$M$8,2.7,IF(G69&lt;$M$7,2.3,IF(G69&lt;$M$6,2,IF(G69&lt;$M$5,1.7,IF(G69&lt;$M$4,1.3,IF(G69="n.t.","N/A",1)))))))))))</f>
        <v>5</v>
      </c>
    </row>
    <row r="70" customFormat="false" ht="13.8" hidden="false" customHeight="false" outlineLevel="0" collapsed="false">
      <c r="A70" s="0" t="n">
        <v>387838</v>
      </c>
      <c r="B70" s="0" t="n">
        <v>4.8</v>
      </c>
      <c r="C70" s="0" t="n">
        <v>5</v>
      </c>
      <c r="D70" s="0" t="n">
        <v>4.07</v>
      </c>
      <c r="E70" s="0" t="n">
        <v>5</v>
      </c>
      <c r="F70" s="0" t="n">
        <f aca="false">SUM(B70:E70)</f>
        <v>18.87</v>
      </c>
      <c r="G70" s="6" t="n">
        <f aca="false">F70/20</f>
        <v>0.9435</v>
      </c>
      <c r="H70" s="0" t="n">
        <f aca="false">IF(G70&lt;$M$13,5,IF(G70&lt;$M$12,4,IF(G70&lt;$M$11,3.7,IF(G70&lt;$M$10,3.3,IF(G70&lt;$M$9,3,IF(G70&lt;$M$8,2.7,IF(G70&lt;$M$7,2.3,IF(G70&lt;$M$6,2,IF(G70&lt;$M$5,1.7,IF(G70&lt;$M$4,1.3,IF(G70="n.t.","N/A",1)))))))))))</f>
        <v>1.3</v>
      </c>
    </row>
    <row r="71" customFormat="false" ht="13.8" hidden="false" customHeight="false" outlineLevel="0" collapsed="false">
      <c r="A71" s="0" t="n">
        <v>387706</v>
      </c>
      <c r="B71" s="0" t="n">
        <v>3.8</v>
      </c>
      <c r="C71" s="0" t="n">
        <v>4.25</v>
      </c>
      <c r="D71" s="0" t="n">
        <v>4.47</v>
      </c>
      <c r="E71" s="0" t="n">
        <v>4.77</v>
      </c>
      <c r="F71" s="0" t="n">
        <f aca="false">SUM(B71:E71)</f>
        <v>17.29</v>
      </c>
      <c r="G71" s="6" t="n">
        <f aca="false">F71/20</f>
        <v>0.8645</v>
      </c>
      <c r="H71" s="0" t="n">
        <f aca="false">IF(G71&lt;$M$13,5,IF(G71&lt;$M$12,4,IF(G71&lt;$M$11,3.7,IF(G71&lt;$M$10,3.3,IF(G71&lt;$M$9,3,IF(G71&lt;$M$8,2.7,IF(G71&lt;$M$7,2.3,IF(G71&lt;$M$6,2,IF(G71&lt;$M$5,1.7,IF(G71&lt;$M$4,1.3,IF(G71="n.t.","N/A",1)))))))))))</f>
        <v>1.7</v>
      </c>
    </row>
    <row r="72" customFormat="false" ht="13.8" hidden="false" customHeight="false" outlineLevel="0" collapsed="false">
      <c r="A72" s="0" t="n">
        <v>380788</v>
      </c>
      <c r="B72" s="0" t="n">
        <v>2.8</v>
      </c>
      <c r="C72" s="0" t="n">
        <v>5</v>
      </c>
      <c r="D72" s="0" t="n">
        <v>4.47</v>
      </c>
      <c r="E72" s="0" t="n">
        <v>5</v>
      </c>
      <c r="F72" s="0" t="n">
        <f aca="false">SUM(B72:E72)</f>
        <v>17.27</v>
      </c>
      <c r="G72" s="6" t="n">
        <f aca="false">F72/20</f>
        <v>0.8635</v>
      </c>
      <c r="H72" s="0" t="n">
        <f aca="false">IF(G72&lt;$M$13,5,IF(G72&lt;$M$12,4,IF(G72&lt;$M$11,3.7,IF(G72&lt;$M$10,3.3,IF(G72&lt;$M$9,3,IF(G72&lt;$M$8,2.7,IF(G72&lt;$M$7,2.3,IF(G72&lt;$M$6,2,IF(G72&lt;$M$5,1.7,IF(G72&lt;$M$4,1.3,IF(G72="n.t.","N/A",1)))))))))))</f>
        <v>1.7</v>
      </c>
    </row>
    <row r="73" customFormat="false" ht="13.8" hidden="false" customHeight="false" outlineLevel="0" collapsed="false">
      <c r="A73" s="0" t="n">
        <v>387592</v>
      </c>
      <c r="B73" s="0" t="n">
        <v>4.3</v>
      </c>
      <c r="C73" s="0" t="n">
        <v>3.75</v>
      </c>
      <c r="D73" s="0" t="n">
        <v>4.33</v>
      </c>
      <c r="E73" s="0" t="n">
        <v>5</v>
      </c>
      <c r="F73" s="0" t="n">
        <f aca="false">SUM(B73:E73)</f>
        <v>17.38</v>
      </c>
      <c r="G73" s="6" t="n">
        <f aca="false">F73/20</f>
        <v>0.869</v>
      </c>
      <c r="H73" s="0" t="n">
        <f aca="false">IF(G73&lt;$M$13,5,IF(G73&lt;$M$12,4,IF(G73&lt;$M$11,3.7,IF(G73&lt;$M$10,3.3,IF(G73&lt;$M$9,3,IF(G73&lt;$M$8,2.7,IF(G73&lt;$M$7,2.3,IF(G73&lt;$M$6,2,IF(G73&lt;$M$5,1.7,IF(G73&lt;$M$4,1.3,IF(G73="n.t.","N/A",1)))))))))))</f>
        <v>1.7</v>
      </c>
    </row>
    <row r="74" customFormat="false" ht="13.8" hidden="false" customHeight="false" outlineLevel="0" collapsed="false">
      <c r="A74" s="0" t="n">
        <v>387621</v>
      </c>
      <c r="B74" s="0" t="n">
        <v>4.4</v>
      </c>
      <c r="C74" s="0" t="n">
        <v>3.5</v>
      </c>
      <c r="D74" s="0" t="n">
        <v>4.47</v>
      </c>
      <c r="E74" s="0" t="n">
        <v>5</v>
      </c>
      <c r="F74" s="0" t="n">
        <f aca="false">SUM(B74:E74)</f>
        <v>17.37</v>
      </c>
      <c r="G74" s="6" t="n">
        <f aca="false">F74/20</f>
        <v>0.8685</v>
      </c>
      <c r="H74" s="0" t="n">
        <f aca="false">IF(G74&lt;$M$13,5,IF(G74&lt;$M$12,4,IF(G74&lt;$M$11,3.7,IF(G74&lt;$M$10,3.3,IF(G74&lt;$M$9,3,IF(G74&lt;$M$8,2.7,IF(G74&lt;$M$7,2.3,IF(G74&lt;$M$6,2,IF(G74&lt;$M$5,1.7,IF(G74&lt;$M$4,1.3,IF(G74="n.t.","N/A",1)))))))))))</f>
        <v>1.7</v>
      </c>
    </row>
    <row r="75" customFormat="false" ht="13.8" hidden="false" customHeight="false" outlineLevel="0" collapsed="false">
      <c r="A75" s="0" t="n">
        <v>387096</v>
      </c>
      <c r="B75" s="0" t="n">
        <v>4.6</v>
      </c>
      <c r="C75" s="0" t="n">
        <v>3.5</v>
      </c>
      <c r="D75" s="0" t="n">
        <v>4.7</v>
      </c>
      <c r="E75" s="0" t="n">
        <v>5</v>
      </c>
      <c r="F75" s="0" t="n">
        <f aca="false">SUM(B75:E75)</f>
        <v>17.8</v>
      </c>
      <c r="G75" s="6" t="n">
        <f aca="false">F75/20</f>
        <v>0.89</v>
      </c>
      <c r="H75" s="0" t="n">
        <f aca="false">IF(G75&lt;$M$13,5,IF(G75&lt;$M$12,4,IF(G75&lt;$M$11,3.7,IF(G75&lt;$M$10,3.3,IF(G75&lt;$M$9,3,IF(G75&lt;$M$8,2.7,IF(G75&lt;$M$7,2.3,IF(G75&lt;$M$6,2,IF(G75&lt;$M$5,1.7,IF(G75&lt;$M$4,1.3,IF(G75="n.t.","N/A",1)))))))))))</f>
        <v>1.7</v>
      </c>
    </row>
    <row r="76" customFormat="false" ht="13.8" hidden="false" customHeight="false" outlineLevel="0" collapsed="false">
      <c r="A76" s="0" t="n">
        <v>386678</v>
      </c>
      <c r="B76" s="0" t="n">
        <v>4.6</v>
      </c>
      <c r="C76" s="0" t="n">
        <v>4.25</v>
      </c>
      <c r="D76" s="0" t="n">
        <v>4.07</v>
      </c>
      <c r="E76" s="0" t="n">
        <v>3.86</v>
      </c>
      <c r="F76" s="0" t="n">
        <f aca="false">SUM(B76:E76)</f>
        <v>16.78</v>
      </c>
      <c r="G76" s="6" t="n">
        <f aca="false">F76/20</f>
        <v>0.839</v>
      </c>
      <c r="H76" s="0" t="n">
        <f aca="false">IF(G76&lt;$M$13,5,IF(G76&lt;$M$12,4,IF(G76&lt;$M$11,3.7,IF(G76&lt;$M$10,3.3,IF(G76&lt;$M$9,3,IF(G76&lt;$M$8,2.7,IF(G76&lt;$M$7,2.3,IF(G76&lt;$M$6,2,IF(G76&lt;$M$5,1.7,IF(G76&lt;$M$4,1.3,IF(G76="n.t.","N/A",1)))))))))))</f>
        <v>2</v>
      </c>
    </row>
    <row r="77" customFormat="false" ht="13.8" hidden="false" customHeight="false" outlineLevel="0" collapsed="false">
      <c r="A77" s="0" t="n">
        <v>383550</v>
      </c>
      <c r="B77" s="31"/>
      <c r="C77" s="32"/>
      <c r="D77" s="32"/>
      <c r="E77" s="32"/>
      <c r="F77" s="0" t="n">
        <f aca="false">SUM(B77:E77)</f>
        <v>0</v>
      </c>
      <c r="G77" s="6" t="n">
        <f aca="false">F77/20</f>
        <v>0</v>
      </c>
      <c r="H77" s="0" t="n">
        <f aca="false">IF(G77&lt;$M$13,5,IF(G77&lt;$M$12,4,IF(G77&lt;$M$11,3.7,IF(G77&lt;$M$10,3.3,IF(G77&lt;$M$9,3,IF(G77&lt;$M$8,2.7,IF(G77&lt;$M$7,2.3,IF(G77&lt;$M$6,2,IF(G77&lt;$M$5,1.7,IF(G77&lt;$M$4,1.3,IF(G77="n.t.","N/A",1)))))))))))</f>
        <v>5</v>
      </c>
    </row>
    <row r="78" customFormat="false" ht="13.8" hidden="false" customHeight="false" outlineLevel="0" collapsed="false">
      <c r="A78" s="0" t="n">
        <v>338565</v>
      </c>
      <c r="B78" s="0" t="n">
        <v>3.4</v>
      </c>
      <c r="C78" s="0" t="s">
        <v>28</v>
      </c>
      <c r="D78" s="0" t="s">
        <v>28</v>
      </c>
      <c r="E78" s="0" t="s">
        <v>28</v>
      </c>
      <c r="F78" s="0" t="n">
        <f aca="false">SUM(B78:E78)</f>
        <v>3.4</v>
      </c>
      <c r="G78" s="6" t="n">
        <f aca="false">F78/20</f>
        <v>0.17</v>
      </c>
      <c r="H78" s="0" t="n">
        <f aca="false">IF(G78&lt;$M$13,5,IF(G78&lt;$M$12,4,IF(G78&lt;$M$11,3.7,IF(G78&lt;$M$10,3.3,IF(G78&lt;$M$9,3,IF(G78&lt;$M$8,2.7,IF(G78&lt;$M$7,2.3,IF(G78&lt;$M$6,2,IF(G78&lt;$M$5,1.7,IF(G78&lt;$M$4,1.3,IF(G78="n.t.","N/A",1)))))))))))</f>
        <v>5</v>
      </c>
    </row>
    <row r="79" customFormat="false" ht="13.8" hidden="false" customHeight="false" outlineLevel="0" collapsed="false">
      <c r="A79" s="0" t="n">
        <v>386587</v>
      </c>
      <c r="B79" s="0" t="n">
        <v>4</v>
      </c>
      <c r="C79" s="0" t="n">
        <v>5</v>
      </c>
      <c r="D79" s="0" t="n">
        <v>4.47</v>
      </c>
      <c r="E79" s="0" t="n">
        <v>5</v>
      </c>
      <c r="F79" s="0" t="n">
        <f aca="false">SUM(B79:E79)</f>
        <v>18.47</v>
      </c>
      <c r="G79" s="6" t="n">
        <f aca="false">F79/20</f>
        <v>0.9235</v>
      </c>
      <c r="H79" s="0" t="n">
        <f aca="false">IF(G79&lt;$M$13,5,IF(G79&lt;$M$12,4,IF(G79&lt;$M$11,3.7,IF(G79&lt;$M$10,3.3,IF(G79&lt;$M$9,3,IF(G79&lt;$M$8,2.7,IF(G79&lt;$M$7,2.3,IF(G79&lt;$M$6,2,IF(G79&lt;$M$5,1.7,IF(G79&lt;$M$4,1.3,IF(G79="n.t.","N/A",1)))))))))))</f>
        <v>1.3</v>
      </c>
    </row>
    <row r="80" customFormat="false" ht="13.8" hidden="false" customHeight="false" outlineLevel="0" collapsed="false">
      <c r="A80" s="0" t="n">
        <v>384542</v>
      </c>
      <c r="B80" s="31"/>
      <c r="C80" s="32"/>
      <c r="D80" s="32"/>
      <c r="E80" s="32"/>
      <c r="F80" s="0" t="n">
        <f aca="false">SUM(B80:E80)</f>
        <v>0</v>
      </c>
      <c r="G80" s="6" t="n">
        <f aca="false">F80/20</f>
        <v>0</v>
      </c>
      <c r="H80" s="0" t="n">
        <f aca="false">IF(G80&lt;$M$13,5,IF(G80&lt;$M$12,4,IF(G80&lt;$M$11,3.7,IF(G80&lt;$M$10,3.3,IF(G80&lt;$M$9,3,IF(G80&lt;$M$8,2.7,IF(G80&lt;$M$7,2.3,IF(G80&lt;$M$6,2,IF(G80&lt;$M$5,1.7,IF(G80&lt;$M$4,1.3,IF(G80="n.t.","N/A",1)))))))))))</f>
        <v>5</v>
      </c>
    </row>
    <row r="81" customFormat="false" ht="13.8" hidden="false" customHeight="false" outlineLevel="0" collapsed="false">
      <c r="A81" s="0" t="n">
        <v>382005</v>
      </c>
      <c r="B81" s="0" t="n">
        <v>4.4</v>
      </c>
      <c r="C81" s="0" t="n">
        <v>4.75</v>
      </c>
      <c r="D81" s="0" t="n">
        <v>4.47</v>
      </c>
      <c r="E81" s="0" t="n">
        <v>4.77</v>
      </c>
      <c r="F81" s="0" t="n">
        <f aca="false">SUM(B81:E81)</f>
        <v>18.39</v>
      </c>
      <c r="G81" s="6" t="n">
        <f aca="false">F81/20</f>
        <v>0.9195</v>
      </c>
      <c r="H81" s="0" t="n">
        <f aca="false">IF(G81&lt;$M$13,5,IF(G81&lt;$M$12,4,IF(G81&lt;$M$11,3.7,IF(G81&lt;$M$10,3.3,IF(G81&lt;$M$9,3,IF(G81&lt;$M$8,2.7,IF(G81&lt;$M$7,2.3,IF(G81&lt;$M$6,2,IF(G81&lt;$M$5,1.7,IF(G81&lt;$M$4,1.3,IF(G81="n.t.","N/A",1)))))))))))</f>
        <v>1.3</v>
      </c>
    </row>
    <row r="82" customFormat="false" ht="13.8" hidden="false" customHeight="false" outlineLevel="0" collapsed="false">
      <c r="A82" s="0" t="n">
        <v>332047</v>
      </c>
      <c r="B82" s="31"/>
      <c r="C82" s="32"/>
      <c r="D82" s="32"/>
      <c r="E82" s="32"/>
      <c r="F82" s="0" t="n">
        <f aca="false">SUM(B82:E82)</f>
        <v>0</v>
      </c>
      <c r="G82" s="6" t="n">
        <f aca="false">F82/20</f>
        <v>0</v>
      </c>
      <c r="H82" s="0" t="n">
        <f aca="false">IF(G82&lt;$M$13,5,IF(G82&lt;$M$12,4,IF(G82&lt;$M$11,3.7,IF(G82&lt;$M$10,3.3,IF(G82&lt;$M$9,3,IF(G82&lt;$M$8,2.7,IF(G82&lt;$M$7,2.3,IF(G82&lt;$M$6,2,IF(G82&lt;$M$5,1.7,IF(G82&lt;$M$4,1.3,IF(G82="n.t.","N/A",1)))))))))))</f>
        <v>5</v>
      </c>
    </row>
    <row r="83" customFormat="false" ht="13.8" hidden="false" customHeight="false" outlineLevel="0" collapsed="false">
      <c r="A83" s="0" t="n">
        <v>384289</v>
      </c>
      <c r="B83" s="0" t="n">
        <v>4.4</v>
      </c>
      <c r="C83" s="0" t="n">
        <v>5</v>
      </c>
      <c r="D83" s="0" t="n">
        <v>4.47</v>
      </c>
      <c r="E83" s="0" t="n">
        <v>4.77</v>
      </c>
      <c r="F83" s="0" t="n">
        <f aca="false">SUM(B83:E83)</f>
        <v>18.64</v>
      </c>
      <c r="G83" s="6" t="n">
        <f aca="false">F83/20</f>
        <v>0.932</v>
      </c>
      <c r="H83" s="0" t="n">
        <f aca="false">IF(G83&lt;$M$13,5,IF(G83&lt;$M$12,4,IF(G83&lt;$M$11,3.7,IF(G83&lt;$M$10,3.3,IF(G83&lt;$M$9,3,IF(G83&lt;$M$8,2.7,IF(G83&lt;$M$7,2.3,IF(G83&lt;$M$6,2,IF(G83&lt;$M$5,1.7,IF(G83&lt;$M$4,1.3,IF(G83="n.t.","N/A",1)))))))))))</f>
        <v>1.3</v>
      </c>
    </row>
    <row r="84" customFormat="false" ht="13.8" hidden="false" customHeight="false" outlineLevel="0" collapsed="false">
      <c r="A84" s="0" t="n">
        <v>347687</v>
      </c>
      <c r="B84" s="0" t="n">
        <v>3.8</v>
      </c>
      <c r="C84" s="0" t="n">
        <v>4.5</v>
      </c>
      <c r="D84" s="0" t="n">
        <v>3.7</v>
      </c>
      <c r="E84" s="0" t="n">
        <v>3.52</v>
      </c>
      <c r="F84" s="0" t="n">
        <f aca="false">SUM(B84:E84)</f>
        <v>15.52</v>
      </c>
      <c r="G84" s="6" t="n">
        <f aca="false">F84/20</f>
        <v>0.776</v>
      </c>
      <c r="H84" s="0" t="n">
        <f aca="false">IF(G84&lt;$M$13,5,IF(G84&lt;$M$12,4,IF(G84&lt;$M$11,3.7,IF(G84&lt;$M$10,3.3,IF(G84&lt;$M$9,3,IF(G84&lt;$M$8,2.7,IF(G84&lt;$M$7,2.3,IF(G84&lt;$M$6,2,IF(G84&lt;$M$5,1.7,IF(G84&lt;$M$4,1.3,IF(G84="n.t.","N/A",1)))))))))))</f>
        <v>2.3</v>
      </c>
    </row>
    <row r="85" customFormat="false" ht="13.8" hidden="false" customHeight="false" outlineLevel="0" collapsed="false">
      <c r="A85" s="0" t="n">
        <v>386942</v>
      </c>
      <c r="B85" s="0" t="n">
        <v>3.8</v>
      </c>
      <c r="C85" s="0" t="n">
        <v>4.75</v>
      </c>
      <c r="D85" s="0" t="n">
        <v>4.47</v>
      </c>
      <c r="E85" s="0" t="n">
        <v>5</v>
      </c>
      <c r="F85" s="0" t="n">
        <f aca="false">SUM(B85:E85)</f>
        <v>18.02</v>
      </c>
      <c r="G85" s="6" t="n">
        <f aca="false">F85/20</f>
        <v>0.901</v>
      </c>
      <c r="H85" s="0" t="n">
        <f aca="false">IF(G85&lt;$M$13,5,IF(G85&lt;$M$12,4,IF(G85&lt;$M$11,3.7,IF(G85&lt;$M$10,3.3,IF(G85&lt;$M$9,3,IF(G85&lt;$M$8,2.7,IF(G85&lt;$M$7,2.3,IF(G85&lt;$M$6,2,IF(G85&lt;$M$5,1.7,IF(G85&lt;$M$4,1.3,IF(G85="n.t.","N/A",1)))))))))))</f>
        <v>1.3</v>
      </c>
    </row>
    <row r="86" customFormat="false" ht="13.8" hidden="false" customHeight="false" outlineLevel="0" collapsed="false">
      <c r="A86" s="0" t="n">
        <v>387272</v>
      </c>
      <c r="B86" s="0" t="n">
        <v>4.2</v>
      </c>
      <c r="C86" s="0" t="n">
        <v>4.5</v>
      </c>
      <c r="D86" s="0" t="n">
        <v>4.07</v>
      </c>
      <c r="E86" s="0" t="n">
        <v>4.77</v>
      </c>
      <c r="F86" s="0" t="n">
        <f aca="false">SUM(B86:E86)</f>
        <v>17.54</v>
      </c>
      <c r="G86" s="6" t="n">
        <f aca="false">F86/20</f>
        <v>0.877</v>
      </c>
      <c r="H86" s="0" t="n">
        <f aca="false">IF(G86&lt;$M$13,5,IF(G86&lt;$M$12,4,IF(G86&lt;$M$11,3.7,IF(G86&lt;$M$10,3.3,IF(G86&lt;$M$9,3,IF(G86&lt;$M$8,2.7,IF(G86&lt;$M$7,2.3,IF(G86&lt;$M$6,2,IF(G86&lt;$M$5,1.7,IF(G86&lt;$M$4,1.3,IF(G86="n.t.","N/A",1)))))))))))</f>
        <v>1.7</v>
      </c>
    </row>
    <row r="87" customFormat="false" ht="13.8" hidden="false" customHeight="false" outlineLevel="0" collapsed="false">
      <c r="A87" s="0" t="n">
        <v>387568</v>
      </c>
      <c r="B87" s="0" t="n">
        <v>3.8</v>
      </c>
      <c r="C87" s="0" t="n">
        <v>4.5</v>
      </c>
      <c r="D87" s="0" t="n">
        <v>4.27</v>
      </c>
      <c r="E87" s="0" t="n">
        <v>5</v>
      </c>
      <c r="F87" s="0" t="n">
        <f aca="false">SUM(B87:E87)</f>
        <v>17.57</v>
      </c>
      <c r="G87" s="6" t="n">
        <f aca="false">F87/20</f>
        <v>0.8785</v>
      </c>
      <c r="H87" s="0" t="n">
        <f aca="false">IF(G87&lt;$M$13,5,IF(G87&lt;$M$12,4,IF(G87&lt;$M$11,3.7,IF(G87&lt;$M$10,3.3,IF(G87&lt;$M$9,3,IF(G87&lt;$M$8,2.7,IF(G87&lt;$M$7,2.3,IF(G87&lt;$M$6,2,IF(G87&lt;$M$5,1.7,IF(G87&lt;$M$4,1.3,IF(G87="n.t.","N/A",1)))))))))))</f>
        <v>1.7</v>
      </c>
    </row>
    <row r="88" customFormat="false" ht="13.8" hidden="false" customHeight="false" outlineLevel="0" collapsed="false">
      <c r="A88" s="0" t="n">
        <v>387671</v>
      </c>
      <c r="B88" s="0" t="n">
        <v>3.8</v>
      </c>
      <c r="C88" s="0" t="n">
        <v>4.75</v>
      </c>
      <c r="D88" s="0" t="n">
        <v>4</v>
      </c>
      <c r="E88" s="0" t="n">
        <v>5</v>
      </c>
      <c r="F88" s="0" t="n">
        <f aca="false">SUM(B88:E88)</f>
        <v>17.55</v>
      </c>
      <c r="G88" s="6" t="n">
        <f aca="false">F88/20</f>
        <v>0.8775</v>
      </c>
      <c r="H88" s="0" t="n">
        <f aca="false">IF(G88&lt;$M$13,5,IF(G88&lt;$M$12,4,IF(G88&lt;$M$11,3.7,IF(G88&lt;$M$10,3.3,IF(G88&lt;$M$9,3,IF(G88&lt;$M$8,2.7,IF(G88&lt;$M$7,2.3,IF(G88&lt;$M$6,2,IF(G88&lt;$M$5,1.7,IF(G88&lt;$M$4,1.3,IF(G88="n.t.","N/A",1)))))))))))</f>
        <v>1.7</v>
      </c>
    </row>
    <row r="89" customFormat="false" ht="13.8" hidden="false" customHeight="false" outlineLevel="0" collapsed="false">
      <c r="A89" s="0" t="n">
        <v>387048</v>
      </c>
      <c r="B89" s="31"/>
      <c r="C89" s="32"/>
      <c r="D89" s="32"/>
      <c r="E89" s="32"/>
      <c r="F89" s="0" t="n">
        <f aca="false">SUM(B89:E89)</f>
        <v>0</v>
      </c>
      <c r="G89" s="6" t="n">
        <f aca="false">F89/20</f>
        <v>0</v>
      </c>
      <c r="H89" s="0" t="n">
        <f aca="false">IF(G89&lt;$M$13,5,IF(G89&lt;$M$12,4,IF(G89&lt;$M$11,3.7,IF(G89&lt;$M$10,3.3,IF(G89&lt;$M$9,3,IF(G89&lt;$M$8,2.7,IF(G89&lt;$M$7,2.3,IF(G89&lt;$M$6,2,IF(G89&lt;$M$5,1.7,IF(G89&lt;$M$4,1.3,IF(G89="n.t.","N/A",1)))))))))))</f>
        <v>5</v>
      </c>
    </row>
    <row r="90" customFormat="false" ht="13.8" hidden="false" customHeight="false" outlineLevel="0" collapsed="false">
      <c r="A90" s="0" t="n">
        <v>347238</v>
      </c>
      <c r="B90" s="0" t="n">
        <v>4</v>
      </c>
      <c r="C90" s="0" t="n">
        <v>4.38</v>
      </c>
      <c r="D90" s="0" t="n">
        <v>4.03</v>
      </c>
      <c r="E90" s="0" t="n">
        <v>3.18</v>
      </c>
      <c r="F90" s="0" t="n">
        <f aca="false">SUM(B90:E90)</f>
        <v>15.59</v>
      </c>
      <c r="G90" s="6" t="n">
        <f aca="false">F90/20</f>
        <v>0.7795</v>
      </c>
      <c r="H90" s="0" t="n">
        <f aca="false">IF(G90&lt;$M$13,5,IF(G90&lt;$M$12,4,IF(G90&lt;$M$11,3.7,IF(G90&lt;$M$10,3.3,IF(G90&lt;$M$9,3,IF(G90&lt;$M$8,2.7,IF(G90&lt;$M$7,2.3,IF(G90&lt;$M$6,2,IF(G90&lt;$M$5,1.7,IF(G90&lt;$M$4,1.3,IF(G90="n.t.","N/A",1)))))))))))</f>
        <v>2.3</v>
      </c>
    </row>
    <row r="91" customFormat="false" ht="13.8" hidden="false" customHeight="false" outlineLevel="0" collapsed="false">
      <c r="A91" s="0" t="n">
        <v>384844</v>
      </c>
      <c r="B91" s="0" t="n">
        <v>2.8</v>
      </c>
      <c r="C91" s="0" t="n">
        <v>5</v>
      </c>
      <c r="D91" s="0" t="s">
        <v>28</v>
      </c>
      <c r="E91" s="0" t="s">
        <v>28</v>
      </c>
      <c r="F91" s="0" t="n">
        <f aca="false">SUM(B91:E91)</f>
        <v>7.8</v>
      </c>
      <c r="G91" s="6" t="n">
        <f aca="false">F91/20</f>
        <v>0.39</v>
      </c>
      <c r="H91" s="0" t="n">
        <f aca="false">IF(G91&lt;$M$13,5,IF(G91&lt;$M$12,4,IF(G91&lt;$M$11,3.7,IF(G91&lt;$M$10,3.3,IF(G91&lt;$M$9,3,IF(G91&lt;$M$8,2.7,IF(G91&lt;$M$7,2.3,IF(G91&lt;$M$6,2,IF(G91&lt;$M$5,1.7,IF(G91&lt;$M$4,1.3,IF(G91="n.t.","N/A",1)))))))))))</f>
        <v>5</v>
      </c>
    </row>
    <row r="92" customFormat="false" ht="13.8" hidden="false" customHeight="false" outlineLevel="0" collapsed="false">
      <c r="A92" s="0" t="n">
        <v>387219</v>
      </c>
      <c r="B92" s="0" t="n">
        <v>4.4</v>
      </c>
      <c r="C92" s="0" t="n">
        <v>4.25</v>
      </c>
      <c r="D92" s="0" t="n">
        <v>4.33</v>
      </c>
      <c r="E92" s="0" t="n">
        <v>5</v>
      </c>
      <c r="F92" s="0" t="n">
        <f aca="false">SUM(B92:E92)</f>
        <v>17.98</v>
      </c>
      <c r="G92" s="6" t="n">
        <f aca="false">F92/20</f>
        <v>0.899</v>
      </c>
      <c r="H92" s="0" t="n">
        <f aca="false">IF(G92&lt;$M$13,5,IF(G92&lt;$M$12,4,IF(G92&lt;$M$11,3.7,IF(G92&lt;$M$10,3.3,IF(G92&lt;$M$9,3,IF(G92&lt;$M$8,2.7,IF(G92&lt;$M$7,2.3,IF(G92&lt;$M$6,2,IF(G92&lt;$M$5,1.7,IF(G92&lt;$M$4,1.3,IF(G92="n.t.","N/A",1)))))))))))</f>
        <v>1.7</v>
      </c>
    </row>
    <row r="93" customFormat="false" ht="13.8" hidden="false" customHeight="false" outlineLevel="0" collapsed="false">
      <c r="A93" s="0" t="n">
        <v>380523</v>
      </c>
      <c r="B93" s="0" t="s">
        <v>28</v>
      </c>
      <c r="C93" s="0" t="s">
        <v>28</v>
      </c>
      <c r="D93" s="0" t="s">
        <v>28</v>
      </c>
      <c r="E93" s="0" t="s">
        <v>28</v>
      </c>
      <c r="F93" s="0" t="n">
        <f aca="false">SUM(B93:E93)</f>
        <v>0</v>
      </c>
      <c r="G93" s="6" t="n">
        <f aca="false">F93/20</f>
        <v>0</v>
      </c>
      <c r="H93" s="0" t="n">
        <f aca="false">IF(G93&lt;$M$13,5,IF(G93&lt;$M$12,4,IF(G93&lt;$M$11,3.7,IF(G93&lt;$M$10,3.3,IF(G93&lt;$M$9,3,IF(G93&lt;$M$8,2.7,IF(G93&lt;$M$7,2.3,IF(G93&lt;$M$6,2,IF(G93&lt;$M$5,1.7,IF(G93&lt;$M$4,1.3,IF(G93="n.t.","N/A",1)))))))))))</f>
        <v>5</v>
      </c>
    </row>
    <row r="94" customFormat="false" ht="13.8" hidden="false" customHeight="false" outlineLevel="0" collapsed="false">
      <c r="A94" s="0" t="n">
        <v>383800</v>
      </c>
      <c r="B94" s="31"/>
      <c r="C94" s="32"/>
      <c r="D94" s="32"/>
      <c r="E94" s="32"/>
      <c r="F94" s="0" t="n">
        <f aca="false">SUM(B94:E94)</f>
        <v>0</v>
      </c>
      <c r="G94" s="6" t="n">
        <f aca="false">F94/20</f>
        <v>0</v>
      </c>
      <c r="H94" s="0" t="n">
        <f aca="false">IF(G94&lt;$M$13,5,IF(G94&lt;$M$12,4,IF(G94&lt;$M$11,3.7,IF(G94&lt;$M$10,3.3,IF(G94&lt;$M$9,3,IF(G94&lt;$M$8,2.7,IF(G94&lt;$M$7,2.3,IF(G94&lt;$M$6,2,IF(G94&lt;$M$5,1.7,IF(G94&lt;$M$4,1.3,IF(G94="n.t.","N/A",1)))))))))))</f>
        <v>5</v>
      </c>
    </row>
    <row r="95" customFormat="false" ht="13.8" hidden="false" customHeight="false" outlineLevel="0" collapsed="false">
      <c r="A95" s="0" t="n">
        <v>375367</v>
      </c>
      <c r="B95" s="0" t="n">
        <v>4.8</v>
      </c>
      <c r="C95" s="0" t="n">
        <v>4.25</v>
      </c>
      <c r="D95" s="0" t="n">
        <v>3.8</v>
      </c>
      <c r="E95" s="0" t="n">
        <v>4.2</v>
      </c>
      <c r="F95" s="0" t="n">
        <f aca="false">SUM(B95:E95)</f>
        <v>17.05</v>
      </c>
      <c r="G95" s="6" t="n">
        <f aca="false">F95/20</f>
        <v>0.8525</v>
      </c>
      <c r="H95" s="0" t="n">
        <f aca="false">IF(G95&lt;$M$13,5,IF(G95&lt;$M$12,4,IF(G95&lt;$M$11,3.7,IF(G95&lt;$M$10,3.3,IF(G95&lt;$M$9,3,IF(G95&lt;$M$8,2.7,IF(G95&lt;$M$7,2.3,IF(G95&lt;$M$6,2,IF(G95&lt;$M$5,1.7,IF(G95&lt;$M$4,1.3,IF(G95="n.t.","N/A",1)))))))))))</f>
        <v>1.7</v>
      </c>
    </row>
    <row r="96" customFormat="false" ht="13.8" hidden="false" customHeight="false" outlineLevel="0" collapsed="false">
      <c r="A96" s="0" t="n">
        <v>387810</v>
      </c>
      <c r="B96" s="0" t="n">
        <v>3</v>
      </c>
      <c r="C96" s="0" t="n">
        <v>4</v>
      </c>
      <c r="D96" s="0" t="n">
        <v>4.47</v>
      </c>
      <c r="E96" s="0" t="n">
        <v>4.2</v>
      </c>
      <c r="F96" s="0" t="n">
        <f aca="false">SUM(B96:E96)</f>
        <v>15.67</v>
      </c>
      <c r="G96" s="6" t="n">
        <f aca="false">F96/20</f>
        <v>0.7835</v>
      </c>
      <c r="H96" s="0" t="n">
        <f aca="false">IF(G96&lt;$M$13,5,IF(G96&lt;$M$12,4,IF(G96&lt;$M$11,3.7,IF(G96&lt;$M$10,3.3,IF(G96&lt;$M$9,3,IF(G96&lt;$M$8,2.7,IF(G96&lt;$M$7,2.3,IF(G96&lt;$M$6,2,IF(G96&lt;$M$5,1.7,IF(G96&lt;$M$4,1.3,IF(G96="n.t.","N/A",1)))))))))))</f>
        <v>2.3</v>
      </c>
    </row>
    <row r="97" customFormat="false" ht="13.8" hidden="false" customHeight="false" outlineLevel="0" collapsed="false">
      <c r="A97" s="0" t="n">
        <v>378449</v>
      </c>
      <c r="B97" s="0" t="n">
        <v>4.8</v>
      </c>
      <c r="C97" s="0" t="n">
        <v>5</v>
      </c>
      <c r="D97" s="0" t="n">
        <v>4.6</v>
      </c>
      <c r="E97" s="0" t="n">
        <v>5</v>
      </c>
      <c r="F97" s="0" t="n">
        <f aca="false">SUM(B97:E97)</f>
        <v>19.4</v>
      </c>
      <c r="G97" s="6" t="n">
        <f aca="false">F97/20</f>
        <v>0.97</v>
      </c>
      <c r="H97" s="0" t="n">
        <f aca="false">IF(G97&lt;$M$13,5,IF(G97&lt;$M$12,4,IF(G97&lt;$M$11,3.7,IF(G97&lt;$M$10,3.3,IF(G97&lt;$M$9,3,IF(G97&lt;$M$8,2.7,IF(G97&lt;$M$7,2.3,IF(G97&lt;$M$6,2,IF(G97&lt;$M$5,1.7,IF(G97&lt;$M$4,1.3,IF(G97="n.t.","N/A",1)))))))))))</f>
        <v>1</v>
      </c>
    </row>
    <row r="98" customFormat="false" ht="13.8" hidden="false" customHeight="false" outlineLevel="0" collapsed="false">
      <c r="A98" s="0" t="n">
        <v>355728</v>
      </c>
      <c r="B98" s="0" t="n">
        <v>4.4</v>
      </c>
      <c r="C98" s="0" t="n">
        <v>4</v>
      </c>
      <c r="D98" s="0" t="n">
        <v>5</v>
      </c>
      <c r="E98" s="0" t="n">
        <v>4.89</v>
      </c>
      <c r="F98" s="0" t="n">
        <f aca="false">SUM(B98:E98)</f>
        <v>18.29</v>
      </c>
      <c r="G98" s="6" t="n">
        <f aca="false">F98/20</f>
        <v>0.9145</v>
      </c>
      <c r="H98" s="0" t="n">
        <f aca="false">IF(G98&lt;$M$13,5,IF(G98&lt;$M$12,4,IF(G98&lt;$M$11,3.7,IF(G98&lt;$M$10,3.3,IF(G98&lt;$M$9,3,IF(G98&lt;$M$8,2.7,IF(G98&lt;$M$7,2.3,IF(G98&lt;$M$6,2,IF(G98&lt;$M$5,1.7,IF(G98&lt;$M$4,1.3,IF(G98="n.t.","N/A",1)))))))))))</f>
        <v>1.3</v>
      </c>
    </row>
    <row r="99" customFormat="false" ht="13.8" hidden="false" customHeight="false" outlineLevel="0" collapsed="false">
      <c r="A99" s="0" t="n">
        <v>340556</v>
      </c>
      <c r="B99" s="0" t="n">
        <v>4.2</v>
      </c>
      <c r="C99" s="0" t="n">
        <v>4.25</v>
      </c>
      <c r="D99" s="0" t="n">
        <v>4.6</v>
      </c>
      <c r="E99" s="0" t="n">
        <v>5</v>
      </c>
      <c r="F99" s="0" t="n">
        <f aca="false">SUM(B99:E99)</f>
        <v>18.05</v>
      </c>
      <c r="G99" s="6" t="n">
        <f aca="false">F99/20</f>
        <v>0.9025</v>
      </c>
      <c r="H99" s="0" t="n">
        <f aca="false">IF(G99&lt;$M$13,5,IF(G99&lt;$M$12,4,IF(G99&lt;$M$11,3.7,IF(G99&lt;$M$10,3.3,IF(G99&lt;$M$9,3,IF(G99&lt;$M$8,2.7,IF(G99&lt;$M$7,2.3,IF(G99&lt;$M$6,2,IF(G99&lt;$M$5,1.7,IF(G99&lt;$M$4,1.3,IF(G99="n.t.","N/A",1)))))))))))</f>
        <v>1.3</v>
      </c>
    </row>
    <row r="100" customFormat="false" ht="13.8" hidden="false" customHeight="false" outlineLevel="0" collapsed="false">
      <c r="A100" s="0" t="n">
        <v>379846</v>
      </c>
      <c r="B100" s="0" t="n">
        <v>3.2</v>
      </c>
      <c r="C100" s="0" t="n">
        <v>0.75</v>
      </c>
      <c r="D100" s="0" t="n">
        <v>3.7</v>
      </c>
      <c r="E100" s="0" t="n">
        <v>3.64</v>
      </c>
      <c r="F100" s="0" t="n">
        <f aca="false">SUM(B100:E100)</f>
        <v>11.29</v>
      </c>
      <c r="G100" s="6" t="n">
        <f aca="false">F100/20</f>
        <v>0.5645</v>
      </c>
      <c r="H100" s="0" t="n">
        <f aca="false">IF(G100&lt;$M$13,5,IF(G100&lt;$M$12,4,IF(G100&lt;$M$11,3.7,IF(G100&lt;$M$10,3.3,IF(G100&lt;$M$9,3,IF(G100&lt;$M$8,2.7,IF(G100&lt;$M$7,2.3,IF(G100&lt;$M$6,2,IF(G100&lt;$M$5,1.7,IF(G100&lt;$M$4,1.3,IF(G100="n.t.","N/A",1)))))))))))</f>
        <v>3.7</v>
      </c>
    </row>
    <row r="101" customFormat="false" ht="13.8" hidden="false" customHeight="false" outlineLevel="0" collapsed="false">
      <c r="A101" s="0" t="n">
        <v>383094</v>
      </c>
      <c r="B101" s="31"/>
      <c r="C101" s="32"/>
      <c r="D101" s="32"/>
      <c r="E101" s="32"/>
      <c r="F101" s="0" t="n">
        <f aca="false">SUM(B101:E101)</f>
        <v>0</v>
      </c>
      <c r="G101" s="6" t="n">
        <f aca="false">F101/20</f>
        <v>0</v>
      </c>
      <c r="H101" s="0" t="n">
        <f aca="false">IF(G101&lt;$M$13,5,IF(G101&lt;$M$12,4,IF(G101&lt;$M$11,3.7,IF(G101&lt;$M$10,3.3,IF(G101&lt;$M$9,3,IF(G101&lt;$M$8,2.7,IF(G101&lt;$M$7,2.3,IF(G101&lt;$M$6,2,IF(G101&lt;$M$5,1.7,IF(G101&lt;$M$4,1.3,IF(G101="n.t.","N/A",1)))))))))))</f>
        <v>5</v>
      </c>
    </row>
    <row r="102" customFormat="false" ht="13.8" hidden="false" customHeight="false" outlineLevel="0" collapsed="false">
      <c r="A102" s="0" t="n">
        <v>387955</v>
      </c>
      <c r="B102" s="0" t="s">
        <v>28</v>
      </c>
      <c r="C102" s="0" t="s">
        <v>28</v>
      </c>
      <c r="D102" s="0" t="n">
        <v>1.07</v>
      </c>
      <c r="E102" s="0" t="n">
        <v>1.02</v>
      </c>
      <c r="F102" s="0" t="n">
        <f aca="false">SUM(B102:E102)</f>
        <v>2.09</v>
      </c>
      <c r="G102" s="6" t="n">
        <f aca="false">F102/20</f>
        <v>0.1045</v>
      </c>
      <c r="H102" s="0" t="n">
        <f aca="false">IF(G102&lt;$M$13,5,IF(G102&lt;$M$12,4,IF(G102&lt;$M$11,3.7,IF(G102&lt;$M$10,3.3,IF(G102&lt;$M$9,3,IF(G102&lt;$M$8,2.7,IF(G102&lt;$M$7,2.3,IF(G102&lt;$M$6,2,IF(G102&lt;$M$5,1.7,IF(G102&lt;$M$4,1.3,IF(G102="n.t.","N/A",1)))))))))))</f>
        <v>5</v>
      </c>
    </row>
    <row r="103" customFormat="false" ht="13.8" hidden="false" customHeight="false" outlineLevel="0" collapsed="false">
      <c r="A103" s="0" t="n">
        <v>380451</v>
      </c>
      <c r="B103" s="31"/>
      <c r="C103" s="32"/>
      <c r="D103" s="32"/>
      <c r="E103" s="32"/>
      <c r="F103" s="0" t="n">
        <f aca="false">SUM(B103:E103)</f>
        <v>0</v>
      </c>
      <c r="G103" s="6" t="n">
        <f aca="false">F103/20</f>
        <v>0</v>
      </c>
      <c r="H103" s="0" t="n">
        <f aca="false">IF(G103&lt;$M$13,5,IF(G103&lt;$M$12,4,IF(G103&lt;$M$11,3.7,IF(G103&lt;$M$10,3.3,IF(G103&lt;$M$9,3,IF(G103&lt;$M$8,2.7,IF(G103&lt;$M$7,2.3,IF(G103&lt;$M$6,2,IF(G103&lt;$M$5,1.7,IF(G103&lt;$M$4,1.3,IF(G103="n.t.","N/A",1)))))))))))</f>
        <v>5</v>
      </c>
    </row>
    <row r="104" customFormat="false" ht="13.8" hidden="false" customHeight="false" outlineLevel="0" collapsed="false">
      <c r="A104" s="0" t="n">
        <v>378928</v>
      </c>
      <c r="B104" s="31"/>
      <c r="C104" s="32"/>
      <c r="D104" s="32"/>
      <c r="E104" s="32"/>
      <c r="F104" s="0" t="n">
        <f aca="false">SUM(B104:E104)</f>
        <v>0</v>
      </c>
      <c r="G104" s="6" t="n">
        <f aca="false">F104/20</f>
        <v>0</v>
      </c>
      <c r="H104" s="0" t="n">
        <f aca="false">IF(G104&lt;$M$13,5,IF(G104&lt;$M$12,4,IF(G104&lt;$M$11,3.7,IF(G104&lt;$M$10,3.3,IF(G104&lt;$M$9,3,IF(G104&lt;$M$8,2.7,IF(G104&lt;$M$7,2.3,IF(G104&lt;$M$6,2,IF(G104&lt;$M$5,1.7,IF(G104&lt;$M$4,1.3,IF(G104="n.t.","N/A",1)))))))))))</f>
        <v>5</v>
      </c>
    </row>
    <row r="105" customFormat="false" ht="13.8" hidden="false" customHeight="false" outlineLevel="0" collapsed="false">
      <c r="A105" s="0" t="n">
        <v>387521</v>
      </c>
      <c r="B105" s="0" t="n">
        <v>4</v>
      </c>
      <c r="C105" s="0" t="n">
        <v>4</v>
      </c>
      <c r="D105" s="0" t="n">
        <v>4.3</v>
      </c>
      <c r="E105" s="0" t="n">
        <v>3.52</v>
      </c>
      <c r="F105" s="0" t="n">
        <f aca="false">SUM(B105:E105)</f>
        <v>15.82</v>
      </c>
      <c r="G105" s="6" t="n">
        <f aca="false">F105/20</f>
        <v>0.791</v>
      </c>
      <c r="H105" s="0" t="n">
        <f aca="false">IF(G105&lt;$M$13,5,IF(G105&lt;$M$12,4,IF(G105&lt;$M$11,3.7,IF(G105&lt;$M$10,3.3,IF(G105&lt;$M$9,3,IF(G105&lt;$M$8,2.7,IF(G105&lt;$M$7,2.3,IF(G105&lt;$M$6,2,IF(G105&lt;$M$5,1.7,IF(G105&lt;$M$4,1.3,IF(G105="n.t.","N/A",1)))))))))))</f>
        <v>2.3</v>
      </c>
    </row>
    <row r="106" customFormat="false" ht="13.8" hidden="false" customHeight="false" outlineLevel="0" collapsed="false">
      <c r="A106" s="0" t="n">
        <v>339497</v>
      </c>
      <c r="B106" s="0" t="s">
        <v>28</v>
      </c>
      <c r="C106" s="0" t="n">
        <v>3.25</v>
      </c>
      <c r="D106" s="0" t="n">
        <v>4.6</v>
      </c>
      <c r="E106" s="0" t="n">
        <v>4.89</v>
      </c>
      <c r="F106" s="0" t="n">
        <f aca="false">SUM(B106:E106)</f>
        <v>12.74</v>
      </c>
      <c r="G106" s="6" t="n">
        <f aca="false">F106/20</f>
        <v>0.637</v>
      </c>
      <c r="H106" s="0" t="n">
        <f aca="false">IF(G106&lt;$M$13,5,IF(G106&lt;$M$12,4,IF(G106&lt;$M$11,3.7,IF(G106&lt;$M$10,3.3,IF(G106&lt;$M$9,3,IF(G106&lt;$M$8,2.7,IF(G106&lt;$M$7,2.3,IF(G106&lt;$M$6,2,IF(G106&lt;$M$5,1.7,IF(G106&lt;$M$4,1.3,IF(G106="n.t.","N/A",1)))))))))))</f>
        <v>3.3</v>
      </c>
    </row>
    <row r="107" customFormat="false" ht="13.8" hidden="false" customHeight="false" outlineLevel="0" collapsed="false">
      <c r="A107" s="0" t="n">
        <v>333471</v>
      </c>
      <c r="B107" s="0" t="s">
        <v>28</v>
      </c>
      <c r="C107" s="0" t="n">
        <v>2.5</v>
      </c>
      <c r="D107" s="0" t="n">
        <v>3.2</v>
      </c>
      <c r="E107" s="0" t="n">
        <v>5</v>
      </c>
      <c r="F107" s="0" t="n">
        <f aca="false">SUM(B107:E107)</f>
        <v>10.7</v>
      </c>
      <c r="G107" s="6" t="n">
        <f aca="false">F107/20</f>
        <v>0.535</v>
      </c>
      <c r="H107" s="0" t="n">
        <f aca="false">IF(G107&lt;$M$13,5,IF(G107&lt;$M$12,4,IF(G107&lt;$M$11,3.7,IF(G107&lt;$M$10,3.3,IF(G107&lt;$M$9,3,IF(G107&lt;$M$8,2.7,IF(G107&lt;$M$7,2.3,IF(G107&lt;$M$6,2,IF(G107&lt;$M$5,1.7,IF(G107&lt;$M$4,1.3,IF(G107="n.t.","N/A",1)))))))))))</f>
        <v>4</v>
      </c>
    </row>
    <row r="108" customFormat="false" ht="13.8" hidden="false" customHeight="false" outlineLevel="0" collapsed="false">
      <c r="A108" s="0" t="n">
        <v>387918</v>
      </c>
      <c r="B108" s="0" t="n">
        <v>4.6</v>
      </c>
      <c r="C108" s="0" t="n">
        <v>3.5</v>
      </c>
      <c r="D108" s="0" t="n">
        <v>4.3</v>
      </c>
      <c r="E108" s="0" t="n">
        <v>3.98</v>
      </c>
      <c r="F108" s="0" t="n">
        <f aca="false">SUM(B108:E108)</f>
        <v>16.38</v>
      </c>
      <c r="G108" s="6" t="n">
        <f aca="false">F108/20</f>
        <v>0.819</v>
      </c>
      <c r="H108" s="0" t="n">
        <f aca="false">IF(G108&lt;$M$13,5,IF(G108&lt;$M$12,4,IF(G108&lt;$M$11,3.7,IF(G108&lt;$M$10,3.3,IF(G108&lt;$M$9,3,IF(G108&lt;$M$8,2.7,IF(G108&lt;$M$7,2.3,IF(G108&lt;$M$6,2,IF(G108&lt;$M$5,1.7,IF(G108&lt;$M$4,1.3,IF(G108="n.t.","N/A",1)))))))))))</f>
        <v>2</v>
      </c>
    </row>
    <row r="109" customFormat="false" ht="13.8" hidden="false" customHeight="false" outlineLevel="0" collapsed="false">
      <c r="A109" s="0" t="n">
        <v>386995</v>
      </c>
      <c r="B109" s="0" t="n">
        <v>4.4</v>
      </c>
      <c r="C109" s="0" t="n">
        <v>4.25</v>
      </c>
      <c r="D109" s="0" t="n">
        <v>4.07</v>
      </c>
      <c r="E109" s="0" t="n">
        <v>5</v>
      </c>
      <c r="F109" s="0" t="n">
        <f aca="false">SUM(B109:E109)</f>
        <v>17.72</v>
      </c>
      <c r="G109" s="6" t="n">
        <f aca="false">F109/20</f>
        <v>0.886</v>
      </c>
      <c r="H109" s="0" t="n">
        <f aca="false">IF(G109&lt;$M$13,5,IF(G109&lt;$M$12,4,IF(G109&lt;$M$11,3.7,IF(G109&lt;$M$10,3.3,IF(G109&lt;$M$9,3,IF(G109&lt;$M$8,2.7,IF(G109&lt;$M$7,2.3,IF(G109&lt;$M$6,2,IF(G109&lt;$M$5,1.7,IF(G109&lt;$M$4,1.3,IF(G109="n.t.","N/A",1)))))))))))</f>
        <v>1.7</v>
      </c>
    </row>
    <row r="110" customFormat="false" ht="13.8" hidden="false" customHeight="false" outlineLevel="0" collapsed="false">
      <c r="A110" s="0" t="n">
        <v>381969</v>
      </c>
      <c r="B110" s="0" t="n">
        <v>3.3</v>
      </c>
      <c r="C110" s="0" t="n">
        <v>2</v>
      </c>
      <c r="D110" s="0" t="n">
        <v>2.63</v>
      </c>
      <c r="E110" s="0" t="n">
        <v>4.66</v>
      </c>
      <c r="F110" s="0" t="n">
        <f aca="false">SUM(B110:E110)</f>
        <v>12.59</v>
      </c>
      <c r="G110" s="6" t="n">
        <f aca="false">F110/20</f>
        <v>0.6295</v>
      </c>
      <c r="H110" s="0" t="n">
        <f aca="false">IF(G110&lt;$M$13,5,IF(G110&lt;$M$12,4,IF(G110&lt;$M$11,3.7,IF(G110&lt;$M$10,3.3,IF(G110&lt;$M$9,3,IF(G110&lt;$M$8,2.7,IF(G110&lt;$M$7,2.3,IF(G110&lt;$M$6,2,IF(G110&lt;$M$5,1.7,IF(G110&lt;$M$4,1.3,IF(G110="n.t.","N/A",1)))))))))))</f>
        <v>3.3</v>
      </c>
    </row>
    <row r="111" customFormat="false" ht="13.8" hidden="false" customHeight="false" outlineLevel="0" collapsed="false">
      <c r="A111" s="0" t="n">
        <v>372843</v>
      </c>
      <c r="B111" s="0" t="n">
        <v>3.8</v>
      </c>
      <c r="C111" s="0" t="n">
        <v>5</v>
      </c>
      <c r="D111" s="0" t="n">
        <v>4.47</v>
      </c>
      <c r="E111" s="0" t="n">
        <v>5</v>
      </c>
      <c r="F111" s="0" t="n">
        <f aca="false">SUM(B111:E111)</f>
        <v>18.27</v>
      </c>
      <c r="G111" s="6" t="n">
        <f aca="false">F111/20</f>
        <v>0.9135</v>
      </c>
      <c r="H111" s="0" t="n">
        <f aca="false">IF(G111&lt;$M$13,5,IF(G111&lt;$M$12,4,IF(G111&lt;$M$11,3.7,IF(G111&lt;$M$10,3.3,IF(G111&lt;$M$9,3,IF(G111&lt;$M$8,2.7,IF(G111&lt;$M$7,2.3,IF(G111&lt;$M$6,2,IF(G111&lt;$M$5,1.7,IF(G111&lt;$M$4,1.3,IF(G111="n.t.","N/A",1)))))))))))</f>
        <v>1.3</v>
      </c>
    </row>
    <row r="112" customFormat="false" ht="13.8" hidden="false" customHeight="false" outlineLevel="0" collapsed="false">
      <c r="A112" s="0" t="n">
        <v>384277</v>
      </c>
      <c r="B112" s="0" t="n">
        <v>4.6</v>
      </c>
      <c r="C112" s="0" t="n">
        <v>3.5</v>
      </c>
      <c r="D112" s="0" t="n">
        <v>4.6</v>
      </c>
      <c r="E112" s="0" t="n">
        <v>3.52</v>
      </c>
      <c r="F112" s="0" t="n">
        <f aca="false">SUM(B112:E112)</f>
        <v>16.22</v>
      </c>
      <c r="G112" s="6" t="n">
        <f aca="false">F112/20</f>
        <v>0.811</v>
      </c>
      <c r="H112" s="0" t="n">
        <f aca="false">IF(G112&lt;$M$13,5,IF(G112&lt;$M$12,4,IF(G112&lt;$M$11,3.7,IF(G112&lt;$M$10,3.3,IF(G112&lt;$M$9,3,IF(G112&lt;$M$8,2.7,IF(G112&lt;$M$7,2.3,IF(G112&lt;$M$6,2,IF(G112&lt;$M$5,1.7,IF(G112&lt;$M$4,1.3,IF(G112="n.t.","N/A",1)))))))))))</f>
        <v>2</v>
      </c>
    </row>
    <row r="113" customFormat="false" ht="13.8" hidden="false" customHeight="false" outlineLevel="0" collapsed="false">
      <c r="A113" s="0" t="n">
        <v>387580</v>
      </c>
      <c r="B113" s="0" t="n">
        <v>4.4</v>
      </c>
      <c r="C113" s="0" t="n">
        <v>3</v>
      </c>
      <c r="D113" s="0" t="n">
        <v>4.2</v>
      </c>
      <c r="E113" s="0" t="n">
        <v>4.32</v>
      </c>
      <c r="F113" s="0" t="n">
        <f aca="false">SUM(B113:E113)</f>
        <v>15.92</v>
      </c>
      <c r="G113" s="6" t="n">
        <f aca="false">F113/20</f>
        <v>0.796</v>
      </c>
      <c r="H113" s="0" t="n">
        <f aca="false">IF(G113&lt;$M$13,5,IF(G113&lt;$M$12,4,IF(G113&lt;$M$11,3.7,IF(G113&lt;$M$10,3.3,IF(G113&lt;$M$9,3,IF(G113&lt;$M$8,2.7,IF(G113&lt;$M$7,2.3,IF(G113&lt;$M$6,2,IF(G113&lt;$M$5,1.7,IF(G113&lt;$M$4,1.3,IF(G113="n.t.","N/A",1)))))))))))</f>
        <v>2.3</v>
      </c>
    </row>
    <row r="114" customFormat="false" ht="13.8" hidden="false" customHeight="false" outlineLevel="0" collapsed="false">
      <c r="A114" s="0" t="n">
        <v>367447</v>
      </c>
      <c r="B114" s="0" t="n">
        <v>4.4</v>
      </c>
      <c r="C114" s="0" t="n">
        <v>4.13</v>
      </c>
      <c r="D114" s="0" t="n">
        <v>4.3</v>
      </c>
      <c r="E114" s="0" t="n">
        <v>4.32</v>
      </c>
      <c r="F114" s="0" t="n">
        <f aca="false">SUM(B114:E114)</f>
        <v>17.15</v>
      </c>
      <c r="G114" s="6" t="n">
        <f aca="false">F114/20</f>
        <v>0.8575</v>
      </c>
      <c r="H114" s="0" t="n">
        <f aca="false">IF(G114&lt;$M$13,5,IF(G114&lt;$M$12,4,IF(G114&lt;$M$11,3.7,IF(G114&lt;$M$10,3.3,IF(G114&lt;$M$9,3,IF(G114&lt;$M$8,2.7,IF(G114&lt;$M$7,2.3,IF(G114&lt;$M$6,2,IF(G114&lt;$M$5,1.7,IF(G114&lt;$M$4,1.3,IF(G114="n.t.","N/A",1)))))))))))</f>
        <v>1.7</v>
      </c>
    </row>
    <row r="115" customFormat="false" ht="13.8" hidden="false" customHeight="false" outlineLevel="0" collapsed="false">
      <c r="A115" s="0" t="n">
        <v>387903</v>
      </c>
      <c r="B115" s="0" t="n">
        <v>5</v>
      </c>
      <c r="C115" s="0" t="n">
        <v>5</v>
      </c>
      <c r="D115" s="0" t="n">
        <v>3.87</v>
      </c>
      <c r="E115" s="0" t="n">
        <v>3.86</v>
      </c>
      <c r="F115" s="0" t="n">
        <f aca="false">SUM(B115:E115)</f>
        <v>17.73</v>
      </c>
      <c r="G115" s="6" t="n">
        <f aca="false">F115/20</f>
        <v>0.8865</v>
      </c>
      <c r="H115" s="0" t="n">
        <f aca="false">IF(G115&lt;$M$13,5,IF(G115&lt;$M$12,4,IF(G115&lt;$M$11,3.7,IF(G115&lt;$M$10,3.3,IF(G115&lt;$M$9,3,IF(G115&lt;$M$8,2.7,IF(G115&lt;$M$7,2.3,IF(G115&lt;$M$6,2,IF(G115&lt;$M$5,1.7,IF(G115&lt;$M$4,1.3,IF(G115="n.t.","N/A",1)))))))))))</f>
        <v>1.7</v>
      </c>
    </row>
    <row r="116" customFormat="false" ht="13.8" hidden="false" customHeight="false" outlineLevel="0" collapsed="false">
      <c r="A116" s="0" t="n">
        <v>387639</v>
      </c>
      <c r="B116" s="0" t="n">
        <v>4.5</v>
      </c>
      <c r="C116" s="0" t="n">
        <v>3.75</v>
      </c>
      <c r="D116" s="0" t="n">
        <v>4.33</v>
      </c>
      <c r="E116" s="0" t="n">
        <v>5</v>
      </c>
      <c r="F116" s="0" t="n">
        <f aca="false">SUM(B116:E116)</f>
        <v>17.58</v>
      </c>
      <c r="G116" s="6" t="n">
        <f aca="false">F116/20</f>
        <v>0.879</v>
      </c>
      <c r="H116" s="0" t="n">
        <f aca="false">IF(G116&lt;$M$13,5,IF(G116&lt;$M$12,4,IF(G116&lt;$M$11,3.7,IF(G116&lt;$M$10,3.3,IF(G116&lt;$M$9,3,IF(G116&lt;$M$8,2.7,IF(G116&lt;$M$7,2.3,IF(G116&lt;$M$6,2,IF(G116&lt;$M$5,1.7,IF(G116&lt;$M$4,1.3,IF(G116="n.t.","N/A",1)))))))))))</f>
        <v>1.7</v>
      </c>
    </row>
    <row r="117" customFormat="false" ht="13.8" hidden="false" customHeight="false" outlineLevel="0" collapsed="false">
      <c r="A117" s="0" t="n">
        <v>0</v>
      </c>
      <c r="B117" s="31"/>
      <c r="C117" s="32"/>
      <c r="D117" s="32"/>
      <c r="E117" s="32"/>
      <c r="F117" s="0" t="n">
        <f aca="false">SUM(B117:E117)</f>
        <v>0</v>
      </c>
      <c r="G117" s="6" t="n">
        <f aca="false">F117/20</f>
        <v>0</v>
      </c>
      <c r="H117" s="0" t="n">
        <f aca="false">IF(G117&lt;$M$13,5,IF(G117&lt;$M$12,4,IF(G117&lt;$M$11,3.7,IF(G117&lt;$M$10,3.3,IF(G117&lt;$M$9,3,IF(G117&lt;$M$8,2.7,IF(G117&lt;$M$7,2.3,IF(G117&lt;$M$6,2,IF(G117&lt;$M$5,1.7,IF(G117&lt;$M$4,1.3,IF(G117="n.t.","N/A",1)))))))))))</f>
        <v>5</v>
      </c>
    </row>
    <row r="118" customFormat="false" ht="13.8" hidden="false" customHeight="false" outlineLevel="0" collapsed="false">
      <c r="A118" s="0" t="n">
        <v>370404</v>
      </c>
      <c r="B118" s="0" t="n">
        <v>4</v>
      </c>
      <c r="C118" s="0" t="n">
        <v>3.75</v>
      </c>
      <c r="D118" s="0" t="n">
        <v>4.47</v>
      </c>
      <c r="E118" s="0" t="n">
        <v>4.77</v>
      </c>
      <c r="F118" s="0" t="n">
        <f aca="false">SUM(B118:E118)</f>
        <v>16.99</v>
      </c>
      <c r="G118" s="6" t="n">
        <f aca="false">F118/20</f>
        <v>0.8495</v>
      </c>
      <c r="H118" s="0" t="n">
        <f aca="false">IF(G118&lt;$M$13,5,IF(G118&lt;$M$12,4,IF(G118&lt;$M$11,3.7,IF(G118&lt;$M$10,3.3,IF(G118&lt;$M$9,3,IF(G118&lt;$M$8,2.7,IF(G118&lt;$M$7,2.3,IF(G118&lt;$M$6,2,IF(G118&lt;$M$5,1.7,IF(G118&lt;$M$4,1.3,IF(G118="n.t.","N/A",1)))))))))))</f>
        <v>2</v>
      </c>
    </row>
    <row r="119" customFormat="false" ht="13.8" hidden="false" customHeight="false" outlineLevel="0" collapsed="false">
      <c r="A119" s="0" t="n">
        <v>383721</v>
      </c>
      <c r="B119" s="0" t="n">
        <v>4.1</v>
      </c>
      <c r="C119" s="0" t="n">
        <v>4</v>
      </c>
      <c r="D119" s="0" t="n">
        <v>3.8</v>
      </c>
      <c r="E119" s="0" t="n">
        <v>3.41</v>
      </c>
      <c r="F119" s="0" t="n">
        <f aca="false">SUM(B119:E119)</f>
        <v>15.31</v>
      </c>
      <c r="G119" s="6" t="n">
        <f aca="false">F119/20</f>
        <v>0.7655</v>
      </c>
      <c r="H119" s="0" t="n">
        <f aca="false">IF(G119&lt;$M$13,5,IF(G119&lt;$M$12,4,IF(G119&lt;$M$11,3.7,IF(G119&lt;$M$10,3.3,IF(G119&lt;$M$9,3,IF(G119&lt;$M$8,2.7,IF(G119&lt;$M$7,2.3,IF(G119&lt;$M$6,2,IF(G119&lt;$M$5,1.7,IF(G119&lt;$M$4,1.3,IF(G119="n.t.","N/A",1)))))))))))</f>
        <v>2.3</v>
      </c>
    </row>
    <row r="120" customFormat="false" ht="13.8" hidden="false" customHeight="false" outlineLevel="0" collapsed="false">
      <c r="A120" s="0" t="n">
        <v>338791</v>
      </c>
      <c r="B120" s="0"/>
      <c r="F120" s="0" t="n">
        <f aca="false">SUM(B120:E120)</f>
        <v>0</v>
      </c>
      <c r="G120" s="6" t="n">
        <f aca="false">F120/20</f>
        <v>0</v>
      </c>
      <c r="H120" s="0" t="n">
        <f aca="false">IF(G120&lt;$M$13,5,IF(G120&lt;$M$12,4,IF(G120&lt;$M$11,3.7,IF(G120&lt;$M$10,3.3,IF(G120&lt;$M$9,3,IF(G120&lt;$M$8,2.7,IF(G120&lt;$M$7,2.3,IF(G120&lt;$M$6,2,IF(G120&lt;$M$5,1.7,IF(G120&lt;$M$4,1.3,IF(G120="n.t.","N/A",1)))))))))))</f>
        <v>5</v>
      </c>
    </row>
    <row r="121" customFormat="false" ht="13.8" hidden="false" customHeight="false" outlineLevel="0" collapsed="false">
      <c r="A121" s="0" t="n">
        <v>387729</v>
      </c>
      <c r="B121" s="0" t="n">
        <v>4.6</v>
      </c>
      <c r="C121" s="0" t="n">
        <v>5</v>
      </c>
      <c r="D121" s="0" t="n">
        <v>5</v>
      </c>
      <c r="E121" s="0" t="n">
        <v>5</v>
      </c>
      <c r="F121" s="0" t="n">
        <f aca="false">SUM(B121:E121)</f>
        <v>19.6</v>
      </c>
      <c r="G121" s="6" t="n">
        <f aca="false">F121/20</f>
        <v>0.98</v>
      </c>
      <c r="H121" s="0" t="n">
        <f aca="false">IF(G121&lt;$M$13,5,IF(G121&lt;$M$12,4,IF(G121&lt;$M$11,3.7,IF(G121&lt;$M$10,3.3,IF(G121&lt;$M$9,3,IF(G121&lt;$M$8,2.7,IF(G121&lt;$M$7,2.3,IF(G121&lt;$M$6,2,IF(G121&lt;$M$5,1.7,IF(G121&lt;$M$4,1.3,IF(G121="n.t.","N/A",1)))))))))))</f>
        <v>1</v>
      </c>
    </row>
    <row r="122" customFormat="false" ht="13.8" hidden="false" customHeight="false" outlineLevel="0" collapsed="false">
      <c r="A122" s="0" t="n">
        <v>387641</v>
      </c>
      <c r="B122" s="0" t="n">
        <v>4.5</v>
      </c>
      <c r="C122" s="0" t="n">
        <v>3.75</v>
      </c>
      <c r="D122" s="0" t="n">
        <v>4.47</v>
      </c>
      <c r="E122" s="0" t="n">
        <v>5</v>
      </c>
      <c r="F122" s="0" t="n">
        <f aca="false">SUM(B122:E122)</f>
        <v>17.72</v>
      </c>
      <c r="G122" s="6" t="n">
        <f aca="false">F122/20</f>
        <v>0.886</v>
      </c>
      <c r="H122" s="0" t="n">
        <f aca="false">IF(G122&lt;$M$13,5,IF(G122&lt;$M$12,4,IF(G122&lt;$M$11,3.7,IF(G122&lt;$M$10,3.3,IF(G122&lt;$M$9,3,IF(G122&lt;$M$8,2.7,IF(G122&lt;$M$7,2.3,IF(G122&lt;$M$6,2,IF(G122&lt;$M$5,1.7,IF(G122&lt;$M$4,1.3,IF(G122="n.t.","N/A",1)))))))))))</f>
        <v>1.7</v>
      </c>
    </row>
    <row r="123" customFormat="false" ht="13.8" hidden="false" customHeight="false" outlineLevel="0" collapsed="false">
      <c r="A123" s="0" t="n">
        <v>381066</v>
      </c>
      <c r="B123" s="0" t="n">
        <v>5</v>
      </c>
      <c r="C123" s="0" t="n">
        <v>5</v>
      </c>
      <c r="D123" s="0" t="n">
        <v>5</v>
      </c>
      <c r="E123" s="0" t="n">
        <v>5</v>
      </c>
      <c r="F123" s="0" t="n">
        <f aca="false">SUM(B123:E123)</f>
        <v>20</v>
      </c>
      <c r="G123" s="6" t="n">
        <f aca="false">F123/20</f>
        <v>1</v>
      </c>
      <c r="H123" s="0" t="n">
        <f aca="false">IF(G123&lt;$M$13,5,IF(G123&lt;$M$12,4,IF(G123&lt;$M$11,3.7,IF(G123&lt;$M$10,3.3,IF(G123&lt;$M$9,3,IF(G123&lt;$M$8,2.7,IF(G123&lt;$M$7,2.3,IF(G123&lt;$M$6,2,IF(G123&lt;$M$5,1.7,IF(G123&lt;$M$4,1.3,IF(G123="n.t.","N/A",1)))))))))))</f>
        <v>1</v>
      </c>
    </row>
    <row r="124" customFormat="false" ht="13.8" hidden="false" customHeight="false" outlineLevel="0" collapsed="false">
      <c r="A124" s="0" t="n">
        <v>380758</v>
      </c>
      <c r="B124" s="31"/>
      <c r="C124" s="32"/>
      <c r="D124" s="32"/>
      <c r="E124" s="32"/>
      <c r="F124" s="0" t="n">
        <f aca="false">SUM(B124:E124)</f>
        <v>0</v>
      </c>
      <c r="G124" s="6" t="n">
        <f aca="false">F124/20</f>
        <v>0</v>
      </c>
      <c r="H124" s="0" t="n">
        <f aca="false">IF(G124&lt;$M$13,5,IF(G124&lt;$M$12,4,IF(G124&lt;$M$11,3.7,IF(G124&lt;$M$10,3.3,IF(G124&lt;$M$9,3,IF(G124&lt;$M$8,2.7,IF(G124&lt;$M$7,2.3,IF(G124&lt;$M$6,2,IF(G124&lt;$M$5,1.7,IF(G124&lt;$M$4,1.3,IF(G124="n.t.","N/A",1)))))))))))</f>
        <v>5</v>
      </c>
    </row>
    <row r="125" customFormat="false" ht="13.8" hidden="false" customHeight="false" outlineLevel="0" collapsed="false">
      <c r="A125" s="0" t="n">
        <v>380477</v>
      </c>
      <c r="B125" s="0" t="n">
        <v>4.2</v>
      </c>
      <c r="C125" s="0" t="n">
        <v>5</v>
      </c>
      <c r="D125" s="0" t="n">
        <v>5</v>
      </c>
      <c r="E125" s="0" t="n">
        <v>5</v>
      </c>
      <c r="F125" s="0" t="n">
        <f aca="false">SUM(B125:E125)</f>
        <v>19.2</v>
      </c>
      <c r="G125" s="6" t="n">
        <f aca="false">F125/20</f>
        <v>0.96</v>
      </c>
      <c r="H125" s="0" t="n">
        <f aca="false">IF(G125&lt;$M$13,5,IF(G125&lt;$M$12,4,IF(G125&lt;$M$11,3.7,IF(G125&lt;$M$10,3.3,IF(G125&lt;$M$9,3,IF(G125&lt;$M$8,2.7,IF(G125&lt;$M$7,2.3,IF(G125&lt;$M$6,2,IF(G125&lt;$M$5,1.7,IF(G125&lt;$M$4,1.3,IF(G125="n.t.","N/A",1)))))))))))</f>
        <v>1</v>
      </c>
    </row>
    <row r="126" customFormat="false" ht="13.8" hidden="false" customHeight="false" outlineLevel="0" collapsed="false">
      <c r="A126" s="0" t="n">
        <v>380216</v>
      </c>
      <c r="B126" s="0" t="n">
        <v>4.8</v>
      </c>
      <c r="C126" s="0" t="n">
        <v>5</v>
      </c>
      <c r="D126" s="0" t="n">
        <v>5</v>
      </c>
      <c r="E126" s="0" t="n">
        <v>5</v>
      </c>
      <c r="F126" s="0" t="n">
        <f aca="false">SUM(B126:E126)</f>
        <v>19.8</v>
      </c>
      <c r="G126" s="6" t="n">
        <f aca="false">F126/20</f>
        <v>0.99</v>
      </c>
      <c r="H126" s="0" t="n">
        <f aca="false">IF(G126&lt;$M$13,5,IF(G126&lt;$M$12,4,IF(G126&lt;$M$11,3.7,IF(G126&lt;$M$10,3.3,IF(G126&lt;$M$9,3,IF(G126&lt;$M$8,2.7,IF(G126&lt;$M$7,2.3,IF(G126&lt;$M$6,2,IF(G126&lt;$M$5,1.7,IF(G126&lt;$M$4,1.3,IF(G126="n.t.","N/A",1)))))))))))</f>
        <v>1</v>
      </c>
    </row>
    <row r="127" customFormat="false" ht="13.8" hidden="false" customHeight="false" outlineLevel="0" collapsed="false">
      <c r="A127" s="0" t="n">
        <v>380454</v>
      </c>
      <c r="B127" s="0" t="n">
        <v>5</v>
      </c>
      <c r="C127" s="0" t="n">
        <v>5</v>
      </c>
      <c r="D127" s="0" t="n">
        <v>5</v>
      </c>
      <c r="E127" s="0" t="n">
        <v>5</v>
      </c>
      <c r="F127" s="0" t="n">
        <f aca="false">SUM(B127:E127)</f>
        <v>20</v>
      </c>
      <c r="G127" s="6" t="n">
        <f aca="false">F127/20</f>
        <v>1</v>
      </c>
      <c r="H127" s="0" t="n">
        <f aca="false">IF(G127&lt;$M$13,5,IF(G127&lt;$M$12,4,IF(G127&lt;$M$11,3.7,IF(G127&lt;$M$10,3.3,IF(G127&lt;$M$9,3,IF(G127&lt;$M$8,2.7,IF(G127&lt;$M$7,2.3,IF(G127&lt;$M$6,2,IF(G127&lt;$M$5,1.7,IF(G127&lt;$M$4,1.3,IF(G127="n.t.","N/A",1)))))))))))</f>
        <v>1</v>
      </c>
    </row>
    <row r="128" customFormat="false" ht="13.8" hidden="false" customHeight="false" outlineLevel="0" collapsed="false">
      <c r="A128" s="0" t="n">
        <v>387721</v>
      </c>
      <c r="B128" s="0" t="n">
        <v>3.6</v>
      </c>
      <c r="C128" s="0" t="n">
        <v>4.25</v>
      </c>
      <c r="D128" s="0" t="n">
        <v>4.33</v>
      </c>
      <c r="E128" s="0" t="n">
        <v>5</v>
      </c>
      <c r="F128" s="0" t="n">
        <f aca="false">SUM(B128:E128)</f>
        <v>17.18</v>
      </c>
      <c r="G128" s="6" t="n">
        <f aca="false">F128/20</f>
        <v>0.859</v>
      </c>
      <c r="H128" s="0" t="n">
        <f aca="false">IF(G128&lt;$M$13,5,IF(G128&lt;$M$12,4,IF(G128&lt;$M$11,3.7,IF(G128&lt;$M$10,3.3,IF(G128&lt;$M$9,3,IF(G128&lt;$M$8,2.7,IF(G128&lt;$M$7,2.3,IF(G128&lt;$M$6,2,IF(G128&lt;$M$5,1.7,IF(G128&lt;$M$4,1.3,IF(G128="n.t.","N/A",1)))))))))))</f>
        <v>1.7</v>
      </c>
    </row>
    <row r="129" customFormat="false" ht="13.8" hidden="false" customHeight="false" outlineLevel="0" collapsed="false">
      <c r="A129" s="0" t="n">
        <v>3979666</v>
      </c>
      <c r="B129" s="0" t="s">
        <v>28</v>
      </c>
      <c r="C129" s="0" t="n">
        <v>3</v>
      </c>
      <c r="D129" s="0" t="s">
        <v>28</v>
      </c>
      <c r="E129" s="0" t="n">
        <v>3.75</v>
      </c>
      <c r="F129" s="0" t="n">
        <f aca="false">SUM(B129:E129)</f>
        <v>6.75</v>
      </c>
      <c r="G129" s="6" t="n">
        <f aca="false">F129/20</f>
        <v>0.3375</v>
      </c>
      <c r="H129" s="0" t="n">
        <f aca="false">IF(G129&lt;$M$13,5,IF(G129&lt;$M$12,4,IF(G129&lt;$M$11,3.7,IF(G129&lt;$M$10,3.3,IF(G129&lt;$M$9,3,IF(G129&lt;$M$8,2.7,IF(G129&lt;$M$7,2.3,IF(G129&lt;$M$6,2,IF(G129&lt;$M$5,1.7,IF(G129&lt;$M$4,1.3,IF(G129="n.t.","N/A",1)))))))))))</f>
        <v>5</v>
      </c>
    </row>
    <row r="130" customFormat="false" ht="13.8" hidden="false" customHeight="false" outlineLevel="0" collapsed="false">
      <c r="A130" s="0" t="n">
        <v>333772</v>
      </c>
      <c r="B130" s="0"/>
      <c r="G130" s="6" t="n">
        <f aca="false">F130/20</f>
        <v>0</v>
      </c>
      <c r="H130" s="0" t="n">
        <f aca="false">IF(G130&lt;$M$13,5,IF(G130&lt;$M$12,4,IF(G130&lt;$M$11,3.7,IF(G130&lt;$M$10,3.3,IF(G130&lt;$M$9,3,IF(G130&lt;$M$8,2.7,IF(G130&lt;$M$7,2.3,IF(G130&lt;$M$6,2,IF(G130&lt;$M$5,1.7,IF(G130&lt;$M$4,1.3,IF(G130="n.t.","N/A",1)))))))))))</f>
        <v>5</v>
      </c>
    </row>
    <row r="131" customFormat="false" ht="13.8" hidden="false" customHeight="false" outlineLevel="0" collapsed="false">
      <c r="A131" s="0" t="n">
        <v>376956</v>
      </c>
      <c r="B131" s="0" t="n">
        <v>4.4</v>
      </c>
      <c r="C131" s="0" t="n">
        <v>3.25</v>
      </c>
      <c r="D131" s="0" t="n">
        <v>2.97</v>
      </c>
      <c r="E131" s="0" t="n">
        <v>1.59</v>
      </c>
      <c r="F131" s="0" t="n">
        <f aca="false">SUM(B131:E131)</f>
        <v>12.21</v>
      </c>
      <c r="G131" s="6" t="n">
        <f aca="false">F131/20</f>
        <v>0.6105</v>
      </c>
      <c r="H131" s="0" t="n">
        <f aca="false">IF(G131&lt;$M$13,5,IF(G131&lt;$M$12,4,IF(G131&lt;$M$11,3.7,IF(G131&lt;$M$10,3.3,IF(G131&lt;$M$9,3,IF(G131&lt;$M$8,2.7,IF(G131&lt;$M$7,2.3,IF(G131&lt;$M$6,2,IF(G131&lt;$M$5,1.7,IF(G131&lt;$M$4,1.3,IF(G131="n.t.","N/A",1)))))))))))</f>
        <v>3.3</v>
      </c>
    </row>
    <row r="132" customFormat="false" ht="13.8" hidden="false" customHeight="false" outlineLevel="0" collapsed="false">
      <c r="A132" s="0" t="n">
        <v>379672</v>
      </c>
      <c r="B132" s="0" t="n">
        <v>4.2</v>
      </c>
      <c r="C132" s="0" t="s">
        <v>28</v>
      </c>
      <c r="D132" s="0" t="n">
        <v>3.63</v>
      </c>
      <c r="E132" s="0" t="n">
        <v>2.61</v>
      </c>
      <c r="F132" s="0" t="n">
        <f aca="false">SUM(B132:E132)</f>
        <v>10.44</v>
      </c>
      <c r="G132" s="6" t="n">
        <f aca="false">F132/20</f>
        <v>0.522</v>
      </c>
      <c r="H132" s="0" t="n">
        <f aca="false">IF(G132&lt;$M$13,5,IF(G132&lt;$M$12,4,IF(G132&lt;$M$11,3.7,IF(G132&lt;$M$10,3.3,IF(G132&lt;$M$9,3,IF(G132&lt;$M$8,2.7,IF(G132&lt;$M$7,2.3,IF(G132&lt;$M$6,2,IF(G132&lt;$M$5,1.7,IF(G132&lt;$M$4,1.3,IF(G132="n.t.","N/A",1)))))))))))</f>
        <v>4</v>
      </c>
    </row>
    <row r="133" customFormat="false" ht="13.8" hidden="false" customHeight="false" outlineLevel="0" collapsed="false">
      <c r="A133" s="0" t="n">
        <v>369350</v>
      </c>
      <c r="B133" s="31"/>
      <c r="C133" s="32"/>
      <c r="D133" s="32"/>
      <c r="E133" s="32"/>
      <c r="F133" s="0" t="n">
        <f aca="false">SUM(B133:E133)</f>
        <v>0</v>
      </c>
      <c r="G133" s="6" t="n">
        <f aca="false">F133/20</f>
        <v>0</v>
      </c>
      <c r="H133" s="0" t="n">
        <f aca="false">IF(G133&lt;$M$13,5,IF(G133&lt;$M$12,4,IF(G133&lt;$M$11,3.7,IF(G133&lt;$M$10,3.3,IF(G133&lt;$M$9,3,IF(G133&lt;$M$8,2.7,IF(G133&lt;$M$7,2.3,IF(G133&lt;$M$6,2,IF(G133&lt;$M$5,1.7,IF(G133&lt;$M$4,1.3,IF(G133="n.t.","N/A",1)))))))))))</f>
        <v>5</v>
      </c>
    </row>
    <row r="134" customFormat="false" ht="13.8" hidden="false" customHeight="false" outlineLevel="0" collapsed="false">
      <c r="A134" s="0" t="n">
        <v>387270</v>
      </c>
      <c r="B134" s="0" t="n">
        <v>4</v>
      </c>
      <c r="C134" s="0" t="n">
        <v>4.5</v>
      </c>
      <c r="D134" s="0" t="n">
        <v>4.33</v>
      </c>
      <c r="E134" s="0" t="n">
        <v>5</v>
      </c>
      <c r="F134" s="0" t="n">
        <f aca="false">SUM(B134:E134)</f>
        <v>17.83</v>
      </c>
      <c r="G134" s="6" t="n">
        <f aca="false">F134/20</f>
        <v>0.8915</v>
      </c>
      <c r="H134" s="0" t="n">
        <f aca="false">IF(G134&lt;$M$13,5,IF(G134&lt;$M$12,4,IF(G134&lt;$M$11,3.7,IF(G134&lt;$M$10,3.3,IF(G134&lt;$M$9,3,IF(G134&lt;$M$8,2.7,IF(G134&lt;$M$7,2.3,IF(G134&lt;$M$6,2,IF(G134&lt;$M$5,1.7,IF(G134&lt;$M$4,1.3,IF(G134="n.t.","N/A",1)))))))))))</f>
        <v>1.7</v>
      </c>
    </row>
    <row r="135" customFormat="false" ht="13.8" hidden="false" customHeight="false" outlineLevel="0" collapsed="false">
      <c r="A135" s="0" t="n">
        <v>387207</v>
      </c>
      <c r="B135" s="0" t="n">
        <v>4.4</v>
      </c>
      <c r="C135" s="0" t="n">
        <v>3.5</v>
      </c>
      <c r="D135" s="0" t="n">
        <v>3.27</v>
      </c>
      <c r="E135" s="0" t="n">
        <v>3.07</v>
      </c>
      <c r="F135" s="0" t="n">
        <f aca="false">SUM(B135:E135)</f>
        <v>14.24</v>
      </c>
      <c r="G135" s="6" t="n">
        <f aca="false">F135/20</f>
        <v>0.712</v>
      </c>
      <c r="H135" s="0" t="n">
        <f aca="false">IF(G135&lt;$M$13,5,IF(G135&lt;$M$12,4,IF(G135&lt;$M$11,3.7,IF(G135&lt;$M$10,3.3,IF(G135&lt;$M$9,3,IF(G135&lt;$M$8,2.7,IF(G135&lt;$M$7,2.3,IF(G135&lt;$M$6,2,IF(G135&lt;$M$5,1.7,IF(G135&lt;$M$4,1.3,IF(G135="n.t.","N/A",1)))))))))))</f>
        <v>2.7</v>
      </c>
    </row>
    <row r="136" customFormat="false" ht="13.8" hidden="false" customHeight="false" outlineLevel="0" collapsed="false">
      <c r="A136" s="0" t="n">
        <v>369563</v>
      </c>
      <c r="B136" s="0" t="s">
        <v>28</v>
      </c>
      <c r="C136" s="0" t="n">
        <v>2.88</v>
      </c>
      <c r="D136" s="0" t="n">
        <v>4.73</v>
      </c>
      <c r="E136" s="0" t="n">
        <v>4.77</v>
      </c>
      <c r="F136" s="0" t="n">
        <f aca="false">SUM(B136:E136)</f>
        <v>12.38</v>
      </c>
      <c r="G136" s="6" t="n">
        <f aca="false">F136/20</f>
        <v>0.619</v>
      </c>
      <c r="H136" s="0" t="n">
        <f aca="false">IF(G136&lt;$M$13,5,IF(G136&lt;$M$12,4,IF(G136&lt;$M$11,3.7,IF(G136&lt;$M$10,3.3,IF(G136&lt;$M$9,3,IF(G136&lt;$M$8,2.7,IF(G136&lt;$M$7,2.3,IF(G136&lt;$M$6,2,IF(G136&lt;$M$5,1.7,IF(G136&lt;$M$4,1.3,IF(G136="n.t.","N/A",1)))))))))))</f>
        <v>3.3</v>
      </c>
    </row>
    <row r="137" customFormat="false" ht="13.8" hidden="false" customHeight="false" outlineLevel="0" collapsed="false">
      <c r="A137" s="0" t="n">
        <v>387382</v>
      </c>
      <c r="B137" s="0" t="s">
        <v>28</v>
      </c>
      <c r="C137" s="0" t="n">
        <v>3</v>
      </c>
      <c r="D137" s="0" t="n">
        <v>4.2</v>
      </c>
      <c r="E137" s="0" t="n">
        <v>4.32</v>
      </c>
      <c r="F137" s="0" t="n">
        <f aca="false">SUM(B137:E137)</f>
        <v>11.52</v>
      </c>
      <c r="G137" s="6" t="n">
        <f aca="false">F137/20</f>
        <v>0.576</v>
      </c>
      <c r="H137" s="0" t="n">
        <f aca="false">IF(G137&lt;$M$13,5,IF(G137&lt;$M$12,4,IF(G137&lt;$M$11,3.7,IF(G137&lt;$M$10,3.3,IF(G137&lt;$M$9,3,IF(G137&lt;$M$8,2.7,IF(G137&lt;$M$7,2.3,IF(G137&lt;$M$6,2,IF(G137&lt;$M$5,1.7,IF(G137&lt;$M$4,1.3,IF(G137="n.t.","N/A",1)))))))))))</f>
        <v>3.7</v>
      </c>
    </row>
    <row r="138" customFormat="false" ht="13.8" hidden="false" customHeight="false" outlineLevel="0" collapsed="false">
      <c r="A138" s="0" t="n">
        <v>345549</v>
      </c>
      <c r="B138" s="0" t="n">
        <v>3</v>
      </c>
      <c r="C138" s="0" t="n">
        <v>2</v>
      </c>
      <c r="D138" s="0" t="n">
        <v>3.8</v>
      </c>
      <c r="E138" s="0" t="n">
        <v>2.5</v>
      </c>
      <c r="F138" s="0" t="n">
        <f aca="false">SUM(B138:E138)</f>
        <v>11.3</v>
      </c>
      <c r="G138" s="6" t="n">
        <f aca="false">F138/20</f>
        <v>0.565</v>
      </c>
      <c r="H138" s="0" t="n">
        <f aca="false">IF(G138&lt;$M$13,5,IF(G138&lt;$M$12,4,IF(G138&lt;$M$11,3.7,IF(G138&lt;$M$10,3.3,IF(G138&lt;$M$9,3,IF(G138&lt;$M$8,2.7,IF(G138&lt;$M$7,2.3,IF(G138&lt;$M$6,2,IF(G138&lt;$M$5,1.7,IF(G138&lt;$M$4,1.3,IF(G138="n.t.","N/A",1)))))))))))</f>
        <v>3.7</v>
      </c>
    </row>
    <row r="139" customFormat="false" ht="13.8" hidden="false" customHeight="false" outlineLevel="0" collapsed="false">
      <c r="A139" s="0" t="n">
        <v>387694</v>
      </c>
      <c r="B139" s="0" t="n">
        <v>4</v>
      </c>
      <c r="C139" s="0" t="n">
        <v>4.5</v>
      </c>
      <c r="D139" s="0" t="n">
        <v>3.67</v>
      </c>
      <c r="E139" s="0" t="n">
        <v>5</v>
      </c>
      <c r="F139" s="0" t="n">
        <f aca="false">SUM(B139:E139)</f>
        <v>17.17</v>
      </c>
      <c r="G139" s="6" t="n">
        <f aca="false">F139/20</f>
        <v>0.8585</v>
      </c>
      <c r="H139" s="0" t="n">
        <f aca="false">IF(G139&lt;$M$13,5,IF(G139&lt;$M$12,4,IF(G139&lt;$M$11,3.7,IF(G139&lt;$M$10,3.3,IF(G139&lt;$M$9,3,IF(G139&lt;$M$8,2.7,IF(G139&lt;$M$7,2.3,IF(G139&lt;$M$6,2,IF(G139&lt;$M$5,1.7,IF(G139&lt;$M$4,1.3,IF(G139="n.t.","N/A",1)))))))))))</f>
        <v>1.7</v>
      </c>
    </row>
    <row r="140" customFormat="false" ht="13.8" hidden="false" customHeight="false" outlineLevel="0" collapsed="false">
      <c r="A140" s="0" t="n">
        <v>387653</v>
      </c>
      <c r="B140" s="0" t="n">
        <v>4.5</v>
      </c>
      <c r="C140" s="0" t="n">
        <v>3.75</v>
      </c>
      <c r="D140" s="0" t="n">
        <v>4.73</v>
      </c>
      <c r="E140" s="0" t="n">
        <v>5</v>
      </c>
      <c r="F140" s="0" t="n">
        <f aca="false">SUM(B140:E140)</f>
        <v>17.98</v>
      </c>
      <c r="G140" s="6" t="n">
        <f aca="false">F140/20</f>
        <v>0.899</v>
      </c>
      <c r="H140" s="0" t="n">
        <f aca="false">IF(G140&lt;$M$13,5,IF(G140&lt;$M$12,4,IF(G140&lt;$M$11,3.7,IF(G140&lt;$M$10,3.3,IF(G140&lt;$M$9,3,IF(G140&lt;$M$8,2.7,IF(G140&lt;$M$7,2.3,IF(G140&lt;$M$6,2,IF(G140&lt;$M$5,1.7,IF(G140&lt;$M$4,1.3,IF(G140="n.t.","N/A",1)))))))))))</f>
        <v>1.7</v>
      </c>
    </row>
    <row r="141" customFormat="false" ht="13.8" hidden="false" customHeight="false" outlineLevel="0" collapsed="false">
      <c r="A141" s="0" t="n">
        <v>387652</v>
      </c>
      <c r="B141" s="0" t="n">
        <v>3.9</v>
      </c>
      <c r="C141" s="0" t="s">
        <v>28</v>
      </c>
      <c r="D141" s="0" t="n">
        <v>4.73</v>
      </c>
      <c r="E141" s="0" t="n">
        <v>5</v>
      </c>
      <c r="F141" s="0" t="n">
        <f aca="false">SUM(B141:E141)</f>
        <v>13.63</v>
      </c>
      <c r="G141" s="6" t="n">
        <f aca="false">F141/20</f>
        <v>0.6815</v>
      </c>
      <c r="H141" s="0" t="n">
        <f aca="false">IF(G141&lt;$M$13,5,IF(G141&lt;$M$12,4,IF(G141&lt;$M$11,3.7,IF(G141&lt;$M$10,3.3,IF(G141&lt;$M$9,3,IF(G141&lt;$M$8,2.7,IF(G141&lt;$M$7,2.3,IF(G141&lt;$M$6,2,IF(G141&lt;$M$5,1.7,IF(G141&lt;$M$4,1.3,IF(G141="n.t.","N/A",1)))))))))))</f>
        <v>3</v>
      </c>
    </row>
    <row r="142" customFormat="false" ht="13.8" hidden="false" customHeight="false" outlineLevel="0" collapsed="false">
      <c r="A142" s="0" t="n">
        <v>387342</v>
      </c>
      <c r="B142" s="0" t="n">
        <v>3.6</v>
      </c>
      <c r="C142" s="0" t="n">
        <v>0.5</v>
      </c>
      <c r="D142" s="0" t="n">
        <v>3.93</v>
      </c>
      <c r="E142" s="0" t="n">
        <v>2.39</v>
      </c>
      <c r="F142" s="0" t="n">
        <f aca="false">SUM(B142:E142)</f>
        <v>10.42</v>
      </c>
      <c r="G142" s="6" t="n">
        <f aca="false">F142/20</f>
        <v>0.521</v>
      </c>
      <c r="H142" s="0" t="n">
        <f aca="false">IF(G142&lt;$M$13,5,IF(G142&lt;$M$12,4,IF(G142&lt;$M$11,3.7,IF(G142&lt;$M$10,3.3,IF(G142&lt;$M$9,3,IF(G142&lt;$M$8,2.7,IF(G142&lt;$M$7,2.3,IF(G142&lt;$M$6,2,IF(G142&lt;$M$5,1.7,IF(G142&lt;$M$4,1.3,IF(G142="n.t.","N/A",1)))))))))))</f>
        <v>4</v>
      </c>
    </row>
    <row r="143" customFormat="false" ht="13.8" hidden="false" customHeight="false" outlineLevel="0" collapsed="false">
      <c r="A143" s="0" t="n">
        <v>357249</v>
      </c>
      <c r="B143" s="0" t="n">
        <v>5</v>
      </c>
      <c r="C143" s="0" t="n">
        <v>5</v>
      </c>
      <c r="D143" s="0" t="s">
        <v>28</v>
      </c>
      <c r="E143" s="0" t="s">
        <v>28</v>
      </c>
      <c r="F143" s="0" t="n">
        <f aca="false">SUM(B143:E143)</f>
        <v>10</v>
      </c>
      <c r="G143" s="6" t="n">
        <f aca="false">F143/20</f>
        <v>0.5</v>
      </c>
      <c r="H143" s="0" t="n">
        <f aca="false">IF(G143&lt;$M$13,5,IF(G143&lt;$M$12,4,IF(G143&lt;$M$11,3.7,IF(G143&lt;$M$10,3.3,IF(G143&lt;$M$9,3,IF(G143&lt;$M$8,2.7,IF(G143&lt;$M$7,2.3,IF(G143&lt;$M$6,2,IF(G143&lt;$M$5,1.7,IF(G143&lt;$M$4,1.3,IF(G143="n.t.","N/A",1)))))))))))</f>
        <v>4</v>
      </c>
    </row>
    <row r="144" customFormat="false" ht="13.8" hidden="false" customHeight="false" outlineLevel="0" collapsed="false">
      <c r="A144" s="0" t="n">
        <v>340990</v>
      </c>
      <c r="B144" s="0" t="n">
        <v>2.2</v>
      </c>
      <c r="C144" s="0" t="n">
        <v>2.75</v>
      </c>
      <c r="D144" s="0" t="n">
        <v>2.97</v>
      </c>
      <c r="E144" s="0" t="n">
        <v>2.39</v>
      </c>
      <c r="F144" s="0" t="n">
        <f aca="false">SUM(B144:E144)</f>
        <v>10.31</v>
      </c>
      <c r="G144" s="6" t="n">
        <f aca="false">F144/20</f>
        <v>0.5155</v>
      </c>
      <c r="H144" s="0" t="n">
        <f aca="false">IF(G144&lt;$M$13,5,IF(G144&lt;$M$12,4,IF(G144&lt;$M$11,3.7,IF(G144&lt;$M$10,3.3,IF(G144&lt;$M$9,3,IF(G144&lt;$M$8,2.7,IF(G144&lt;$M$7,2.3,IF(G144&lt;$M$6,2,IF(G144&lt;$M$5,1.7,IF(G144&lt;$M$4,1.3,IF(G144="n.t.","N/A",1)))))))))))</f>
        <v>4</v>
      </c>
    </row>
    <row r="145" customFormat="false" ht="13.8" hidden="false" customHeight="false" outlineLevel="0" collapsed="false">
      <c r="A145" s="0" t="n">
        <v>386019</v>
      </c>
      <c r="B145" s="0"/>
      <c r="F145" s="0" t="n">
        <v>17.3</v>
      </c>
      <c r="G145" s="6" t="n">
        <f aca="false">F145/20</f>
        <v>0.865</v>
      </c>
      <c r="H145" s="0" t="n">
        <f aca="false">IF(G145&lt;$M$13,5,IF(G145&lt;$M$12,4,IF(G145&lt;$M$11,3.7,IF(G145&lt;$M$10,3.3,IF(G145&lt;$M$9,3,IF(G145&lt;$M$8,2.7,IF(G145&lt;$M$7,2.3,IF(G145&lt;$M$6,2,IF(G145&lt;$M$5,1.7,IF(G145&lt;$M$4,1.3,IF(G145="n.t.","N/A",1)))))))))))</f>
        <v>1.7</v>
      </c>
    </row>
    <row r="146" customFormat="false" ht="13.8" hidden="false" customHeight="false" outlineLevel="0" collapsed="false">
      <c r="A146" s="0" t="n">
        <v>347250</v>
      </c>
      <c r="B146" s="0" t="s">
        <v>28</v>
      </c>
      <c r="C146" s="0" t="n">
        <v>1.25</v>
      </c>
      <c r="D146" s="0" t="n">
        <v>4.6</v>
      </c>
      <c r="E146" s="0" t="n">
        <v>2.73</v>
      </c>
      <c r="F146" s="0" t="n">
        <f aca="false">SUM(B146:E146)</f>
        <v>8.58</v>
      </c>
      <c r="G146" s="6" t="n">
        <f aca="false">F146/20</f>
        <v>0.429</v>
      </c>
      <c r="H146" s="0" t="n">
        <f aca="false">IF(G146&lt;$M$13,5,IF(G146&lt;$M$12,4,IF(G146&lt;$M$11,3.7,IF(G146&lt;$M$10,3.3,IF(G146&lt;$M$9,3,IF(G146&lt;$M$8,2.7,IF(G146&lt;$M$7,2.3,IF(G146&lt;$M$6,2,IF(G146&lt;$M$5,1.7,IF(G146&lt;$M$4,1.3,IF(G146="n.t.","N/A",1)))))))))))</f>
        <v>5</v>
      </c>
    </row>
    <row r="147" customFormat="false" ht="13.8" hidden="false" customHeight="false" outlineLevel="0" collapsed="false">
      <c r="A147" s="0" t="n">
        <v>387286</v>
      </c>
      <c r="B147" s="0" t="s">
        <v>28</v>
      </c>
      <c r="C147" s="0" t="n">
        <v>4.5</v>
      </c>
      <c r="D147" s="0" t="s">
        <v>28</v>
      </c>
      <c r="E147" s="0" t="s">
        <v>28</v>
      </c>
      <c r="F147" s="0" t="n">
        <f aca="false">SUM(B147:E147)</f>
        <v>4.5</v>
      </c>
      <c r="G147" s="6" t="n">
        <f aca="false">F147/20</f>
        <v>0.225</v>
      </c>
      <c r="H147" s="0" t="n">
        <f aca="false">IF(G147&lt;$M$13,5,IF(G147&lt;$M$12,4,IF(G147&lt;$M$11,3.7,IF(G147&lt;$M$10,3.3,IF(G147&lt;$M$9,3,IF(G147&lt;$M$8,2.7,IF(G147&lt;$M$7,2.3,IF(G147&lt;$M$6,2,IF(G147&lt;$M$5,1.7,IF(G147&lt;$M$4,1.3,IF(G147="n.t.","N/A",1)))))))))))</f>
        <v>5</v>
      </c>
    </row>
    <row r="148" customFormat="false" ht="13.8" hidden="false" customHeight="false" outlineLevel="0" collapsed="false">
      <c r="A148" s="0" t="n">
        <v>384418</v>
      </c>
      <c r="B148" s="0" t="n">
        <v>4.4</v>
      </c>
      <c r="C148" s="0" t="n">
        <v>4.5</v>
      </c>
      <c r="D148" s="0" t="n">
        <v>4.33</v>
      </c>
      <c r="E148" s="0" t="n">
        <v>5</v>
      </c>
      <c r="F148" s="0" t="n">
        <f aca="false">SUM(B148:E148)</f>
        <v>18.23</v>
      </c>
      <c r="G148" s="6" t="n">
        <f aca="false">F148/20</f>
        <v>0.9115</v>
      </c>
      <c r="H148" s="0" t="n">
        <f aca="false">IF(G148&lt;$M$13,5,IF(G148&lt;$M$12,4,IF(G148&lt;$M$11,3.7,IF(G148&lt;$M$10,3.3,IF(G148&lt;$M$9,3,IF(G148&lt;$M$8,2.7,IF(G148&lt;$M$7,2.3,IF(G148&lt;$M$6,2,IF(G148&lt;$M$5,1.7,IF(G148&lt;$M$4,1.3,IF(G148="n.t.","N/A",1)))))))))))</f>
        <v>1.3</v>
      </c>
    </row>
    <row r="149" customFormat="false" ht="13.8" hidden="false" customHeight="false" outlineLevel="0" collapsed="false">
      <c r="A149" s="0" t="n">
        <v>387348</v>
      </c>
      <c r="B149" s="0" t="n">
        <v>4.4</v>
      </c>
      <c r="C149" s="0" t="n">
        <v>3.5</v>
      </c>
      <c r="D149" s="0" t="n">
        <v>3.67</v>
      </c>
      <c r="E149" s="0" t="n">
        <v>2.73</v>
      </c>
      <c r="F149" s="0" t="n">
        <f aca="false">SUM(B149:E149)</f>
        <v>14.3</v>
      </c>
      <c r="G149" s="6" t="n">
        <f aca="false">F149/20</f>
        <v>0.715</v>
      </c>
      <c r="H149" s="0" t="n">
        <f aca="false">IF(G149&lt;$M$13,5,IF(G149&lt;$M$12,4,IF(G149&lt;$M$11,3.7,IF(G149&lt;$M$10,3.3,IF(G149&lt;$M$9,3,IF(G149&lt;$M$8,2.7,IF(G149&lt;$M$7,2.3,IF(G149&lt;$M$6,2,IF(G149&lt;$M$5,1.7,IF(G149&lt;$M$4,1.3,IF(G149="n.t.","N/A",1)))))))))))</f>
        <v>2.7</v>
      </c>
    </row>
    <row r="150" customFormat="false" ht="13.8" hidden="false" customHeight="false" outlineLevel="0" collapsed="false">
      <c r="A150" s="0" t="n">
        <v>384569</v>
      </c>
      <c r="B150" s="0" t="s">
        <v>28</v>
      </c>
      <c r="C150" s="0" t="n">
        <v>3.75</v>
      </c>
      <c r="D150" s="0" t="n">
        <v>4.47</v>
      </c>
      <c r="E150" s="0" t="n">
        <v>5</v>
      </c>
      <c r="F150" s="0" t="n">
        <f aca="false">SUM(B150:E150)</f>
        <v>13.22</v>
      </c>
      <c r="G150" s="6" t="n">
        <f aca="false">F150/20</f>
        <v>0.661</v>
      </c>
      <c r="H150" s="0" t="n">
        <f aca="false">IF(G150&lt;$M$13,5,IF(G150&lt;$M$12,4,IF(G150&lt;$M$11,3.7,IF(G150&lt;$M$10,3.3,IF(G150&lt;$M$9,3,IF(G150&lt;$M$8,2.7,IF(G150&lt;$M$7,2.3,IF(G150&lt;$M$6,2,IF(G150&lt;$M$5,1.7,IF(G150&lt;$M$4,1.3,IF(G150="n.t.","N/A",1)))))))))))</f>
        <v>3</v>
      </c>
    </row>
    <row r="151" customFormat="false" ht="13.8" hidden="false" customHeight="false" outlineLevel="0" collapsed="false">
      <c r="A151" s="0" t="n">
        <v>387807</v>
      </c>
      <c r="B151" s="0" t="n">
        <v>3.6</v>
      </c>
      <c r="C151" s="0" t="n">
        <v>4.25</v>
      </c>
      <c r="D151" s="0" t="n">
        <v>4.33</v>
      </c>
      <c r="E151" s="0" t="n">
        <v>4.77</v>
      </c>
      <c r="F151" s="0" t="n">
        <f aca="false">SUM(B151:E151)</f>
        <v>16.95</v>
      </c>
      <c r="G151" s="6" t="n">
        <f aca="false">F151/20</f>
        <v>0.8475</v>
      </c>
      <c r="H151" s="0" t="n">
        <f aca="false">IF(G151&lt;$M$13,5,IF(G151&lt;$M$12,4,IF(G151&lt;$M$11,3.7,IF(G151&lt;$M$10,3.3,IF(G151&lt;$M$9,3,IF(G151&lt;$M$8,2.7,IF(G151&lt;$M$7,2.3,IF(G151&lt;$M$6,2,IF(G151&lt;$M$5,1.7,IF(G151&lt;$M$4,1.3,IF(G151="n.t.","N/A",1)))))))))))</f>
        <v>2</v>
      </c>
    </row>
    <row r="152" customFormat="false" ht="13.8" hidden="false" customHeight="false" outlineLevel="0" collapsed="false">
      <c r="A152" s="0" t="n">
        <v>368164</v>
      </c>
      <c r="B152" s="31"/>
      <c r="C152" s="32"/>
      <c r="D152" s="32"/>
      <c r="E152" s="32"/>
      <c r="F152" s="0" t="n">
        <f aca="false">SUM(B152:E152)</f>
        <v>0</v>
      </c>
      <c r="G152" s="6" t="n">
        <f aca="false">F152/20</f>
        <v>0</v>
      </c>
      <c r="H152" s="0" t="n">
        <f aca="false">IF(G152&lt;$M$13,5,IF(G152&lt;$M$12,4,IF(G152&lt;$M$11,3.7,IF(G152&lt;$M$10,3.3,IF(G152&lt;$M$9,3,IF(G152&lt;$M$8,2.7,IF(G152&lt;$M$7,2.3,IF(G152&lt;$M$6,2,IF(G152&lt;$M$5,1.7,IF(G152&lt;$M$4,1.3,IF(G152="n.t.","N/A",1)))))))))))</f>
        <v>5</v>
      </c>
    </row>
    <row r="153" customFormat="false" ht="13.8" hidden="false" customHeight="false" outlineLevel="0" collapsed="false">
      <c r="A153" s="0" t="n">
        <v>386955</v>
      </c>
      <c r="B153" s="0" t="n">
        <v>4.4</v>
      </c>
      <c r="C153" s="0" t="n">
        <v>4.5</v>
      </c>
      <c r="D153" s="0" t="n">
        <v>3.8</v>
      </c>
      <c r="E153" s="0" t="n">
        <v>4.77</v>
      </c>
      <c r="F153" s="0" t="n">
        <f aca="false">SUM(B153:E153)</f>
        <v>17.47</v>
      </c>
      <c r="G153" s="6" t="n">
        <f aca="false">F153/20</f>
        <v>0.8735</v>
      </c>
      <c r="H153" s="0" t="n">
        <f aca="false">IF(G153&lt;$M$13,5,IF(G153&lt;$M$12,4,IF(G153&lt;$M$11,3.7,IF(G153&lt;$M$10,3.3,IF(G153&lt;$M$9,3,IF(G153&lt;$M$8,2.7,IF(G153&lt;$M$7,2.3,IF(G153&lt;$M$6,2,IF(G153&lt;$M$5,1.7,IF(G153&lt;$M$4,1.3,IF(G153="n.t.","N/A",1)))))))))))</f>
        <v>1.7</v>
      </c>
    </row>
    <row r="154" customFormat="false" ht="13.8" hidden="false" customHeight="false" outlineLevel="0" collapsed="false">
      <c r="A154" s="0" t="n">
        <v>340974</v>
      </c>
      <c r="B154" s="0" t="n">
        <v>4.2</v>
      </c>
      <c r="C154" s="0" t="n">
        <v>5</v>
      </c>
      <c r="D154" s="0" t="n">
        <v>5</v>
      </c>
      <c r="E154" s="0" t="n">
        <v>5</v>
      </c>
      <c r="F154" s="0" t="n">
        <f aca="false">SUM(B154:E154)</f>
        <v>19.2</v>
      </c>
      <c r="G154" s="6" t="n">
        <f aca="false">F154/20</f>
        <v>0.96</v>
      </c>
      <c r="H154" s="0" t="n">
        <f aca="false">IF(G154&lt;$M$13,5,IF(G154&lt;$M$12,4,IF(G154&lt;$M$11,3.7,IF(G154&lt;$M$10,3.3,IF(G154&lt;$M$9,3,IF(G154&lt;$M$8,2.7,IF(G154&lt;$M$7,2.3,IF(G154&lt;$M$6,2,IF(G154&lt;$M$5,1.7,IF(G154&lt;$M$4,1.3,IF(G154="n.t.","N/A",1)))))))))))</f>
        <v>1</v>
      </c>
    </row>
    <row r="155" customFormat="false" ht="13.8" hidden="false" customHeight="false" outlineLevel="0" collapsed="false">
      <c r="A155" s="0" t="n">
        <v>347498</v>
      </c>
      <c r="B155" s="0" t="n">
        <v>3.4</v>
      </c>
      <c r="C155" s="0" t="n">
        <v>1.25</v>
      </c>
      <c r="D155" s="0" t="s">
        <v>28</v>
      </c>
      <c r="E155" s="0" t="s">
        <v>28</v>
      </c>
      <c r="F155" s="0" t="n">
        <f aca="false">SUM(B155:E155)</f>
        <v>4.65</v>
      </c>
      <c r="G155" s="6" t="n">
        <f aca="false">F155/20</f>
        <v>0.2325</v>
      </c>
      <c r="H155" s="0" t="n">
        <f aca="false">IF(G155&lt;$M$13,5,IF(G155&lt;$M$12,4,IF(G155&lt;$M$11,3.7,IF(G155&lt;$M$10,3.3,IF(G155&lt;$M$9,3,IF(G155&lt;$M$8,2.7,IF(G155&lt;$M$7,2.3,IF(G155&lt;$M$6,2,IF(G155&lt;$M$5,1.7,IF(G155&lt;$M$4,1.3,IF(G155="n.t.","N/A",1)))))))))))</f>
        <v>5</v>
      </c>
    </row>
    <row r="156" customFormat="false" ht="13.8" hidden="false" customHeight="false" outlineLevel="0" collapsed="false">
      <c r="A156" s="0" t="n">
        <v>386502</v>
      </c>
      <c r="B156" s="0" t="n">
        <v>3</v>
      </c>
      <c r="C156" s="0" t="n">
        <v>3.63</v>
      </c>
      <c r="D156" s="0" t="n">
        <v>4.07</v>
      </c>
      <c r="E156" s="0" t="n">
        <v>2.5</v>
      </c>
      <c r="F156" s="0" t="n">
        <f aca="false">SUM(B156:E156)</f>
        <v>13.2</v>
      </c>
      <c r="G156" s="6" t="n">
        <f aca="false">F156/20</f>
        <v>0.66</v>
      </c>
      <c r="H156" s="0" t="n">
        <f aca="false">IF(G156&lt;$M$13,5,IF(G156&lt;$M$12,4,IF(G156&lt;$M$11,3.7,IF(G156&lt;$M$10,3.3,IF(G156&lt;$M$9,3,IF(G156&lt;$M$8,2.7,IF(G156&lt;$M$7,2.3,IF(G156&lt;$M$6,2,IF(G156&lt;$M$5,1.7,IF(G156&lt;$M$4,1.3,IF(G156="n.t.","N/A",1)))))))))))</f>
        <v>3</v>
      </c>
    </row>
    <row r="157" customFormat="false" ht="13.8" hidden="false" customHeight="false" outlineLevel="0" collapsed="false">
      <c r="A157" s="0" t="n">
        <v>380419</v>
      </c>
      <c r="B157" s="31"/>
      <c r="C157" s="32"/>
      <c r="D157" s="32"/>
      <c r="E157" s="32"/>
      <c r="F157" s="0" t="n">
        <f aca="false">SUM(B157:E157)</f>
        <v>0</v>
      </c>
      <c r="G157" s="6" t="n">
        <f aca="false">F157/20</f>
        <v>0</v>
      </c>
      <c r="H157" s="0" t="n">
        <f aca="false">IF(G157&lt;$M$13,5,IF(G157&lt;$M$12,4,IF(G157&lt;$M$11,3.7,IF(G157&lt;$M$10,3.3,IF(G157&lt;$M$9,3,IF(G157&lt;$M$8,2.7,IF(G157&lt;$M$7,2.3,IF(G157&lt;$M$6,2,IF(G157&lt;$M$5,1.7,IF(G157&lt;$M$4,1.3,IF(G157="n.t.","N/A",1)))))))))))</f>
        <v>5</v>
      </c>
    </row>
    <row r="158" customFormat="false" ht="13.8" hidden="false" customHeight="false" outlineLevel="0" collapsed="false">
      <c r="A158" s="0" t="n">
        <v>376355</v>
      </c>
      <c r="B158" s="0" t="n">
        <v>3</v>
      </c>
      <c r="C158" s="0" t="n">
        <v>3.25</v>
      </c>
      <c r="D158" s="0" t="n">
        <v>5</v>
      </c>
      <c r="E158" s="0" t="n">
        <v>5</v>
      </c>
      <c r="F158" s="0" t="n">
        <f aca="false">SUM(B158:E158)</f>
        <v>16.25</v>
      </c>
      <c r="G158" s="6" t="n">
        <f aca="false">F158/20</f>
        <v>0.8125</v>
      </c>
      <c r="H158" s="0" t="n">
        <f aca="false">IF(G158&lt;$M$13,5,IF(G158&lt;$M$12,4,IF(G158&lt;$M$11,3.7,IF(G158&lt;$M$10,3.3,IF(G158&lt;$M$9,3,IF(G158&lt;$M$8,2.7,IF(G158&lt;$M$7,2.3,IF(G158&lt;$M$6,2,IF(G158&lt;$M$5,1.7,IF(G158&lt;$M$4,1.3,IF(G158="n.t.","N/A",1)))))))))))</f>
        <v>2</v>
      </c>
    </row>
    <row r="159" customFormat="false" ht="13.8" hidden="false" customHeight="false" outlineLevel="0" collapsed="false">
      <c r="A159" s="0" t="n">
        <v>387111</v>
      </c>
      <c r="B159" s="31"/>
      <c r="C159" s="32"/>
      <c r="D159" s="32"/>
      <c r="E159" s="32"/>
      <c r="F159" s="0" t="n">
        <f aca="false">SUM(B159:E159)</f>
        <v>0</v>
      </c>
      <c r="G159" s="6" t="n">
        <f aca="false">F159/20</f>
        <v>0</v>
      </c>
      <c r="H159" s="0" t="n">
        <f aca="false">IF(G159&lt;$M$13,5,IF(G159&lt;$M$12,4,IF(G159&lt;$M$11,3.7,IF(G159&lt;$M$10,3.3,IF(G159&lt;$M$9,3,IF(G159&lt;$M$8,2.7,IF(G159&lt;$M$7,2.3,IF(G159&lt;$M$6,2,IF(G159&lt;$M$5,1.7,IF(G159&lt;$M$4,1.3,IF(G159="n.t.","N/A",1)))))))))))</f>
        <v>5</v>
      </c>
    </row>
    <row r="160" customFormat="false" ht="13.8" hidden="false" customHeight="false" outlineLevel="0" collapsed="false">
      <c r="A160" s="0" t="n">
        <v>387533</v>
      </c>
      <c r="B160" s="0" t="n">
        <v>3.8</v>
      </c>
      <c r="C160" s="0" t="n">
        <v>5</v>
      </c>
      <c r="D160" s="0" t="n">
        <v>5</v>
      </c>
      <c r="E160" s="0" t="n">
        <v>5</v>
      </c>
      <c r="F160" s="0" t="n">
        <f aca="false">SUM(B160:E160)</f>
        <v>18.8</v>
      </c>
      <c r="G160" s="6" t="n">
        <f aca="false">F160/20</f>
        <v>0.94</v>
      </c>
      <c r="H160" s="0" t="n">
        <f aca="false">IF(G160&lt;$M$13,5,IF(G160&lt;$M$12,4,IF(G160&lt;$M$11,3.7,IF(G160&lt;$M$10,3.3,IF(G160&lt;$M$9,3,IF(G160&lt;$M$8,2.7,IF(G160&lt;$M$7,2.3,IF(G160&lt;$M$6,2,IF(G160&lt;$M$5,1.7,IF(G160&lt;$M$4,1.3,IF(G160="n.t.","N/A",1)))))))))))</f>
        <v>1.3</v>
      </c>
    </row>
    <row r="161" customFormat="false" ht="13.8" hidden="false" customHeight="false" outlineLevel="0" collapsed="false">
      <c r="A161" s="0" t="n">
        <v>380777</v>
      </c>
      <c r="B161" s="0" t="n">
        <v>4.8</v>
      </c>
      <c r="C161" s="0" t="n">
        <v>4.75</v>
      </c>
      <c r="D161" s="0" t="n">
        <v>5</v>
      </c>
      <c r="E161" s="0" t="n">
        <v>5</v>
      </c>
      <c r="F161" s="0" t="n">
        <f aca="false">SUM(B161:E161)</f>
        <v>19.55</v>
      </c>
      <c r="G161" s="6" t="n">
        <f aca="false">F161/20</f>
        <v>0.9775</v>
      </c>
      <c r="H161" s="0" t="n">
        <f aca="false">IF(G161&lt;$M$13,5,IF(G161&lt;$M$12,4,IF(G161&lt;$M$11,3.7,IF(G161&lt;$M$10,3.3,IF(G161&lt;$M$9,3,IF(G161&lt;$M$8,2.7,IF(G161&lt;$M$7,2.3,IF(G161&lt;$M$6,2,IF(G161&lt;$M$5,1.7,IF(G161&lt;$M$4,1.3,IF(G161="n.t.","N/A",1)))))))))))</f>
        <v>1</v>
      </c>
    </row>
    <row r="162" customFormat="false" ht="13.8" hidden="false" customHeight="false" outlineLevel="0" collapsed="false">
      <c r="A162" s="0" t="n">
        <v>382033</v>
      </c>
      <c r="B162" s="31"/>
      <c r="C162" s="32"/>
      <c r="D162" s="32"/>
      <c r="E162" s="32"/>
      <c r="F162" s="0" t="n">
        <f aca="false">SUM(B162:E162)</f>
        <v>0</v>
      </c>
      <c r="G162" s="6" t="n">
        <f aca="false">F162/20</f>
        <v>0</v>
      </c>
      <c r="H162" s="0" t="n">
        <f aca="false">IF(G162&lt;$M$13,5,IF(G162&lt;$M$12,4,IF(G162&lt;$M$11,3.7,IF(G162&lt;$M$10,3.3,IF(G162&lt;$M$9,3,IF(G162&lt;$M$8,2.7,IF(G162&lt;$M$7,2.3,IF(G162&lt;$M$6,2,IF(G162&lt;$M$5,1.7,IF(G162&lt;$M$4,1.3,IF(G162="n.t.","N/A",1)))))))))))</f>
        <v>5</v>
      </c>
    </row>
    <row r="163" customFormat="false" ht="13.8" hidden="false" customHeight="false" outlineLevel="0" collapsed="false">
      <c r="A163" s="0" t="n">
        <v>338729</v>
      </c>
      <c r="B163" s="31"/>
      <c r="C163" s="32"/>
      <c r="D163" s="32"/>
      <c r="E163" s="32"/>
      <c r="F163" s="0" t="n">
        <f aca="false">SUM(B163:E163)</f>
        <v>0</v>
      </c>
      <c r="G163" s="6" t="n">
        <f aca="false">F163/20</f>
        <v>0</v>
      </c>
      <c r="H163" s="0" t="n">
        <f aca="false">IF(G163&lt;$M$13,5,IF(G163&lt;$M$12,4,IF(G163&lt;$M$11,3.7,IF(G163&lt;$M$10,3.3,IF(G163&lt;$M$9,3,IF(G163&lt;$M$8,2.7,IF(G163&lt;$M$7,2.3,IF(G163&lt;$M$6,2,IF(G163&lt;$M$5,1.7,IF(G163&lt;$M$4,1.3,IF(G163="n.t.","N/A",1)))))))))))</f>
        <v>5</v>
      </c>
    </row>
    <row r="164" customFormat="false" ht="13.8" hidden="false" customHeight="false" outlineLevel="0" collapsed="false">
      <c r="A164" s="0" t="n">
        <v>369368</v>
      </c>
      <c r="B164" s="0" t="n">
        <v>4.8</v>
      </c>
      <c r="C164" s="0" t="n">
        <v>4.25</v>
      </c>
      <c r="D164" s="0" t="n">
        <v>4.13</v>
      </c>
      <c r="E164" s="0" t="n">
        <v>5</v>
      </c>
      <c r="F164" s="0" t="n">
        <f aca="false">SUM(B164:E164)</f>
        <v>18.18</v>
      </c>
      <c r="G164" s="6" t="n">
        <f aca="false">F164/20</f>
        <v>0.909</v>
      </c>
      <c r="H164" s="0" t="n">
        <f aca="false">IF(G164&lt;$M$13,5,IF(G164&lt;$M$12,4,IF(G164&lt;$M$11,3.7,IF(G164&lt;$M$10,3.3,IF(G164&lt;$M$9,3,IF(G164&lt;$M$8,2.7,IF(G164&lt;$M$7,2.3,IF(G164&lt;$M$6,2,IF(G164&lt;$M$5,1.7,IF(G164&lt;$M$4,1.3,IF(G164="n.t.","N/A",1)))))))))))</f>
        <v>1.3</v>
      </c>
    </row>
    <row r="165" customFormat="false" ht="13.8" hidden="false" customHeight="false" outlineLevel="0" collapsed="false">
      <c r="A165" s="0" t="n">
        <v>376149</v>
      </c>
      <c r="B165" s="31"/>
      <c r="C165" s="32"/>
      <c r="D165" s="32"/>
      <c r="E165" s="32"/>
      <c r="F165" s="0" t="n">
        <f aca="false">SUM(B165:E165)</f>
        <v>0</v>
      </c>
      <c r="G165" s="6" t="n">
        <f aca="false">F165/20</f>
        <v>0</v>
      </c>
      <c r="H165" s="0" t="n">
        <f aca="false">IF(G165&lt;$M$13,5,IF(G165&lt;$M$12,4,IF(G165&lt;$M$11,3.7,IF(G165&lt;$M$10,3.3,IF(G165&lt;$M$9,3,IF(G165&lt;$M$8,2.7,IF(G165&lt;$M$7,2.3,IF(G165&lt;$M$6,2,IF(G165&lt;$M$5,1.7,IF(G165&lt;$M$4,1.3,IF(G165="n.t.","N/A",1)))))))))))</f>
        <v>5</v>
      </c>
    </row>
    <row r="166" customFormat="false" ht="13.8" hidden="false" customHeight="false" outlineLevel="0" collapsed="false">
      <c r="A166" s="0" t="n">
        <v>347973</v>
      </c>
      <c r="B166" s="0" t="s">
        <v>28</v>
      </c>
      <c r="C166" s="0" t="n">
        <v>4.38</v>
      </c>
      <c r="D166" s="0" t="n">
        <v>3.77</v>
      </c>
      <c r="E166" s="0" t="n">
        <v>3.18</v>
      </c>
      <c r="F166" s="0" t="n">
        <f aca="false">SUM(B166:E166)</f>
        <v>11.33</v>
      </c>
      <c r="G166" s="6" t="n">
        <f aca="false">F166/20</f>
        <v>0.5665</v>
      </c>
      <c r="H166" s="0" t="n">
        <f aca="false">IF(G166&lt;$M$13,5,IF(G166&lt;$M$12,4,IF(G166&lt;$M$11,3.7,IF(G166&lt;$M$10,3.3,IF(G166&lt;$M$9,3,IF(G166&lt;$M$8,2.7,IF(G166&lt;$M$7,2.3,IF(G166&lt;$M$6,2,IF(G166&lt;$M$5,1.7,IF(G166&lt;$M$4,1.3,IF(G166="n.t.","N/A",1)))))))))))</f>
        <v>3.7</v>
      </c>
    </row>
    <row r="167" customFormat="false" ht="13.8" hidden="false" customHeight="false" outlineLevel="0" collapsed="false">
      <c r="A167" s="0" t="n">
        <v>387664</v>
      </c>
      <c r="B167" s="0" t="n">
        <v>4.6</v>
      </c>
      <c r="C167" s="0" t="n">
        <v>5</v>
      </c>
      <c r="D167" s="0" t="n">
        <v>5</v>
      </c>
      <c r="E167" s="0" t="n">
        <v>5</v>
      </c>
      <c r="F167" s="0" t="n">
        <f aca="false">SUM(B167:E167)</f>
        <v>19.6</v>
      </c>
      <c r="G167" s="6" t="n">
        <f aca="false">F167/20</f>
        <v>0.98</v>
      </c>
      <c r="H167" s="0" t="n">
        <f aca="false">IF(G167&lt;$M$13,5,IF(G167&lt;$M$12,4,IF(G167&lt;$M$11,3.7,IF(G167&lt;$M$10,3.3,IF(G167&lt;$M$9,3,IF(G167&lt;$M$8,2.7,IF(G167&lt;$M$7,2.3,IF(G167&lt;$M$6,2,IF(G167&lt;$M$5,1.7,IF(G167&lt;$M$4,1.3,IF(G167="n.t.","N/A",1)))))))))))</f>
        <v>1</v>
      </c>
    </row>
    <row r="168" customFormat="false" ht="13.8" hidden="false" customHeight="false" outlineLevel="0" collapsed="false">
      <c r="A168" s="0" t="n">
        <v>380776</v>
      </c>
      <c r="B168" s="0" t="n">
        <v>5</v>
      </c>
      <c r="C168" s="0" t="n">
        <v>4.25</v>
      </c>
      <c r="D168" s="0" t="n">
        <v>4.8</v>
      </c>
      <c r="E168" s="0" t="n">
        <v>5</v>
      </c>
      <c r="F168" s="0" t="n">
        <f aca="false">SUM(B168:E168)</f>
        <v>19.05</v>
      </c>
      <c r="G168" s="6" t="n">
        <f aca="false">F168/20</f>
        <v>0.9525</v>
      </c>
      <c r="H168" s="0" t="n">
        <f aca="false">IF(G168&lt;$M$13,5,IF(G168&lt;$M$12,4,IF(G168&lt;$M$11,3.7,IF(G168&lt;$M$10,3.3,IF(G168&lt;$M$9,3,IF(G168&lt;$M$8,2.7,IF(G168&lt;$M$7,2.3,IF(G168&lt;$M$6,2,IF(G168&lt;$M$5,1.7,IF(G168&lt;$M$4,1.3,IF(G168="n.t.","N/A",1)))))))))))</f>
        <v>1</v>
      </c>
    </row>
    <row r="169" customFormat="false" ht="13.8" hidden="false" customHeight="false" outlineLevel="0" collapsed="false">
      <c r="A169" s="0" t="n">
        <v>381068</v>
      </c>
      <c r="B169" s="0" t="n">
        <v>4.6</v>
      </c>
      <c r="C169" s="0" t="n">
        <v>5</v>
      </c>
      <c r="D169" s="0" t="n">
        <v>5</v>
      </c>
      <c r="E169" s="0" t="n">
        <v>5</v>
      </c>
      <c r="F169" s="0" t="n">
        <f aca="false">SUM(B169:E169)</f>
        <v>19.6</v>
      </c>
      <c r="G169" s="6" t="n">
        <f aca="false">F169/20</f>
        <v>0.98</v>
      </c>
      <c r="H169" s="0" t="n">
        <f aca="false">IF(G169&lt;$M$13,5,IF(G169&lt;$M$12,4,IF(G169&lt;$M$11,3.7,IF(G169&lt;$M$10,3.3,IF(G169&lt;$M$9,3,IF(G169&lt;$M$8,2.7,IF(G169&lt;$M$7,2.3,IF(G169&lt;$M$6,2,IF(G169&lt;$M$5,1.7,IF(G169&lt;$M$4,1.3,IF(G169="n.t.","N/A",1)))))))))))</f>
        <v>1</v>
      </c>
    </row>
    <row r="170" customFormat="false" ht="13.8" hidden="false" customHeight="false" outlineLevel="0" collapsed="false">
      <c r="A170" s="0" t="n">
        <v>374383</v>
      </c>
      <c r="B170" s="0" t="n">
        <v>4.4</v>
      </c>
      <c r="C170" s="0" t="n">
        <v>4.25</v>
      </c>
      <c r="D170" s="0" t="n">
        <v>3.63</v>
      </c>
      <c r="E170" s="0" t="n">
        <v>4.09</v>
      </c>
      <c r="F170" s="0" t="n">
        <f aca="false">SUM(B170:E170)</f>
        <v>16.37</v>
      </c>
      <c r="G170" s="6" t="n">
        <f aca="false">F170/20</f>
        <v>0.8185</v>
      </c>
      <c r="H170" s="0" t="n">
        <f aca="false">IF(G170&lt;$M$13,5,IF(G170&lt;$M$12,4,IF(G170&lt;$M$11,3.7,IF(G170&lt;$M$10,3.3,IF(G170&lt;$M$9,3,IF(G170&lt;$M$8,2.7,IF(G170&lt;$M$7,2.3,IF(G170&lt;$M$6,2,IF(G170&lt;$M$5,1.7,IF(G170&lt;$M$4,1.3,IF(G170="n.t.","N/A",1)))))))))))</f>
        <v>2</v>
      </c>
    </row>
  </sheetData>
  <mergeCells count="4">
    <mergeCell ref="N2:O2"/>
    <mergeCell ref="P2:Q2"/>
    <mergeCell ref="L3:M3"/>
    <mergeCell ref="L16:S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3.8"/>
  <cols>
    <col collapsed="false" hidden="false" max="1" min="1" style="0" width="7.83163265306122"/>
    <col collapsed="false" hidden="false" max="2" min="2" style="1" width="9.71938775510204"/>
    <col collapsed="false" hidden="false" max="5" min="3" style="0" width="7.83163265306122"/>
    <col collapsed="false" hidden="false" max="6" min="6" style="0" width="10.8367346938776"/>
    <col collapsed="false" hidden="false" max="11" min="7" style="0" width="7.83163265306122"/>
    <col collapsed="false" hidden="false" max="12" min="12" style="0" width="11.8775510204082"/>
    <col collapsed="false" hidden="false" max="1025" min="13" style="0" width="7.83163265306122"/>
  </cols>
  <sheetData>
    <row r="1" customFormat="false" ht="13.8" hidden="false" customHeight="false" outlineLevel="0" collapsed="false">
      <c r="A1" s="2" t="s">
        <v>0</v>
      </c>
      <c r="B1" s="3" t="s">
        <v>29</v>
      </c>
      <c r="C1" s="4" t="s">
        <v>30</v>
      </c>
      <c r="D1" s="4" t="s">
        <v>31</v>
      </c>
      <c r="E1" s="4" t="s">
        <v>7</v>
      </c>
      <c r="F1" s="4" t="s">
        <v>8</v>
      </c>
      <c r="G1" s="4" t="s">
        <v>9</v>
      </c>
      <c r="H1" s="4" t="s">
        <v>27</v>
      </c>
    </row>
    <row r="2" customFormat="false" ht="13.8" hidden="false" customHeight="false" outlineLevel="0" collapsed="false">
      <c r="A2" s="0" t="n">
        <v>380414</v>
      </c>
      <c r="B2" s="1" t="n">
        <f aca="false">[1]'Exam 1 Points'!J2</f>
        <v>35.12</v>
      </c>
      <c r="C2" s="0" t="n">
        <f aca="false">[1]'Exam 2 Points'!K2</f>
        <v>40</v>
      </c>
      <c r="D2" s="0" t="n">
        <f aca="false">[1]'Quizzes Points'!H2</f>
        <v>11.5</v>
      </c>
      <c r="E2" s="0" t="n">
        <f aca="false">SUM(B2:D2)</f>
        <v>86.62</v>
      </c>
      <c r="F2" s="6" t="n">
        <f aca="false">E2/100</f>
        <v>0.8662</v>
      </c>
      <c r="G2" s="0" t="n">
        <f aca="false">IF(F2&lt;$K$13,5,IF(F2&lt;$K$12,4,IF(F2&lt;$K$11,3.7,IF(F2&lt;$K$10,3.3,IF(F2&lt;$K$9,3,IF(F2&lt;$K$8,2.7,IF(F2&lt;$K$7,2.3,IF(F2&lt;$K$6,2,IF(F2&lt;$K$5,1.7,IF(F2&lt;$K$4,1.3,IF(F2="n.t.","N/A",1)))))))))))</f>
        <v>1.7</v>
      </c>
      <c r="L2" s="7" t="s">
        <v>22</v>
      </c>
      <c r="M2" s="7"/>
      <c r="N2" s="7" t="s">
        <v>10</v>
      </c>
      <c r="O2" s="7"/>
    </row>
    <row r="3" customFormat="false" ht="13.8" hidden="false" customHeight="false" outlineLevel="0" collapsed="false">
      <c r="A3" s="0" t="n">
        <v>384933</v>
      </c>
      <c r="B3" s="1" t="n">
        <f aca="false">[1]'Exam 1 Points'!J3</f>
        <v>0</v>
      </c>
      <c r="C3" s="0" t="n">
        <f aca="false">[1]'Exam 2 Points'!K3</f>
        <v>0</v>
      </c>
      <c r="D3" s="0" t="n">
        <f aca="false">[1]'Quizzes Points'!H3</f>
        <v>7.75</v>
      </c>
      <c r="E3" s="0" t="n">
        <f aca="false">SUM(B3:D3)</f>
        <v>7.75</v>
      </c>
      <c r="F3" s="6" t="n">
        <f aca="false">E3/100</f>
        <v>0.0775</v>
      </c>
      <c r="G3" s="0" t="n">
        <f aca="false">IF(F3&lt;$K$13,5,IF(F3&lt;$K$12,4,IF(F3&lt;$K$11,3.7,IF(F3&lt;$K$10,3.3,IF(F3&lt;$K$9,3,IF(F3&lt;$K$8,2.7,IF(F3&lt;$K$7,2.3,IF(F3&lt;$K$6,2,IF(F3&lt;$K$5,1.7,IF(F3&lt;$K$4,1.3,IF(F3="n.t.","N/A",1)))))))))))</f>
        <v>5</v>
      </c>
      <c r="H3" s="0" t="s">
        <v>32</v>
      </c>
      <c r="J3" s="9" t="s">
        <v>11</v>
      </c>
      <c r="K3" s="9"/>
      <c r="L3" s="1" t="s">
        <v>12</v>
      </c>
      <c r="M3" s="10" t="s">
        <v>13</v>
      </c>
      <c r="N3" s="1" t="s">
        <v>12</v>
      </c>
      <c r="O3" s="10" t="s">
        <v>13</v>
      </c>
    </row>
    <row r="4" customFormat="false" ht="13.8" hidden="false" customHeight="false" outlineLevel="0" collapsed="false">
      <c r="A4" s="0" t="n">
        <v>387857</v>
      </c>
      <c r="B4" s="1" t="n">
        <f aca="false">[1]'Exam 1 Points'!J4</f>
        <v>17.93</v>
      </c>
      <c r="C4" s="0" t="n">
        <f aca="false">[1]'Exam 2 Points'!K4</f>
        <v>38.5</v>
      </c>
      <c r="D4" s="0" t="n">
        <f aca="false">[1]'Quizzes Points'!H4</f>
        <v>15.14</v>
      </c>
      <c r="E4" s="0" t="n">
        <f aca="false">SUM(B4:D4)</f>
        <v>71.57</v>
      </c>
      <c r="F4" s="6" t="n">
        <f aca="false">E4/100</f>
        <v>0.7157</v>
      </c>
      <c r="G4" s="0" t="n">
        <f aca="false">IF(F4&lt;$K$13,5,IF(F4&lt;$K$12,4,IF(F4&lt;$K$11,3.7,IF(F4&lt;$K$10,3.3,IF(F4&lt;$K$9,3,IF(F4&lt;$K$8,2.7,IF(F4&lt;$K$7,2.3,IF(F4&lt;$K$6,2,IF(F4&lt;$K$5,1.7,IF(F4&lt;$K$4,1.3,IF(F4="n.t.","N/A",1)))))))))))</f>
        <v>2.7</v>
      </c>
      <c r="J4" s="33" t="n">
        <v>1</v>
      </c>
      <c r="K4" s="12" t="n">
        <v>0.95</v>
      </c>
      <c r="L4" s="1" t="n">
        <f aca="false">COUNTIF($G$2:$G$200,$J4)</f>
        <v>13</v>
      </c>
      <c r="M4" s="13" t="n">
        <f aca="false">L4/SUM(L$4:L$14)</f>
        <v>0.0769230769230769</v>
      </c>
      <c r="N4" s="1" t="n">
        <f aca="false">COUNTIF($G$2:$G$200,$J4)</f>
        <v>13</v>
      </c>
      <c r="O4" s="13" t="n">
        <f aca="false">N4/SUM(N$4:N$14)</f>
        <v>0.10077519379845</v>
      </c>
    </row>
    <row r="5" customFormat="false" ht="13.8" hidden="false" customHeight="false" outlineLevel="0" collapsed="false">
      <c r="A5" s="0" t="n">
        <v>380194</v>
      </c>
      <c r="B5" s="1" t="n">
        <f aca="false">[1]'Exam 1 Points'!J5</f>
        <v>17.49</v>
      </c>
      <c r="C5" s="0" t="n">
        <f aca="false">[1]'Exam 2 Points'!K5</f>
        <v>36.36</v>
      </c>
      <c r="D5" s="0" t="n">
        <f aca="false">[1]'Quizzes Points'!H5</f>
        <v>17.02</v>
      </c>
      <c r="E5" s="0" t="n">
        <f aca="false">SUM(B5:D5)</f>
        <v>70.87</v>
      </c>
      <c r="F5" s="6" t="n">
        <f aca="false">E5/100</f>
        <v>0.7087</v>
      </c>
      <c r="G5" s="0" t="n">
        <f aca="false">IF(F5&lt;$K$13,5,IF(F5&lt;$K$12,4,IF(F5&lt;$K$11,3.7,IF(F5&lt;$K$10,3.3,IF(F5&lt;$K$9,3,IF(F5&lt;$K$8,2.7,IF(F5&lt;$K$7,2.3,IF(F5&lt;$K$6,2,IF(F5&lt;$K$5,1.7,IF(F5&lt;$K$4,1.3,IF(F5="n.t.","N/A",1)))))))))))</f>
        <v>2.7</v>
      </c>
      <c r="J5" s="1" t="n">
        <v>1.3</v>
      </c>
      <c r="K5" s="14" t="n">
        <v>0.9</v>
      </c>
      <c r="L5" s="1" t="n">
        <f aca="false">COUNTIF($G$2:$G$200,$J5)</f>
        <v>23</v>
      </c>
      <c r="M5" s="13" t="n">
        <f aca="false">L5/SUM(L$4:L$14)</f>
        <v>0.136094674556213</v>
      </c>
      <c r="N5" s="1" t="n">
        <f aca="false">COUNTIF($G$2:$G$200,$J5)</f>
        <v>23</v>
      </c>
      <c r="O5" s="13" t="n">
        <f aca="false">N5/SUM(N$4:N$14)</f>
        <v>0.178294573643411</v>
      </c>
    </row>
    <row r="6" customFormat="false" ht="13.8" hidden="false" customHeight="false" outlineLevel="0" collapsed="false">
      <c r="A6" s="0" t="n">
        <v>378422</v>
      </c>
      <c r="B6" s="1" t="n">
        <f aca="false">[1]'Exam 1 Points'!J6</f>
        <v>0</v>
      </c>
      <c r="C6" s="0" t="n">
        <f aca="false">[1]'Exam 2 Points'!K6</f>
        <v>0</v>
      </c>
      <c r="D6" s="0" t="n">
        <f aca="false">[1]'Quizzes Points'!H6</f>
        <v>0</v>
      </c>
      <c r="E6" s="0" t="n">
        <f aca="false">SUM(B6:D6)</f>
        <v>0</v>
      </c>
      <c r="F6" s="6" t="n">
        <f aca="false">E6/100</f>
        <v>0</v>
      </c>
      <c r="G6" s="0" t="n">
        <f aca="false">IF(F6&lt;$K$13,5,IF(F6&lt;$K$12,4,IF(F6&lt;$K$11,3.7,IF(F6&lt;$K$10,3.3,IF(F6&lt;$K$9,3,IF(F6&lt;$K$8,2.7,IF(F6&lt;$K$7,2.3,IF(F6&lt;$K$6,2,IF(F6&lt;$K$5,1.7,IF(F6&lt;$K$4,1.3,IF(F6="n.t.","N/A",1)))))))))))</f>
        <v>5</v>
      </c>
      <c r="H6" s="0" t="s">
        <v>32</v>
      </c>
      <c r="J6" s="1" t="n">
        <v>1.7</v>
      </c>
      <c r="K6" s="14" t="n">
        <v>0.85</v>
      </c>
      <c r="L6" s="1" t="n">
        <f aca="false">COUNTIF($G$2:$G$200,$J6)</f>
        <v>18</v>
      </c>
      <c r="M6" s="13" t="n">
        <f aca="false">L6/SUM(L$4:L$14)</f>
        <v>0.106508875739645</v>
      </c>
      <c r="N6" s="1" t="n">
        <f aca="false">COUNTIF($G$2:$G$200,$J6)</f>
        <v>18</v>
      </c>
      <c r="O6" s="13" t="n">
        <f aca="false">N6/SUM(N$4:N$14)</f>
        <v>0.13953488372093</v>
      </c>
    </row>
    <row r="7" customFormat="false" ht="13.8" hidden="false" customHeight="false" outlineLevel="0" collapsed="false">
      <c r="A7" s="0" t="n">
        <v>18335</v>
      </c>
      <c r="B7" s="1" t="n">
        <f aca="false">[1]'Exam 1 Points'!J7</f>
        <v>0</v>
      </c>
      <c r="C7" s="0" t="n">
        <f aca="false">[1]'Exam 2 Points'!K7</f>
        <v>0</v>
      </c>
      <c r="D7" s="0" t="n">
        <f aca="false">[1]'Quizzes Points'!H7</f>
        <v>0</v>
      </c>
      <c r="E7" s="0" t="n">
        <f aca="false">SUM(B7:D7)</f>
        <v>0</v>
      </c>
      <c r="F7" s="6" t="n">
        <f aca="false">E7/100</f>
        <v>0</v>
      </c>
      <c r="G7" s="0" t="n">
        <f aca="false">IF(F7&lt;$K$13,5,IF(F7&lt;$K$12,4,IF(F7&lt;$K$11,3.7,IF(F7&lt;$K$10,3.3,IF(F7&lt;$K$9,3,IF(F7&lt;$K$8,2.7,IF(F7&lt;$K$7,2.3,IF(F7&lt;$K$6,2,IF(F7&lt;$K$5,1.7,IF(F7&lt;$K$4,1.3,IF(F7="n.t.","N/A",1)))))))))))</f>
        <v>5</v>
      </c>
      <c r="H7" s="0" t="s">
        <v>32</v>
      </c>
      <c r="J7" s="34" t="n">
        <v>2</v>
      </c>
      <c r="K7" s="14" t="n">
        <v>0.8</v>
      </c>
      <c r="L7" s="1" t="n">
        <f aca="false">COUNTIF($G$2:$G$200,$J7)</f>
        <v>18</v>
      </c>
      <c r="M7" s="13" t="n">
        <f aca="false">L7/SUM(L$4:L$14)</f>
        <v>0.106508875739645</v>
      </c>
      <c r="N7" s="1" t="n">
        <f aca="false">COUNTIF($G$2:$G$200,$J7)</f>
        <v>18</v>
      </c>
      <c r="O7" s="13" t="n">
        <f aca="false">N7/SUM(N$4:N$14)</f>
        <v>0.13953488372093</v>
      </c>
    </row>
    <row r="8" customFormat="false" ht="13.8" hidden="false" customHeight="false" outlineLevel="0" collapsed="false">
      <c r="A8" s="0" t="n">
        <v>387943</v>
      </c>
      <c r="B8" s="1" t="n">
        <f aca="false">[1]'Exam 1 Points'!J8</f>
        <v>23.08</v>
      </c>
      <c r="C8" s="0" t="n">
        <f aca="false">[1]'Exam 2 Points'!K8</f>
        <v>32.59</v>
      </c>
      <c r="D8" s="0" t="n">
        <f aca="false">[1]'Quizzes Points'!H8</f>
        <v>15.29</v>
      </c>
      <c r="E8" s="0" t="n">
        <f aca="false">SUM(B8:D8)</f>
        <v>70.96</v>
      </c>
      <c r="F8" s="6" t="n">
        <f aca="false">E8/100</f>
        <v>0.7096</v>
      </c>
      <c r="G8" s="0" t="n">
        <f aca="false">IF(F8&lt;$K$13,5,IF(F8&lt;$K$12,4,IF(F8&lt;$K$11,3.7,IF(F8&lt;$K$10,3.3,IF(F8&lt;$K$9,3,IF(F8&lt;$K$8,2.7,IF(F8&lt;$K$7,2.3,IF(F8&lt;$K$6,2,IF(F8&lt;$K$5,1.7,IF(F8&lt;$K$4,1.3,IF(F8="n.t.","N/A",1)))))))))))</f>
        <v>2.7</v>
      </c>
      <c r="J8" s="1" t="n">
        <v>2.3</v>
      </c>
      <c r="K8" s="14" t="n">
        <v>0.75</v>
      </c>
      <c r="L8" s="1" t="n">
        <f aca="false">COUNTIF($G$2:$G$200,$J8)</f>
        <v>29</v>
      </c>
      <c r="M8" s="13" t="n">
        <f aca="false">L8/SUM(L$4:L$14)</f>
        <v>0.171597633136095</v>
      </c>
      <c r="N8" s="1" t="n">
        <f aca="false">COUNTIF($G$2:$G$200,$J8)</f>
        <v>29</v>
      </c>
      <c r="O8" s="13" t="n">
        <f aca="false">N8/SUM(N$4:N$14)</f>
        <v>0.224806201550388</v>
      </c>
    </row>
    <row r="9" customFormat="false" ht="13.8" hidden="false" customHeight="false" outlineLevel="0" collapsed="false">
      <c r="A9" s="0" t="n">
        <v>387374</v>
      </c>
      <c r="B9" s="1" t="n">
        <f aca="false">[1]'Exam 1 Points'!J9</f>
        <v>18.43</v>
      </c>
      <c r="C9" s="0" t="n">
        <f aca="false">[1]'Exam 2 Points'!K9</f>
        <v>34.19</v>
      </c>
      <c r="D9" s="0" t="n">
        <f aca="false">[1]'Quizzes Points'!H9</f>
        <v>15.61</v>
      </c>
      <c r="E9" s="0" t="n">
        <f aca="false">SUM(B9:D9)</f>
        <v>68.23</v>
      </c>
      <c r="F9" s="6" t="n">
        <f aca="false">E9/100</f>
        <v>0.6823</v>
      </c>
      <c r="G9" s="0" t="n">
        <f aca="false">IF(F9&lt;$K$13,5,IF(F9&lt;$K$12,4,IF(F9&lt;$K$11,3.7,IF(F9&lt;$K$10,3.3,IF(F9&lt;$K$9,3,IF(F9&lt;$K$8,2.7,IF(F9&lt;$K$7,2.3,IF(F9&lt;$K$6,2,IF(F9&lt;$K$5,1.7,IF(F9&lt;$K$4,1.3,IF(F9="n.t.","N/A",1)))))))))))</f>
        <v>3</v>
      </c>
      <c r="J9" s="1" t="n">
        <v>2.7</v>
      </c>
      <c r="K9" s="14" t="n">
        <v>0.7</v>
      </c>
      <c r="L9" s="1" t="n">
        <f aca="false">COUNTIF($G$2:$G$200,$J9)</f>
        <v>12</v>
      </c>
      <c r="M9" s="13" t="n">
        <f aca="false">L9/SUM(L$4:L$14)</f>
        <v>0.0710059171597633</v>
      </c>
      <c r="N9" s="1" t="n">
        <f aca="false">COUNTIF($G$2:$G$200,$J9)</f>
        <v>12</v>
      </c>
      <c r="O9" s="13" t="n">
        <f aca="false">N9/SUM(N$4:N$14)</f>
        <v>0.0930232558139535</v>
      </c>
    </row>
    <row r="10" customFormat="false" ht="13.8" hidden="false" customHeight="false" outlineLevel="0" collapsed="false">
      <c r="A10" s="0" t="n">
        <v>384549</v>
      </c>
      <c r="B10" s="1" t="n">
        <f aca="false">[1]'Exam 1 Points'!J10</f>
        <v>0</v>
      </c>
      <c r="C10" s="0" t="n">
        <f aca="false">[1]'Exam 2 Points'!K10</f>
        <v>0</v>
      </c>
      <c r="D10" s="0" t="n">
        <f aca="false">[1]'Quizzes Points'!H10</f>
        <v>0</v>
      </c>
      <c r="E10" s="0" t="n">
        <f aca="false">SUM(B10:D10)</f>
        <v>0</v>
      </c>
      <c r="F10" s="6" t="n">
        <f aca="false">E10/100</f>
        <v>0</v>
      </c>
      <c r="G10" s="0" t="n">
        <f aca="false">IF(F10&lt;$K$13,5,IF(F10&lt;$K$12,4,IF(F10&lt;$K$11,3.7,IF(F10&lt;$K$10,3.3,IF(F10&lt;$K$9,3,IF(F10&lt;$K$8,2.7,IF(F10&lt;$K$7,2.3,IF(F10&lt;$K$6,2,IF(F10&lt;$K$5,1.7,IF(F10&lt;$K$4,1.3,IF(F10="n.t.","N/A",1)))))))))))</f>
        <v>5</v>
      </c>
      <c r="H10" s="0" t="s">
        <v>32</v>
      </c>
      <c r="J10" s="34" t="n">
        <v>3</v>
      </c>
      <c r="K10" s="14" t="n">
        <v>0.65</v>
      </c>
      <c r="L10" s="1" t="n">
        <f aca="false">COUNTIF($G$2:$G$200,$J10)</f>
        <v>7</v>
      </c>
      <c r="M10" s="13" t="n">
        <f aca="false">L10/SUM(L$4:L$14)</f>
        <v>0.0414201183431953</v>
      </c>
      <c r="N10" s="1" t="n">
        <f aca="false">COUNTIF($G$2:$G$200,$J10)</f>
        <v>7</v>
      </c>
      <c r="O10" s="13" t="n">
        <f aca="false">N10/SUM(N$4:N$14)</f>
        <v>0.0542635658914729</v>
      </c>
    </row>
    <row r="11" customFormat="false" ht="13.8" hidden="false" customHeight="false" outlineLevel="0" collapsed="false">
      <c r="A11" s="0" t="n">
        <v>380455</v>
      </c>
      <c r="B11" s="1" t="n">
        <f aca="false">[1]'Exam 1 Points'!J11</f>
        <v>35.33</v>
      </c>
      <c r="C11" s="0" t="n">
        <f aca="false">[1]'Exam 2 Points'!K11</f>
        <v>38.36</v>
      </c>
      <c r="D11" s="0" t="n">
        <f aca="false">[1]'Quizzes Points'!H11</f>
        <v>19.08</v>
      </c>
      <c r="E11" s="0" t="n">
        <f aca="false">SUM(B11:D11)</f>
        <v>92.77</v>
      </c>
      <c r="F11" s="6" t="n">
        <f aca="false">E11/100</f>
        <v>0.9277</v>
      </c>
      <c r="G11" s="0" t="n">
        <f aca="false">IF(F11&lt;$K$13,5,IF(F11&lt;$K$12,4,IF(F11&lt;$K$11,3.7,IF(F11&lt;$K$10,3.3,IF(F11&lt;$K$9,3,IF(F11&lt;$K$8,2.7,IF(F11&lt;$K$7,2.3,IF(F11&lt;$K$6,2,IF(F11&lt;$K$5,1.7,IF(F11&lt;$K$4,1.3,IF(F11="n.t.","N/A",1)))))))))))</f>
        <v>1.3</v>
      </c>
      <c r="J11" s="1" t="n">
        <v>3.3</v>
      </c>
      <c r="K11" s="14" t="n">
        <v>0.6</v>
      </c>
      <c r="L11" s="1" t="n">
        <f aca="false">COUNTIF($G$2:$G$200,$J11)</f>
        <v>5</v>
      </c>
      <c r="M11" s="13" t="n">
        <f aca="false">L11/SUM(L$4:L$14)</f>
        <v>0.029585798816568</v>
      </c>
      <c r="N11" s="1" t="n">
        <f aca="false">COUNTIF($G$2:$G$200,$J11)</f>
        <v>5</v>
      </c>
      <c r="O11" s="13" t="n">
        <f aca="false">N11/SUM(N$4:N$14)</f>
        <v>0.0387596899224806</v>
      </c>
    </row>
    <row r="12" customFormat="false" ht="13.8" hidden="false" customHeight="false" outlineLevel="0" collapsed="false">
      <c r="A12" s="0" t="n">
        <v>381381</v>
      </c>
      <c r="B12" s="1" t="n">
        <f aca="false">[1]'Exam 1 Points'!J12</f>
        <v>13.06</v>
      </c>
      <c r="C12" s="0" t="n">
        <f aca="false">[1]'Exam 2 Points'!K12</f>
        <v>37.03</v>
      </c>
      <c r="D12" s="0" t="n">
        <f aca="false">[1]'Quizzes Points'!H12</f>
        <v>10.53</v>
      </c>
      <c r="E12" s="0" t="n">
        <f aca="false">SUM(B12:D12)</f>
        <v>60.62</v>
      </c>
      <c r="F12" s="6" t="n">
        <f aca="false">E12/100</f>
        <v>0.6062</v>
      </c>
      <c r="G12" s="0" t="n">
        <f aca="false">IF(F12&lt;$K$13,5,IF(F12&lt;$K$12,4,IF(F12&lt;$K$11,3.7,IF(F12&lt;$K$10,3.3,IF(F12&lt;$K$9,3,IF(F12&lt;$K$8,2.7,IF(F12&lt;$K$7,2.3,IF(F12&lt;$K$6,2,IF(F12&lt;$K$5,1.7,IF(F12&lt;$K$4,1.3,IF(F12="n.t.","N/A",1)))))))))))</f>
        <v>3.3</v>
      </c>
      <c r="J12" s="1" t="n">
        <v>3.7</v>
      </c>
      <c r="K12" s="14" t="n">
        <v>0.55</v>
      </c>
      <c r="L12" s="1" t="n">
        <f aca="false">COUNTIF($G$2:$G$200,$J12)</f>
        <v>2</v>
      </c>
      <c r="M12" s="13" t="n">
        <f aca="false">L12/SUM(L$4:L$14)</f>
        <v>0.0118343195266272</v>
      </c>
      <c r="N12" s="1" t="n">
        <f aca="false">COUNTIF($G$2:$G$200,$J12)</f>
        <v>2</v>
      </c>
      <c r="O12" s="13" t="n">
        <f aca="false">N12/SUM(N$4:N$14)</f>
        <v>0.0155038759689922</v>
      </c>
    </row>
    <row r="13" customFormat="false" ht="13.8" hidden="false" customHeight="false" outlineLevel="0" collapsed="false">
      <c r="A13" s="0" t="n">
        <v>387252</v>
      </c>
      <c r="B13" s="1" t="n">
        <f aca="false">[1]'Exam 1 Points'!J13</f>
        <v>0</v>
      </c>
      <c r="C13" s="0" t="n">
        <f aca="false">[1]'Exam 2 Points'!K13</f>
        <v>0</v>
      </c>
      <c r="D13" s="0" t="n">
        <f aca="false">[1]'Quizzes Points'!H13</f>
        <v>0</v>
      </c>
      <c r="E13" s="0" t="n">
        <f aca="false">SUM(B13:D13)</f>
        <v>0</v>
      </c>
      <c r="F13" s="6" t="n">
        <f aca="false">E13/100</f>
        <v>0</v>
      </c>
      <c r="G13" s="0" t="n">
        <f aca="false">IF(F13&lt;$K$13,5,IF(F13&lt;$K$12,4,IF(F13&lt;$K$11,3.7,IF(F13&lt;$K$10,3.3,IF(F13&lt;$K$9,3,IF(F13&lt;$K$8,2.7,IF(F13&lt;$K$7,2.3,IF(F13&lt;$K$6,2,IF(F13&lt;$K$5,1.7,IF(F13&lt;$K$4,1.3,IF(F13="n.t.","N/A",1)))))))))))</f>
        <v>5</v>
      </c>
      <c r="H13" s="0" t="s">
        <v>32</v>
      </c>
      <c r="J13" s="34" t="n">
        <v>4</v>
      </c>
      <c r="K13" s="14" t="n">
        <v>0.5</v>
      </c>
      <c r="L13" s="1" t="n">
        <f aca="false">COUNTIF($G$2:$G$200,$J13)</f>
        <v>1</v>
      </c>
      <c r="M13" s="13" t="n">
        <f aca="false">L13/SUM(L$4:L$14)</f>
        <v>0.00591715976331361</v>
      </c>
      <c r="N13" s="1" t="n">
        <f aca="false">COUNTIF($G$2:$G$200,$J13)</f>
        <v>1</v>
      </c>
      <c r="O13" s="13" t="n">
        <f aca="false">N13/SUM(N$4:N$14)</f>
        <v>0.00775193798449612</v>
      </c>
    </row>
    <row r="14" customFormat="false" ht="13.8" hidden="false" customHeight="false" outlineLevel="0" collapsed="false">
      <c r="A14" s="0" t="n">
        <v>387596</v>
      </c>
      <c r="B14" s="1" t="n">
        <f aca="false">[1]'Exam 1 Points'!J14</f>
        <v>21.67</v>
      </c>
      <c r="C14" s="0" t="n">
        <f aca="false">[1]'Exam 2 Points'!K14</f>
        <v>36.29</v>
      </c>
      <c r="D14" s="0" t="n">
        <f aca="false">[1]'Quizzes Points'!H14</f>
        <v>17.35</v>
      </c>
      <c r="E14" s="0" t="n">
        <f aca="false">SUM(B14:D14)</f>
        <v>75.31</v>
      </c>
      <c r="F14" s="6" t="n">
        <f aca="false">E14/100</f>
        <v>0.7531</v>
      </c>
      <c r="G14" s="0" t="n">
        <f aca="false">IF(F14&lt;$K$13,5,IF(F14&lt;$K$12,4,IF(F14&lt;$K$11,3.7,IF(F14&lt;$K$10,3.3,IF(F14&lt;$K$9,3,IF(F14&lt;$K$8,2.7,IF(F14&lt;$K$7,2.3,IF(F14&lt;$K$6,2,IF(F14&lt;$K$5,1.7,IF(F14&lt;$K$4,1.3,IF(F14="n.t.","N/A",1)))))))))))</f>
        <v>2.3</v>
      </c>
      <c r="J14" s="15" t="n">
        <v>5</v>
      </c>
      <c r="K14" s="16"/>
      <c r="L14" s="15" t="n">
        <f aca="false">COUNTIF($G$2:$G$200,$J14)</f>
        <v>41</v>
      </c>
      <c r="M14" s="17" t="n">
        <f aca="false">L14/SUM(L$4:L$14)</f>
        <v>0.242603550295858</v>
      </c>
      <c r="N14" s="15" t="n">
        <f aca="false">COUNTIF($G$2:$G$200,$J14)-COUNTIF(H2:H200,"=no show")</f>
        <v>1</v>
      </c>
      <c r="O14" s="17" t="n">
        <f aca="false">N14/SUM(N$4:N$14)</f>
        <v>0.00775193798449612</v>
      </c>
    </row>
    <row r="15" customFormat="false" ht="13.8" hidden="false" customHeight="false" outlineLevel="0" collapsed="false">
      <c r="A15" s="0" t="n">
        <v>380493</v>
      </c>
      <c r="B15" s="1" t="n">
        <f aca="false">[1]'Exam 1 Points'!J15</f>
        <v>21.03</v>
      </c>
      <c r="C15" s="0" t="n">
        <f aca="false">[1]'Exam 2 Points'!K15</f>
        <v>36.87</v>
      </c>
      <c r="D15" s="0" t="n">
        <f aca="false">[1]'Quizzes Points'!H15</f>
        <v>18.43</v>
      </c>
      <c r="E15" s="0" t="n">
        <f aca="false">SUM(B15:D15)</f>
        <v>76.33</v>
      </c>
      <c r="F15" s="6" t="n">
        <f aca="false">E15/100</f>
        <v>0.7633</v>
      </c>
      <c r="G15" s="0" t="n">
        <f aca="false">IF(F15&lt;$K$13,5,IF(F15&lt;$K$12,4,IF(F15&lt;$K$11,3.7,IF(F15&lt;$K$10,3.3,IF(F15&lt;$K$9,3,IF(F15&lt;$K$8,2.7,IF(F15&lt;$K$7,2.3,IF(F15&lt;$K$6,2,IF(F15&lt;$K$5,1.7,IF(F15&lt;$K$4,1.3,IF(F15="n.t.","N/A",1)))))))))))</f>
        <v>2.3</v>
      </c>
    </row>
    <row r="16" customFormat="false" ht="13.8" hidden="false" customHeight="false" outlineLevel="0" collapsed="false">
      <c r="A16" s="0" t="n">
        <v>382553</v>
      </c>
      <c r="B16" s="1" t="n">
        <f aca="false">[1]'Exam 1 Points'!J16</f>
        <v>30.5</v>
      </c>
      <c r="C16" s="0" t="n">
        <f aca="false">[1]'Exam 2 Points'!K16</f>
        <v>40.66</v>
      </c>
      <c r="D16" s="0" t="n">
        <f aca="false">[1]'Quizzes Points'!H16</f>
        <v>17.93</v>
      </c>
      <c r="E16" s="0" t="n">
        <f aca="false">SUM(B16:D16)</f>
        <v>89.09</v>
      </c>
      <c r="F16" s="6" t="n">
        <f aca="false">E16/100</f>
        <v>0.8909</v>
      </c>
      <c r="G16" s="0" t="n">
        <f aca="false">IF(F16&lt;$K$13,5,IF(F16&lt;$K$12,4,IF(F16&lt;$K$11,3.7,IF(F16&lt;$K$10,3.3,IF(F16&lt;$K$9,3,IF(F16&lt;$K$8,2.7,IF(F16&lt;$K$7,2.3,IF(F16&lt;$K$6,2,IF(F16&lt;$K$5,1.7,IF(F16&lt;$K$4,1.3,IF(F16="n.t.","N/A",1)))))))))))</f>
        <v>1.7</v>
      </c>
      <c r="J16" s="28"/>
      <c r="K16" s="28"/>
      <c r="L16" s="28"/>
      <c r="M16" s="28"/>
      <c r="N16" s="28"/>
      <c r="O16" s="28"/>
      <c r="P16" s="28"/>
      <c r="Q16" s="28"/>
    </row>
    <row r="17" customFormat="false" ht="13.8" hidden="false" customHeight="false" outlineLevel="0" collapsed="false">
      <c r="A17" s="0" t="n">
        <v>387501</v>
      </c>
      <c r="B17" s="1" t="n">
        <f aca="false">[1]'Exam 1 Points'!J17</f>
        <v>27.86</v>
      </c>
      <c r="C17" s="0" t="n">
        <f aca="false">[1]'Exam 2 Points'!K17</f>
        <v>33.49</v>
      </c>
      <c r="D17" s="0" t="n">
        <f aca="false">[1]'Quizzes Points'!H17</f>
        <v>16.93</v>
      </c>
      <c r="E17" s="0" t="n">
        <f aca="false">SUM(B17:D17)</f>
        <v>78.28</v>
      </c>
      <c r="F17" s="6" t="n">
        <f aca="false">E17/100</f>
        <v>0.7828</v>
      </c>
      <c r="G17" s="0" t="n">
        <f aca="false">IF(F17&lt;$K$13,5,IF(F17&lt;$K$12,4,IF(F17&lt;$K$11,3.7,IF(F17&lt;$K$10,3.3,IF(F17&lt;$K$9,3,IF(F17&lt;$K$8,2.7,IF(F17&lt;$K$7,2.3,IF(F17&lt;$K$6,2,IF(F17&lt;$K$5,1.7,IF(F17&lt;$K$4,1.3,IF(F17="n.t.","N/A",1)))))))))))</f>
        <v>2.3</v>
      </c>
    </row>
    <row r="18" customFormat="false" ht="13.8" hidden="false" customHeight="false" outlineLevel="0" collapsed="false">
      <c r="A18" s="0" t="n">
        <v>386396</v>
      </c>
      <c r="B18" s="1" t="n">
        <f aca="false">[1]'Exam 1 Points'!J18</f>
        <v>13.85</v>
      </c>
      <c r="C18" s="0" t="n">
        <f aca="false">[1]'Exam 2 Points'!K18</f>
        <v>25.08</v>
      </c>
      <c r="D18" s="0" t="n">
        <f aca="false">[1]'Quizzes Points'!H18</f>
        <v>17.75</v>
      </c>
      <c r="E18" s="0" t="n">
        <f aca="false">SUM(B18:D18)</f>
        <v>56.68</v>
      </c>
      <c r="F18" s="6" t="n">
        <f aca="false">E18/100</f>
        <v>0.5668</v>
      </c>
      <c r="G18" s="0" t="n">
        <f aca="false">IF(F18&lt;$K$13,5,IF(F18&lt;$K$12,4,IF(F18&lt;$K$11,3.7,IF(F18&lt;$K$10,3.3,IF(F18&lt;$K$9,3,IF(F18&lt;$K$8,2.7,IF(F18&lt;$K$7,2.3,IF(F18&lt;$K$6,2,IF(F18&lt;$K$5,1.7,IF(F18&lt;$K$4,1.3,IF(F18="n.t.","N/A",1)))))))))))</f>
        <v>3.7</v>
      </c>
      <c r="K18" s="29"/>
      <c r="L18" s="29"/>
      <c r="M18" s="29"/>
      <c r="N18" s="29"/>
      <c r="O18" s="29"/>
      <c r="P18" s="29"/>
      <c r="Q18" s="29"/>
    </row>
    <row r="19" customFormat="false" ht="13.8" hidden="false" customHeight="false" outlineLevel="0" collapsed="false">
      <c r="A19" s="0" t="n">
        <v>385226</v>
      </c>
      <c r="B19" s="1" t="n">
        <f aca="false">[1]'Exam 1 Points'!J19</f>
        <v>24.11</v>
      </c>
      <c r="C19" s="0" t="n">
        <f aca="false">[1]'Exam 2 Points'!K19</f>
        <v>27.92</v>
      </c>
      <c r="D19" s="0" t="n">
        <f aca="false">[1]'Quizzes Points'!H19</f>
        <v>14.75</v>
      </c>
      <c r="E19" s="0" t="n">
        <f aca="false">SUM(B19:D19)</f>
        <v>66.78</v>
      </c>
      <c r="F19" s="6" t="n">
        <f aca="false">E19/100</f>
        <v>0.6678</v>
      </c>
      <c r="G19" s="0" t="n">
        <f aca="false">IF(F19&lt;$K$13,5,IF(F19&lt;$K$12,4,IF(F19&lt;$K$11,3.7,IF(F19&lt;$K$10,3.3,IF(F19&lt;$K$9,3,IF(F19&lt;$K$8,2.7,IF(F19&lt;$K$7,2.3,IF(F19&lt;$K$6,2,IF(F19&lt;$K$5,1.7,IF(F19&lt;$K$4,1.3,IF(F19="n.t.","N/A",1)))))))))))</f>
        <v>3</v>
      </c>
      <c r="K19" s="29"/>
      <c r="L19" s="29"/>
      <c r="M19" s="29"/>
      <c r="N19" s="29"/>
      <c r="O19" s="29"/>
      <c r="P19" s="29"/>
      <c r="Q19" s="30"/>
    </row>
    <row r="20" customFormat="false" ht="13.8" hidden="false" customHeight="false" outlineLevel="0" collapsed="false">
      <c r="A20" s="0" t="n">
        <v>370536</v>
      </c>
      <c r="B20" s="1" t="n">
        <f aca="false">[1]'Exam 1 Points'!J20</f>
        <v>0</v>
      </c>
      <c r="C20" s="0" t="n">
        <f aca="false">[1]'Exam 2 Points'!K20</f>
        <v>0</v>
      </c>
      <c r="D20" s="0" t="n">
        <f aca="false">[1]'Quizzes Points'!H20</f>
        <v>0</v>
      </c>
      <c r="E20" s="0" t="n">
        <f aca="false">SUM(B20:D20)</f>
        <v>0</v>
      </c>
      <c r="F20" s="6" t="n">
        <f aca="false">E20/100</f>
        <v>0</v>
      </c>
      <c r="G20" s="0" t="n">
        <f aca="false">IF(F20&lt;$K$13,5,IF(F20&lt;$K$12,4,IF(F20&lt;$K$11,3.7,IF(F20&lt;$K$10,3.3,IF(F20&lt;$K$9,3,IF(F20&lt;$K$8,2.7,IF(F20&lt;$K$7,2.3,IF(F20&lt;$K$6,2,IF(F20&lt;$K$5,1.7,IF(F20&lt;$K$4,1.3,IF(F20="n.t.","N/A",1)))))))))))</f>
        <v>5</v>
      </c>
      <c r="H20" s="0" t="s">
        <v>32</v>
      </c>
      <c r="K20" s="29"/>
      <c r="L20" s="29"/>
      <c r="M20" s="29"/>
      <c r="N20" s="29"/>
      <c r="O20" s="29"/>
      <c r="P20" s="29"/>
      <c r="Q20" s="30"/>
    </row>
    <row r="21" customFormat="false" ht="13.8" hidden="false" customHeight="false" outlineLevel="0" collapsed="false">
      <c r="A21" s="0" t="n">
        <v>386697</v>
      </c>
      <c r="B21" s="1" t="n">
        <f aca="false">[1]'Exam 1 Points'!J21</f>
        <v>17.03</v>
      </c>
      <c r="C21" s="0" t="n">
        <f aca="false">[1]'Exam 2 Points'!K21</f>
        <v>42.52</v>
      </c>
      <c r="D21" s="0" t="n">
        <f aca="false">[1]'Quizzes Points'!H21</f>
        <v>18.17</v>
      </c>
      <c r="E21" s="0" t="n">
        <f aca="false">SUM(B21:D21)</f>
        <v>77.72</v>
      </c>
      <c r="F21" s="6" t="n">
        <f aca="false">E21/100</f>
        <v>0.7772</v>
      </c>
      <c r="G21" s="0" t="n">
        <f aca="false">IF(F21&lt;$K$13,5,IF(F21&lt;$K$12,4,IF(F21&lt;$K$11,3.7,IF(F21&lt;$K$10,3.3,IF(F21&lt;$K$9,3,IF(F21&lt;$K$8,2.7,IF(F21&lt;$K$7,2.3,IF(F21&lt;$K$6,2,IF(F21&lt;$K$5,1.7,IF(F21&lt;$K$4,1.3,IF(F21="n.t.","N/A",1)))))))))))</f>
        <v>2.3</v>
      </c>
      <c r="K21" s="29"/>
      <c r="L21" s="29"/>
      <c r="M21" s="29"/>
      <c r="N21" s="29"/>
      <c r="O21" s="29"/>
      <c r="P21" s="29"/>
      <c r="Q21" s="29"/>
    </row>
    <row r="22" customFormat="false" ht="13.8" hidden="false" customHeight="false" outlineLevel="0" collapsed="false">
      <c r="A22" s="0" t="n">
        <v>378830</v>
      </c>
      <c r="B22" s="1" t="n">
        <f aca="false">[1]'Exam 1 Points'!J22</f>
        <v>0</v>
      </c>
      <c r="C22" s="0" t="n">
        <f aca="false">[1]'Exam 2 Points'!K22</f>
        <v>0</v>
      </c>
      <c r="D22" s="0" t="n">
        <f aca="false">[1]'Quizzes Points'!H22</f>
        <v>0</v>
      </c>
      <c r="E22" s="0" t="n">
        <f aca="false">SUM(B22:D22)</f>
        <v>0</v>
      </c>
      <c r="F22" s="6" t="n">
        <f aca="false">E22/100</f>
        <v>0</v>
      </c>
      <c r="G22" s="0" t="n">
        <f aca="false">IF(F22&lt;$K$13,5,IF(F22&lt;$K$12,4,IF(F22&lt;$K$11,3.7,IF(F22&lt;$K$10,3.3,IF(F22&lt;$K$9,3,IF(F22&lt;$K$8,2.7,IF(F22&lt;$K$7,2.3,IF(F22&lt;$K$6,2,IF(F22&lt;$K$5,1.7,IF(F22&lt;$K$4,1.3,IF(F22="n.t.","N/A",1)))))))))))</f>
        <v>5</v>
      </c>
      <c r="H22" s="0" t="s">
        <v>32</v>
      </c>
    </row>
    <row r="23" customFormat="false" ht="13.8" hidden="false" customHeight="false" outlineLevel="0" collapsed="false">
      <c r="A23" s="0" t="n">
        <v>386178</v>
      </c>
      <c r="B23" s="1" t="n">
        <f aca="false">[1]'Exam 1 Points'!J23</f>
        <v>24.47</v>
      </c>
      <c r="C23" s="0" t="n">
        <f aca="false">[1]'Exam 2 Points'!K23</f>
        <v>37.16</v>
      </c>
      <c r="D23" s="0" t="n">
        <f aca="false">[1]'Quizzes Points'!H23</f>
        <v>17.55</v>
      </c>
      <c r="E23" s="0" t="n">
        <f aca="false">SUM(B23:D23)</f>
        <v>79.18</v>
      </c>
      <c r="F23" s="6" t="n">
        <f aca="false">E23/100</f>
        <v>0.7918</v>
      </c>
      <c r="G23" s="0" t="n">
        <f aca="false">IF(F23&lt;$K$13,5,IF(F23&lt;$K$12,4,IF(F23&lt;$K$11,3.7,IF(F23&lt;$K$10,3.3,IF(F23&lt;$K$9,3,IF(F23&lt;$K$8,2.7,IF(F23&lt;$K$7,2.3,IF(F23&lt;$K$6,2,IF(F23&lt;$K$5,1.7,IF(F23&lt;$K$4,1.3,IF(F23="n.t.","N/A",1)))))))))))</f>
        <v>2.3</v>
      </c>
      <c r="K23" s="24"/>
      <c r="L23" s="24"/>
      <c r="M23" s="24"/>
      <c r="N23" s="24"/>
      <c r="O23" s="24"/>
      <c r="P23" s="24"/>
      <c r="Q23" s="24"/>
    </row>
    <row r="24" customFormat="false" ht="13.8" hidden="false" customHeight="false" outlineLevel="0" collapsed="false">
      <c r="A24" s="0" t="n">
        <v>386099</v>
      </c>
      <c r="B24" s="1" t="n">
        <f aca="false">[1]'Exam 1 Points'!J24</f>
        <v>15.08</v>
      </c>
      <c r="C24" s="0" t="n">
        <f aca="false">[1]'Exam 2 Points'!K24</f>
        <v>0</v>
      </c>
      <c r="D24" s="0" t="n">
        <f aca="false">[1]'Quizzes Points'!H24</f>
        <v>16.02</v>
      </c>
      <c r="E24" s="0" t="n">
        <f aca="false">SUM(B24:D24)</f>
        <v>31.1</v>
      </c>
      <c r="F24" s="6" t="n">
        <f aca="false">E24/100</f>
        <v>0.311</v>
      </c>
      <c r="G24" s="0" t="n">
        <f aca="false">IF(F24&lt;$K$13,5,IF(F24&lt;$K$12,4,IF(F24&lt;$K$11,3.7,IF(F24&lt;$K$10,3.3,IF(F24&lt;$K$9,3,IF(F24&lt;$K$8,2.7,IF(F24&lt;$K$7,2.3,IF(F24&lt;$K$6,2,IF(F24&lt;$K$5,1.7,IF(F24&lt;$K$4,1.3,IF(F24="n.t.","N/A",1)))))))))))</f>
        <v>5</v>
      </c>
      <c r="H24" s="0" t="s">
        <v>32</v>
      </c>
      <c r="K24" s="24"/>
      <c r="L24" s="24"/>
      <c r="M24" s="24"/>
      <c r="N24" s="24"/>
      <c r="O24" s="24"/>
      <c r="P24" s="24"/>
      <c r="Q24" s="24"/>
    </row>
    <row r="25" customFormat="false" ht="13.8" hidden="false" customHeight="false" outlineLevel="0" collapsed="false">
      <c r="A25" s="0" t="n">
        <v>375675</v>
      </c>
      <c r="B25" s="1" t="n">
        <f aca="false">[1]'Exam 1 Points'!J25</f>
        <v>25.83</v>
      </c>
      <c r="C25" s="0" t="n">
        <f aca="false">[1]'Exam 2 Points'!K25</f>
        <v>43.5</v>
      </c>
      <c r="D25" s="0" t="n">
        <f aca="false">[1]'Quizzes Points'!H25</f>
        <v>13.38</v>
      </c>
      <c r="E25" s="0" t="n">
        <f aca="false">SUM(B25:D25)</f>
        <v>82.71</v>
      </c>
      <c r="F25" s="6" t="n">
        <f aca="false">E25/100</f>
        <v>0.8271</v>
      </c>
      <c r="G25" s="0" t="n">
        <f aca="false">IF(F25&lt;$K$13,5,IF(F25&lt;$K$12,4,IF(F25&lt;$K$11,3.7,IF(F25&lt;$K$10,3.3,IF(F25&lt;$K$9,3,IF(F25&lt;$K$8,2.7,IF(F25&lt;$K$7,2.3,IF(F25&lt;$K$6,2,IF(F25&lt;$K$5,1.7,IF(F25&lt;$K$4,1.3,IF(F25="n.t.","N/A",1)))))))))))</f>
        <v>2</v>
      </c>
      <c r="K25" s="24"/>
      <c r="L25" s="24"/>
      <c r="M25" s="24"/>
      <c r="N25" s="24"/>
      <c r="O25" s="24"/>
      <c r="P25" s="24"/>
      <c r="Q25" s="24"/>
    </row>
    <row r="26" customFormat="false" ht="13.8" hidden="false" customHeight="false" outlineLevel="0" collapsed="false">
      <c r="A26" s="0" t="n">
        <v>384748</v>
      </c>
      <c r="B26" s="1" t="n">
        <f aca="false">[1]'Exam 1 Points'!J26</f>
        <v>37.22</v>
      </c>
      <c r="C26" s="0" t="n">
        <f aca="false">[1]'Exam 2 Points'!K26</f>
        <v>40.19</v>
      </c>
      <c r="D26" s="0" t="n">
        <f aca="false">[1]'Quizzes Points'!H26</f>
        <v>16.66</v>
      </c>
      <c r="E26" s="0" t="n">
        <f aca="false">SUM(B26:D26)</f>
        <v>94.07</v>
      </c>
      <c r="F26" s="6" t="n">
        <f aca="false">E26/100</f>
        <v>0.9407</v>
      </c>
      <c r="G26" s="0" t="n">
        <f aca="false">IF(F26&lt;$K$13,5,IF(F26&lt;$K$12,4,IF(F26&lt;$K$11,3.7,IF(F26&lt;$K$10,3.3,IF(F26&lt;$K$9,3,IF(F26&lt;$K$8,2.7,IF(F26&lt;$K$7,2.3,IF(F26&lt;$K$6,2,IF(F26&lt;$K$5,1.7,IF(F26&lt;$K$4,1.3,IF(F26="n.t.","N/A",1)))))))))))</f>
        <v>1.3</v>
      </c>
      <c r="K26" s="24"/>
      <c r="L26" s="24"/>
      <c r="M26" s="24"/>
      <c r="N26" s="24"/>
      <c r="O26" s="24"/>
      <c r="P26" s="24"/>
      <c r="Q26" s="24"/>
    </row>
    <row r="27" customFormat="false" ht="13.8" hidden="false" customHeight="false" outlineLevel="0" collapsed="false">
      <c r="A27" s="0" t="n">
        <v>375859</v>
      </c>
      <c r="B27" s="1" t="n">
        <f aca="false">[1]'Exam 1 Points'!J27</f>
        <v>36.46</v>
      </c>
      <c r="C27" s="0" t="n">
        <f aca="false">[1]'Exam 2 Points'!K27</f>
        <v>41.86</v>
      </c>
      <c r="D27" s="0" t="n">
        <f aca="false">[1]'Quizzes Points'!H27</f>
        <v>15.49</v>
      </c>
      <c r="E27" s="0" t="n">
        <f aca="false">SUM(B27:D27)</f>
        <v>93.81</v>
      </c>
      <c r="F27" s="6" t="n">
        <f aca="false">E27/100</f>
        <v>0.9381</v>
      </c>
      <c r="G27" s="0" t="n">
        <f aca="false">IF(F27&lt;$K$13,5,IF(F27&lt;$K$12,4,IF(F27&lt;$K$11,3.7,IF(F27&lt;$K$10,3.3,IF(F27&lt;$K$9,3,IF(F27&lt;$K$8,2.7,IF(F27&lt;$K$7,2.3,IF(F27&lt;$K$6,2,IF(F27&lt;$K$5,1.7,IF(F27&lt;$K$4,1.3,IF(F27="n.t.","N/A",1)))))))))))</f>
        <v>1.3</v>
      </c>
    </row>
    <row r="28" customFormat="false" ht="13.8" hidden="false" customHeight="false" outlineLevel="0" collapsed="false">
      <c r="A28" s="0" t="n">
        <v>380255</v>
      </c>
      <c r="B28" s="1" t="n">
        <f aca="false">[1]'Exam 1 Points'!J28</f>
        <v>31.33</v>
      </c>
      <c r="C28" s="0" t="n">
        <f aca="false">[1]'Exam 2 Points'!K28</f>
        <v>35.66</v>
      </c>
      <c r="D28" s="0" t="n">
        <f aca="false">[1]'Quizzes Points'!H28</f>
        <v>17.77</v>
      </c>
      <c r="E28" s="0" t="n">
        <f aca="false">SUM(B28:D28)</f>
        <v>84.76</v>
      </c>
      <c r="F28" s="6" t="n">
        <f aca="false">E28/100</f>
        <v>0.8476</v>
      </c>
      <c r="G28" s="0" t="n">
        <f aca="false">IF(F28&lt;$K$13,5,IF(F28&lt;$K$12,4,IF(F28&lt;$K$11,3.7,IF(F28&lt;$K$10,3.3,IF(F28&lt;$K$9,3,IF(F28&lt;$K$8,2.7,IF(F28&lt;$K$7,2.3,IF(F28&lt;$K$6,2,IF(F28&lt;$K$5,1.7,IF(F28&lt;$K$4,1.3,IF(F28="n.t.","N/A",1)))))))))))</f>
        <v>2</v>
      </c>
    </row>
    <row r="29" customFormat="false" ht="13.8" hidden="false" customHeight="false" outlineLevel="0" collapsed="false">
      <c r="A29" s="0" t="n">
        <v>387941</v>
      </c>
      <c r="B29" s="1" t="n">
        <f aca="false">[1]'Exam 1 Points'!J29</f>
        <v>21.07</v>
      </c>
      <c r="C29" s="0" t="n">
        <f aca="false">[1]'Exam 2 Points'!K29</f>
        <v>40.16</v>
      </c>
      <c r="D29" s="0" t="n">
        <f aca="false">[1]'Quizzes Points'!H29</f>
        <v>18.67</v>
      </c>
      <c r="E29" s="0" t="n">
        <f aca="false">SUM(B29:D29)</f>
        <v>79.9</v>
      </c>
      <c r="F29" s="6" t="n">
        <f aca="false">E29/100</f>
        <v>0.799</v>
      </c>
      <c r="G29" s="0" t="n">
        <f aca="false">IF(F29&lt;$K$13,5,IF(F29&lt;$K$12,4,IF(F29&lt;$K$11,3.7,IF(F29&lt;$K$10,3.3,IF(F29&lt;$K$9,3,IF(F29&lt;$K$8,2.7,IF(F29&lt;$K$7,2.3,IF(F29&lt;$K$6,2,IF(F29&lt;$K$5,1.7,IF(F29&lt;$K$4,1.3,IF(F29="n.t.","N/A",1)))))))))))</f>
        <v>2.3</v>
      </c>
    </row>
    <row r="30" customFormat="false" ht="13.8" hidden="false" customHeight="false" outlineLevel="0" collapsed="false">
      <c r="A30" s="0" t="n">
        <v>378530</v>
      </c>
      <c r="B30" s="1" t="n">
        <f aca="false">[1]'Exam 1 Points'!J30</f>
        <v>20.18</v>
      </c>
      <c r="C30" s="0" t="n">
        <f aca="false">[1]'Exam 2 Points'!K30</f>
        <v>26.49</v>
      </c>
      <c r="D30" s="0" t="n">
        <f aca="false">[1]'Quizzes Points'!H30</f>
        <v>16.52</v>
      </c>
      <c r="E30" s="0" t="n">
        <f aca="false">SUM(B30:D30)</f>
        <v>63.19</v>
      </c>
      <c r="F30" s="6" t="n">
        <f aca="false">E30/100</f>
        <v>0.6319</v>
      </c>
      <c r="G30" s="0" t="n">
        <f aca="false">IF(F30&lt;$K$13,5,IF(F30&lt;$K$12,4,IF(F30&lt;$K$11,3.7,IF(F30&lt;$K$10,3.3,IF(F30&lt;$K$9,3,IF(F30&lt;$K$8,2.7,IF(F30&lt;$K$7,2.3,IF(F30&lt;$K$6,2,IF(F30&lt;$K$5,1.7,IF(F30&lt;$K$4,1.3,IF(F30="n.t.","N/A",1)))))))))))</f>
        <v>3.3</v>
      </c>
    </row>
    <row r="31" customFormat="false" ht="13.8" hidden="false" customHeight="false" outlineLevel="0" collapsed="false">
      <c r="A31" s="0" t="n">
        <v>339588</v>
      </c>
      <c r="B31" s="1" t="n">
        <f aca="false">[1]'Exam 1 Points'!J31</f>
        <v>26.5</v>
      </c>
      <c r="C31" s="0" t="n">
        <f aca="false">[1]'Exam 2 Points'!K31</f>
        <v>38.7</v>
      </c>
      <c r="D31" s="0" t="n">
        <f aca="false">[1]'Quizzes Points'!H31</f>
        <v>13.15</v>
      </c>
      <c r="E31" s="0" t="n">
        <f aca="false">SUM(B31:D31)</f>
        <v>78.35</v>
      </c>
      <c r="F31" s="6" t="n">
        <f aca="false">E31/100</f>
        <v>0.7835</v>
      </c>
      <c r="G31" s="0" t="n">
        <f aca="false">IF(F31&lt;$K$13,5,IF(F31&lt;$K$12,4,IF(F31&lt;$K$11,3.7,IF(F31&lt;$K$10,3.3,IF(F31&lt;$K$9,3,IF(F31&lt;$K$8,2.7,IF(F31&lt;$K$7,2.3,IF(F31&lt;$K$6,2,IF(F31&lt;$K$5,1.7,IF(F31&lt;$K$4,1.3,IF(F31="n.t.","N/A",1)))))))))))</f>
        <v>2.3</v>
      </c>
    </row>
    <row r="32" customFormat="false" ht="13.8" hidden="false" customHeight="false" outlineLevel="0" collapsed="false">
      <c r="A32" s="0" t="n">
        <v>359513</v>
      </c>
      <c r="B32" s="1" t="n">
        <f aca="false">[1]'Exam 1 Points'!J32</f>
        <v>36.64</v>
      </c>
      <c r="C32" s="0" t="n">
        <f aca="false">[1]'Exam 2 Points'!K32</f>
        <v>44.5</v>
      </c>
      <c r="D32" s="0" t="n">
        <f aca="false">[1]'Quizzes Points'!H32</f>
        <v>18.08</v>
      </c>
      <c r="E32" s="0" t="n">
        <f aca="false">SUM(B32:D32)</f>
        <v>99.22</v>
      </c>
      <c r="F32" s="6" t="n">
        <f aca="false">E32/100</f>
        <v>0.9922</v>
      </c>
      <c r="G32" s="0" t="n">
        <f aca="false">IF(F32&lt;$K$13,5,IF(F32&lt;$K$12,4,IF(F32&lt;$K$11,3.7,IF(F32&lt;$K$10,3.3,IF(F32&lt;$K$9,3,IF(F32&lt;$K$8,2.7,IF(F32&lt;$K$7,2.3,IF(F32&lt;$K$6,2,IF(F32&lt;$K$5,1.7,IF(F32&lt;$K$4,1.3,IF(F32="n.t.","N/A",1)))))))))))</f>
        <v>1</v>
      </c>
    </row>
    <row r="33" customFormat="false" ht="13.8" hidden="false" customHeight="false" outlineLevel="0" collapsed="false">
      <c r="A33" s="0" t="n">
        <v>347860</v>
      </c>
      <c r="B33" s="1" t="n">
        <f aca="false">[1]'Exam 1 Points'!J33</f>
        <v>28.85</v>
      </c>
      <c r="C33" s="0" t="n">
        <f aca="false">[1]'Exam 2 Points'!K33</f>
        <v>30.25</v>
      </c>
      <c r="D33" s="0" t="n">
        <f aca="false">[1]'Quizzes Points'!H33</f>
        <v>9.14</v>
      </c>
      <c r="E33" s="0" t="n">
        <f aca="false">SUM(B33:D33)</f>
        <v>68.24</v>
      </c>
      <c r="F33" s="6" t="n">
        <f aca="false">E33/100</f>
        <v>0.6824</v>
      </c>
      <c r="G33" s="0" t="n">
        <f aca="false">IF(F33&lt;$K$13,5,IF(F33&lt;$K$12,4,IF(F33&lt;$K$11,3.7,IF(F33&lt;$K$10,3.3,IF(F33&lt;$K$9,3,IF(F33&lt;$K$8,2.7,IF(F33&lt;$K$7,2.3,IF(F33&lt;$K$6,2,IF(F33&lt;$K$5,1.7,IF(F33&lt;$K$4,1.3,IF(F33="n.t.","N/A",1)))))))))))</f>
        <v>3</v>
      </c>
    </row>
    <row r="34" customFormat="false" ht="13.8" hidden="false" customHeight="false" outlineLevel="0" collapsed="false">
      <c r="A34" s="0" t="n">
        <v>379450</v>
      </c>
      <c r="B34" s="1" t="n">
        <f aca="false">[1]'Exam 1 Points'!J34</f>
        <v>36.5</v>
      </c>
      <c r="C34" s="0" t="n">
        <f aca="false">[1]'Exam 2 Points'!K34</f>
        <v>39.16</v>
      </c>
      <c r="D34" s="0" t="n">
        <f aca="false">[1]'Quizzes Points'!H34</f>
        <v>18.73</v>
      </c>
      <c r="E34" s="0" t="n">
        <f aca="false">SUM(B34:D34)</f>
        <v>94.39</v>
      </c>
      <c r="F34" s="6" t="n">
        <f aca="false">E34/100</f>
        <v>0.9439</v>
      </c>
      <c r="G34" s="0" t="n">
        <f aca="false">IF(F34&lt;$K$13,5,IF(F34&lt;$K$12,4,IF(F34&lt;$K$11,3.7,IF(F34&lt;$K$10,3.3,IF(F34&lt;$K$9,3,IF(F34&lt;$K$8,2.7,IF(F34&lt;$K$7,2.3,IF(F34&lt;$K$6,2,IF(F34&lt;$K$5,1.7,IF(F34&lt;$K$4,1.3,IF(F34="n.t.","N/A",1)))))))))))</f>
        <v>1.3</v>
      </c>
    </row>
    <row r="35" customFormat="false" ht="13.8" hidden="false" customHeight="false" outlineLevel="0" collapsed="false">
      <c r="A35" s="0" t="n">
        <v>386313</v>
      </c>
      <c r="B35" s="1" t="n">
        <f aca="false">[1]'Exam 1 Points'!J35</f>
        <v>24.03</v>
      </c>
      <c r="C35" s="0" t="n">
        <f aca="false">[1]'Exam 2 Points'!K35</f>
        <v>0</v>
      </c>
      <c r="D35" s="0" t="n">
        <f aca="false">[1]'Quizzes Points'!H35</f>
        <v>8.35</v>
      </c>
      <c r="E35" s="0" t="n">
        <f aca="false">SUM(B35:D35)</f>
        <v>32.38</v>
      </c>
      <c r="F35" s="6" t="n">
        <f aca="false">E35/100</f>
        <v>0.3238</v>
      </c>
      <c r="G35" s="0" t="n">
        <f aca="false">IF(F35&lt;$K$13,5,IF(F35&lt;$K$12,4,IF(F35&lt;$K$11,3.7,IF(F35&lt;$K$10,3.3,IF(F35&lt;$K$9,3,IF(F35&lt;$K$8,2.7,IF(F35&lt;$K$7,2.3,IF(F35&lt;$K$6,2,IF(F35&lt;$K$5,1.7,IF(F35&lt;$K$4,1.3,IF(F35="n.t.","N/A",1)))))))))))</f>
        <v>5</v>
      </c>
      <c r="H35" s="0" t="s">
        <v>32</v>
      </c>
    </row>
    <row r="36" customFormat="false" ht="13.8" hidden="false" customHeight="false" outlineLevel="0" collapsed="false">
      <c r="A36" s="0" t="n">
        <v>387275</v>
      </c>
      <c r="B36" s="1" t="n">
        <f aca="false">[1]'Exam 1 Points'!J36</f>
        <v>25.93</v>
      </c>
      <c r="C36" s="0" t="n">
        <f aca="false">[1]'Exam 2 Points'!K36</f>
        <v>38.02</v>
      </c>
      <c r="D36" s="0" t="n">
        <f aca="false">[1]'Quizzes Points'!H36</f>
        <v>13.57</v>
      </c>
      <c r="E36" s="0" t="n">
        <f aca="false">SUM(B36:D36)</f>
        <v>77.52</v>
      </c>
      <c r="F36" s="6" t="n">
        <f aca="false">E36/100</f>
        <v>0.7752</v>
      </c>
      <c r="G36" s="0" t="n">
        <f aca="false">IF(F36&lt;$K$13,5,IF(F36&lt;$K$12,4,IF(F36&lt;$K$11,3.7,IF(F36&lt;$K$10,3.3,IF(F36&lt;$K$9,3,IF(F36&lt;$K$8,2.7,IF(F36&lt;$K$7,2.3,IF(F36&lt;$K$6,2,IF(F36&lt;$K$5,1.7,IF(F36&lt;$K$4,1.3,IF(F36="n.t.","N/A",1)))))))))))</f>
        <v>2.3</v>
      </c>
    </row>
    <row r="37" customFormat="false" ht="13.8" hidden="false" customHeight="false" outlineLevel="0" collapsed="false">
      <c r="A37" s="0" t="n">
        <v>384366</v>
      </c>
      <c r="B37" s="1" t="n">
        <f aca="false">[1]'Exam 1 Points'!J37</f>
        <v>35.14</v>
      </c>
      <c r="C37" s="0" t="n">
        <f aca="false">[1]'Exam 2 Points'!K37</f>
        <v>37</v>
      </c>
      <c r="D37" s="0" t="n">
        <f aca="false">[1]'Quizzes Points'!H37</f>
        <v>19.2</v>
      </c>
      <c r="E37" s="0" t="n">
        <f aca="false">SUM(B37:D37)</f>
        <v>91.34</v>
      </c>
      <c r="F37" s="6" t="n">
        <f aca="false">E37/100</f>
        <v>0.9134</v>
      </c>
      <c r="G37" s="0" t="n">
        <f aca="false">IF(F37&lt;$K$13,5,IF(F37&lt;$K$12,4,IF(F37&lt;$K$11,3.7,IF(F37&lt;$K$10,3.3,IF(F37&lt;$K$9,3,IF(F37&lt;$K$8,2.7,IF(F37&lt;$K$7,2.3,IF(F37&lt;$K$6,2,IF(F37&lt;$K$5,1.7,IF(F37&lt;$K$4,1.3,IF(F37="n.t.","N/A",1)))))))))))</f>
        <v>1.3</v>
      </c>
    </row>
    <row r="38" customFormat="false" ht="13.8" hidden="false" customHeight="false" outlineLevel="0" collapsed="false">
      <c r="A38" s="0" t="n">
        <v>387193</v>
      </c>
      <c r="B38" s="1" t="n">
        <f aca="false">[1]'Exam 1 Points'!J38</f>
        <v>25.1</v>
      </c>
      <c r="C38" s="0" t="n">
        <f aca="false">[1]'Exam 2 Points'!K38</f>
        <v>37.91</v>
      </c>
      <c r="D38" s="0" t="n">
        <f aca="false">[1]'Quizzes Points'!H38</f>
        <v>15.67</v>
      </c>
      <c r="E38" s="0" t="n">
        <f aca="false">SUM(B38:D38)</f>
        <v>78.68</v>
      </c>
      <c r="F38" s="6" t="n">
        <f aca="false">E38/100</f>
        <v>0.7868</v>
      </c>
      <c r="G38" s="0" t="n">
        <f aca="false">IF(F38&lt;$K$13,5,IF(F38&lt;$K$12,4,IF(F38&lt;$K$11,3.7,IF(F38&lt;$K$10,3.3,IF(F38&lt;$K$9,3,IF(F38&lt;$K$8,2.7,IF(F38&lt;$K$7,2.3,IF(F38&lt;$K$6,2,IF(F38&lt;$K$5,1.7,IF(F38&lt;$K$4,1.3,IF(F38="n.t.","N/A",1)))))))))))</f>
        <v>2.3</v>
      </c>
    </row>
    <row r="39" customFormat="false" ht="13.8" hidden="false" customHeight="false" outlineLevel="0" collapsed="false">
      <c r="A39" s="0" t="n">
        <v>387488</v>
      </c>
      <c r="B39" s="1" t="n">
        <f aca="false">[1]'Exam 1 Points'!J39</f>
        <v>34.33</v>
      </c>
      <c r="C39" s="0" t="n">
        <f aca="false">[1]'Exam 2 Points'!K39</f>
        <v>41.16</v>
      </c>
      <c r="D39" s="0" t="n">
        <f aca="false">[1]'Quizzes Points'!H39</f>
        <v>15.11</v>
      </c>
      <c r="E39" s="0" t="n">
        <f aca="false">SUM(B39:D39)</f>
        <v>90.6</v>
      </c>
      <c r="F39" s="6" t="n">
        <f aca="false">E39/100</f>
        <v>0.906</v>
      </c>
      <c r="G39" s="0" t="n">
        <f aca="false">IF(F39&lt;$K$13,5,IF(F39&lt;$K$12,4,IF(F39&lt;$K$11,3.7,IF(F39&lt;$K$10,3.3,IF(F39&lt;$K$9,3,IF(F39&lt;$K$8,2.7,IF(F39&lt;$K$7,2.3,IF(F39&lt;$K$6,2,IF(F39&lt;$K$5,1.7,IF(F39&lt;$K$4,1.3,IF(F39="n.t.","N/A",1)))))))))))</f>
        <v>1.3</v>
      </c>
    </row>
    <row r="40" customFormat="false" ht="13.8" hidden="false" customHeight="false" outlineLevel="0" collapsed="false">
      <c r="A40" s="0" t="n">
        <v>197245</v>
      </c>
      <c r="B40" s="1" t="n">
        <f aca="false">[1]'Exam 1 Points'!J40</f>
        <v>36.25</v>
      </c>
      <c r="C40" s="0" t="n">
        <f aca="false">[1]'Exam 2 Points'!K40</f>
        <v>43.25</v>
      </c>
      <c r="D40" s="0" t="n">
        <f aca="false">[1]'Quizzes Points'!H40</f>
        <v>15.62</v>
      </c>
      <c r="E40" s="0" t="n">
        <f aca="false">SUM(B40:D40)</f>
        <v>95.12</v>
      </c>
      <c r="F40" s="6" t="n">
        <f aca="false">E40/100</f>
        <v>0.9512</v>
      </c>
      <c r="G40" s="0" t="n">
        <f aca="false">IF(F40&lt;$K$13,5,IF(F40&lt;$K$12,4,IF(F40&lt;$K$11,3.7,IF(F40&lt;$K$10,3.3,IF(F40&lt;$K$9,3,IF(F40&lt;$K$8,2.7,IF(F40&lt;$K$7,2.3,IF(F40&lt;$K$6,2,IF(F40&lt;$K$5,1.7,IF(F40&lt;$K$4,1.3,IF(F40="n.t.","N/A",1)))))))))))</f>
        <v>1</v>
      </c>
    </row>
    <row r="41" customFormat="false" ht="13.8" hidden="false" customHeight="false" outlineLevel="0" collapsed="false">
      <c r="A41" s="0" t="n">
        <v>387600</v>
      </c>
      <c r="B41" s="1" t="n">
        <f aca="false">[1]'Exam 1 Points'!J41</f>
        <v>31.11</v>
      </c>
      <c r="C41" s="0" t="n">
        <f aca="false">[1]'Exam 2 Points'!K41</f>
        <v>42.58</v>
      </c>
      <c r="D41" s="0" t="n">
        <f aca="false">[1]'Quizzes Points'!H41</f>
        <v>17.72</v>
      </c>
      <c r="E41" s="0" t="n">
        <f aca="false">SUM(B41:D41)</f>
        <v>91.41</v>
      </c>
      <c r="F41" s="6" t="n">
        <f aca="false">E41/100</f>
        <v>0.9141</v>
      </c>
      <c r="G41" s="0" t="n">
        <f aca="false">IF(F41&lt;$K$13,5,IF(F41&lt;$K$12,4,IF(F41&lt;$K$11,3.7,IF(F41&lt;$K$10,3.3,IF(F41&lt;$K$9,3,IF(F41&lt;$K$8,2.7,IF(F41&lt;$K$7,2.3,IF(F41&lt;$K$6,2,IF(F41&lt;$K$5,1.7,IF(F41&lt;$K$4,1.3,IF(F41="n.t.","N/A",1)))))))))))</f>
        <v>1.3</v>
      </c>
    </row>
    <row r="42" customFormat="false" ht="13.8" hidden="false" customHeight="false" outlineLevel="0" collapsed="false">
      <c r="A42" s="0" t="n">
        <v>380601</v>
      </c>
      <c r="B42" s="1" t="n">
        <f aca="false">[1]'Exam 1 Points'!J42</f>
        <v>21.83</v>
      </c>
      <c r="C42" s="0" t="n">
        <f aca="false">[1]'Exam 2 Points'!K42</f>
        <v>31.45</v>
      </c>
      <c r="D42" s="0" t="n">
        <f aca="false">[1]'Quizzes Points'!H42</f>
        <v>18.18</v>
      </c>
      <c r="E42" s="0" t="n">
        <f aca="false">SUM(B42:D42)</f>
        <v>71.46</v>
      </c>
      <c r="F42" s="6" t="n">
        <f aca="false">E42/100</f>
        <v>0.7146</v>
      </c>
      <c r="G42" s="0" t="n">
        <f aca="false">IF(F42&lt;$K$13,5,IF(F42&lt;$K$12,4,IF(F42&lt;$K$11,3.7,IF(F42&lt;$K$10,3.3,IF(F42&lt;$K$9,3,IF(F42&lt;$K$8,2.7,IF(F42&lt;$K$7,2.3,IF(F42&lt;$K$6,2,IF(F42&lt;$K$5,1.7,IF(F42&lt;$K$4,1.3,IF(F42="n.t.","N/A",1)))))))))))</f>
        <v>2.7</v>
      </c>
    </row>
    <row r="43" customFormat="false" ht="13.8" hidden="false" customHeight="false" outlineLevel="0" collapsed="false">
      <c r="A43" s="0" t="n">
        <v>380767</v>
      </c>
      <c r="B43" s="1" t="n">
        <f aca="false">[1]'Exam 1 Points'!J43</f>
        <v>28.83</v>
      </c>
      <c r="C43" s="0" t="n">
        <f aca="false">[1]'Exam 2 Points'!K43</f>
        <v>43.66</v>
      </c>
      <c r="D43" s="0" t="n">
        <f aca="false">[1]'Quizzes Points'!H43</f>
        <v>14.6</v>
      </c>
      <c r="E43" s="0" t="n">
        <f aca="false">SUM(B43:D43)</f>
        <v>87.09</v>
      </c>
      <c r="F43" s="6" t="n">
        <f aca="false">E43/100</f>
        <v>0.8709</v>
      </c>
      <c r="G43" s="0" t="n">
        <f aca="false">IF(F43&lt;$K$13,5,IF(F43&lt;$K$12,4,IF(F43&lt;$K$11,3.7,IF(F43&lt;$K$10,3.3,IF(F43&lt;$K$9,3,IF(F43&lt;$K$8,2.7,IF(F43&lt;$K$7,2.3,IF(F43&lt;$K$6,2,IF(F43&lt;$K$5,1.7,IF(F43&lt;$K$4,1.3,IF(F43="n.t.","N/A",1)))))))))))</f>
        <v>1.7</v>
      </c>
    </row>
    <row r="44" customFormat="false" ht="13.8" hidden="false" customHeight="false" outlineLevel="0" collapsed="false">
      <c r="A44" s="0" t="n">
        <v>375923</v>
      </c>
      <c r="B44" s="1" t="n">
        <f aca="false">[1]'Exam 1 Points'!J44</f>
        <v>32.04</v>
      </c>
      <c r="C44" s="0" t="n">
        <f aca="false">[1]'Exam 2 Points'!K44</f>
        <v>40.87</v>
      </c>
      <c r="D44" s="0" t="n">
        <f aca="false">[1]'Quizzes Points'!H44</f>
        <v>18.78</v>
      </c>
      <c r="E44" s="0" t="n">
        <f aca="false">SUM(B44:D44)</f>
        <v>91.69</v>
      </c>
      <c r="F44" s="6" t="n">
        <f aca="false">E44/100</f>
        <v>0.9169</v>
      </c>
      <c r="G44" s="0" t="n">
        <f aca="false">IF(F44&lt;$K$13,5,IF(F44&lt;$K$12,4,IF(F44&lt;$K$11,3.7,IF(F44&lt;$K$10,3.3,IF(F44&lt;$K$9,3,IF(F44&lt;$K$8,2.7,IF(F44&lt;$K$7,2.3,IF(F44&lt;$K$6,2,IF(F44&lt;$K$5,1.7,IF(F44&lt;$K$4,1.3,IF(F44="n.t.","N/A",1)))))))))))</f>
        <v>1.3</v>
      </c>
    </row>
    <row r="45" customFormat="false" ht="13.8" hidden="false" customHeight="false" outlineLevel="0" collapsed="false">
      <c r="A45" s="0" t="n">
        <v>374515</v>
      </c>
      <c r="B45" s="1" t="n">
        <f aca="false">[1]'Exam 1 Points'!J45</f>
        <v>0</v>
      </c>
      <c r="C45" s="0" t="n">
        <f aca="false">[1]'Exam 2 Points'!K45</f>
        <v>0</v>
      </c>
      <c r="D45" s="0" t="n">
        <f aca="false">[1]'Quizzes Points'!H45</f>
        <v>2.2</v>
      </c>
      <c r="E45" s="0" t="n">
        <f aca="false">SUM(B45:D45)</f>
        <v>2.2</v>
      </c>
      <c r="F45" s="6" t="n">
        <f aca="false">E45/100</f>
        <v>0.022</v>
      </c>
      <c r="G45" s="0" t="n">
        <f aca="false">IF(F45&lt;$K$13,5,IF(F45&lt;$K$12,4,IF(F45&lt;$K$11,3.7,IF(F45&lt;$K$10,3.3,IF(F45&lt;$K$9,3,IF(F45&lt;$K$8,2.7,IF(F45&lt;$K$7,2.3,IF(F45&lt;$K$6,2,IF(F45&lt;$K$5,1.7,IF(F45&lt;$K$4,1.3,IF(F45="n.t.","N/A",1)))))))))))</f>
        <v>5</v>
      </c>
      <c r="H45" s="0" t="s">
        <v>32</v>
      </c>
    </row>
    <row r="46" customFormat="false" ht="13.8" hidden="false" customHeight="false" outlineLevel="0" collapsed="false">
      <c r="A46" s="0" t="n">
        <v>386442</v>
      </c>
      <c r="B46" s="1" t="n">
        <f aca="false">[1]'Exam 1 Points'!J46</f>
        <v>0</v>
      </c>
      <c r="C46" s="0" t="n">
        <f aca="false">[1]'Exam 2 Points'!K46</f>
        <v>0</v>
      </c>
      <c r="D46" s="0" t="n">
        <f aca="false">[1]'Quizzes Points'!H46</f>
        <v>0</v>
      </c>
      <c r="E46" s="0" t="n">
        <f aca="false">SUM(B46:D46)</f>
        <v>0</v>
      </c>
      <c r="F46" s="6" t="n">
        <f aca="false">E46/100</f>
        <v>0</v>
      </c>
      <c r="G46" s="0" t="n">
        <f aca="false">IF(F46&lt;$K$13,5,IF(F46&lt;$K$12,4,IF(F46&lt;$K$11,3.7,IF(F46&lt;$K$10,3.3,IF(F46&lt;$K$9,3,IF(F46&lt;$K$8,2.7,IF(F46&lt;$K$7,2.3,IF(F46&lt;$K$6,2,IF(F46&lt;$K$5,1.7,IF(F46&lt;$K$4,1.3,IF(F46="n.t.","N/A",1)))))))))))</f>
        <v>5</v>
      </c>
      <c r="H46" s="0" t="s">
        <v>32</v>
      </c>
    </row>
    <row r="47" customFormat="false" ht="13.8" hidden="false" customHeight="false" outlineLevel="0" collapsed="false">
      <c r="A47" s="0" t="n">
        <v>387601</v>
      </c>
      <c r="B47" s="1" t="n">
        <f aca="false">[1]'Exam 1 Points'!J47</f>
        <v>31.83</v>
      </c>
      <c r="C47" s="0" t="n">
        <f aca="false">[1]'Exam 2 Points'!K47</f>
        <v>37.53</v>
      </c>
      <c r="D47" s="0" t="n">
        <f aca="false">[1]'Quizzes Points'!H47</f>
        <v>17.37</v>
      </c>
      <c r="E47" s="0" t="n">
        <f aca="false">SUM(B47:D47)</f>
        <v>86.73</v>
      </c>
      <c r="F47" s="6" t="n">
        <f aca="false">E47/100</f>
        <v>0.8673</v>
      </c>
      <c r="G47" s="0" t="n">
        <f aca="false">IF(F47&lt;$K$13,5,IF(F47&lt;$K$12,4,IF(F47&lt;$K$11,3.7,IF(F47&lt;$K$10,3.3,IF(F47&lt;$K$9,3,IF(F47&lt;$K$8,2.7,IF(F47&lt;$K$7,2.3,IF(F47&lt;$K$6,2,IF(F47&lt;$K$5,1.7,IF(F47&lt;$K$4,1.3,IF(F47="n.t.","N/A",1)))))))))))</f>
        <v>1.7</v>
      </c>
    </row>
    <row r="48" customFormat="false" ht="13.8" hidden="false" customHeight="false" outlineLevel="0" collapsed="false">
      <c r="A48" s="0" t="n">
        <v>347570</v>
      </c>
      <c r="B48" s="1" t="n">
        <f aca="false">[1]'Exam 1 Points'!J48</f>
        <v>0</v>
      </c>
      <c r="C48" s="0" t="n">
        <f aca="false">[1]'Exam 2 Points'!K48</f>
        <v>0</v>
      </c>
      <c r="D48" s="0" t="n">
        <f aca="false">[1]'Quizzes Points'!H48</f>
        <v>0</v>
      </c>
      <c r="E48" s="0" t="n">
        <f aca="false">SUM(B48:D48)</f>
        <v>0</v>
      </c>
      <c r="F48" s="6" t="n">
        <f aca="false">E48/100</f>
        <v>0</v>
      </c>
      <c r="G48" s="0" t="n">
        <f aca="false">IF(F48&lt;$K$13,5,IF(F48&lt;$K$12,4,IF(F48&lt;$K$11,3.7,IF(F48&lt;$K$10,3.3,IF(F48&lt;$K$9,3,IF(F48&lt;$K$8,2.7,IF(F48&lt;$K$7,2.3,IF(F48&lt;$K$6,2,IF(F48&lt;$K$5,1.7,IF(F48&lt;$K$4,1.3,IF(F48="n.t.","N/A",1)))))))))))</f>
        <v>5</v>
      </c>
      <c r="H48" s="0" t="s">
        <v>32</v>
      </c>
    </row>
    <row r="49" customFormat="false" ht="13.8" hidden="false" customHeight="false" outlineLevel="0" collapsed="false">
      <c r="A49" s="0" t="n">
        <v>387602</v>
      </c>
      <c r="B49" s="1" t="n">
        <f aca="false">[1]'Exam 1 Points'!J49</f>
        <v>18.29</v>
      </c>
      <c r="C49" s="0" t="n">
        <f aca="false">[1]'Exam 2 Points'!K49</f>
        <v>37.58</v>
      </c>
      <c r="D49" s="0" t="n">
        <f aca="false">[1]'Quizzes Points'!H49</f>
        <v>12.28</v>
      </c>
      <c r="E49" s="0" t="n">
        <f aca="false">SUM(B49:D49)</f>
        <v>68.15</v>
      </c>
      <c r="F49" s="6" t="n">
        <f aca="false">E49/100</f>
        <v>0.6815</v>
      </c>
      <c r="G49" s="0" t="n">
        <f aca="false">IF(F49&lt;$K$13,5,IF(F49&lt;$K$12,4,IF(F49&lt;$K$11,3.7,IF(F49&lt;$K$10,3.3,IF(F49&lt;$K$9,3,IF(F49&lt;$K$8,2.7,IF(F49&lt;$K$7,2.3,IF(F49&lt;$K$6,2,IF(F49&lt;$K$5,1.7,IF(F49&lt;$K$4,1.3,IF(F49="n.t.","N/A",1)))))))))))</f>
        <v>3</v>
      </c>
    </row>
    <row r="50" customFormat="false" ht="13.8" hidden="false" customHeight="false" outlineLevel="0" collapsed="false">
      <c r="A50" s="0" t="n">
        <v>375008</v>
      </c>
      <c r="B50" s="1" t="n">
        <f aca="false">[1]'Exam 1 Points'!J50</f>
        <v>26.98</v>
      </c>
      <c r="C50" s="0" t="n">
        <f aca="false">[1]'Exam 2 Points'!K50</f>
        <v>33.67</v>
      </c>
      <c r="D50" s="0" t="n">
        <f aca="false">[1]'Quizzes Points'!H50</f>
        <v>14.04</v>
      </c>
      <c r="E50" s="0" t="n">
        <f aca="false">SUM(B50:D50)</f>
        <v>74.69</v>
      </c>
      <c r="F50" s="6" t="n">
        <f aca="false">E50/100</f>
        <v>0.7469</v>
      </c>
      <c r="G50" s="0" t="n">
        <f aca="false">IF(F50&lt;$K$13,5,IF(F50&lt;$K$12,4,IF(F50&lt;$K$11,3.7,IF(F50&lt;$K$10,3.3,IF(F50&lt;$K$9,3,IF(F50&lt;$K$8,2.7,IF(F50&lt;$K$7,2.3,IF(F50&lt;$K$6,2,IF(F50&lt;$K$5,1.7,IF(F50&lt;$K$4,1.3,IF(F50="n.t.","N/A",1)))))))))))</f>
        <v>2.7</v>
      </c>
    </row>
    <row r="51" customFormat="false" ht="13.8" hidden="false" customHeight="false" outlineLevel="0" collapsed="false">
      <c r="A51" s="0" t="n">
        <v>386291</v>
      </c>
      <c r="B51" s="1" t="n">
        <f aca="false">[1]'Exam 1 Points'!J51</f>
        <v>21.73</v>
      </c>
      <c r="C51" s="0" t="n">
        <f aca="false">[1]'Exam 2 Points'!K51</f>
        <v>22.37</v>
      </c>
      <c r="D51" s="0" t="n">
        <f aca="false">[1]'Quizzes Points'!H51</f>
        <v>15.92</v>
      </c>
      <c r="E51" s="0" t="n">
        <f aca="false">SUM(B51:D51)</f>
        <v>60.02</v>
      </c>
      <c r="F51" s="6" t="n">
        <f aca="false">E51/100</f>
        <v>0.6002</v>
      </c>
      <c r="G51" s="0" t="n">
        <f aca="false">IF(F51&lt;$K$13,5,IF(F51&lt;$K$12,4,IF(F51&lt;$K$11,3.7,IF(F51&lt;$K$10,3.3,IF(F51&lt;$K$9,3,IF(F51&lt;$K$8,2.7,IF(F51&lt;$K$7,2.3,IF(F51&lt;$K$6,2,IF(F51&lt;$K$5,1.7,IF(F51&lt;$K$4,1.3,IF(F51="n.t.","N/A",1)))))))))))</f>
        <v>3.3</v>
      </c>
    </row>
    <row r="52" customFormat="false" ht="13.8" hidden="false" customHeight="false" outlineLevel="0" collapsed="false">
      <c r="A52" s="0" t="n">
        <v>370056</v>
      </c>
      <c r="B52" s="1" t="n">
        <f aca="false">[1]'Exam 1 Points'!J52</f>
        <v>18.72</v>
      </c>
      <c r="C52" s="0" t="n">
        <f aca="false">[1]'Exam 2 Points'!K52</f>
        <v>33.62</v>
      </c>
      <c r="D52" s="0" t="n">
        <f aca="false">[1]'Quizzes Points'!H52</f>
        <v>14.01</v>
      </c>
      <c r="E52" s="0" t="n">
        <f aca="false">SUM(B52:D52)</f>
        <v>66.35</v>
      </c>
      <c r="F52" s="6" t="n">
        <f aca="false">E52/100</f>
        <v>0.6635</v>
      </c>
      <c r="G52" s="0" t="n">
        <f aca="false">IF(F52&lt;$K$13,5,IF(F52&lt;$K$12,4,IF(F52&lt;$K$11,3.7,IF(F52&lt;$K$10,3.3,IF(F52&lt;$K$9,3,IF(F52&lt;$K$8,2.7,IF(F52&lt;$K$7,2.3,IF(F52&lt;$K$6,2,IF(F52&lt;$K$5,1.7,IF(F52&lt;$K$4,1.3,IF(F52="n.t.","N/A",1)))))))))))</f>
        <v>3</v>
      </c>
    </row>
    <row r="53" customFormat="false" ht="13.8" hidden="false" customHeight="false" outlineLevel="0" collapsed="false">
      <c r="A53" s="0" t="n">
        <v>375875</v>
      </c>
      <c r="B53" s="1" t="n">
        <f aca="false">[1]'Exam 1 Points'!J53</f>
        <v>24.93</v>
      </c>
      <c r="C53" s="0" t="n">
        <f aca="false">[1]'Exam 2 Points'!K53</f>
        <v>37.32</v>
      </c>
      <c r="D53" s="0" t="n">
        <f aca="false">[1]'Quizzes Points'!H53</f>
        <v>14.72</v>
      </c>
      <c r="E53" s="0" t="n">
        <f aca="false">SUM(B53:D53)</f>
        <v>76.97</v>
      </c>
      <c r="F53" s="6" t="n">
        <f aca="false">E53/100</f>
        <v>0.7697</v>
      </c>
      <c r="G53" s="0" t="n">
        <f aca="false">IF(F53&lt;$K$13,5,IF(F53&lt;$K$12,4,IF(F53&lt;$K$11,3.7,IF(F53&lt;$K$10,3.3,IF(F53&lt;$K$9,3,IF(F53&lt;$K$8,2.7,IF(F53&lt;$K$7,2.3,IF(F53&lt;$K$6,2,IF(F53&lt;$K$5,1.7,IF(F53&lt;$K$4,1.3,IF(F53="n.t.","N/A",1)))))))))))</f>
        <v>2.3</v>
      </c>
    </row>
    <row r="54" customFormat="false" ht="13.8" hidden="false" customHeight="false" outlineLevel="0" collapsed="false">
      <c r="A54" s="0" t="n">
        <v>377838</v>
      </c>
      <c r="B54" s="1" t="n">
        <f aca="false">[1]'Exam 1 Points'!J54</f>
        <v>33.21</v>
      </c>
      <c r="C54" s="0" t="n">
        <f aca="false">[1]'Exam 2 Points'!K54</f>
        <v>46.36</v>
      </c>
      <c r="D54" s="0" t="n">
        <f aca="false">[1]'Quizzes Points'!H54</f>
        <v>15.9</v>
      </c>
      <c r="E54" s="0" t="n">
        <f aca="false">SUM(B54:D54)</f>
        <v>95.47</v>
      </c>
      <c r="F54" s="6" t="n">
        <f aca="false">E54/100</f>
        <v>0.9547</v>
      </c>
      <c r="G54" s="0" t="n">
        <f aca="false">IF(F54&lt;$K$13,5,IF(F54&lt;$K$12,4,IF(F54&lt;$K$11,3.7,IF(F54&lt;$K$10,3.3,IF(F54&lt;$K$9,3,IF(F54&lt;$K$8,2.7,IF(F54&lt;$K$7,2.3,IF(F54&lt;$K$6,2,IF(F54&lt;$K$5,1.7,IF(F54&lt;$K$4,1.3,IF(F54="n.t.","N/A",1)))))))))))</f>
        <v>1</v>
      </c>
    </row>
    <row r="55" customFormat="false" ht="13.8" hidden="false" customHeight="false" outlineLevel="0" collapsed="false">
      <c r="A55" s="0" t="n">
        <v>380047</v>
      </c>
      <c r="B55" s="1" t="n">
        <f aca="false">[1]'Exam 1 Points'!J55</f>
        <v>36.94</v>
      </c>
      <c r="C55" s="0" t="n">
        <f aca="false">[1]'Exam 2 Points'!K55</f>
        <v>45.5</v>
      </c>
      <c r="D55" s="0" t="n">
        <f aca="false">[1]'Quizzes Points'!H55</f>
        <v>13.73</v>
      </c>
      <c r="E55" s="0" t="n">
        <f aca="false">SUM(B55:D55)</f>
        <v>96.17</v>
      </c>
      <c r="F55" s="6" t="n">
        <f aca="false">E55/100</f>
        <v>0.9617</v>
      </c>
      <c r="G55" s="0" t="n">
        <f aca="false">IF(F55&lt;$K$13,5,IF(F55&lt;$K$12,4,IF(F55&lt;$K$11,3.7,IF(F55&lt;$K$10,3.3,IF(F55&lt;$K$9,3,IF(F55&lt;$K$8,2.7,IF(F55&lt;$K$7,2.3,IF(F55&lt;$K$6,2,IF(F55&lt;$K$5,1.7,IF(F55&lt;$K$4,1.3,IF(F55="n.t.","N/A",1)))))))))))</f>
        <v>1</v>
      </c>
    </row>
    <row r="56" customFormat="false" ht="13.8" hidden="false" customHeight="false" outlineLevel="0" collapsed="false">
      <c r="A56" s="0" t="n">
        <v>386642</v>
      </c>
      <c r="B56" s="1" t="n">
        <f aca="false">[1]'Exam 1 Points'!J56</f>
        <v>25.58</v>
      </c>
      <c r="C56" s="0" t="n">
        <f aca="false">[1]'Exam 2 Points'!K56</f>
        <v>36.7</v>
      </c>
      <c r="D56" s="0" t="n">
        <f aca="false">[1]'Quizzes Points'!H56</f>
        <v>17.17</v>
      </c>
      <c r="E56" s="0" t="n">
        <f aca="false">SUM(B56:D56)</f>
        <v>79.45</v>
      </c>
      <c r="F56" s="6" t="n">
        <f aca="false">E56/100</f>
        <v>0.7945</v>
      </c>
      <c r="G56" s="0" t="n">
        <f aca="false">IF(F56&lt;$K$13,5,IF(F56&lt;$K$12,4,IF(F56&lt;$K$11,3.7,IF(F56&lt;$K$10,3.3,IF(F56&lt;$K$9,3,IF(F56&lt;$K$8,2.7,IF(F56&lt;$K$7,2.3,IF(F56&lt;$K$6,2,IF(F56&lt;$K$5,1.7,IF(F56&lt;$K$4,1.3,IF(F56="n.t.","N/A",1)))))))))))</f>
        <v>2.3</v>
      </c>
    </row>
    <row r="57" customFormat="false" ht="13.8" hidden="false" customHeight="false" outlineLevel="0" collapsed="false">
      <c r="A57" s="0" t="n">
        <v>387897</v>
      </c>
      <c r="B57" s="1" t="n">
        <f aca="false">[1]'Exam 1 Points'!J57</f>
        <v>32.82</v>
      </c>
      <c r="C57" s="0" t="n">
        <f aca="false">[1]'Exam 2 Points'!K57</f>
        <v>39.42</v>
      </c>
      <c r="D57" s="0" t="n">
        <f aca="false">[1]'Quizzes Points'!H57</f>
        <v>17.98</v>
      </c>
      <c r="E57" s="0" t="n">
        <f aca="false">SUM(B57:D57)</f>
        <v>90.22</v>
      </c>
      <c r="F57" s="6" t="n">
        <f aca="false">E57/100</f>
        <v>0.9022</v>
      </c>
      <c r="G57" s="0" t="n">
        <f aca="false">IF(F57&lt;$K$13,5,IF(F57&lt;$K$12,4,IF(F57&lt;$K$11,3.7,IF(F57&lt;$K$10,3.3,IF(F57&lt;$K$9,3,IF(F57&lt;$K$8,2.7,IF(F57&lt;$K$7,2.3,IF(F57&lt;$K$6,2,IF(F57&lt;$K$5,1.7,IF(F57&lt;$K$4,1.3,IF(F57="n.t.","N/A",1)))))))))))</f>
        <v>1.3</v>
      </c>
    </row>
    <row r="58" customFormat="false" ht="13.8" hidden="false" customHeight="false" outlineLevel="0" collapsed="false">
      <c r="A58" s="0" t="n">
        <v>387805</v>
      </c>
      <c r="B58" s="1" t="n">
        <f aca="false">[1]'Exam 1 Points'!J58</f>
        <v>18.69</v>
      </c>
      <c r="C58" s="0" t="n">
        <f aca="false">[1]'Exam 2 Points'!K58</f>
        <v>42.66</v>
      </c>
      <c r="D58" s="0" t="n">
        <f aca="false">[1]'Quizzes Points'!H58</f>
        <v>16.72</v>
      </c>
      <c r="E58" s="0" t="n">
        <f aca="false">SUM(B58:D58)</f>
        <v>78.07</v>
      </c>
      <c r="F58" s="6" t="n">
        <f aca="false">E58/100</f>
        <v>0.7807</v>
      </c>
      <c r="G58" s="0" t="n">
        <f aca="false">IF(F58&lt;$K$13,5,IF(F58&lt;$K$12,4,IF(F58&lt;$K$11,3.7,IF(F58&lt;$K$10,3.3,IF(F58&lt;$K$9,3,IF(F58&lt;$K$8,2.7,IF(F58&lt;$K$7,2.3,IF(F58&lt;$K$6,2,IF(F58&lt;$K$5,1.7,IF(F58&lt;$K$4,1.3,IF(F58="n.t.","N/A",1)))))))))))</f>
        <v>2.3</v>
      </c>
    </row>
    <row r="59" customFormat="false" ht="13.8" hidden="false" customHeight="false" outlineLevel="0" collapsed="false">
      <c r="A59" s="0" t="n">
        <v>340956</v>
      </c>
      <c r="B59" s="1" t="n">
        <f aca="false">[1]'Exam 1 Points'!J59</f>
        <v>22.73</v>
      </c>
      <c r="C59" s="0" t="n">
        <f aca="false">[1]'Exam 2 Points'!K59</f>
        <v>36.16</v>
      </c>
      <c r="D59" s="0" t="n">
        <f aca="false">[1]'Quizzes Points'!H59</f>
        <v>10.14</v>
      </c>
      <c r="E59" s="0" t="n">
        <f aca="false">SUM(B59:D59)</f>
        <v>69.03</v>
      </c>
      <c r="F59" s="6" t="n">
        <f aca="false">E59/100</f>
        <v>0.6903</v>
      </c>
      <c r="G59" s="0" t="n">
        <f aca="false">IF(F59&lt;$K$13,5,IF(F59&lt;$K$12,4,IF(F59&lt;$K$11,3.7,IF(F59&lt;$K$10,3.3,IF(F59&lt;$K$9,3,IF(F59&lt;$K$8,2.7,IF(F59&lt;$K$7,2.3,IF(F59&lt;$K$6,2,IF(F59&lt;$K$5,1.7,IF(F59&lt;$K$4,1.3,IF(F59="n.t.","N/A",1)))))))))))</f>
        <v>3</v>
      </c>
    </row>
    <row r="60" customFormat="false" ht="13.8" hidden="false" customHeight="false" outlineLevel="0" collapsed="false">
      <c r="A60" s="0" t="n">
        <v>340558</v>
      </c>
      <c r="B60" s="1" t="n">
        <f aca="false">[1]'Exam 1 Points'!J60</f>
        <v>30.96</v>
      </c>
      <c r="C60" s="0" t="n">
        <f aca="false">[1]'Exam 2 Points'!K60</f>
        <v>43</v>
      </c>
      <c r="D60" s="0" t="n">
        <f aca="false">[1]'Quizzes Points'!H60</f>
        <v>18.05</v>
      </c>
      <c r="E60" s="0" t="n">
        <f aca="false">SUM(B60:D60)</f>
        <v>92.01</v>
      </c>
      <c r="F60" s="6" t="n">
        <f aca="false">E60/100</f>
        <v>0.9201</v>
      </c>
      <c r="G60" s="0" t="n">
        <f aca="false">IF(F60&lt;$K$13,5,IF(F60&lt;$K$12,4,IF(F60&lt;$K$11,3.7,IF(F60&lt;$K$10,3.3,IF(F60&lt;$K$9,3,IF(F60&lt;$K$8,2.7,IF(F60&lt;$K$7,2.3,IF(F60&lt;$K$6,2,IF(F60&lt;$K$5,1.7,IF(F60&lt;$K$4,1.3,IF(F60="n.t.","N/A",1)))))))))))</f>
        <v>1.3</v>
      </c>
    </row>
    <row r="61" customFormat="false" ht="13.8" hidden="false" customHeight="false" outlineLevel="0" collapsed="false">
      <c r="A61" s="0" t="n">
        <v>387610</v>
      </c>
      <c r="B61" s="1" t="n">
        <f aca="false">[1]'Exam 1 Points'!J61</f>
        <v>32.03</v>
      </c>
      <c r="C61" s="0" t="n">
        <f aca="false">[1]'Exam 2 Points'!K61</f>
        <v>37.37</v>
      </c>
      <c r="D61" s="0" t="n">
        <f aca="false">[1]'Quizzes Points'!H61</f>
        <v>16.3</v>
      </c>
      <c r="E61" s="0" t="n">
        <f aca="false">SUM(B61:D61)</f>
        <v>85.7</v>
      </c>
      <c r="F61" s="6" t="n">
        <f aca="false">E61/100</f>
        <v>0.857</v>
      </c>
      <c r="G61" s="0" t="n">
        <f aca="false">IF(F61&lt;$K$13,5,IF(F61&lt;$K$12,4,IF(F61&lt;$K$11,3.7,IF(F61&lt;$K$10,3.3,IF(F61&lt;$K$9,3,IF(F61&lt;$K$8,2.7,IF(F61&lt;$K$7,2.3,IF(F61&lt;$K$6,2,IF(F61&lt;$K$5,1.7,IF(F61&lt;$K$4,1.3,IF(F61="n.t.","N/A",1)))))))))))</f>
        <v>1.7</v>
      </c>
    </row>
    <row r="62" customFormat="false" ht="13.8" hidden="false" customHeight="false" outlineLevel="0" collapsed="false">
      <c r="A62" s="0" t="n">
        <v>387514</v>
      </c>
      <c r="B62" s="1" t="n">
        <f aca="false">[1]'Exam 1 Points'!J62</f>
        <v>25.14</v>
      </c>
      <c r="C62" s="0" t="n">
        <f aca="false">[1]'Exam 2 Points'!K62</f>
        <v>38.79</v>
      </c>
      <c r="D62" s="0" t="n">
        <f aca="false">[1]'Quizzes Points'!H62</f>
        <v>17.55</v>
      </c>
      <c r="E62" s="0" t="n">
        <f aca="false">SUM(B62:D62)</f>
        <v>81.48</v>
      </c>
      <c r="F62" s="6" t="n">
        <f aca="false">E62/100</f>
        <v>0.8148</v>
      </c>
      <c r="G62" s="0" t="n">
        <f aca="false">IF(F62&lt;$K$13,5,IF(F62&lt;$K$12,4,IF(F62&lt;$K$11,3.7,IF(F62&lt;$K$10,3.3,IF(F62&lt;$K$9,3,IF(F62&lt;$K$8,2.7,IF(F62&lt;$K$7,2.3,IF(F62&lt;$K$6,2,IF(F62&lt;$K$5,1.7,IF(F62&lt;$K$4,1.3,IF(F62="n.t.","N/A",1)))))))))))</f>
        <v>2</v>
      </c>
    </row>
    <row r="63" customFormat="false" ht="13.8" hidden="false" customHeight="false" outlineLevel="0" collapsed="false">
      <c r="A63" s="0" t="n">
        <v>321249</v>
      </c>
      <c r="B63" s="1" t="n">
        <f aca="false">[1]'Exam 1 Points'!J63</f>
        <v>0</v>
      </c>
      <c r="C63" s="0" t="n">
        <f aca="false">[1]'Exam 2 Points'!K63</f>
        <v>0</v>
      </c>
      <c r="D63" s="0" t="n">
        <f aca="false">[1]'Quizzes Points'!H63</f>
        <v>0</v>
      </c>
      <c r="E63" s="0" t="n">
        <f aca="false">SUM(B63:D63)</f>
        <v>0</v>
      </c>
      <c r="F63" s="6" t="n">
        <f aca="false">E63/100</f>
        <v>0</v>
      </c>
      <c r="G63" s="0" t="n">
        <f aca="false">IF(F63&lt;$K$13,5,IF(F63&lt;$K$12,4,IF(F63&lt;$K$11,3.7,IF(F63&lt;$K$10,3.3,IF(F63&lt;$K$9,3,IF(F63&lt;$K$8,2.7,IF(F63&lt;$K$7,2.3,IF(F63&lt;$K$6,2,IF(F63&lt;$K$5,1.7,IF(F63&lt;$K$4,1.3,IF(F63="n.t.","N/A",1)))))))))))</f>
        <v>5</v>
      </c>
      <c r="H63" s="0" t="s">
        <v>32</v>
      </c>
    </row>
    <row r="64" customFormat="false" ht="13.8" hidden="false" customHeight="false" outlineLevel="0" collapsed="false">
      <c r="A64" s="0" t="n">
        <v>370852</v>
      </c>
      <c r="B64" s="1" t="n">
        <f aca="false">[1]'Exam 1 Points'!J64</f>
        <v>0</v>
      </c>
      <c r="C64" s="0" t="n">
        <f aca="false">[1]'Exam 2 Points'!K64</f>
        <v>0</v>
      </c>
      <c r="D64" s="0" t="n">
        <f aca="false">[1]'Quizzes Points'!H64</f>
        <v>0</v>
      </c>
      <c r="E64" s="0" t="n">
        <f aca="false">SUM(B64:D64)</f>
        <v>0</v>
      </c>
      <c r="F64" s="6" t="n">
        <f aca="false">E64/100</f>
        <v>0</v>
      </c>
      <c r="G64" s="0" t="n">
        <f aca="false">IF(F64&lt;$K$13,5,IF(F64&lt;$K$12,4,IF(F64&lt;$K$11,3.7,IF(F64&lt;$K$10,3.3,IF(F64&lt;$K$9,3,IF(F64&lt;$K$8,2.7,IF(F64&lt;$K$7,2.3,IF(F64&lt;$K$6,2,IF(F64&lt;$K$5,1.7,IF(F64&lt;$K$4,1.3,IF(F64="n.t.","N/A",1)))))))))))</f>
        <v>5</v>
      </c>
      <c r="H64" s="0" t="s">
        <v>32</v>
      </c>
    </row>
    <row r="65" customFormat="false" ht="13.8" hidden="false" customHeight="false" outlineLevel="0" collapsed="false">
      <c r="A65" s="0" t="n">
        <v>378952</v>
      </c>
      <c r="B65" s="1" t="n">
        <f aca="false">[1]'Exam 1 Points'!J65</f>
        <v>34.17</v>
      </c>
      <c r="C65" s="0" t="n">
        <f aca="false">[1]'Exam 2 Points'!K65</f>
        <v>40.59</v>
      </c>
      <c r="D65" s="0" t="n">
        <f aca="false">[1]'Quizzes Points'!H65</f>
        <v>18.23</v>
      </c>
      <c r="E65" s="0" t="n">
        <f aca="false">SUM(B65:D65)</f>
        <v>92.99</v>
      </c>
      <c r="F65" s="6" t="n">
        <f aca="false">E65/100</f>
        <v>0.9299</v>
      </c>
      <c r="G65" s="0" t="n">
        <f aca="false">IF(F65&lt;$K$13,5,IF(F65&lt;$K$12,4,IF(F65&lt;$K$11,3.7,IF(F65&lt;$K$10,3.3,IF(F65&lt;$K$9,3,IF(F65&lt;$K$8,2.7,IF(F65&lt;$K$7,2.3,IF(F65&lt;$K$6,2,IF(F65&lt;$K$5,1.7,IF(F65&lt;$K$4,1.3,IF(F65="n.t.","N/A",1)))))))))))</f>
        <v>1.3</v>
      </c>
    </row>
    <row r="66" customFormat="false" ht="13.8" hidden="false" customHeight="false" outlineLevel="0" collapsed="false">
      <c r="A66" s="0" t="n">
        <v>380464</v>
      </c>
      <c r="B66" s="1" t="n">
        <f aca="false">[1]'Exam 1 Points'!J66</f>
        <v>22.18</v>
      </c>
      <c r="C66" s="0" t="n">
        <f aca="false">[1]'Exam 2 Points'!K66</f>
        <v>37.82</v>
      </c>
      <c r="D66" s="0" t="n">
        <f aca="false">[1]'Quizzes Points'!H66</f>
        <v>17.13</v>
      </c>
      <c r="E66" s="0" t="n">
        <f aca="false">SUM(B66:D66)</f>
        <v>77.13</v>
      </c>
      <c r="F66" s="6" t="n">
        <f aca="false">E66/100</f>
        <v>0.7713</v>
      </c>
      <c r="G66" s="0" t="n">
        <f aca="false">IF(F66&lt;$K$13,5,IF(F66&lt;$K$12,4,IF(F66&lt;$K$11,3.7,IF(F66&lt;$K$10,3.3,IF(F66&lt;$K$9,3,IF(F66&lt;$K$8,2.7,IF(F66&lt;$K$7,2.3,IF(F66&lt;$K$6,2,IF(F66&lt;$K$5,1.7,IF(F66&lt;$K$4,1.3,IF(F66="n.t.","N/A",1)))))))))))</f>
        <v>2.3</v>
      </c>
    </row>
    <row r="67" customFormat="false" ht="13.8" hidden="false" customHeight="false" outlineLevel="0" collapsed="false">
      <c r="A67" s="0" t="n">
        <v>387444</v>
      </c>
      <c r="B67" s="1" t="n">
        <f aca="false">[1]'Exam 1 Points'!J67</f>
        <v>32.22</v>
      </c>
      <c r="C67" s="0" t="n">
        <f aca="false">[1]'Exam 2 Points'!K67</f>
        <v>34.67</v>
      </c>
      <c r="D67" s="0" t="n">
        <f aca="false">[1]'Quizzes Points'!H67</f>
        <v>15.01</v>
      </c>
      <c r="E67" s="0" t="n">
        <f aca="false">SUM(B67:D67)</f>
        <v>81.9</v>
      </c>
      <c r="F67" s="6" t="n">
        <f aca="false">E67/100</f>
        <v>0.819</v>
      </c>
      <c r="G67" s="0" t="n">
        <f aca="false">IF(F67&lt;$K$13,5,IF(F67&lt;$K$12,4,IF(F67&lt;$K$11,3.7,IF(F67&lt;$K$10,3.3,IF(F67&lt;$K$9,3,IF(F67&lt;$K$8,2.7,IF(F67&lt;$K$7,2.3,IF(F67&lt;$K$6,2,IF(F67&lt;$K$5,1.7,IF(F67&lt;$K$4,1.3,IF(F67="n.t.","N/A",1)))))))))))</f>
        <v>2</v>
      </c>
    </row>
    <row r="68" customFormat="false" ht="13.8" hidden="false" customHeight="false" outlineLevel="0" collapsed="false">
      <c r="A68" s="0" t="n">
        <v>362677</v>
      </c>
      <c r="B68" s="1" t="n">
        <f aca="false">[1]'Exam 1 Points'!J68</f>
        <v>19.43</v>
      </c>
      <c r="C68" s="0" t="n">
        <f aca="false">[1]'Exam 2 Points'!K68</f>
        <v>40.17</v>
      </c>
      <c r="D68" s="0" t="n">
        <f aca="false">[1]'Quizzes Points'!H68</f>
        <v>19.6</v>
      </c>
      <c r="E68" s="0" t="n">
        <f aca="false">SUM(B68:D68)</f>
        <v>79.2</v>
      </c>
      <c r="F68" s="6" t="n">
        <f aca="false">E68/100</f>
        <v>0.792</v>
      </c>
      <c r="G68" s="0" t="n">
        <f aca="false">IF(F68&lt;$K$13,5,IF(F68&lt;$K$12,4,IF(F68&lt;$K$11,3.7,IF(F68&lt;$K$10,3.3,IF(F68&lt;$K$9,3,IF(F68&lt;$K$8,2.7,IF(F68&lt;$K$7,2.3,IF(F68&lt;$K$6,2,IF(F68&lt;$K$5,1.7,IF(F68&lt;$K$4,1.3,IF(F68="n.t.","N/A",1)))))))))))</f>
        <v>2.3</v>
      </c>
    </row>
    <row r="69" customFormat="false" ht="13.8" hidden="false" customHeight="false" outlineLevel="0" collapsed="false">
      <c r="A69" s="0" t="n">
        <v>380798</v>
      </c>
      <c r="B69" s="1" t="n">
        <f aca="false">[1]'Exam 1 Points'!J69</f>
        <v>0</v>
      </c>
      <c r="C69" s="0" t="n">
        <f aca="false">[1]'Exam 2 Points'!K69</f>
        <v>0</v>
      </c>
      <c r="D69" s="0" t="n">
        <f aca="false">[1]'Quizzes Points'!H69</f>
        <v>0</v>
      </c>
      <c r="E69" s="0" t="n">
        <f aca="false">SUM(B69:D69)</f>
        <v>0</v>
      </c>
      <c r="F69" s="6" t="n">
        <f aca="false">E69/100</f>
        <v>0</v>
      </c>
      <c r="G69" s="0" t="n">
        <f aca="false">IF(F69&lt;$K$13,5,IF(F69&lt;$K$12,4,IF(F69&lt;$K$11,3.7,IF(F69&lt;$K$10,3.3,IF(F69&lt;$K$9,3,IF(F69&lt;$K$8,2.7,IF(F69&lt;$K$7,2.3,IF(F69&lt;$K$6,2,IF(F69&lt;$K$5,1.7,IF(F69&lt;$K$4,1.3,IF(F69="n.t.","N/A",1)))))))))))</f>
        <v>5</v>
      </c>
      <c r="H69" s="0" t="s">
        <v>32</v>
      </c>
    </row>
    <row r="70" customFormat="false" ht="13.8" hidden="false" customHeight="false" outlineLevel="0" collapsed="false">
      <c r="A70" s="0" t="n">
        <v>387838</v>
      </c>
      <c r="B70" s="1" t="n">
        <f aca="false">[1]'Exam 1 Points'!J70</f>
        <v>40.94</v>
      </c>
      <c r="C70" s="0" t="n">
        <f aca="false">[1]'Exam 2 Points'!K70</f>
        <v>39.87</v>
      </c>
      <c r="D70" s="0" t="n">
        <f aca="false">[1]'Quizzes Points'!H70</f>
        <v>18.87</v>
      </c>
      <c r="E70" s="0" t="n">
        <f aca="false">SUM(B70:D70)</f>
        <v>99.68</v>
      </c>
      <c r="F70" s="6" t="n">
        <f aca="false">E70/100</f>
        <v>0.9968</v>
      </c>
      <c r="G70" s="0" t="n">
        <f aca="false">IF(F70&lt;$K$13,5,IF(F70&lt;$K$12,4,IF(F70&lt;$K$11,3.7,IF(F70&lt;$K$10,3.3,IF(F70&lt;$K$9,3,IF(F70&lt;$K$8,2.7,IF(F70&lt;$K$7,2.3,IF(F70&lt;$K$6,2,IF(F70&lt;$K$5,1.7,IF(F70&lt;$K$4,1.3,IF(F70="n.t.","N/A",1)))))))))))</f>
        <v>1</v>
      </c>
    </row>
    <row r="71" customFormat="false" ht="13.8" hidden="false" customHeight="false" outlineLevel="0" collapsed="false">
      <c r="A71" s="0" t="n">
        <v>387706</v>
      </c>
      <c r="B71" s="1" t="n">
        <f aca="false">[1]'Exam 1 Points'!J71</f>
        <v>26.14</v>
      </c>
      <c r="C71" s="0" t="n">
        <f aca="false">[1]'Exam 2 Points'!K71</f>
        <v>41.37</v>
      </c>
      <c r="D71" s="0" t="n">
        <f aca="false">[1]'Quizzes Points'!H71</f>
        <v>17.29</v>
      </c>
      <c r="E71" s="0" t="n">
        <f aca="false">SUM(B71:D71)</f>
        <v>84.8</v>
      </c>
      <c r="F71" s="6" t="n">
        <f aca="false">E71/100</f>
        <v>0.848</v>
      </c>
      <c r="G71" s="0" t="n">
        <f aca="false">IF(F71&lt;$K$13,5,IF(F71&lt;$K$12,4,IF(F71&lt;$K$11,3.7,IF(F71&lt;$K$10,3.3,IF(F71&lt;$K$9,3,IF(F71&lt;$K$8,2.7,IF(F71&lt;$K$7,2.3,IF(F71&lt;$K$6,2,IF(F71&lt;$K$5,1.7,IF(F71&lt;$K$4,1.3,IF(F71="n.t.","N/A",1)))))))))))</f>
        <v>2</v>
      </c>
    </row>
    <row r="72" customFormat="false" ht="13.8" hidden="false" customHeight="false" outlineLevel="0" collapsed="false">
      <c r="A72" s="0" t="n">
        <v>380788</v>
      </c>
      <c r="B72" s="1" t="n">
        <f aca="false">[1]'Exam 1 Points'!J72</f>
        <v>14.2</v>
      </c>
      <c r="C72" s="0" t="n">
        <f aca="false">[1]'Exam 2 Points'!K72</f>
        <v>31.02</v>
      </c>
      <c r="D72" s="0" t="n">
        <f aca="false">[1]'Quizzes Points'!H72</f>
        <v>17.27</v>
      </c>
      <c r="E72" s="0" t="n">
        <f aca="false">SUM(B72:D72)</f>
        <v>62.49</v>
      </c>
      <c r="F72" s="6" t="n">
        <f aca="false">E72/100</f>
        <v>0.6249</v>
      </c>
      <c r="G72" s="0" t="n">
        <f aca="false">IF(F72&lt;$K$13,5,IF(F72&lt;$K$12,4,IF(F72&lt;$K$11,3.7,IF(F72&lt;$K$10,3.3,IF(F72&lt;$K$9,3,IF(F72&lt;$K$8,2.7,IF(F72&lt;$K$7,2.3,IF(F72&lt;$K$6,2,IF(F72&lt;$K$5,1.7,IF(F72&lt;$K$4,1.3,IF(F72="n.t.","N/A",1)))))))))))</f>
        <v>3.3</v>
      </c>
    </row>
    <row r="73" customFormat="false" ht="13.8" hidden="false" customHeight="false" outlineLevel="0" collapsed="false">
      <c r="A73" s="0" t="n">
        <v>387592</v>
      </c>
      <c r="B73" s="1" t="n">
        <f aca="false">[1]'Exam 1 Points'!J73</f>
        <v>28.17</v>
      </c>
      <c r="C73" s="0" t="n">
        <f aca="false">[1]'Exam 2 Points'!K73</f>
        <v>39.36</v>
      </c>
      <c r="D73" s="0" t="n">
        <f aca="false">[1]'Quizzes Points'!H73</f>
        <v>17.38</v>
      </c>
      <c r="E73" s="0" t="n">
        <f aca="false">SUM(B73:D73)</f>
        <v>84.91</v>
      </c>
      <c r="F73" s="6" t="n">
        <f aca="false">E73/100</f>
        <v>0.8491</v>
      </c>
      <c r="G73" s="0" t="n">
        <f aca="false">IF(F73&lt;$K$13,5,IF(F73&lt;$K$12,4,IF(F73&lt;$K$11,3.7,IF(F73&lt;$K$10,3.3,IF(F73&lt;$K$9,3,IF(F73&lt;$K$8,2.7,IF(F73&lt;$K$7,2.3,IF(F73&lt;$K$6,2,IF(F73&lt;$K$5,1.7,IF(F73&lt;$K$4,1.3,IF(F73="n.t.","N/A",1)))))))))))</f>
        <v>2</v>
      </c>
    </row>
    <row r="74" customFormat="false" ht="13.8" hidden="false" customHeight="false" outlineLevel="0" collapsed="false">
      <c r="A74" s="0" t="n">
        <v>387621</v>
      </c>
      <c r="B74" s="1" t="n">
        <f aca="false">[1]'Exam 1 Points'!J74</f>
        <v>32.83</v>
      </c>
      <c r="C74" s="0" t="n">
        <f aca="false">[1]'Exam 2 Points'!K74</f>
        <v>33.38</v>
      </c>
      <c r="D74" s="0" t="n">
        <f aca="false">[1]'Quizzes Points'!H74</f>
        <v>17.37</v>
      </c>
      <c r="E74" s="0" t="n">
        <f aca="false">SUM(B74:D74)</f>
        <v>83.58</v>
      </c>
      <c r="F74" s="6" t="n">
        <f aca="false">E74/100</f>
        <v>0.8358</v>
      </c>
      <c r="G74" s="0" t="n">
        <f aca="false">IF(F74&lt;$K$13,5,IF(F74&lt;$K$12,4,IF(F74&lt;$K$11,3.7,IF(F74&lt;$K$10,3.3,IF(F74&lt;$K$9,3,IF(F74&lt;$K$8,2.7,IF(F74&lt;$K$7,2.3,IF(F74&lt;$K$6,2,IF(F74&lt;$K$5,1.7,IF(F74&lt;$K$4,1.3,IF(F74="n.t.","N/A",1)))))))))))</f>
        <v>2</v>
      </c>
    </row>
    <row r="75" customFormat="false" ht="13.8" hidden="false" customHeight="false" outlineLevel="0" collapsed="false">
      <c r="A75" s="0" t="n">
        <v>387096</v>
      </c>
      <c r="B75" s="1" t="n">
        <f aca="false">[1]'Exam 1 Points'!J75</f>
        <v>24.36</v>
      </c>
      <c r="C75" s="0" t="n">
        <f aca="false">[1]'Exam 2 Points'!K75</f>
        <v>40.87</v>
      </c>
      <c r="D75" s="0" t="n">
        <f aca="false">[1]'Quizzes Points'!H75</f>
        <v>17.8</v>
      </c>
      <c r="E75" s="0" t="n">
        <f aca="false">SUM(B75:D75)</f>
        <v>83.03</v>
      </c>
      <c r="F75" s="6" t="n">
        <f aca="false">E75/100</f>
        <v>0.8303</v>
      </c>
      <c r="G75" s="0" t="n">
        <f aca="false">IF(F75&lt;$K$13,5,IF(F75&lt;$K$12,4,IF(F75&lt;$K$11,3.7,IF(F75&lt;$K$10,3.3,IF(F75&lt;$K$9,3,IF(F75&lt;$K$8,2.7,IF(F75&lt;$K$7,2.3,IF(F75&lt;$K$6,2,IF(F75&lt;$K$5,1.7,IF(F75&lt;$K$4,1.3,IF(F75="n.t.","N/A",1)))))))))))</f>
        <v>2</v>
      </c>
    </row>
    <row r="76" customFormat="false" ht="13.8" hidden="false" customHeight="false" outlineLevel="0" collapsed="false">
      <c r="A76" s="0" t="n">
        <v>386678</v>
      </c>
      <c r="B76" s="1" t="n">
        <f aca="false">[1]'Exam 1 Points'!J76</f>
        <v>26.97</v>
      </c>
      <c r="C76" s="0" t="n">
        <f aca="false">[1]'Exam 2 Points'!K76</f>
        <v>35.16</v>
      </c>
      <c r="D76" s="0" t="n">
        <f aca="false">[1]'Quizzes Points'!H76</f>
        <v>16.78</v>
      </c>
      <c r="E76" s="0" t="n">
        <f aca="false">SUM(B76:D76)</f>
        <v>78.91</v>
      </c>
      <c r="F76" s="6" t="n">
        <f aca="false">E76/100</f>
        <v>0.7891</v>
      </c>
      <c r="G76" s="0" t="n">
        <f aca="false">IF(F76&lt;$K$13,5,IF(F76&lt;$K$12,4,IF(F76&lt;$K$11,3.7,IF(F76&lt;$K$10,3.3,IF(F76&lt;$K$9,3,IF(F76&lt;$K$8,2.7,IF(F76&lt;$K$7,2.3,IF(F76&lt;$K$6,2,IF(F76&lt;$K$5,1.7,IF(F76&lt;$K$4,1.3,IF(F76="n.t.","N/A",1)))))))))))</f>
        <v>2.3</v>
      </c>
    </row>
    <row r="77" customFormat="false" ht="13.8" hidden="false" customHeight="false" outlineLevel="0" collapsed="false">
      <c r="A77" s="0" t="n">
        <v>383550</v>
      </c>
      <c r="B77" s="1" t="n">
        <f aca="false">[1]'Exam 1 Points'!J77</f>
        <v>0</v>
      </c>
      <c r="C77" s="0" t="n">
        <f aca="false">[1]'Exam 2 Points'!K77</f>
        <v>0</v>
      </c>
      <c r="D77" s="0" t="n">
        <f aca="false">[1]'Quizzes Points'!H77</f>
        <v>0</v>
      </c>
      <c r="E77" s="0" t="n">
        <f aca="false">SUM(B77:D77)</f>
        <v>0</v>
      </c>
      <c r="F77" s="6" t="n">
        <f aca="false">E77/100</f>
        <v>0</v>
      </c>
      <c r="G77" s="0" t="n">
        <f aca="false">IF(F77&lt;$K$13,5,IF(F77&lt;$K$12,4,IF(F77&lt;$K$11,3.7,IF(F77&lt;$K$10,3.3,IF(F77&lt;$K$9,3,IF(F77&lt;$K$8,2.7,IF(F77&lt;$K$7,2.3,IF(F77&lt;$K$6,2,IF(F77&lt;$K$5,1.7,IF(F77&lt;$K$4,1.3,IF(F77="n.t.","N/A",1)))))))))))</f>
        <v>5</v>
      </c>
      <c r="H77" s="0" t="s">
        <v>32</v>
      </c>
    </row>
    <row r="78" customFormat="false" ht="13.8" hidden="false" customHeight="false" outlineLevel="0" collapsed="false">
      <c r="A78" s="0" t="n">
        <v>338565</v>
      </c>
      <c r="B78" s="1" t="n">
        <f aca="false">[1]'Exam 1 Points'!J78</f>
        <v>0</v>
      </c>
      <c r="C78" s="0" t="n">
        <f aca="false">[1]'Exam 2 Points'!K78</f>
        <v>0</v>
      </c>
      <c r="D78" s="0" t="n">
        <f aca="false">[1]'Quizzes Points'!H78</f>
        <v>3.4</v>
      </c>
      <c r="E78" s="0" t="n">
        <f aca="false">SUM(B78:D78)</f>
        <v>3.4</v>
      </c>
      <c r="F78" s="6" t="n">
        <f aca="false">E78/100</f>
        <v>0.034</v>
      </c>
      <c r="G78" s="0" t="n">
        <f aca="false">IF(F78&lt;$K$13,5,IF(F78&lt;$K$12,4,IF(F78&lt;$K$11,3.7,IF(F78&lt;$K$10,3.3,IF(F78&lt;$K$9,3,IF(F78&lt;$K$8,2.7,IF(F78&lt;$K$7,2.3,IF(F78&lt;$K$6,2,IF(F78&lt;$K$5,1.7,IF(F78&lt;$K$4,1.3,IF(F78="n.t.","N/A",1)))))))))))</f>
        <v>5</v>
      </c>
      <c r="H78" s="0" t="s">
        <v>32</v>
      </c>
    </row>
    <row r="79" customFormat="false" ht="13.8" hidden="false" customHeight="false" outlineLevel="0" collapsed="false">
      <c r="A79" s="0" t="n">
        <v>386587</v>
      </c>
      <c r="B79" s="1" t="n">
        <f aca="false">[1]'Exam 1 Points'!J79</f>
        <v>14.28</v>
      </c>
      <c r="C79" s="0" t="n">
        <f aca="false">[1]'Exam 2 Points'!K79</f>
        <v>36.83</v>
      </c>
      <c r="D79" s="0" t="n">
        <f aca="false">[1]'Quizzes Points'!H79</f>
        <v>18.47</v>
      </c>
      <c r="E79" s="0" t="n">
        <f aca="false">SUM(B79:D79)</f>
        <v>69.58</v>
      </c>
      <c r="F79" s="6" t="n">
        <f aca="false">E79/100</f>
        <v>0.6958</v>
      </c>
      <c r="G79" s="0" t="n">
        <f aca="false">IF(F79&lt;$K$13,5,IF(F79&lt;$K$12,4,IF(F79&lt;$K$11,3.7,IF(F79&lt;$K$10,3.3,IF(F79&lt;$K$9,3,IF(F79&lt;$K$8,2.7,IF(F79&lt;$K$7,2.3,IF(F79&lt;$K$6,2,IF(F79&lt;$K$5,1.7,IF(F79&lt;$K$4,1.3,IF(F79="n.t.","N/A",1)))))))))))</f>
        <v>3</v>
      </c>
    </row>
    <row r="80" customFormat="false" ht="13.8" hidden="false" customHeight="false" outlineLevel="0" collapsed="false">
      <c r="A80" s="0" t="n">
        <v>384542</v>
      </c>
      <c r="B80" s="1" t="n">
        <f aca="false">[1]'Exam 1 Points'!J80</f>
        <v>0</v>
      </c>
      <c r="C80" s="0" t="n">
        <f aca="false">[1]'Exam 2 Points'!K80</f>
        <v>0</v>
      </c>
      <c r="D80" s="0" t="n">
        <f aca="false">[1]'Quizzes Points'!H80</f>
        <v>0</v>
      </c>
      <c r="E80" s="0" t="n">
        <f aca="false">SUM(B80:D80)</f>
        <v>0</v>
      </c>
      <c r="F80" s="6" t="n">
        <f aca="false">E80/100</f>
        <v>0</v>
      </c>
      <c r="G80" s="0" t="n">
        <f aca="false">IF(F80&lt;$K$13,5,IF(F80&lt;$K$12,4,IF(F80&lt;$K$11,3.7,IF(F80&lt;$K$10,3.3,IF(F80&lt;$K$9,3,IF(F80&lt;$K$8,2.7,IF(F80&lt;$K$7,2.3,IF(F80&lt;$K$6,2,IF(F80&lt;$K$5,1.7,IF(F80&lt;$K$4,1.3,IF(F80="n.t.","N/A",1)))))))))))</f>
        <v>5</v>
      </c>
      <c r="H80" s="0" t="s">
        <v>32</v>
      </c>
    </row>
    <row r="81" customFormat="false" ht="13.8" hidden="false" customHeight="false" outlineLevel="0" collapsed="false">
      <c r="A81" s="0" t="n">
        <v>382005</v>
      </c>
      <c r="B81" s="1" t="n">
        <f aca="false">[1]'Exam 1 Points'!J81</f>
        <v>28.14</v>
      </c>
      <c r="C81" s="0" t="n">
        <f aca="false">[1]'Exam 2 Points'!K81</f>
        <v>40.08</v>
      </c>
      <c r="D81" s="0" t="n">
        <f aca="false">[1]'Quizzes Points'!H81</f>
        <v>18.39</v>
      </c>
      <c r="E81" s="0" t="n">
        <f aca="false">SUM(B81:D81)</f>
        <v>86.61</v>
      </c>
      <c r="F81" s="6" t="n">
        <f aca="false">E81/100</f>
        <v>0.8661</v>
      </c>
      <c r="G81" s="0" t="n">
        <f aca="false">IF(F81&lt;$K$13,5,IF(F81&lt;$K$12,4,IF(F81&lt;$K$11,3.7,IF(F81&lt;$K$10,3.3,IF(F81&lt;$K$9,3,IF(F81&lt;$K$8,2.7,IF(F81&lt;$K$7,2.3,IF(F81&lt;$K$6,2,IF(F81&lt;$K$5,1.7,IF(F81&lt;$K$4,1.3,IF(F81="n.t.","N/A",1)))))))))))</f>
        <v>1.7</v>
      </c>
    </row>
    <row r="82" customFormat="false" ht="13.8" hidden="false" customHeight="false" outlineLevel="0" collapsed="false">
      <c r="A82" s="0" t="n">
        <v>332047</v>
      </c>
      <c r="B82" s="1" t="n">
        <f aca="false">[1]'Exam 1 Points'!J82</f>
        <v>0</v>
      </c>
      <c r="C82" s="0" t="n">
        <f aca="false">[1]'Exam 2 Points'!K82</f>
        <v>0</v>
      </c>
      <c r="D82" s="0" t="n">
        <f aca="false">[1]'Quizzes Points'!H82</f>
        <v>0</v>
      </c>
      <c r="E82" s="0" t="n">
        <f aca="false">SUM(B82:D82)</f>
        <v>0</v>
      </c>
      <c r="F82" s="6" t="n">
        <f aca="false">E82/100</f>
        <v>0</v>
      </c>
      <c r="G82" s="0" t="n">
        <f aca="false">IF(F82&lt;$K$13,5,IF(F82&lt;$K$12,4,IF(F82&lt;$K$11,3.7,IF(F82&lt;$K$10,3.3,IF(F82&lt;$K$9,3,IF(F82&lt;$K$8,2.7,IF(F82&lt;$K$7,2.3,IF(F82&lt;$K$6,2,IF(F82&lt;$K$5,1.7,IF(F82&lt;$K$4,1.3,IF(F82="n.t.","N/A",1)))))))))))</f>
        <v>5</v>
      </c>
      <c r="H82" s="0" t="s">
        <v>32</v>
      </c>
    </row>
    <row r="83" customFormat="false" ht="13.8" hidden="false" customHeight="false" outlineLevel="0" collapsed="false">
      <c r="A83" s="0" t="n">
        <v>384289</v>
      </c>
      <c r="B83" s="1" t="n">
        <f aca="false">[1]'Exam 1 Points'!J83</f>
        <v>31.25</v>
      </c>
      <c r="C83" s="0" t="n">
        <f aca="false">[1]'Exam 2 Points'!K83</f>
        <v>40.42</v>
      </c>
      <c r="D83" s="0" t="n">
        <f aca="false">[1]'Quizzes Points'!H83</f>
        <v>18.64</v>
      </c>
      <c r="E83" s="0" t="n">
        <f aca="false">SUM(B83:D83)</f>
        <v>90.31</v>
      </c>
      <c r="F83" s="6" t="n">
        <f aca="false">E83/100</f>
        <v>0.9031</v>
      </c>
      <c r="G83" s="0" t="n">
        <f aca="false">IF(F83&lt;$K$13,5,IF(F83&lt;$K$12,4,IF(F83&lt;$K$11,3.7,IF(F83&lt;$K$10,3.3,IF(F83&lt;$K$9,3,IF(F83&lt;$K$8,2.7,IF(F83&lt;$K$7,2.3,IF(F83&lt;$K$6,2,IF(F83&lt;$K$5,1.7,IF(F83&lt;$K$4,1.3,IF(F83="n.t.","N/A",1)))))))))))</f>
        <v>1.3</v>
      </c>
    </row>
    <row r="84" customFormat="false" ht="13.8" hidden="false" customHeight="false" outlineLevel="0" collapsed="false">
      <c r="A84" s="0" t="n">
        <v>347687</v>
      </c>
      <c r="B84" s="1" t="n">
        <f aca="false">[1]'Exam 1 Points'!J84</f>
        <v>38</v>
      </c>
      <c r="C84" s="0" t="n">
        <f aca="false">[1]'Exam 2 Points'!K84</f>
        <v>37.87</v>
      </c>
      <c r="D84" s="0" t="n">
        <f aca="false">[1]'Quizzes Points'!H84</f>
        <v>15.52</v>
      </c>
      <c r="E84" s="0" t="n">
        <f aca="false">SUM(B84:D84)</f>
        <v>91.39</v>
      </c>
      <c r="F84" s="6" t="n">
        <f aca="false">E84/100</f>
        <v>0.9139</v>
      </c>
      <c r="G84" s="0" t="n">
        <f aca="false">IF(F84&lt;$K$13,5,IF(F84&lt;$K$12,4,IF(F84&lt;$K$11,3.7,IF(F84&lt;$K$10,3.3,IF(F84&lt;$K$9,3,IF(F84&lt;$K$8,2.7,IF(F84&lt;$K$7,2.3,IF(F84&lt;$K$6,2,IF(F84&lt;$K$5,1.7,IF(F84&lt;$K$4,1.3,IF(F84="n.t.","N/A",1)))))))))))</f>
        <v>1.3</v>
      </c>
    </row>
    <row r="85" customFormat="false" ht="13.8" hidden="false" customHeight="false" outlineLevel="0" collapsed="false">
      <c r="A85" s="0" t="n">
        <v>386942</v>
      </c>
      <c r="B85" s="1" t="n">
        <f aca="false">[1]'Exam 1 Points'!J85</f>
        <v>28.14</v>
      </c>
      <c r="C85" s="0" t="n">
        <f aca="false">[1]'Exam 2 Points'!K85</f>
        <v>37.9</v>
      </c>
      <c r="D85" s="0" t="n">
        <f aca="false">[1]'Quizzes Points'!H85</f>
        <v>18.02</v>
      </c>
      <c r="E85" s="0" t="n">
        <f aca="false">SUM(B85:D85)</f>
        <v>84.06</v>
      </c>
      <c r="F85" s="6" t="n">
        <f aca="false">E85/100</f>
        <v>0.8406</v>
      </c>
      <c r="G85" s="0" t="n">
        <f aca="false">IF(F85&lt;$K$13,5,IF(F85&lt;$K$12,4,IF(F85&lt;$K$11,3.7,IF(F85&lt;$K$10,3.3,IF(F85&lt;$K$9,3,IF(F85&lt;$K$8,2.7,IF(F85&lt;$K$7,2.3,IF(F85&lt;$K$6,2,IF(F85&lt;$K$5,1.7,IF(F85&lt;$K$4,1.3,IF(F85="n.t.","N/A",1)))))))))))</f>
        <v>2</v>
      </c>
    </row>
    <row r="86" customFormat="false" ht="13.8" hidden="false" customHeight="false" outlineLevel="0" collapsed="false">
      <c r="A86" s="0" t="n">
        <v>387272</v>
      </c>
      <c r="B86" s="1" t="n">
        <f aca="false">[1]'Exam 1 Points'!J86</f>
        <v>29.96</v>
      </c>
      <c r="C86" s="0" t="n">
        <f aca="false">[1]'Exam 2 Points'!K86</f>
        <v>37.83</v>
      </c>
      <c r="D86" s="0" t="n">
        <f aca="false">[1]'Quizzes Points'!H86</f>
        <v>17.54</v>
      </c>
      <c r="E86" s="0" t="n">
        <f aca="false">SUM(B86:D86)</f>
        <v>85.33</v>
      </c>
      <c r="F86" s="6" t="n">
        <f aca="false">E86/100</f>
        <v>0.8533</v>
      </c>
      <c r="G86" s="0" t="n">
        <f aca="false">IF(F86&lt;$K$13,5,IF(F86&lt;$K$12,4,IF(F86&lt;$K$11,3.7,IF(F86&lt;$K$10,3.3,IF(F86&lt;$K$9,3,IF(F86&lt;$K$8,2.7,IF(F86&lt;$K$7,2.3,IF(F86&lt;$K$6,2,IF(F86&lt;$K$5,1.7,IF(F86&lt;$K$4,1.3,IF(F86="n.t.","N/A",1)))))))))))</f>
        <v>1.7</v>
      </c>
    </row>
    <row r="87" customFormat="false" ht="13.8" hidden="false" customHeight="false" outlineLevel="0" collapsed="false">
      <c r="A87" s="0" t="n">
        <v>387568</v>
      </c>
      <c r="B87" s="1" t="n">
        <f aca="false">[1]'Exam 1 Points'!J87</f>
        <v>25.42</v>
      </c>
      <c r="C87" s="0" t="n">
        <f aca="false">[1]'Exam 2 Points'!K87</f>
        <v>35.19</v>
      </c>
      <c r="D87" s="0" t="n">
        <f aca="false">[1]'Quizzes Points'!H87</f>
        <v>17.57</v>
      </c>
      <c r="E87" s="0" t="n">
        <f aca="false">SUM(B87:D87)</f>
        <v>78.18</v>
      </c>
      <c r="F87" s="6" t="n">
        <f aca="false">E87/100</f>
        <v>0.7818</v>
      </c>
      <c r="G87" s="0" t="n">
        <f aca="false">IF(F87&lt;$K$13,5,IF(F87&lt;$K$12,4,IF(F87&lt;$K$11,3.7,IF(F87&lt;$K$10,3.3,IF(F87&lt;$K$9,3,IF(F87&lt;$K$8,2.7,IF(F87&lt;$K$7,2.3,IF(F87&lt;$K$6,2,IF(F87&lt;$K$5,1.7,IF(F87&lt;$K$4,1.3,IF(F87="n.t.","N/A",1)))))))))))</f>
        <v>2.3</v>
      </c>
    </row>
    <row r="88" customFormat="false" ht="13.8" hidden="false" customHeight="false" outlineLevel="0" collapsed="false">
      <c r="A88" s="0" t="n">
        <v>387671</v>
      </c>
      <c r="B88" s="1" t="n">
        <f aca="false">[1]'Exam 1 Points'!J88</f>
        <v>30.45</v>
      </c>
      <c r="C88" s="0" t="n">
        <f aca="false">[1]'Exam 2 Points'!K88</f>
        <v>33.16</v>
      </c>
      <c r="D88" s="0" t="n">
        <f aca="false">[1]'Quizzes Points'!H88</f>
        <v>17.55</v>
      </c>
      <c r="E88" s="0" t="n">
        <f aca="false">SUM(B88:D88)</f>
        <v>81.16</v>
      </c>
      <c r="F88" s="6" t="n">
        <f aca="false">E88/100</f>
        <v>0.8116</v>
      </c>
      <c r="G88" s="0" t="n">
        <f aca="false">IF(F88&lt;$K$13,5,IF(F88&lt;$K$12,4,IF(F88&lt;$K$11,3.7,IF(F88&lt;$K$10,3.3,IF(F88&lt;$K$9,3,IF(F88&lt;$K$8,2.7,IF(F88&lt;$K$7,2.3,IF(F88&lt;$K$6,2,IF(F88&lt;$K$5,1.7,IF(F88&lt;$K$4,1.3,IF(F88="n.t.","N/A",1)))))))))))</f>
        <v>2</v>
      </c>
    </row>
    <row r="89" customFormat="false" ht="13.8" hidden="false" customHeight="false" outlineLevel="0" collapsed="false">
      <c r="A89" s="0" t="n">
        <v>387048</v>
      </c>
      <c r="B89" s="1" t="n">
        <f aca="false">[1]'Exam 1 Points'!J89</f>
        <v>0</v>
      </c>
      <c r="C89" s="0" t="n">
        <f aca="false">[1]'Exam 2 Points'!K89</f>
        <v>0</v>
      </c>
      <c r="D89" s="0" t="n">
        <f aca="false">[1]'Quizzes Points'!H89</f>
        <v>0</v>
      </c>
      <c r="E89" s="0" t="n">
        <f aca="false">SUM(B89:D89)</f>
        <v>0</v>
      </c>
      <c r="F89" s="6" t="n">
        <f aca="false">E89/100</f>
        <v>0</v>
      </c>
      <c r="G89" s="0" t="n">
        <f aca="false">IF(F89&lt;$K$13,5,IF(F89&lt;$K$12,4,IF(F89&lt;$K$11,3.7,IF(F89&lt;$K$10,3.3,IF(F89&lt;$K$9,3,IF(F89&lt;$K$8,2.7,IF(F89&lt;$K$7,2.3,IF(F89&lt;$K$6,2,IF(F89&lt;$K$5,1.7,IF(F89&lt;$K$4,1.3,IF(F89="n.t.","N/A",1)))))))))))</f>
        <v>5</v>
      </c>
      <c r="H89" s="0" t="s">
        <v>32</v>
      </c>
    </row>
    <row r="90" customFormat="false" ht="13.8" hidden="false" customHeight="false" outlineLevel="0" collapsed="false">
      <c r="A90" s="0" t="n">
        <v>347238</v>
      </c>
      <c r="B90" s="1" t="n">
        <f aca="false">[1]'Exam 1 Points'!J90</f>
        <v>38.69</v>
      </c>
      <c r="C90" s="0" t="n">
        <f aca="false">[1]'Exam 2 Points'!K90</f>
        <v>40.45</v>
      </c>
      <c r="D90" s="0" t="n">
        <f aca="false">[1]'Quizzes Points'!H90</f>
        <v>15.59</v>
      </c>
      <c r="E90" s="0" t="n">
        <f aca="false">SUM(B90:D90)</f>
        <v>94.73</v>
      </c>
      <c r="F90" s="6" t="n">
        <f aca="false">E90/100</f>
        <v>0.9473</v>
      </c>
      <c r="G90" s="0" t="n">
        <f aca="false">IF(F90&lt;$K$13,5,IF(F90&lt;$K$12,4,IF(F90&lt;$K$11,3.7,IF(F90&lt;$K$10,3.3,IF(F90&lt;$K$9,3,IF(F90&lt;$K$8,2.7,IF(F90&lt;$K$7,2.3,IF(F90&lt;$K$6,2,IF(F90&lt;$K$5,1.7,IF(F90&lt;$K$4,1.3,IF(F90="n.t.","N/A",1)))))))))))</f>
        <v>1.3</v>
      </c>
    </row>
    <row r="91" customFormat="false" ht="13.8" hidden="false" customHeight="false" outlineLevel="0" collapsed="false">
      <c r="A91" s="0" t="n">
        <v>384844</v>
      </c>
      <c r="B91" s="1" t="n">
        <f aca="false">[1]'Exam 1 Points'!J91</f>
        <v>8.04</v>
      </c>
      <c r="C91" s="0" t="n">
        <f aca="false">[1]'Exam 2 Points'!K91</f>
        <v>0</v>
      </c>
      <c r="D91" s="0" t="n">
        <f aca="false">[1]'Quizzes Points'!H91</f>
        <v>7.8</v>
      </c>
      <c r="E91" s="0" t="n">
        <f aca="false">SUM(B91:D91)</f>
        <v>15.84</v>
      </c>
      <c r="F91" s="6" t="n">
        <f aca="false">E91/100</f>
        <v>0.1584</v>
      </c>
      <c r="G91" s="0" t="n">
        <f aca="false">IF(F91&lt;$K$13,5,IF(F91&lt;$K$12,4,IF(F91&lt;$K$11,3.7,IF(F91&lt;$K$10,3.3,IF(F91&lt;$K$9,3,IF(F91&lt;$K$8,2.7,IF(F91&lt;$K$7,2.3,IF(F91&lt;$K$6,2,IF(F91&lt;$K$5,1.7,IF(F91&lt;$K$4,1.3,IF(F91="n.t.","N/A",1)))))))))))</f>
        <v>5</v>
      </c>
      <c r="H91" s="0" t="s">
        <v>32</v>
      </c>
    </row>
    <row r="92" customFormat="false" ht="13.8" hidden="false" customHeight="false" outlineLevel="0" collapsed="false">
      <c r="A92" s="0" t="n">
        <v>387219</v>
      </c>
      <c r="B92" s="1" t="n">
        <f aca="false">[1]'Exam 1 Points'!J92</f>
        <v>27.21</v>
      </c>
      <c r="C92" s="0" t="n">
        <f aca="false">[1]'Exam 2 Points'!K92</f>
        <v>35.75</v>
      </c>
      <c r="D92" s="0" t="n">
        <f aca="false">[1]'Quizzes Points'!H92</f>
        <v>17.98</v>
      </c>
      <c r="E92" s="0" t="n">
        <f aca="false">SUM(B92:D92)</f>
        <v>80.94</v>
      </c>
      <c r="F92" s="6" t="n">
        <f aca="false">E92/100</f>
        <v>0.8094</v>
      </c>
      <c r="G92" s="0" t="n">
        <f aca="false">IF(F92&lt;$K$13,5,IF(F92&lt;$K$12,4,IF(F92&lt;$K$11,3.7,IF(F92&lt;$K$10,3.3,IF(F92&lt;$K$9,3,IF(F92&lt;$K$8,2.7,IF(F92&lt;$K$7,2.3,IF(F92&lt;$K$6,2,IF(F92&lt;$K$5,1.7,IF(F92&lt;$K$4,1.3,IF(F92="n.t.","N/A",1)))))))))))</f>
        <v>2</v>
      </c>
    </row>
    <row r="93" customFormat="false" ht="13.8" hidden="false" customHeight="false" outlineLevel="0" collapsed="false">
      <c r="A93" s="0" t="n">
        <v>380523</v>
      </c>
      <c r="B93" s="1" t="n">
        <f aca="false">[1]'Exam 1 Points'!J93</f>
        <v>21.57</v>
      </c>
      <c r="C93" s="0" t="n">
        <f aca="false">[1]'Exam 2 Points'!K93</f>
        <v>0</v>
      </c>
      <c r="D93" s="0" t="n">
        <f aca="false">[1]'Quizzes Points'!H93</f>
        <v>0</v>
      </c>
      <c r="E93" s="0" t="n">
        <f aca="false">SUM(B93:D93)</f>
        <v>21.57</v>
      </c>
      <c r="F93" s="6" t="n">
        <f aca="false">E93/100</f>
        <v>0.2157</v>
      </c>
      <c r="G93" s="0" t="n">
        <f aca="false">IF(F93&lt;$K$13,5,IF(F93&lt;$K$12,4,IF(F93&lt;$K$11,3.7,IF(F93&lt;$K$10,3.3,IF(F93&lt;$K$9,3,IF(F93&lt;$K$8,2.7,IF(F93&lt;$K$7,2.3,IF(F93&lt;$K$6,2,IF(F93&lt;$K$5,1.7,IF(F93&lt;$K$4,1.3,IF(F93="n.t.","N/A",1)))))))))))</f>
        <v>5</v>
      </c>
      <c r="H93" s="0" t="s">
        <v>32</v>
      </c>
    </row>
    <row r="94" customFormat="false" ht="13.8" hidden="false" customHeight="false" outlineLevel="0" collapsed="false">
      <c r="A94" s="0" t="n">
        <v>383800</v>
      </c>
      <c r="B94" s="1" t="n">
        <f aca="false">[1]'Exam 1 Points'!J94</f>
        <v>0</v>
      </c>
      <c r="C94" s="0" t="n">
        <f aca="false">[1]'Exam 2 Points'!K94</f>
        <v>0</v>
      </c>
      <c r="D94" s="0" t="n">
        <f aca="false">[1]'Quizzes Points'!H94</f>
        <v>0</v>
      </c>
      <c r="E94" s="0" t="n">
        <f aca="false">SUM(B94:D94)</f>
        <v>0</v>
      </c>
      <c r="F94" s="6" t="n">
        <f aca="false">E94/100</f>
        <v>0</v>
      </c>
      <c r="G94" s="0" t="n">
        <f aca="false">IF(F94&lt;$K$13,5,IF(F94&lt;$K$12,4,IF(F94&lt;$K$11,3.7,IF(F94&lt;$K$10,3.3,IF(F94&lt;$K$9,3,IF(F94&lt;$K$8,2.7,IF(F94&lt;$K$7,2.3,IF(F94&lt;$K$6,2,IF(F94&lt;$K$5,1.7,IF(F94&lt;$K$4,1.3,IF(F94="n.t.","N/A",1)))))))))))</f>
        <v>5</v>
      </c>
      <c r="H94" s="0" t="s">
        <v>32</v>
      </c>
    </row>
    <row r="95" customFormat="false" ht="13.8" hidden="false" customHeight="false" outlineLevel="0" collapsed="false">
      <c r="A95" s="0" t="n">
        <v>375367</v>
      </c>
      <c r="B95" s="1" t="n">
        <f aca="false">[1]'Exam 1 Points'!J95</f>
        <v>37.11</v>
      </c>
      <c r="C95" s="0" t="n">
        <f aca="false">[1]'Exam 2 Points'!K95</f>
        <v>39.19</v>
      </c>
      <c r="D95" s="0" t="n">
        <f aca="false">[1]'Quizzes Points'!H95</f>
        <v>17.05</v>
      </c>
      <c r="E95" s="0" t="n">
        <f aca="false">SUM(B95:D95)</f>
        <v>93.35</v>
      </c>
      <c r="F95" s="6" t="n">
        <f aca="false">E95/100</f>
        <v>0.9335</v>
      </c>
      <c r="G95" s="0" t="n">
        <f aca="false">IF(F95&lt;$K$13,5,IF(F95&lt;$K$12,4,IF(F95&lt;$K$11,3.7,IF(F95&lt;$K$10,3.3,IF(F95&lt;$K$9,3,IF(F95&lt;$K$8,2.7,IF(F95&lt;$K$7,2.3,IF(F95&lt;$K$6,2,IF(F95&lt;$K$5,1.7,IF(F95&lt;$K$4,1.3,IF(F95="n.t.","N/A",1)))))))))))</f>
        <v>1.3</v>
      </c>
    </row>
    <row r="96" customFormat="false" ht="13.8" hidden="false" customHeight="false" outlineLevel="0" collapsed="false">
      <c r="A96" s="0" t="n">
        <v>387810</v>
      </c>
      <c r="B96" s="1" t="n">
        <f aca="false">[1]'Exam 1 Points'!J96</f>
        <v>12.65</v>
      </c>
      <c r="C96" s="0" t="n">
        <f aca="false">[1]'Exam 2 Points'!K96</f>
        <v>32.1</v>
      </c>
      <c r="D96" s="0" t="n">
        <f aca="false">[1]'Quizzes Points'!H96</f>
        <v>15.67</v>
      </c>
      <c r="E96" s="0" t="n">
        <f aca="false">SUM(B96:D96)</f>
        <v>60.42</v>
      </c>
      <c r="F96" s="6" t="n">
        <f aca="false">E96/100</f>
        <v>0.6042</v>
      </c>
      <c r="G96" s="0" t="n">
        <f aca="false">IF(F96&lt;$K$13,5,IF(F96&lt;$K$12,4,IF(F96&lt;$K$11,3.7,IF(F96&lt;$K$10,3.3,IF(F96&lt;$K$9,3,IF(F96&lt;$K$8,2.7,IF(F96&lt;$K$7,2.3,IF(F96&lt;$K$6,2,IF(F96&lt;$K$5,1.7,IF(F96&lt;$K$4,1.3,IF(F96="n.t.","N/A",1)))))))))))</f>
        <v>3.3</v>
      </c>
    </row>
    <row r="97" customFormat="false" ht="13.8" hidden="false" customHeight="false" outlineLevel="0" collapsed="false">
      <c r="A97" s="0" t="n">
        <v>378449</v>
      </c>
      <c r="B97" s="1" t="n">
        <f aca="false">[1]'Exam 1 Points'!J97</f>
        <v>37.58</v>
      </c>
      <c r="C97" s="0" t="n">
        <f aca="false">[1]'Exam 2 Points'!K97</f>
        <v>44.83</v>
      </c>
      <c r="D97" s="0" t="n">
        <f aca="false">[1]'Quizzes Points'!H97</f>
        <v>19.4</v>
      </c>
      <c r="E97" s="0" t="n">
        <f aca="false">SUM(B97:D97)</f>
        <v>101.81</v>
      </c>
      <c r="F97" s="6" t="n">
        <f aca="false">E97/100</f>
        <v>1.0181</v>
      </c>
      <c r="G97" s="0" t="n">
        <f aca="false">IF(F97&lt;$K$13,5,IF(F97&lt;$K$12,4,IF(F97&lt;$K$11,3.7,IF(F97&lt;$K$10,3.3,IF(F97&lt;$K$9,3,IF(F97&lt;$K$8,2.7,IF(F97&lt;$K$7,2.3,IF(F97&lt;$K$6,2,IF(F97&lt;$K$5,1.7,IF(F97&lt;$K$4,1.3,IF(F97="n.t.","N/A",1)))))))))))</f>
        <v>1</v>
      </c>
    </row>
    <row r="98" customFormat="false" ht="13.8" hidden="false" customHeight="false" outlineLevel="0" collapsed="false">
      <c r="A98" s="0" t="n">
        <v>355728</v>
      </c>
      <c r="B98" s="1" t="n">
        <f aca="false">[1]'Exam 1 Points'!J98</f>
        <v>38.14</v>
      </c>
      <c r="C98" s="0" t="n">
        <f aca="false">[1]'Exam 2 Points'!K98</f>
        <v>42.33</v>
      </c>
      <c r="D98" s="0" t="n">
        <f aca="false">[1]'Quizzes Points'!H98</f>
        <v>18.29</v>
      </c>
      <c r="E98" s="0" t="n">
        <f aca="false">SUM(B98:D98)</f>
        <v>98.76</v>
      </c>
      <c r="F98" s="6" t="n">
        <f aca="false">E98/100</f>
        <v>0.9876</v>
      </c>
      <c r="G98" s="0" t="n">
        <f aca="false">IF(F98&lt;$K$13,5,IF(F98&lt;$K$12,4,IF(F98&lt;$K$11,3.7,IF(F98&lt;$K$10,3.3,IF(F98&lt;$K$9,3,IF(F98&lt;$K$8,2.7,IF(F98&lt;$K$7,2.3,IF(F98&lt;$K$6,2,IF(F98&lt;$K$5,1.7,IF(F98&lt;$K$4,1.3,IF(F98="n.t.","N/A",1)))))))))))</f>
        <v>1</v>
      </c>
    </row>
    <row r="99" customFormat="false" ht="13.8" hidden="false" customHeight="false" outlineLevel="0" collapsed="false">
      <c r="A99" s="0" t="n">
        <v>340556</v>
      </c>
      <c r="B99" s="1" t="n">
        <f aca="false">[1]'Exam 1 Points'!J99</f>
        <v>37.28</v>
      </c>
      <c r="C99" s="0" t="n">
        <f aca="false">[1]'Exam 2 Points'!K99</f>
        <v>43.16</v>
      </c>
      <c r="D99" s="0" t="n">
        <f aca="false">[1]'Quizzes Points'!H99</f>
        <v>18.05</v>
      </c>
      <c r="E99" s="0" t="n">
        <f aca="false">SUM(B99:D99)</f>
        <v>98.49</v>
      </c>
      <c r="F99" s="6" t="n">
        <f aca="false">E99/100</f>
        <v>0.9849</v>
      </c>
      <c r="G99" s="0" t="n">
        <f aca="false">IF(F99&lt;$K$13,5,IF(F99&lt;$K$12,4,IF(F99&lt;$K$11,3.7,IF(F99&lt;$K$10,3.3,IF(F99&lt;$K$9,3,IF(F99&lt;$K$8,2.7,IF(F99&lt;$K$7,2.3,IF(F99&lt;$K$6,2,IF(F99&lt;$K$5,1.7,IF(F99&lt;$K$4,1.3,IF(F99="n.t.","N/A",1)))))))))))</f>
        <v>1</v>
      </c>
    </row>
    <row r="100" customFormat="false" ht="13.8" hidden="false" customHeight="false" outlineLevel="0" collapsed="false">
      <c r="A100" s="0" t="n">
        <v>379846</v>
      </c>
      <c r="B100" s="1" t="n">
        <f aca="false">[1]'Exam 1 Points'!J100</f>
        <v>31.15</v>
      </c>
      <c r="C100" s="0" t="n">
        <f aca="false">[1]'Exam 2 Points'!K100</f>
        <v>43.66</v>
      </c>
      <c r="D100" s="0" t="n">
        <f aca="false">[1]'Quizzes Points'!H100</f>
        <v>11.29</v>
      </c>
      <c r="E100" s="0" t="n">
        <f aca="false">SUM(B100:D100)</f>
        <v>86.1</v>
      </c>
      <c r="F100" s="6" t="n">
        <f aca="false">E100/100</f>
        <v>0.861</v>
      </c>
      <c r="G100" s="0" t="n">
        <f aca="false">IF(F100&lt;$K$13,5,IF(F100&lt;$K$12,4,IF(F100&lt;$K$11,3.7,IF(F100&lt;$K$10,3.3,IF(F100&lt;$K$9,3,IF(F100&lt;$K$8,2.7,IF(F100&lt;$K$7,2.3,IF(F100&lt;$K$6,2,IF(F100&lt;$K$5,1.7,IF(F100&lt;$K$4,1.3,IF(F100="n.t.","N/A",1)))))))))))</f>
        <v>1.7</v>
      </c>
    </row>
    <row r="101" customFormat="false" ht="13.8" hidden="false" customHeight="false" outlineLevel="0" collapsed="false">
      <c r="A101" s="0" t="n">
        <v>383094</v>
      </c>
      <c r="B101" s="1" t="n">
        <f aca="false">[1]'Exam 1 Points'!J101</f>
        <v>0</v>
      </c>
      <c r="C101" s="0" t="n">
        <f aca="false">[1]'Exam 2 Points'!K101</f>
        <v>0</v>
      </c>
      <c r="D101" s="0" t="n">
        <f aca="false">[1]'Quizzes Points'!H101</f>
        <v>0</v>
      </c>
      <c r="E101" s="0" t="n">
        <f aca="false">SUM(B101:D101)</f>
        <v>0</v>
      </c>
      <c r="F101" s="6" t="n">
        <f aca="false">E101/100</f>
        <v>0</v>
      </c>
      <c r="G101" s="0" t="n">
        <f aca="false">IF(F101&lt;$K$13,5,IF(F101&lt;$K$12,4,IF(F101&lt;$K$11,3.7,IF(F101&lt;$K$10,3.3,IF(F101&lt;$K$9,3,IF(F101&lt;$K$8,2.7,IF(F101&lt;$K$7,2.3,IF(F101&lt;$K$6,2,IF(F101&lt;$K$5,1.7,IF(F101&lt;$K$4,1.3,IF(F101="n.t.","N/A",1)))))))))))</f>
        <v>5</v>
      </c>
      <c r="H101" s="0" t="s">
        <v>32</v>
      </c>
    </row>
    <row r="102" customFormat="false" ht="13.8" hidden="false" customHeight="false" outlineLevel="0" collapsed="false">
      <c r="A102" s="0" t="n">
        <v>387955</v>
      </c>
      <c r="B102" s="1" t="n">
        <f aca="false">[1]'Exam 1 Points'!J102</f>
        <v>9</v>
      </c>
      <c r="C102" s="0" t="n">
        <f aca="false">[1]'Exam 2 Points'!K102</f>
        <v>24.73</v>
      </c>
      <c r="D102" s="0" t="n">
        <f aca="false">[1]'Quizzes Points'!H102</f>
        <v>2.09</v>
      </c>
      <c r="E102" s="0" t="n">
        <f aca="false">SUM(B102:D102)</f>
        <v>35.82</v>
      </c>
      <c r="F102" s="6" t="n">
        <f aca="false">E102/100</f>
        <v>0.3582</v>
      </c>
      <c r="G102" s="0" t="n">
        <f aca="false">IF(F102&lt;$K$13,5,IF(F102&lt;$K$12,4,IF(F102&lt;$K$11,3.7,IF(F102&lt;$K$10,3.3,IF(F102&lt;$K$9,3,IF(F102&lt;$K$8,2.7,IF(F102&lt;$K$7,2.3,IF(F102&lt;$K$6,2,IF(F102&lt;$K$5,1.7,IF(F102&lt;$K$4,1.3,IF(F102="n.t.","N/A",1)))))))))))</f>
        <v>5</v>
      </c>
    </row>
    <row r="103" customFormat="false" ht="13.8" hidden="false" customHeight="false" outlineLevel="0" collapsed="false">
      <c r="A103" s="0" t="n">
        <v>380451</v>
      </c>
      <c r="B103" s="1" t="n">
        <f aca="false">[1]'Exam 1 Points'!J103</f>
        <v>32.41</v>
      </c>
      <c r="C103" s="0" t="n">
        <f aca="false">[1]'Exam 2 Points'!K103</f>
        <v>24.64</v>
      </c>
      <c r="D103" s="0" t="n">
        <f aca="false">[1]'Quizzes Points'!H103</f>
        <v>0</v>
      </c>
      <c r="E103" s="0" t="n">
        <f aca="false">SUM(B103:D103)</f>
        <v>57.05</v>
      </c>
      <c r="F103" s="6" t="n">
        <f aca="false">E103/100</f>
        <v>0.5705</v>
      </c>
      <c r="G103" s="0" t="n">
        <f aca="false">IF(F103&lt;$K$13,5,IF(F103&lt;$K$12,4,IF(F103&lt;$K$11,3.7,IF(F103&lt;$K$10,3.3,IF(F103&lt;$K$9,3,IF(F103&lt;$K$8,2.7,IF(F103&lt;$K$7,2.3,IF(F103&lt;$K$6,2,IF(F103&lt;$K$5,1.7,IF(F103&lt;$K$4,1.3,IF(F103="n.t.","N/A",1)))))))))))</f>
        <v>3.7</v>
      </c>
    </row>
    <row r="104" customFormat="false" ht="13.8" hidden="false" customHeight="false" outlineLevel="0" collapsed="false">
      <c r="A104" s="0" t="n">
        <v>378928</v>
      </c>
      <c r="B104" s="1" t="n">
        <f aca="false">[1]'Exam 1 Points'!J104</f>
        <v>0</v>
      </c>
      <c r="C104" s="0" t="n">
        <f aca="false">[1]'Exam 2 Points'!K104</f>
        <v>0</v>
      </c>
      <c r="D104" s="0" t="n">
        <f aca="false">[1]'Quizzes Points'!H104</f>
        <v>0</v>
      </c>
      <c r="E104" s="0" t="n">
        <f aca="false">SUM(B104:D104)</f>
        <v>0</v>
      </c>
      <c r="F104" s="6" t="n">
        <f aca="false">E104/100</f>
        <v>0</v>
      </c>
      <c r="G104" s="0" t="n">
        <f aca="false">IF(F104&lt;$K$13,5,IF(F104&lt;$K$12,4,IF(F104&lt;$K$11,3.7,IF(F104&lt;$K$10,3.3,IF(F104&lt;$K$9,3,IF(F104&lt;$K$8,2.7,IF(F104&lt;$K$7,2.3,IF(F104&lt;$K$6,2,IF(F104&lt;$K$5,1.7,IF(F104&lt;$K$4,1.3,IF(F104="n.t.","N/A",1)))))))))))</f>
        <v>5</v>
      </c>
      <c r="H104" s="0" t="s">
        <v>32</v>
      </c>
    </row>
    <row r="105" customFormat="false" ht="13.8" hidden="false" customHeight="false" outlineLevel="0" collapsed="false">
      <c r="A105" s="0" t="n">
        <v>387521</v>
      </c>
      <c r="B105" s="1" t="n">
        <f aca="false">[1]'Exam 1 Points'!J105</f>
        <v>29.21</v>
      </c>
      <c r="C105" s="0" t="n">
        <f aca="false">[1]'Exam 2 Points'!K105</f>
        <v>37.83</v>
      </c>
      <c r="D105" s="0" t="n">
        <f aca="false">[1]'Quizzes Points'!H105</f>
        <v>15.82</v>
      </c>
      <c r="E105" s="0" t="n">
        <f aca="false">SUM(B105:D105)</f>
        <v>82.86</v>
      </c>
      <c r="F105" s="6" t="n">
        <f aca="false">E105/100</f>
        <v>0.8286</v>
      </c>
      <c r="G105" s="0" t="n">
        <f aca="false">IF(F105&lt;$K$13,5,IF(F105&lt;$K$12,4,IF(F105&lt;$K$11,3.7,IF(F105&lt;$K$10,3.3,IF(F105&lt;$K$9,3,IF(F105&lt;$K$8,2.7,IF(F105&lt;$K$7,2.3,IF(F105&lt;$K$6,2,IF(F105&lt;$K$5,1.7,IF(F105&lt;$K$4,1.3,IF(F105="n.t.","N/A",1)))))))))))</f>
        <v>2</v>
      </c>
    </row>
    <row r="106" customFormat="false" ht="13.8" hidden="false" customHeight="false" outlineLevel="0" collapsed="false">
      <c r="A106" s="0" t="n">
        <v>339497</v>
      </c>
      <c r="B106" s="1" t="n">
        <f aca="false">[1]'Exam 1 Points'!J106</f>
        <v>33.35</v>
      </c>
      <c r="C106" s="0" t="n">
        <f aca="false">[1]'Exam 2 Points'!K106</f>
        <v>36.16</v>
      </c>
      <c r="D106" s="0" t="n">
        <f aca="false">[1]'Quizzes Points'!H106</f>
        <v>12.74</v>
      </c>
      <c r="E106" s="0" t="n">
        <f aca="false">SUM(B106:D106)</f>
        <v>82.25</v>
      </c>
      <c r="F106" s="6" t="n">
        <f aca="false">E106/100</f>
        <v>0.8225</v>
      </c>
      <c r="G106" s="0" t="n">
        <f aca="false">IF(F106&lt;$K$13,5,IF(F106&lt;$K$12,4,IF(F106&lt;$K$11,3.7,IF(F106&lt;$K$10,3.3,IF(F106&lt;$K$9,3,IF(F106&lt;$K$8,2.7,IF(F106&lt;$K$7,2.3,IF(F106&lt;$K$6,2,IF(F106&lt;$K$5,1.7,IF(F106&lt;$K$4,1.3,IF(F106="n.t.","N/A",1)))))))))))</f>
        <v>2</v>
      </c>
    </row>
    <row r="107" customFormat="false" ht="13.8" hidden="false" customHeight="false" outlineLevel="0" collapsed="false">
      <c r="A107" s="0" t="n">
        <v>333471</v>
      </c>
      <c r="B107" s="1" t="n">
        <f aca="false">[1]'Exam 1 Points'!J107</f>
        <v>23.24</v>
      </c>
      <c r="C107" s="0" t="n">
        <f aca="false">[1]'Exam 2 Points'!K107</f>
        <v>42.16</v>
      </c>
      <c r="D107" s="0" t="n">
        <f aca="false">[1]'Quizzes Points'!H107</f>
        <v>10.7</v>
      </c>
      <c r="E107" s="0" t="n">
        <f aca="false">SUM(B107:D107)</f>
        <v>76.1</v>
      </c>
      <c r="F107" s="6" t="n">
        <f aca="false">E107/100</f>
        <v>0.761</v>
      </c>
      <c r="G107" s="0" t="n">
        <f aca="false">IF(F107&lt;$K$13,5,IF(F107&lt;$K$12,4,IF(F107&lt;$K$11,3.7,IF(F107&lt;$K$10,3.3,IF(F107&lt;$K$9,3,IF(F107&lt;$K$8,2.7,IF(F107&lt;$K$7,2.3,IF(F107&lt;$K$6,2,IF(F107&lt;$K$5,1.7,IF(F107&lt;$K$4,1.3,IF(F107="n.t.","N/A",1)))))))))))</f>
        <v>2.3</v>
      </c>
    </row>
    <row r="108" customFormat="false" ht="13.8" hidden="false" customHeight="false" outlineLevel="0" collapsed="false">
      <c r="A108" s="0" t="n">
        <v>387918</v>
      </c>
      <c r="B108" s="1" t="n">
        <f aca="false">[1]'Exam 1 Points'!J108</f>
        <v>33.47</v>
      </c>
      <c r="C108" s="0" t="n">
        <f aca="false">[1]'Exam 2 Points'!K108</f>
        <v>44.19</v>
      </c>
      <c r="D108" s="0" t="n">
        <f aca="false">[1]'Quizzes Points'!H108</f>
        <v>16.38</v>
      </c>
      <c r="E108" s="0" t="n">
        <f aca="false">SUM(B108:D108)</f>
        <v>94.04</v>
      </c>
      <c r="F108" s="6" t="n">
        <f aca="false">E108/100</f>
        <v>0.9404</v>
      </c>
      <c r="G108" s="0" t="n">
        <f aca="false">IF(F108&lt;$K$13,5,IF(F108&lt;$K$12,4,IF(F108&lt;$K$11,3.7,IF(F108&lt;$K$10,3.3,IF(F108&lt;$K$9,3,IF(F108&lt;$K$8,2.7,IF(F108&lt;$K$7,2.3,IF(F108&lt;$K$6,2,IF(F108&lt;$K$5,1.7,IF(F108&lt;$K$4,1.3,IF(F108="n.t.","N/A",1)))))))))))</f>
        <v>1.3</v>
      </c>
    </row>
    <row r="109" customFormat="false" ht="13.8" hidden="false" customHeight="false" outlineLevel="0" collapsed="false">
      <c r="A109" s="0" t="n">
        <v>386995</v>
      </c>
      <c r="B109" s="1" t="n">
        <f aca="false">[1]'Exam 1 Points'!J109</f>
        <v>21.96</v>
      </c>
      <c r="C109" s="0" t="n">
        <f aca="false">[1]'Exam 2 Points'!K109</f>
        <v>35.36</v>
      </c>
      <c r="D109" s="0" t="n">
        <f aca="false">[1]'Quizzes Points'!H109</f>
        <v>17.72</v>
      </c>
      <c r="E109" s="0" t="n">
        <f aca="false">SUM(B109:D109)</f>
        <v>75.04</v>
      </c>
      <c r="F109" s="6" t="n">
        <f aca="false">E109/100</f>
        <v>0.7504</v>
      </c>
      <c r="G109" s="0" t="n">
        <f aca="false">IF(F109&lt;$K$13,5,IF(F109&lt;$K$12,4,IF(F109&lt;$K$11,3.7,IF(F109&lt;$K$10,3.3,IF(F109&lt;$K$9,3,IF(F109&lt;$K$8,2.7,IF(F109&lt;$K$7,2.3,IF(F109&lt;$K$6,2,IF(F109&lt;$K$5,1.7,IF(F109&lt;$K$4,1.3,IF(F109="n.t.","N/A",1)))))))))))</f>
        <v>2.3</v>
      </c>
    </row>
    <row r="110" customFormat="false" ht="13.8" hidden="false" customHeight="false" outlineLevel="0" collapsed="false">
      <c r="A110" s="0" t="n">
        <v>381969</v>
      </c>
      <c r="B110" s="1" t="n">
        <f aca="false">[1]'Exam 1 Points'!J110</f>
        <v>25.14</v>
      </c>
      <c r="C110" s="0" t="n">
        <f aca="false">[1]'Exam 2 Points'!K110</f>
        <v>34.45</v>
      </c>
      <c r="D110" s="0" t="n">
        <f aca="false">[1]'Quizzes Points'!H110</f>
        <v>12.59</v>
      </c>
      <c r="E110" s="0" t="n">
        <f aca="false">SUM(B110:D110)</f>
        <v>72.18</v>
      </c>
      <c r="F110" s="6" t="n">
        <f aca="false">E110/100</f>
        <v>0.7218</v>
      </c>
      <c r="G110" s="0" t="n">
        <f aca="false">IF(F110&lt;$K$13,5,IF(F110&lt;$K$12,4,IF(F110&lt;$K$11,3.7,IF(F110&lt;$K$10,3.3,IF(F110&lt;$K$9,3,IF(F110&lt;$K$8,2.7,IF(F110&lt;$K$7,2.3,IF(F110&lt;$K$6,2,IF(F110&lt;$K$5,1.7,IF(F110&lt;$K$4,1.3,IF(F110="n.t.","N/A",1)))))))))))</f>
        <v>2.7</v>
      </c>
    </row>
    <row r="111" customFormat="false" ht="13.8" hidden="false" customHeight="false" outlineLevel="0" collapsed="false">
      <c r="A111" s="0" t="n">
        <v>372843</v>
      </c>
      <c r="B111" s="1" t="n">
        <f aca="false">[1]'Exam 1 Points'!J111</f>
        <v>29.22</v>
      </c>
      <c r="C111" s="0" t="n">
        <f aca="false">[1]'Exam 2 Points'!K111</f>
        <v>40.02</v>
      </c>
      <c r="D111" s="0" t="n">
        <f aca="false">[1]'Quizzes Points'!H111</f>
        <v>18.27</v>
      </c>
      <c r="E111" s="0" t="n">
        <f aca="false">SUM(B111:D111)</f>
        <v>87.51</v>
      </c>
      <c r="F111" s="6" t="n">
        <f aca="false">E111/100</f>
        <v>0.8751</v>
      </c>
      <c r="G111" s="0" t="n">
        <f aca="false">IF(F111&lt;$K$13,5,IF(F111&lt;$K$12,4,IF(F111&lt;$K$11,3.7,IF(F111&lt;$K$10,3.3,IF(F111&lt;$K$9,3,IF(F111&lt;$K$8,2.7,IF(F111&lt;$K$7,2.3,IF(F111&lt;$K$6,2,IF(F111&lt;$K$5,1.7,IF(F111&lt;$K$4,1.3,IF(F111="n.t.","N/A",1)))))))))))</f>
        <v>1.7</v>
      </c>
    </row>
    <row r="112" customFormat="false" ht="13.8" hidden="false" customHeight="false" outlineLevel="0" collapsed="false">
      <c r="A112" s="0" t="n">
        <v>384277</v>
      </c>
      <c r="B112" s="1" t="n">
        <f aca="false">[1]'Exam 1 Points'!J112</f>
        <v>22.03</v>
      </c>
      <c r="C112" s="0" t="n">
        <f aca="false">[1]'Exam 2 Points'!K112</f>
        <v>44.16</v>
      </c>
      <c r="D112" s="0" t="n">
        <f aca="false">[1]'Quizzes Points'!H112</f>
        <v>16.22</v>
      </c>
      <c r="E112" s="0" t="n">
        <f aca="false">SUM(B112:D112)</f>
        <v>82.41</v>
      </c>
      <c r="F112" s="6" t="n">
        <f aca="false">E112/100</f>
        <v>0.8241</v>
      </c>
      <c r="G112" s="0" t="n">
        <f aca="false">IF(F112&lt;$K$13,5,IF(F112&lt;$K$12,4,IF(F112&lt;$K$11,3.7,IF(F112&lt;$K$10,3.3,IF(F112&lt;$K$9,3,IF(F112&lt;$K$8,2.7,IF(F112&lt;$K$7,2.3,IF(F112&lt;$K$6,2,IF(F112&lt;$K$5,1.7,IF(F112&lt;$K$4,1.3,IF(F112="n.t.","N/A",1)))))))))))</f>
        <v>2</v>
      </c>
    </row>
    <row r="113" customFormat="false" ht="13.8" hidden="false" customHeight="false" outlineLevel="0" collapsed="false">
      <c r="A113" s="0" t="n">
        <v>387580</v>
      </c>
      <c r="B113" s="1" t="n">
        <f aca="false">[1]'Exam 1 Points'!J113</f>
        <v>21.29</v>
      </c>
      <c r="C113" s="0" t="n">
        <f aca="false">[1]'Exam 2 Points'!K113</f>
        <v>39.09</v>
      </c>
      <c r="D113" s="0" t="n">
        <f aca="false">[1]'Quizzes Points'!H113</f>
        <v>15.92</v>
      </c>
      <c r="E113" s="0" t="n">
        <f aca="false">SUM(B113:D113)</f>
        <v>76.3</v>
      </c>
      <c r="F113" s="6" t="n">
        <f aca="false">E113/100</f>
        <v>0.763</v>
      </c>
      <c r="G113" s="0" t="n">
        <f aca="false">IF(F113&lt;$K$13,5,IF(F113&lt;$K$12,4,IF(F113&lt;$K$11,3.7,IF(F113&lt;$K$10,3.3,IF(F113&lt;$K$9,3,IF(F113&lt;$K$8,2.7,IF(F113&lt;$K$7,2.3,IF(F113&lt;$K$6,2,IF(F113&lt;$K$5,1.7,IF(F113&lt;$K$4,1.3,IF(F113="n.t.","N/A",1)))))))))))</f>
        <v>2.3</v>
      </c>
    </row>
    <row r="114" customFormat="false" ht="13.8" hidden="false" customHeight="false" outlineLevel="0" collapsed="false">
      <c r="A114" s="0" t="n">
        <v>367447</v>
      </c>
      <c r="B114" s="1" t="n">
        <f aca="false">[1]'Exam 1 Points'!J114</f>
        <v>31.53</v>
      </c>
      <c r="C114" s="0" t="n">
        <f aca="false">[1]'Exam 2 Points'!K114</f>
        <v>41.86</v>
      </c>
      <c r="D114" s="0" t="n">
        <f aca="false">[1]'Quizzes Points'!H114</f>
        <v>17.15</v>
      </c>
      <c r="E114" s="0" t="n">
        <f aca="false">SUM(B114:D114)</f>
        <v>90.54</v>
      </c>
      <c r="F114" s="6" t="n">
        <f aca="false">E114/100</f>
        <v>0.9054</v>
      </c>
      <c r="G114" s="0" t="n">
        <f aca="false">IF(F114&lt;$K$13,5,IF(F114&lt;$K$12,4,IF(F114&lt;$K$11,3.7,IF(F114&lt;$K$10,3.3,IF(F114&lt;$K$9,3,IF(F114&lt;$K$8,2.7,IF(F114&lt;$K$7,2.3,IF(F114&lt;$K$6,2,IF(F114&lt;$K$5,1.7,IF(F114&lt;$K$4,1.3,IF(F114="n.t.","N/A",1)))))))))))</f>
        <v>1.3</v>
      </c>
    </row>
    <row r="115" customFormat="false" ht="13.8" hidden="false" customHeight="false" outlineLevel="0" collapsed="false">
      <c r="A115" s="0" t="n">
        <v>387903</v>
      </c>
      <c r="B115" s="1" t="n">
        <f aca="false">[1]'Exam 1 Points'!J115</f>
        <v>37.53</v>
      </c>
      <c r="C115" s="0" t="n">
        <f aca="false">[1]'Exam 2 Points'!K115</f>
        <v>37.5</v>
      </c>
      <c r="D115" s="0" t="n">
        <f aca="false">[1]'Quizzes Points'!H115</f>
        <v>17.73</v>
      </c>
      <c r="E115" s="0" t="n">
        <f aca="false">SUM(B115:D115)</f>
        <v>92.76</v>
      </c>
      <c r="F115" s="6" t="n">
        <f aca="false">E115/100</f>
        <v>0.9276</v>
      </c>
      <c r="G115" s="0" t="n">
        <f aca="false">IF(F115&lt;$K$13,5,IF(F115&lt;$K$12,4,IF(F115&lt;$K$11,3.7,IF(F115&lt;$K$10,3.3,IF(F115&lt;$K$9,3,IF(F115&lt;$K$8,2.7,IF(F115&lt;$K$7,2.3,IF(F115&lt;$K$6,2,IF(F115&lt;$K$5,1.7,IF(F115&lt;$K$4,1.3,IF(F115="n.t.","N/A",1)))))))))))</f>
        <v>1.3</v>
      </c>
    </row>
    <row r="116" customFormat="false" ht="13.8" hidden="false" customHeight="false" outlineLevel="0" collapsed="false">
      <c r="A116" s="0" t="n">
        <v>387639</v>
      </c>
      <c r="B116" s="1" t="n">
        <f aca="false">[1]'Exam 1 Points'!J116</f>
        <v>27.18</v>
      </c>
      <c r="C116" s="0" t="n">
        <f aca="false">[1]'Exam 2 Points'!K116</f>
        <v>29.62</v>
      </c>
      <c r="D116" s="0" t="n">
        <f aca="false">[1]'Quizzes Points'!H116</f>
        <v>17.58</v>
      </c>
      <c r="E116" s="0" t="n">
        <f aca="false">SUM(B116:D116)</f>
        <v>74.38</v>
      </c>
      <c r="F116" s="6" t="n">
        <f aca="false">E116/100</f>
        <v>0.7438</v>
      </c>
      <c r="G116" s="0" t="n">
        <f aca="false">IF(F116&lt;$K$13,5,IF(F116&lt;$K$12,4,IF(F116&lt;$K$11,3.7,IF(F116&lt;$K$10,3.3,IF(F116&lt;$K$9,3,IF(F116&lt;$K$8,2.7,IF(F116&lt;$K$7,2.3,IF(F116&lt;$K$6,2,IF(F116&lt;$K$5,1.7,IF(F116&lt;$K$4,1.3,IF(F116="n.t.","N/A",1)))))))))))</f>
        <v>2.7</v>
      </c>
    </row>
    <row r="117" customFormat="false" ht="13.8" hidden="false" customHeight="false" outlineLevel="0" collapsed="false">
      <c r="A117" s="0" t="n">
        <v>0</v>
      </c>
      <c r="B117" s="1" t="n">
        <f aca="false">[1]'Exam 1 Points'!J117</f>
        <v>0</v>
      </c>
      <c r="C117" s="0" t="n">
        <f aca="false">[1]'Exam 2 Points'!K117</f>
        <v>0</v>
      </c>
      <c r="D117" s="0" t="n">
        <f aca="false">[1]'Quizzes Points'!H117</f>
        <v>0</v>
      </c>
      <c r="E117" s="0" t="n">
        <f aca="false">SUM(B117:D117)</f>
        <v>0</v>
      </c>
      <c r="F117" s="6" t="n">
        <f aca="false">E117/100</f>
        <v>0</v>
      </c>
      <c r="G117" s="0" t="n">
        <f aca="false">IF(F117&lt;$K$13,5,IF(F117&lt;$K$12,4,IF(F117&lt;$K$11,3.7,IF(F117&lt;$K$10,3.3,IF(F117&lt;$K$9,3,IF(F117&lt;$K$8,2.7,IF(F117&lt;$K$7,2.3,IF(F117&lt;$K$6,2,IF(F117&lt;$K$5,1.7,IF(F117&lt;$K$4,1.3,IF(F117="n.t.","N/A",1)))))))))))</f>
        <v>5</v>
      </c>
      <c r="H117" s="0" t="s">
        <v>32</v>
      </c>
    </row>
    <row r="118" customFormat="false" ht="13.8" hidden="false" customHeight="false" outlineLevel="0" collapsed="false">
      <c r="A118" s="0" t="n">
        <v>370404</v>
      </c>
      <c r="B118" s="1" t="n">
        <f aca="false">[1]'Exam 1 Points'!J118</f>
        <v>32.92</v>
      </c>
      <c r="C118" s="0" t="n">
        <f aca="false">[1]'Exam 2 Points'!K118</f>
        <v>36.49</v>
      </c>
      <c r="D118" s="0" t="n">
        <f aca="false">[1]'Quizzes Points'!H118</f>
        <v>16.99</v>
      </c>
      <c r="E118" s="0" t="n">
        <f aca="false">SUM(B118:D118)</f>
        <v>86.4</v>
      </c>
      <c r="F118" s="6" t="n">
        <f aca="false">E118/100</f>
        <v>0.864</v>
      </c>
      <c r="G118" s="0" t="n">
        <f aca="false">IF(F118&lt;$K$13,5,IF(F118&lt;$K$12,4,IF(F118&lt;$K$11,3.7,IF(F118&lt;$K$10,3.3,IF(F118&lt;$K$9,3,IF(F118&lt;$K$8,2.7,IF(F118&lt;$K$7,2.3,IF(F118&lt;$K$6,2,IF(F118&lt;$K$5,1.7,IF(F118&lt;$K$4,1.3,IF(F118="n.t.","N/A",1)))))))))))</f>
        <v>1.7</v>
      </c>
    </row>
    <row r="119" customFormat="false" ht="13.8" hidden="false" customHeight="false" outlineLevel="0" collapsed="false">
      <c r="A119" s="0" t="n">
        <v>383721</v>
      </c>
      <c r="B119" s="1" t="n">
        <f aca="false">[1]'Exam 1 Points'!J119</f>
        <v>35.5</v>
      </c>
      <c r="C119" s="0" t="n">
        <f aca="false">[1]'Exam 2 Points'!K119</f>
        <v>35.83</v>
      </c>
      <c r="D119" s="0" t="n">
        <f aca="false">[1]'Quizzes Points'!H119</f>
        <v>15.31</v>
      </c>
      <c r="E119" s="0" t="n">
        <f aca="false">SUM(B119:D119)</f>
        <v>86.64</v>
      </c>
      <c r="F119" s="6" t="n">
        <f aca="false">E119/100</f>
        <v>0.8664</v>
      </c>
      <c r="G119" s="0" t="n">
        <f aca="false">IF(F119&lt;$K$13,5,IF(F119&lt;$K$12,4,IF(F119&lt;$K$11,3.7,IF(F119&lt;$K$10,3.3,IF(F119&lt;$K$9,3,IF(F119&lt;$K$8,2.7,IF(F119&lt;$K$7,2.3,IF(F119&lt;$K$6,2,IF(F119&lt;$K$5,1.7,IF(F119&lt;$K$4,1.3,IF(F119="n.t.","N/A",1)))))))))))</f>
        <v>1.7</v>
      </c>
    </row>
    <row r="120" customFormat="false" ht="13.8" hidden="false" customHeight="false" outlineLevel="0" collapsed="false">
      <c r="A120" s="0" t="n">
        <v>338791</v>
      </c>
      <c r="B120" s="1" t="n">
        <f aca="false">[1]'Exam 1 Points'!J120</f>
        <v>0</v>
      </c>
      <c r="C120" s="0" t="n">
        <f aca="false">[1]'Exam 2 Points'!K120</f>
        <v>0</v>
      </c>
      <c r="D120" s="0" t="n">
        <f aca="false">[1]'Quizzes Points'!H120</f>
        <v>0</v>
      </c>
      <c r="E120" s="0" t="n">
        <f aca="false">SUM(B120:D120)</f>
        <v>0</v>
      </c>
      <c r="F120" s="6" t="n">
        <f aca="false">E120/100</f>
        <v>0</v>
      </c>
      <c r="G120" s="0" t="n">
        <f aca="false">IF(F120&lt;$K$13,5,IF(F120&lt;$K$12,4,IF(F120&lt;$K$11,3.7,IF(F120&lt;$K$10,3.3,IF(F120&lt;$K$9,3,IF(F120&lt;$K$8,2.7,IF(F120&lt;$K$7,2.3,IF(F120&lt;$K$6,2,IF(F120&lt;$K$5,1.7,IF(F120&lt;$K$4,1.3,IF(F120="n.t.","N/A",1)))))))))))</f>
        <v>5</v>
      </c>
      <c r="H120" s="0" t="s">
        <v>32</v>
      </c>
    </row>
    <row r="121" customFormat="false" ht="13.8" hidden="false" customHeight="false" outlineLevel="0" collapsed="false">
      <c r="A121" s="0" t="n">
        <v>387729</v>
      </c>
      <c r="B121" s="1" t="n">
        <f aca="false">[1]'Exam 1 Points'!J121</f>
        <v>16.975</v>
      </c>
      <c r="C121" s="0" t="n">
        <f aca="false">[1]'Exam 2 Points'!K121</f>
        <v>40.5</v>
      </c>
      <c r="D121" s="0" t="n">
        <f aca="false">[1]'Quizzes Points'!H121</f>
        <v>19.6</v>
      </c>
      <c r="E121" s="0" t="n">
        <f aca="false">SUM(B121:D121)</f>
        <v>77.075</v>
      </c>
      <c r="F121" s="6" t="n">
        <f aca="false">E121/100</f>
        <v>0.77075</v>
      </c>
      <c r="G121" s="0" t="n">
        <f aca="false">IF(F121&lt;$K$13,5,IF(F121&lt;$K$12,4,IF(F121&lt;$K$11,3.7,IF(F121&lt;$K$10,3.3,IF(F121&lt;$K$9,3,IF(F121&lt;$K$8,2.7,IF(F121&lt;$K$7,2.3,IF(F121&lt;$K$6,2,IF(F121&lt;$K$5,1.7,IF(F121&lt;$K$4,1.3,IF(F121="n.t.","N/A",1)))))))))))</f>
        <v>2.3</v>
      </c>
    </row>
    <row r="122" customFormat="false" ht="13.8" hidden="false" customHeight="false" outlineLevel="0" collapsed="false">
      <c r="A122" s="0" t="n">
        <v>387641</v>
      </c>
      <c r="B122" s="1" t="n">
        <f aca="false">[1]'Exam 1 Points'!J122</f>
        <v>32.92</v>
      </c>
      <c r="C122" s="0" t="n">
        <f aca="false">[1]'Exam 2 Points'!K122</f>
        <v>42.37</v>
      </c>
      <c r="D122" s="0" t="n">
        <f aca="false">[1]'Quizzes Points'!H122</f>
        <v>17.72</v>
      </c>
      <c r="E122" s="0" t="n">
        <f aca="false">SUM(B122:D122)</f>
        <v>93.01</v>
      </c>
      <c r="F122" s="6" t="n">
        <f aca="false">E122/100</f>
        <v>0.9301</v>
      </c>
      <c r="G122" s="0" t="n">
        <f aca="false">IF(F122&lt;$K$13,5,IF(F122&lt;$K$12,4,IF(F122&lt;$K$11,3.7,IF(F122&lt;$K$10,3.3,IF(F122&lt;$K$9,3,IF(F122&lt;$K$8,2.7,IF(F122&lt;$K$7,2.3,IF(F122&lt;$K$6,2,IF(F122&lt;$K$5,1.7,IF(F122&lt;$K$4,1.3,IF(F122="n.t.","N/A",1)))))))))))</f>
        <v>1.3</v>
      </c>
    </row>
    <row r="123" customFormat="false" ht="13.8" hidden="false" customHeight="false" outlineLevel="0" collapsed="false">
      <c r="A123" s="0" t="n">
        <v>381066</v>
      </c>
      <c r="B123" s="1" t="n">
        <f aca="false">[1]'Exam 1 Points'!J123</f>
        <v>14.31</v>
      </c>
      <c r="C123" s="0" t="n">
        <f aca="false">[1]'Exam 2 Points'!K123</f>
        <v>38.66</v>
      </c>
      <c r="D123" s="0" t="n">
        <f aca="false">[1]'Quizzes Points'!H123</f>
        <v>20</v>
      </c>
      <c r="E123" s="0" t="n">
        <f aca="false">SUM(B123:D123)</f>
        <v>72.97</v>
      </c>
      <c r="F123" s="6" t="n">
        <f aca="false">E123/100</f>
        <v>0.7297</v>
      </c>
      <c r="G123" s="0" t="n">
        <f aca="false">IF(F123&lt;$K$13,5,IF(F123&lt;$K$12,4,IF(F123&lt;$K$11,3.7,IF(F123&lt;$K$10,3.3,IF(F123&lt;$K$9,3,IF(F123&lt;$K$8,2.7,IF(F123&lt;$K$7,2.3,IF(F123&lt;$K$6,2,IF(F123&lt;$K$5,1.7,IF(F123&lt;$K$4,1.3,IF(F123="n.t.","N/A",1)))))))))))</f>
        <v>2.7</v>
      </c>
    </row>
    <row r="124" customFormat="false" ht="13.8" hidden="false" customHeight="false" outlineLevel="0" collapsed="false">
      <c r="A124" s="0" t="n">
        <v>380758</v>
      </c>
      <c r="B124" s="1" t="n">
        <f aca="false">[1]'Exam 1 Points'!J124</f>
        <v>0</v>
      </c>
      <c r="C124" s="0" t="n">
        <f aca="false">[1]'Exam 2 Points'!K124</f>
        <v>0</v>
      </c>
      <c r="D124" s="0" t="n">
        <f aca="false">[1]'Quizzes Points'!H124</f>
        <v>0</v>
      </c>
      <c r="E124" s="0" t="n">
        <f aca="false">SUM(B124:D124)</f>
        <v>0</v>
      </c>
      <c r="F124" s="6" t="n">
        <f aca="false">E124/100</f>
        <v>0</v>
      </c>
      <c r="G124" s="0" t="n">
        <f aca="false">IF(F124&lt;$K$13,5,IF(F124&lt;$K$12,4,IF(F124&lt;$K$11,3.7,IF(F124&lt;$K$10,3.3,IF(F124&lt;$K$9,3,IF(F124&lt;$K$8,2.7,IF(F124&lt;$K$7,2.3,IF(F124&lt;$K$6,2,IF(F124&lt;$K$5,1.7,IF(F124&lt;$K$4,1.3,IF(F124="n.t.","N/A",1)))))))))))</f>
        <v>5</v>
      </c>
      <c r="H124" s="0" t="s">
        <v>32</v>
      </c>
    </row>
    <row r="125" customFormat="false" ht="13.8" hidden="false" customHeight="false" outlineLevel="0" collapsed="false">
      <c r="A125" s="0" t="n">
        <v>380477</v>
      </c>
      <c r="B125" s="1" t="n">
        <f aca="false">[1]'Exam 1 Points'!J125</f>
        <v>18.42</v>
      </c>
      <c r="C125" s="0" t="n">
        <f aca="false">[1]'Exam 2 Points'!K125</f>
        <v>40.2</v>
      </c>
      <c r="D125" s="0" t="n">
        <f aca="false">[1]'Quizzes Points'!H125</f>
        <v>19.2</v>
      </c>
      <c r="E125" s="0" t="n">
        <f aca="false">SUM(B125:D125)</f>
        <v>77.82</v>
      </c>
      <c r="F125" s="6" t="n">
        <f aca="false">E125/100</f>
        <v>0.7782</v>
      </c>
      <c r="G125" s="0" t="n">
        <f aca="false">IF(F125&lt;$K$13,5,IF(F125&lt;$K$12,4,IF(F125&lt;$K$11,3.7,IF(F125&lt;$K$10,3.3,IF(F125&lt;$K$9,3,IF(F125&lt;$K$8,2.7,IF(F125&lt;$K$7,2.3,IF(F125&lt;$K$6,2,IF(F125&lt;$K$5,1.7,IF(F125&lt;$K$4,1.3,IF(F125="n.t.","N/A",1)))))))))))</f>
        <v>2.3</v>
      </c>
    </row>
    <row r="126" customFormat="false" ht="13.8" hidden="false" customHeight="false" outlineLevel="0" collapsed="false">
      <c r="A126" s="0" t="n">
        <v>380216</v>
      </c>
      <c r="B126" s="1" t="n">
        <f aca="false">[1]'Exam 1 Points'!J126</f>
        <v>45</v>
      </c>
      <c r="C126" s="0" t="n">
        <f aca="false">[1]'Exam 2 Points'!K126</f>
        <v>42.33</v>
      </c>
      <c r="D126" s="0" t="n">
        <f aca="false">[1]'Quizzes Points'!H126</f>
        <v>19.8</v>
      </c>
      <c r="E126" s="0" t="n">
        <f aca="false">SUM(B126:D126)</f>
        <v>107.13</v>
      </c>
      <c r="F126" s="6" t="n">
        <f aca="false">E126/100</f>
        <v>1.0713</v>
      </c>
      <c r="G126" s="0" t="n">
        <f aca="false">IF(F126&lt;$K$13,5,IF(F126&lt;$K$12,4,IF(F126&lt;$K$11,3.7,IF(F126&lt;$K$10,3.3,IF(F126&lt;$K$9,3,IF(F126&lt;$K$8,2.7,IF(F126&lt;$K$7,2.3,IF(F126&lt;$K$6,2,IF(F126&lt;$K$5,1.7,IF(F126&lt;$K$4,1.3,IF(F126="n.t.","N/A",1)))))))))))</f>
        <v>1</v>
      </c>
    </row>
    <row r="127" customFormat="false" ht="13.8" hidden="false" customHeight="false" outlineLevel="0" collapsed="false">
      <c r="A127" s="0" t="n">
        <v>380454</v>
      </c>
      <c r="B127" s="1" t="n">
        <f aca="false">[1]'Exam 1 Points'!J127</f>
        <v>32.56</v>
      </c>
      <c r="C127" s="0" t="n">
        <f aca="false">[1]'Exam 2 Points'!K127</f>
        <v>45.03</v>
      </c>
      <c r="D127" s="0" t="n">
        <f aca="false">[1]'Quizzes Points'!H127</f>
        <v>20</v>
      </c>
      <c r="E127" s="0" t="n">
        <f aca="false">SUM(B127:D127)</f>
        <v>97.59</v>
      </c>
      <c r="F127" s="6" t="n">
        <f aca="false">E127/100</f>
        <v>0.9759</v>
      </c>
      <c r="G127" s="0" t="n">
        <f aca="false">IF(F127&lt;$K$13,5,IF(F127&lt;$K$12,4,IF(F127&lt;$K$11,3.7,IF(F127&lt;$K$10,3.3,IF(F127&lt;$K$9,3,IF(F127&lt;$K$8,2.7,IF(F127&lt;$K$7,2.3,IF(F127&lt;$K$6,2,IF(F127&lt;$K$5,1.7,IF(F127&lt;$K$4,1.3,IF(F127="n.t.","N/A",1)))))))))))</f>
        <v>1</v>
      </c>
    </row>
    <row r="128" customFormat="false" ht="13.8" hidden="false" customHeight="false" outlineLevel="0" collapsed="false">
      <c r="A128" s="0" t="n">
        <v>387721</v>
      </c>
      <c r="B128" s="1" t="n">
        <f aca="false">[1]'Exam 1 Points'!J128</f>
        <v>22.93</v>
      </c>
      <c r="C128" s="0" t="n">
        <f aca="false">[1]'Exam 2 Points'!K128</f>
        <v>33.5</v>
      </c>
      <c r="D128" s="0" t="n">
        <f aca="false">[1]'Quizzes Points'!H128</f>
        <v>17.18</v>
      </c>
      <c r="E128" s="0" t="n">
        <f aca="false">SUM(B128:D128)</f>
        <v>73.61</v>
      </c>
      <c r="F128" s="6" t="n">
        <f aca="false">E128/100</f>
        <v>0.7361</v>
      </c>
      <c r="G128" s="0" t="n">
        <f aca="false">IF(F128&lt;$K$13,5,IF(F128&lt;$K$12,4,IF(F128&lt;$K$11,3.7,IF(F128&lt;$K$10,3.3,IF(F128&lt;$K$9,3,IF(F128&lt;$K$8,2.7,IF(F128&lt;$K$7,2.3,IF(F128&lt;$K$6,2,IF(F128&lt;$K$5,1.7,IF(F128&lt;$K$4,1.3,IF(F128="n.t.","N/A",1)))))))))))</f>
        <v>2.7</v>
      </c>
    </row>
    <row r="129" customFormat="false" ht="13.8" hidden="false" customHeight="false" outlineLevel="0" collapsed="false">
      <c r="A129" s="0" t="n">
        <v>3979666</v>
      </c>
      <c r="B129" s="1" t="n">
        <f aca="false">[1]'Exam 1 Points'!J129</f>
        <v>32.5</v>
      </c>
      <c r="C129" s="0" t="n">
        <f aca="false">[1]'Exam 2 Points'!K129</f>
        <v>0</v>
      </c>
      <c r="D129" s="0" t="n">
        <f aca="false">[1]'Quizzes Points'!H129</f>
        <v>6.75</v>
      </c>
      <c r="E129" s="0" t="n">
        <f aca="false">SUM(B129:D129)</f>
        <v>39.25</v>
      </c>
      <c r="F129" s="6" t="n">
        <f aca="false">E129/100</f>
        <v>0.3925</v>
      </c>
      <c r="G129" s="0" t="n">
        <f aca="false">IF(F129&lt;$K$13,5,IF(F129&lt;$K$12,4,IF(F129&lt;$K$11,3.7,IF(F129&lt;$K$10,3.3,IF(F129&lt;$K$9,3,IF(F129&lt;$K$8,2.7,IF(F129&lt;$K$7,2.3,IF(F129&lt;$K$6,2,IF(F129&lt;$K$5,1.7,IF(F129&lt;$K$4,1.3,IF(F129="n.t.","N/A",1)))))))))))</f>
        <v>5</v>
      </c>
      <c r="H129" s="0" t="s">
        <v>32</v>
      </c>
    </row>
    <row r="130" customFormat="false" ht="13.8" hidden="false" customHeight="false" outlineLevel="0" collapsed="false">
      <c r="A130" s="0" t="n">
        <v>333772</v>
      </c>
      <c r="B130" s="1" t="n">
        <f aca="false">[1]'Exam 1 Points'!J130</f>
        <v>0</v>
      </c>
      <c r="C130" s="0" t="n">
        <f aca="false">[1]'Exam 2 Points'!K130</f>
        <v>0</v>
      </c>
      <c r="D130" s="0" t="n">
        <f aca="false">[1]'Quizzes Points'!H130</f>
        <v>0</v>
      </c>
      <c r="E130" s="0" t="n">
        <f aca="false">SUM(B130:D130)</f>
        <v>0</v>
      </c>
      <c r="F130" s="6" t="n">
        <f aca="false">E130/100</f>
        <v>0</v>
      </c>
      <c r="G130" s="0" t="n">
        <f aca="false">IF(F130&lt;$K$13,5,IF(F130&lt;$K$12,4,IF(F130&lt;$K$11,3.7,IF(F130&lt;$K$10,3.3,IF(F130&lt;$K$9,3,IF(F130&lt;$K$8,2.7,IF(F130&lt;$K$7,2.3,IF(F130&lt;$K$6,2,IF(F130&lt;$K$5,1.7,IF(F130&lt;$K$4,1.3,IF(F130="n.t.","N/A",1)))))))))))</f>
        <v>5</v>
      </c>
      <c r="H130" s="0" t="s">
        <v>32</v>
      </c>
    </row>
    <row r="131" customFormat="false" ht="13.8" hidden="false" customHeight="false" outlineLevel="0" collapsed="false">
      <c r="A131" s="0" t="n">
        <v>376956</v>
      </c>
      <c r="B131" s="1" t="n">
        <f aca="false">[1]'Exam 1 Points'!J131</f>
        <v>32.61</v>
      </c>
      <c r="C131" s="0" t="n">
        <f aca="false">[1]'Exam 2 Points'!K131</f>
        <v>43.33</v>
      </c>
      <c r="D131" s="0" t="n">
        <f aca="false">[1]'Quizzes Points'!H131</f>
        <v>12.21</v>
      </c>
      <c r="E131" s="0" t="n">
        <f aca="false">SUM(B131:D131)</f>
        <v>88.15</v>
      </c>
      <c r="F131" s="6" t="n">
        <f aca="false">E131/100</f>
        <v>0.8815</v>
      </c>
      <c r="G131" s="0" t="n">
        <f aca="false">IF(F131&lt;$K$13,5,IF(F131&lt;$K$12,4,IF(F131&lt;$K$11,3.7,IF(F131&lt;$K$10,3.3,IF(F131&lt;$K$9,3,IF(F131&lt;$K$8,2.7,IF(F131&lt;$K$7,2.3,IF(F131&lt;$K$6,2,IF(F131&lt;$K$5,1.7,IF(F131&lt;$K$4,1.3,IF(F131="n.t.","N/A",1)))))))))))</f>
        <v>1.7</v>
      </c>
    </row>
    <row r="132" customFormat="false" ht="13.8" hidden="false" customHeight="false" outlineLevel="0" collapsed="false">
      <c r="A132" s="0" t="n">
        <v>379672</v>
      </c>
      <c r="B132" s="1" t="n">
        <f aca="false">[1]'Exam 1 Points'!J132</f>
        <v>36.67</v>
      </c>
      <c r="C132" s="0" t="n">
        <f aca="false">[1]'Exam 2 Points'!K132</f>
        <v>39.38</v>
      </c>
      <c r="D132" s="0" t="n">
        <f aca="false">[1]'Quizzes Points'!H132</f>
        <v>10.44</v>
      </c>
      <c r="E132" s="0" t="n">
        <f aca="false">SUM(B132:D132)</f>
        <v>86.49</v>
      </c>
      <c r="F132" s="6" t="n">
        <f aca="false">E132/100</f>
        <v>0.8649</v>
      </c>
      <c r="G132" s="0" t="n">
        <f aca="false">IF(F132&lt;$K$13,5,IF(F132&lt;$K$12,4,IF(F132&lt;$K$11,3.7,IF(F132&lt;$K$10,3.3,IF(F132&lt;$K$9,3,IF(F132&lt;$K$8,2.7,IF(F132&lt;$K$7,2.3,IF(F132&lt;$K$6,2,IF(F132&lt;$K$5,1.7,IF(F132&lt;$K$4,1.3,IF(F132="n.t.","N/A",1)))))))))))</f>
        <v>1.7</v>
      </c>
    </row>
    <row r="133" customFormat="false" ht="13.8" hidden="false" customHeight="false" outlineLevel="0" collapsed="false">
      <c r="A133" s="0" t="n">
        <v>369350</v>
      </c>
      <c r="B133" s="1" t="n">
        <f aca="false">[1]'Exam 1 Points'!J133</f>
        <v>0</v>
      </c>
      <c r="C133" s="0" t="n">
        <f aca="false">[1]'Exam 2 Points'!K133</f>
        <v>0</v>
      </c>
      <c r="D133" s="0" t="n">
        <f aca="false">[1]'Quizzes Points'!H133</f>
        <v>0</v>
      </c>
      <c r="E133" s="0" t="n">
        <f aca="false">SUM(B133:D133)</f>
        <v>0</v>
      </c>
      <c r="F133" s="6" t="n">
        <f aca="false">E133/100</f>
        <v>0</v>
      </c>
      <c r="G133" s="0" t="n">
        <f aca="false">IF(F133&lt;$K$13,5,IF(F133&lt;$K$12,4,IF(F133&lt;$K$11,3.7,IF(F133&lt;$K$10,3.3,IF(F133&lt;$K$9,3,IF(F133&lt;$K$8,2.7,IF(F133&lt;$K$7,2.3,IF(F133&lt;$K$6,2,IF(F133&lt;$K$5,1.7,IF(F133&lt;$K$4,1.3,IF(F133="n.t.","N/A",1)))))))))))</f>
        <v>5</v>
      </c>
      <c r="H133" s="0" t="s">
        <v>32</v>
      </c>
    </row>
    <row r="134" customFormat="false" ht="13.8" hidden="false" customHeight="false" outlineLevel="0" collapsed="false">
      <c r="A134" s="0" t="n">
        <v>387270</v>
      </c>
      <c r="B134" s="1" t="n">
        <f aca="false">[1]'Exam 1 Points'!J134</f>
        <v>34.97</v>
      </c>
      <c r="C134" s="0" t="n">
        <f aca="false">[1]'Exam 2 Points'!K134</f>
        <v>40.36</v>
      </c>
      <c r="D134" s="0" t="n">
        <f aca="false">[1]'Quizzes Points'!H134</f>
        <v>17.83</v>
      </c>
      <c r="E134" s="0" t="n">
        <f aca="false">SUM(B134:D134)</f>
        <v>93.16</v>
      </c>
      <c r="F134" s="6" t="n">
        <f aca="false">E134/100</f>
        <v>0.9316</v>
      </c>
      <c r="G134" s="0" t="n">
        <f aca="false">IF(F134&lt;$K$13,5,IF(F134&lt;$K$12,4,IF(F134&lt;$K$11,3.7,IF(F134&lt;$K$10,3.3,IF(F134&lt;$K$9,3,IF(F134&lt;$K$8,2.7,IF(F134&lt;$K$7,2.3,IF(F134&lt;$K$6,2,IF(F134&lt;$K$5,1.7,IF(F134&lt;$K$4,1.3,IF(F134="n.t.","N/A",1)))))))))))</f>
        <v>1.3</v>
      </c>
    </row>
    <row r="135" customFormat="false" ht="13.8" hidden="false" customHeight="false" outlineLevel="0" collapsed="false">
      <c r="A135" s="0" t="n">
        <v>387207</v>
      </c>
      <c r="B135" s="1" t="n">
        <f aca="false">[1]'Exam 1 Points'!J135</f>
        <v>32.1</v>
      </c>
      <c r="C135" s="0" t="n">
        <f aca="false">[1]'Exam 2 Points'!K135</f>
        <v>40.16</v>
      </c>
      <c r="D135" s="0" t="n">
        <f aca="false">[1]'Quizzes Points'!H135</f>
        <v>14.24</v>
      </c>
      <c r="E135" s="0" t="n">
        <f aca="false">SUM(B135:D135)</f>
        <v>86.5</v>
      </c>
      <c r="F135" s="6" t="n">
        <f aca="false">E135/100</f>
        <v>0.865</v>
      </c>
      <c r="G135" s="0" t="n">
        <f aca="false">IF(F135&lt;$K$13,5,IF(F135&lt;$K$12,4,IF(F135&lt;$K$11,3.7,IF(F135&lt;$K$10,3.3,IF(F135&lt;$K$9,3,IF(F135&lt;$K$8,2.7,IF(F135&lt;$K$7,2.3,IF(F135&lt;$K$6,2,IF(F135&lt;$K$5,1.7,IF(F135&lt;$K$4,1.3,IF(F135="n.t.","N/A",1)))))))))))</f>
        <v>1.7</v>
      </c>
    </row>
    <row r="136" customFormat="false" ht="13.8" hidden="false" customHeight="false" outlineLevel="0" collapsed="false">
      <c r="A136" s="0" t="n">
        <v>369563</v>
      </c>
      <c r="B136" s="1" t="n">
        <f aca="false">[1]'Exam 1 Points'!J136</f>
        <v>0</v>
      </c>
      <c r="C136" s="0" t="n">
        <f aca="false">[1]'Exam 2 Points'!K136</f>
        <v>39</v>
      </c>
      <c r="D136" s="0" t="n">
        <f aca="false">[1]'Quizzes Points'!H136</f>
        <v>12.38</v>
      </c>
      <c r="E136" s="0" t="n">
        <f aca="false">SUM(B136:D136)</f>
        <v>51.38</v>
      </c>
      <c r="F136" s="6" t="n">
        <f aca="false">E136/100</f>
        <v>0.5138</v>
      </c>
      <c r="G136" s="0" t="n">
        <f aca="false">IF(F136&lt;$K$13,5,IF(F136&lt;$K$12,4,IF(F136&lt;$K$11,3.7,IF(F136&lt;$K$10,3.3,IF(F136&lt;$K$9,3,IF(F136&lt;$K$8,2.7,IF(F136&lt;$K$7,2.3,IF(F136&lt;$K$6,2,IF(F136&lt;$K$5,1.7,IF(F136&lt;$K$4,1.3,IF(F136="n.t.","N/A",1)))))))))))</f>
        <v>4</v>
      </c>
    </row>
    <row r="137" customFormat="false" ht="13.8" hidden="false" customHeight="false" outlineLevel="0" collapsed="false">
      <c r="A137" s="0" t="n">
        <v>387382</v>
      </c>
      <c r="B137" s="1" t="n">
        <f aca="false">[1]'Exam 1 Points'!J137</f>
        <v>21.85</v>
      </c>
      <c r="C137" s="0" t="n">
        <f aca="false">[1]'Exam 2 Points'!K137</f>
        <v>38.91</v>
      </c>
      <c r="D137" s="0" t="n">
        <f aca="false">[1]'Quizzes Points'!H137</f>
        <v>11.52</v>
      </c>
      <c r="E137" s="0" t="n">
        <f aca="false">SUM(B137:D137)</f>
        <v>72.28</v>
      </c>
      <c r="F137" s="6" t="n">
        <f aca="false">E137/100</f>
        <v>0.7228</v>
      </c>
      <c r="G137" s="0" t="n">
        <f aca="false">IF(F137&lt;$K$13,5,IF(F137&lt;$K$12,4,IF(F137&lt;$K$11,3.7,IF(F137&lt;$K$10,3.3,IF(F137&lt;$K$9,3,IF(F137&lt;$K$8,2.7,IF(F137&lt;$K$7,2.3,IF(F137&lt;$K$6,2,IF(F137&lt;$K$5,1.7,IF(F137&lt;$K$4,1.3,IF(F137="n.t.","N/A",1)))))))))))</f>
        <v>2.7</v>
      </c>
    </row>
    <row r="138" customFormat="false" ht="13.8" hidden="false" customHeight="false" outlineLevel="0" collapsed="false">
      <c r="A138" s="0" t="n">
        <v>345549</v>
      </c>
      <c r="B138" s="1" t="n">
        <f aca="false">[1]'Exam 1 Points'!J138</f>
        <v>24.87</v>
      </c>
      <c r="C138" s="0" t="n">
        <f aca="false">[1]'Exam 2 Points'!K138</f>
        <v>38.91</v>
      </c>
      <c r="D138" s="0" t="n">
        <f aca="false">[1]'Quizzes Points'!H138</f>
        <v>11.3</v>
      </c>
      <c r="E138" s="0" t="n">
        <f aca="false">SUM(B138:D138)</f>
        <v>75.08</v>
      </c>
      <c r="F138" s="6" t="n">
        <f aca="false">E138/100</f>
        <v>0.7508</v>
      </c>
      <c r="G138" s="0" t="n">
        <f aca="false">IF(F138&lt;$K$13,5,IF(F138&lt;$K$12,4,IF(F138&lt;$K$11,3.7,IF(F138&lt;$K$10,3.3,IF(F138&lt;$K$9,3,IF(F138&lt;$K$8,2.7,IF(F138&lt;$K$7,2.3,IF(F138&lt;$K$6,2,IF(F138&lt;$K$5,1.7,IF(F138&lt;$K$4,1.3,IF(F138="n.t.","N/A",1)))))))))))</f>
        <v>2.3</v>
      </c>
    </row>
    <row r="139" customFormat="false" ht="13.8" hidden="false" customHeight="false" outlineLevel="0" collapsed="false">
      <c r="A139" s="0" t="n">
        <v>387694</v>
      </c>
      <c r="B139" s="1" t="n">
        <f aca="false">[1]'Exam 1 Points'!J139</f>
        <v>26.72</v>
      </c>
      <c r="C139" s="0" t="n">
        <f aca="false">[1]'Exam 2 Points'!K139</f>
        <v>41.16</v>
      </c>
      <c r="D139" s="0" t="n">
        <f aca="false">[1]'Quizzes Points'!H139</f>
        <v>17.17</v>
      </c>
      <c r="E139" s="0" t="n">
        <f aca="false">SUM(B139:D139)</f>
        <v>85.05</v>
      </c>
      <c r="F139" s="6" t="n">
        <f aca="false">E139/100</f>
        <v>0.8505</v>
      </c>
      <c r="G139" s="0" t="n">
        <f aca="false">IF(F139&lt;$K$13,5,IF(F139&lt;$K$12,4,IF(F139&lt;$K$11,3.7,IF(F139&lt;$K$10,3.3,IF(F139&lt;$K$9,3,IF(F139&lt;$K$8,2.7,IF(F139&lt;$K$7,2.3,IF(F139&lt;$K$6,2,IF(F139&lt;$K$5,1.7,IF(F139&lt;$K$4,1.3,IF(F139="n.t.","N/A",1)))))))))))</f>
        <v>1.7</v>
      </c>
    </row>
    <row r="140" customFormat="false" ht="13.8" hidden="false" customHeight="false" outlineLevel="0" collapsed="false">
      <c r="A140" s="0" t="n">
        <v>387653</v>
      </c>
      <c r="B140" s="1" t="n">
        <f aca="false">[1]'Exam 1 Points'!J140</f>
        <v>34.17</v>
      </c>
      <c r="C140" s="0" t="n">
        <f aca="false">[1]'Exam 2 Points'!K140</f>
        <v>41.56</v>
      </c>
      <c r="D140" s="0" t="n">
        <f aca="false">[1]'Quizzes Points'!H140</f>
        <v>17.98</v>
      </c>
      <c r="E140" s="0" t="n">
        <f aca="false">SUM(B140:D140)</f>
        <v>93.71</v>
      </c>
      <c r="F140" s="6" t="n">
        <f aca="false">E140/100</f>
        <v>0.9371</v>
      </c>
      <c r="G140" s="0" t="n">
        <f aca="false">IF(F140&lt;$K$13,5,IF(F140&lt;$K$12,4,IF(F140&lt;$K$11,3.7,IF(F140&lt;$K$10,3.3,IF(F140&lt;$K$9,3,IF(F140&lt;$K$8,2.7,IF(F140&lt;$K$7,2.3,IF(F140&lt;$K$6,2,IF(F140&lt;$K$5,1.7,IF(F140&lt;$K$4,1.3,IF(F140="n.t.","N/A",1)))))))))))</f>
        <v>1.3</v>
      </c>
    </row>
    <row r="141" customFormat="false" ht="13.8" hidden="false" customHeight="false" outlineLevel="0" collapsed="false">
      <c r="A141" s="0" t="n">
        <v>387652</v>
      </c>
      <c r="B141" s="1" t="n">
        <f aca="false">[1]'Exam 1 Points'!J141</f>
        <v>28.06</v>
      </c>
      <c r="C141" s="0" t="n">
        <f aca="false">[1]'Exam 2 Points'!K141</f>
        <v>36.43</v>
      </c>
      <c r="D141" s="0" t="n">
        <f aca="false">[1]'Quizzes Points'!H141</f>
        <v>13.63</v>
      </c>
      <c r="E141" s="0" t="n">
        <f aca="false">SUM(B141:D141)</f>
        <v>78.12</v>
      </c>
      <c r="F141" s="6" t="n">
        <f aca="false">E141/100</f>
        <v>0.7812</v>
      </c>
      <c r="G141" s="0" t="n">
        <f aca="false">IF(F141&lt;$K$13,5,IF(F141&lt;$K$12,4,IF(F141&lt;$K$11,3.7,IF(F141&lt;$K$10,3.3,IF(F141&lt;$K$9,3,IF(F141&lt;$K$8,2.7,IF(F141&lt;$K$7,2.3,IF(F141&lt;$K$6,2,IF(F141&lt;$K$5,1.7,IF(F141&lt;$K$4,1.3,IF(F141="n.t.","N/A",1)))))))))))</f>
        <v>2.3</v>
      </c>
    </row>
    <row r="142" customFormat="false" ht="13.8" hidden="false" customHeight="false" outlineLevel="0" collapsed="false">
      <c r="A142" s="0" t="n">
        <v>387342</v>
      </c>
      <c r="B142" s="1" t="n">
        <f aca="false">[1]'Exam 1 Points'!J142</f>
        <v>34.72</v>
      </c>
      <c r="C142" s="0" t="n">
        <f aca="false">[1]'Exam 2 Points'!K142</f>
        <v>40.36</v>
      </c>
      <c r="D142" s="0" t="n">
        <f aca="false">[1]'Quizzes Points'!H142</f>
        <v>10.42</v>
      </c>
      <c r="E142" s="0" t="n">
        <f aca="false">SUM(B142:D142)</f>
        <v>85.5</v>
      </c>
      <c r="F142" s="6" t="n">
        <f aca="false">E142/100</f>
        <v>0.855</v>
      </c>
      <c r="G142" s="0" t="n">
        <f aca="false">IF(F142&lt;$K$13,5,IF(F142&lt;$K$12,4,IF(F142&lt;$K$11,3.7,IF(F142&lt;$K$10,3.3,IF(F142&lt;$K$9,3,IF(F142&lt;$K$8,2.7,IF(F142&lt;$K$7,2.3,IF(F142&lt;$K$6,2,IF(F142&lt;$K$5,1.7,IF(F142&lt;$K$4,1.3,IF(F142="n.t.","N/A",1)))))))))))</f>
        <v>1.7</v>
      </c>
    </row>
    <row r="143" customFormat="false" ht="13.8" hidden="false" customHeight="false" outlineLevel="0" collapsed="false">
      <c r="A143" s="0" t="n">
        <v>357249</v>
      </c>
      <c r="B143" s="1" t="n">
        <f aca="false">[1]'Exam 1 Points'!J143</f>
        <v>0</v>
      </c>
      <c r="C143" s="0" t="n">
        <f aca="false">[1]'Exam 2 Points'!K143</f>
        <v>0</v>
      </c>
      <c r="D143" s="0" t="n">
        <f aca="false">[1]'Quizzes Points'!H143</f>
        <v>10</v>
      </c>
      <c r="E143" s="0" t="n">
        <f aca="false">SUM(B143:D143)</f>
        <v>10</v>
      </c>
      <c r="F143" s="6" t="n">
        <f aca="false">E143/100</f>
        <v>0.1</v>
      </c>
      <c r="G143" s="0" t="n">
        <f aca="false">IF(F143&lt;$K$13,5,IF(F143&lt;$K$12,4,IF(F143&lt;$K$11,3.7,IF(F143&lt;$K$10,3.3,IF(F143&lt;$K$9,3,IF(F143&lt;$K$8,2.7,IF(F143&lt;$K$7,2.3,IF(F143&lt;$K$6,2,IF(F143&lt;$K$5,1.7,IF(F143&lt;$K$4,1.3,IF(F143="n.t.","N/A",1)))))))))))</f>
        <v>5</v>
      </c>
      <c r="H143" s="0" t="s">
        <v>32</v>
      </c>
    </row>
    <row r="144" customFormat="false" ht="13.8" hidden="false" customHeight="false" outlineLevel="0" collapsed="false">
      <c r="A144" s="0" t="n">
        <v>340990</v>
      </c>
      <c r="B144" s="1" t="n">
        <f aca="false">[1]'Exam 1 Points'!J144</f>
        <v>32.83</v>
      </c>
      <c r="C144" s="0" t="n">
        <f aca="false">[1]'Exam 2 Points'!K144</f>
        <v>36.66</v>
      </c>
      <c r="D144" s="0" t="n">
        <f aca="false">[1]'Quizzes Points'!H144</f>
        <v>10.31</v>
      </c>
      <c r="E144" s="0" t="n">
        <f aca="false">SUM(B144:D144)</f>
        <v>79.8</v>
      </c>
      <c r="F144" s="6" t="n">
        <f aca="false">E144/100</f>
        <v>0.798</v>
      </c>
      <c r="G144" s="0" t="n">
        <f aca="false">IF(F144&lt;$K$13,5,IF(F144&lt;$K$12,4,IF(F144&lt;$K$11,3.7,IF(F144&lt;$K$10,3.3,IF(F144&lt;$K$9,3,IF(F144&lt;$K$8,2.7,IF(F144&lt;$K$7,2.3,IF(F144&lt;$K$6,2,IF(F144&lt;$K$5,1.7,IF(F144&lt;$K$4,1.3,IF(F144="n.t.","N/A",1)))))))))))</f>
        <v>2.3</v>
      </c>
    </row>
    <row r="145" customFormat="false" ht="13.8" hidden="false" customHeight="false" outlineLevel="0" collapsed="false">
      <c r="A145" s="0" t="n">
        <v>386019</v>
      </c>
      <c r="B145" s="1" t="n">
        <f aca="false">[1]'Exam 1 Points'!J145</f>
        <v>30.33</v>
      </c>
      <c r="C145" s="0" t="n">
        <f aca="false">[1]'Exam 2 Points'!K145</f>
        <v>43.66</v>
      </c>
      <c r="D145" s="0" t="n">
        <f aca="false">[1]'Quizzes Points'!H145</f>
        <v>17.3</v>
      </c>
      <c r="E145" s="0" t="n">
        <f aca="false">SUM(B145:D145)</f>
        <v>91.29</v>
      </c>
      <c r="F145" s="6" t="n">
        <f aca="false">E145/100</f>
        <v>0.9129</v>
      </c>
      <c r="G145" s="0" t="n">
        <f aca="false">IF(F145&lt;$K$13,5,IF(F145&lt;$K$12,4,IF(F145&lt;$K$11,3.7,IF(F145&lt;$K$10,3.3,IF(F145&lt;$K$9,3,IF(F145&lt;$K$8,2.7,IF(F145&lt;$K$7,2.3,IF(F145&lt;$K$6,2,IF(F145&lt;$K$5,1.7,IF(F145&lt;$K$4,1.3,IF(F145="n.t.","N/A",1)))))))))))</f>
        <v>1.3</v>
      </c>
    </row>
    <row r="146" customFormat="false" ht="13.8" hidden="false" customHeight="false" outlineLevel="0" collapsed="false">
      <c r="A146" s="0" t="n">
        <v>347250</v>
      </c>
      <c r="B146" s="1" t="n">
        <f aca="false">[1]'Exam 1 Points'!J146</f>
        <v>31.25</v>
      </c>
      <c r="C146" s="0" t="n">
        <f aca="false">[1]'Exam 2 Points'!K146</f>
        <v>41.2</v>
      </c>
      <c r="D146" s="0" t="n">
        <f aca="false">[1]'Quizzes Points'!H146</f>
        <v>8.58</v>
      </c>
      <c r="E146" s="0" t="n">
        <f aca="false">SUM(B146:D146)</f>
        <v>81.03</v>
      </c>
      <c r="F146" s="6" t="n">
        <f aca="false">E146/100</f>
        <v>0.8103</v>
      </c>
      <c r="G146" s="0" t="n">
        <f aca="false">IF(F146&lt;$K$13,5,IF(F146&lt;$K$12,4,IF(F146&lt;$K$11,3.7,IF(F146&lt;$K$10,3.3,IF(F146&lt;$K$9,3,IF(F146&lt;$K$8,2.7,IF(F146&lt;$K$7,2.3,IF(F146&lt;$K$6,2,IF(F146&lt;$K$5,1.7,IF(F146&lt;$K$4,1.3,IF(F146="n.t.","N/A",1)))))))))))</f>
        <v>2</v>
      </c>
    </row>
    <row r="147" customFormat="false" ht="13.8" hidden="false" customHeight="false" outlineLevel="0" collapsed="false">
      <c r="A147" s="0" t="n">
        <v>387286</v>
      </c>
      <c r="B147" s="1" t="n">
        <f aca="false">[1]'Exam 1 Points'!J147</f>
        <v>0</v>
      </c>
      <c r="C147" s="0" t="n">
        <f aca="false">[1]'Exam 2 Points'!K147</f>
        <v>0</v>
      </c>
      <c r="D147" s="0" t="n">
        <f aca="false">[1]'Quizzes Points'!H147</f>
        <v>4.5</v>
      </c>
      <c r="E147" s="0" t="n">
        <f aca="false">SUM(B147:D147)</f>
        <v>4.5</v>
      </c>
      <c r="F147" s="6" t="n">
        <f aca="false">E147/100</f>
        <v>0.045</v>
      </c>
      <c r="G147" s="0" t="n">
        <f aca="false">IF(F147&lt;$K$13,5,IF(F147&lt;$K$12,4,IF(F147&lt;$K$11,3.7,IF(F147&lt;$K$10,3.3,IF(F147&lt;$K$9,3,IF(F147&lt;$K$8,2.7,IF(F147&lt;$K$7,2.3,IF(F147&lt;$K$6,2,IF(F147&lt;$K$5,1.7,IF(F147&lt;$K$4,1.3,IF(F147="n.t.","N/A",1)))))))))))</f>
        <v>5</v>
      </c>
      <c r="H147" s="0" t="s">
        <v>32</v>
      </c>
    </row>
    <row r="148" customFormat="false" ht="13.8" hidden="false" customHeight="false" outlineLevel="0" collapsed="false">
      <c r="A148" s="0" t="n">
        <v>384418</v>
      </c>
      <c r="B148" s="1" t="n">
        <f aca="false">[1]'Exam 1 Points'!J148</f>
        <v>29.08</v>
      </c>
      <c r="C148" s="0" t="n">
        <f aca="false">[1]'Exam 2 Points'!K148</f>
        <v>42.91</v>
      </c>
      <c r="D148" s="0" t="n">
        <f aca="false">[1]'Quizzes Points'!H148</f>
        <v>18.23</v>
      </c>
      <c r="E148" s="0" t="n">
        <f aca="false">SUM(B148:D148)</f>
        <v>90.22</v>
      </c>
      <c r="F148" s="6" t="n">
        <f aca="false">E148/100</f>
        <v>0.9022</v>
      </c>
      <c r="G148" s="0" t="n">
        <f aca="false">IF(F148&lt;$K$13,5,IF(F148&lt;$K$12,4,IF(F148&lt;$K$11,3.7,IF(F148&lt;$K$10,3.3,IF(F148&lt;$K$9,3,IF(F148&lt;$K$8,2.7,IF(F148&lt;$K$7,2.3,IF(F148&lt;$K$6,2,IF(F148&lt;$K$5,1.7,IF(F148&lt;$K$4,1.3,IF(F148="n.t.","N/A",1)))))))))))</f>
        <v>1.3</v>
      </c>
    </row>
    <row r="149" customFormat="false" ht="13.8" hidden="false" customHeight="false" outlineLevel="0" collapsed="false">
      <c r="A149" s="0" t="n">
        <v>387348</v>
      </c>
      <c r="B149" s="1" t="n">
        <f aca="false">[1]'Exam 1 Points'!J149</f>
        <v>20.02</v>
      </c>
      <c r="C149" s="0" t="n">
        <f aca="false">[1]'Exam 2 Points'!K149</f>
        <v>36.28</v>
      </c>
      <c r="D149" s="0" t="n">
        <f aca="false">[1]'Quizzes Points'!H149</f>
        <v>14.3</v>
      </c>
      <c r="E149" s="0" t="n">
        <f aca="false">SUM(B149:D149)</f>
        <v>70.6</v>
      </c>
      <c r="F149" s="6" t="n">
        <f aca="false">E149/100</f>
        <v>0.706</v>
      </c>
      <c r="G149" s="0" t="n">
        <f aca="false">IF(F149&lt;$K$13,5,IF(F149&lt;$K$12,4,IF(F149&lt;$K$11,3.7,IF(F149&lt;$K$10,3.3,IF(F149&lt;$K$9,3,IF(F149&lt;$K$8,2.7,IF(F149&lt;$K$7,2.3,IF(F149&lt;$K$6,2,IF(F149&lt;$K$5,1.7,IF(F149&lt;$K$4,1.3,IF(F149="n.t.","N/A",1)))))))))))</f>
        <v>2.7</v>
      </c>
    </row>
    <row r="150" customFormat="false" ht="13.8" hidden="false" customHeight="false" outlineLevel="0" collapsed="false">
      <c r="A150" s="0" t="n">
        <v>384569</v>
      </c>
      <c r="B150" s="1" t="n">
        <f aca="false">[1]'Exam 1 Points'!J150</f>
        <v>27.75</v>
      </c>
      <c r="C150" s="0" t="n">
        <f aca="false">[1]'Exam 2 Points'!K150</f>
        <v>39.25</v>
      </c>
      <c r="D150" s="0" t="n">
        <f aca="false">[1]'Quizzes Points'!H150</f>
        <v>13.22</v>
      </c>
      <c r="E150" s="0" t="n">
        <f aca="false">SUM(B150:D150)</f>
        <v>80.22</v>
      </c>
      <c r="F150" s="6" t="n">
        <f aca="false">E150/100</f>
        <v>0.8022</v>
      </c>
      <c r="G150" s="0" t="n">
        <f aca="false">IF(F150&lt;$K$13,5,IF(F150&lt;$K$12,4,IF(F150&lt;$K$11,3.7,IF(F150&lt;$K$10,3.3,IF(F150&lt;$K$9,3,IF(F150&lt;$K$8,2.7,IF(F150&lt;$K$7,2.3,IF(F150&lt;$K$6,2,IF(F150&lt;$K$5,1.7,IF(F150&lt;$K$4,1.3,IF(F150="n.t.","N/A",1)))))))))))</f>
        <v>2</v>
      </c>
    </row>
    <row r="151" customFormat="false" ht="13.8" hidden="false" customHeight="false" outlineLevel="0" collapsed="false">
      <c r="A151" s="0" t="n">
        <v>387807</v>
      </c>
      <c r="B151" s="1" t="n">
        <f aca="false">[1]'Exam 1 Points'!J151</f>
        <v>30.32</v>
      </c>
      <c r="C151" s="0" t="n">
        <f aca="false">[1]'Exam 2 Points'!K151</f>
        <v>33.86</v>
      </c>
      <c r="D151" s="0" t="n">
        <f aca="false">[1]'Quizzes Points'!H151</f>
        <v>16.95</v>
      </c>
      <c r="E151" s="0" t="n">
        <f aca="false">SUM(B151:D151)</f>
        <v>81.13</v>
      </c>
      <c r="F151" s="6" t="n">
        <f aca="false">E151/100</f>
        <v>0.8113</v>
      </c>
      <c r="G151" s="0" t="n">
        <f aca="false">IF(F151&lt;$K$13,5,IF(F151&lt;$K$12,4,IF(F151&lt;$K$11,3.7,IF(F151&lt;$K$10,3.3,IF(F151&lt;$K$9,3,IF(F151&lt;$K$8,2.7,IF(F151&lt;$K$7,2.3,IF(F151&lt;$K$6,2,IF(F151&lt;$K$5,1.7,IF(F151&lt;$K$4,1.3,IF(F151="n.t.","N/A",1)))))))))))</f>
        <v>2</v>
      </c>
    </row>
    <row r="152" customFormat="false" ht="13.8" hidden="false" customHeight="false" outlineLevel="0" collapsed="false">
      <c r="A152" s="0" t="n">
        <v>368164</v>
      </c>
      <c r="B152" s="1" t="n">
        <f aca="false">[1]'Exam 1 Points'!J152</f>
        <v>0</v>
      </c>
      <c r="C152" s="0" t="n">
        <f aca="false">[1]'Exam 2 Points'!K152</f>
        <v>0</v>
      </c>
      <c r="D152" s="0" t="n">
        <f aca="false">[1]'Quizzes Points'!H152</f>
        <v>0</v>
      </c>
      <c r="E152" s="0" t="n">
        <f aca="false">SUM(B152:D152)</f>
        <v>0</v>
      </c>
      <c r="F152" s="6" t="n">
        <f aca="false">E152/100</f>
        <v>0</v>
      </c>
      <c r="G152" s="0" t="n">
        <f aca="false">IF(F152&lt;$K$13,5,IF(F152&lt;$K$12,4,IF(F152&lt;$K$11,3.7,IF(F152&lt;$K$10,3.3,IF(F152&lt;$K$9,3,IF(F152&lt;$K$8,2.7,IF(F152&lt;$K$7,2.3,IF(F152&lt;$K$6,2,IF(F152&lt;$K$5,1.7,IF(F152&lt;$K$4,1.3,IF(F152="n.t.","N/A",1)))))))))))</f>
        <v>5</v>
      </c>
      <c r="H152" s="0" t="s">
        <v>32</v>
      </c>
    </row>
    <row r="153" customFormat="false" ht="13.8" hidden="false" customHeight="false" outlineLevel="0" collapsed="false">
      <c r="A153" s="0" t="n">
        <v>386955</v>
      </c>
      <c r="B153" s="1" t="n">
        <f aca="false">[1]'Exam 1 Points'!J153</f>
        <v>23.21</v>
      </c>
      <c r="C153" s="0" t="n">
        <f aca="false">[1]'Exam 2 Points'!K153</f>
        <v>38.11</v>
      </c>
      <c r="D153" s="0" t="n">
        <f aca="false">[1]'Quizzes Points'!H153</f>
        <v>17.47</v>
      </c>
      <c r="E153" s="0" t="n">
        <f aca="false">SUM(B153:D153)</f>
        <v>78.79</v>
      </c>
      <c r="F153" s="6" t="n">
        <f aca="false">E153/100</f>
        <v>0.7879</v>
      </c>
      <c r="G153" s="0" t="n">
        <f aca="false">IF(F153&lt;$K$13,5,IF(F153&lt;$K$12,4,IF(F153&lt;$K$11,3.7,IF(F153&lt;$K$10,3.3,IF(F153&lt;$K$9,3,IF(F153&lt;$K$8,2.7,IF(F153&lt;$K$7,2.3,IF(F153&lt;$K$6,2,IF(F153&lt;$K$5,1.7,IF(F153&lt;$K$4,1.3,IF(F153="n.t.","N/A",1)))))))))))</f>
        <v>2.3</v>
      </c>
    </row>
    <row r="154" customFormat="false" ht="13.8" hidden="false" customHeight="false" outlineLevel="0" collapsed="false">
      <c r="A154" s="0" t="n">
        <v>340974</v>
      </c>
      <c r="B154" s="1" t="n">
        <f aca="false">[1]'Exam 1 Points'!J154</f>
        <v>44</v>
      </c>
      <c r="C154" s="0" t="n">
        <f aca="false">[1]'Exam 2 Points'!K154</f>
        <v>48</v>
      </c>
      <c r="D154" s="0" t="n">
        <f aca="false">[1]'Quizzes Points'!H154</f>
        <v>19.2</v>
      </c>
      <c r="E154" s="0" t="n">
        <f aca="false">SUM(B154:D154)</f>
        <v>111.2</v>
      </c>
      <c r="F154" s="6" t="n">
        <f aca="false">E154/100</f>
        <v>1.112</v>
      </c>
      <c r="G154" s="0" t="n">
        <f aca="false">IF(F154&lt;$K$13,5,IF(F154&lt;$K$12,4,IF(F154&lt;$K$11,3.7,IF(F154&lt;$K$10,3.3,IF(F154&lt;$K$9,3,IF(F154&lt;$K$8,2.7,IF(F154&lt;$K$7,2.3,IF(F154&lt;$K$6,2,IF(F154&lt;$K$5,1.7,IF(F154&lt;$K$4,1.3,IF(F154="n.t.","N/A",1)))))))))))</f>
        <v>1</v>
      </c>
    </row>
    <row r="155" customFormat="false" ht="13.8" hidden="false" customHeight="false" outlineLevel="0" collapsed="false">
      <c r="A155" s="0" t="n">
        <v>347498</v>
      </c>
      <c r="B155" s="1" t="n">
        <f aca="false">[1]'Exam 1 Points'!J155</f>
        <v>0</v>
      </c>
      <c r="C155" s="0" t="n">
        <f aca="false">[1]'Exam 2 Points'!K155</f>
        <v>0</v>
      </c>
      <c r="D155" s="0" t="n">
        <f aca="false">[1]'Quizzes Points'!H155</f>
        <v>4.65</v>
      </c>
      <c r="E155" s="0" t="n">
        <f aca="false">SUM(B155:D155)</f>
        <v>4.65</v>
      </c>
      <c r="F155" s="6" t="n">
        <f aca="false">E155/100</f>
        <v>0.0465</v>
      </c>
      <c r="G155" s="0" t="n">
        <f aca="false">IF(F155&lt;$K$13,5,IF(F155&lt;$K$12,4,IF(F155&lt;$K$11,3.7,IF(F155&lt;$K$10,3.3,IF(F155&lt;$K$9,3,IF(F155&lt;$K$8,2.7,IF(F155&lt;$K$7,2.3,IF(F155&lt;$K$6,2,IF(F155&lt;$K$5,1.7,IF(F155&lt;$K$4,1.3,IF(F155="n.t.","N/A",1)))))))))))</f>
        <v>5</v>
      </c>
      <c r="H155" s="0" t="s">
        <v>32</v>
      </c>
    </row>
    <row r="156" customFormat="false" ht="13.8" hidden="false" customHeight="false" outlineLevel="0" collapsed="false">
      <c r="A156" s="0" t="n">
        <v>386502</v>
      </c>
      <c r="B156" s="1" t="n">
        <f aca="false">[1]'Exam 1 Points'!J156</f>
        <v>34.03</v>
      </c>
      <c r="C156" s="0" t="n">
        <f aca="false">[1]'Exam 2 Points'!K156</f>
        <v>39.33</v>
      </c>
      <c r="D156" s="0" t="n">
        <f aca="false">[1]'Quizzes Points'!H156</f>
        <v>13.2</v>
      </c>
      <c r="E156" s="0" t="n">
        <f aca="false">SUM(B156:D156)</f>
        <v>86.56</v>
      </c>
      <c r="F156" s="6" t="n">
        <f aca="false">E156/100</f>
        <v>0.8656</v>
      </c>
      <c r="G156" s="0" t="n">
        <f aca="false">IF(F156&lt;$K$13,5,IF(F156&lt;$K$12,4,IF(F156&lt;$K$11,3.7,IF(F156&lt;$K$10,3.3,IF(F156&lt;$K$9,3,IF(F156&lt;$K$8,2.7,IF(F156&lt;$K$7,2.3,IF(F156&lt;$K$6,2,IF(F156&lt;$K$5,1.7,IF(F156&lt;$K$4,1.3,IF(F156="n.t.","N/A",1)))))))))))</f>
        <v>1.7</v>
      </c>
    </row>
    <row r="157" customFormat="false" ht="13.8" hidden="false" customHeight="false" outlineLevel="0" collapsed="false">
      <c r="A157" s="0" t="n">
        <v>380419</v>
      </c>
      <c r="B157" s="1" t="n">
        <f aca="false">[1]'Exam 1 Points'!J157</f>
        <v>0</v>
      </c>
      <c r="C157" s="0" t="n">
        <f aca="false">[1]'Exam 2 Points'!K157</f>
        <v>0</v>
      </c>
      <c r="D157" s="0" t="n">
        <f aca="false">[1]'Quizzes Points'!H157</f>
        <v>0</v>
      </c>
      <c r="E157" s="0" t="n">
        <f aca="false">SUM(B157:D157)</f>
        <v>0</v>
      </c>
      <c r="F157" s="6" t="n">
        <f aca="false">E157/100</f>
        <v>0</v>
      </c>
      <c r="G157" s="0" t="n">
        <f aca="false">IF(F157&lt;$K$13,5,IF(F157&lt;$K$12,4,IF(F157&lt;$K$11,3.7,IF(F157&lt;$K$10,3.3,IF(F157&lt;$K$9,3,IF(F157&lt;$K$8,2.7,IF(F157&lt;$K$7,2.3,IF(F157&lt;$K$6,2,IF(F157&lt;$K$5,1.7,IF(F157&lt;$K$4,1.3,IF(F157="n.t.","N/A",1)))))))))))</f>
        <v>5</v>
      </c>
      <c r="H157" s="0" t="s">
        <v>32</v>
      </c>
    </row>
    <row r="158" customFormat="false" ht="13.8" hidden="false" customHeight="false" outlineLevel="0" collapsed="false">
      <c r="A158" s="0" t="n">
        <v>376355</v>
      </c>
      <c r="B158" s="1" t="n">
        <f aca="false">[1]'Exam 1 Points'!J158</f>
        <v>26.12</v>
      </c>
      <c r="C158" s="0" t="n">
        <f aca="false">[1]'Exam 2 Points'!K158</f>
        <v>33.61</v>
      </c>
      <c r="D158" s="0" t="n">
        <f aca="false">[1]'Quizzes Points'!H158</f>
        <v>16.25</v>
      </c>
      <c r="E158" s="0" t="n">
        <f aca="false">SUM(B158:D158)</f>
        <v>75.98</v>
      </c>
      <c r="F158" s="6" t="n">
        <f aca="false">E158/100</f>
        <v>0.7598</v>
      </c>
      <c r="G158" s="0" t="n">
        <f aca="false">IF(F158&lt;$K$13,5,IF(F158&lt;$K$12,4,IF(F158&lt;$K$11,3.7,IF(F158&lt;$K$10,3.3,IF(F158&lt;$K$9,3,IF(F158&lt;$K$8,2.7,IF(F158&lt;$K$7,2.3,IF(F158&lt;$K$6,2,IF(F158&lt;$K$5,1.7,IF(F158&lt;$K$4,1.3,IF(F158="n.t.","N/A",1)))))))))))</f>
        <v>2.3</v>
      </c>
    </row>
    <row r="159" customFormat="false" ht="13.8" hidden="false" customHeight="false" outlineLevel="0" collapsed="false">
      <c r="A159" s="0" t="n">
        <v>387111</v>
      </c>
      <c r="B159" s="1" t="n">
        <f aca="false">[1]'Exam 1 Points'!J159</f>
        <v>0</v>
      </c>
      <c r="C159" s="0" t="n">
        <f aca="false">[1]'Exam 2 Points'!K159</f>
        <v>0</v>
      </c>
      <c r="D159" s="0" t="n">
        <f aca="false">[1]'Quizzes Points'!H159</f>
        <v>0</v>
      </c>
      <c r="E159" s="0" t="n">
        <f aca="false">SUM(B159:D159)</f>
        <v>0</v>
      </c>
      <c r="F159" s="6" t="n">
        <f aca="false">E159/100</f>
        <v>0</v>
      </c>
      <c r="G159" s="0" t="n">
        <f aca="false">IF(F159&lt;$K$13,5,IF(F159&lt;$K$12,4,IF(F159&lt;$K$11,3.7,IF(F159&lt;$K$10,3.3,IF(F159&lt;$K$9,3,IF(F159&lt;$K$8,2.7,IF(F159&lt;$K$7,2.3,IF(F159&lt;$K$6,2,IF(F159&lt;$K$5,1.7,IF(F159&lt;$K$4,1.3,IF(F159="n.t.","N/A",1)))))))))))</f>
        <v>5</v>
      </c>
      <c r="H159" s="0" t="s">
        <v>32</v>
      </c>
    </row>
    <row r="160" customFormat="false" ht="13.8" hidden="false" customHeight="false" outlineLevel="0" collapsed="false">
      <c r="A160" s="0" t="n">
        <v>387533</v>
      </c>
      <c r="B160" s="1" t="n">
        <f aca="false">[1]'Exam 1 Points'!J160</f>
        <v>20.96</v>
      </c>
      <c r="C160" s="0" t="n">
        <f aca="false">[1]'Exam 2 Points'!K160</f>
        <v>38.87</v>
      </c>
      <c r="D160" s="0" t="n">
        <f aca="false">[1]'Quizzes Points'!H160</f>
        <v>18.8</v>
      </c>
      <c r="E160" s="0" t="n">
        <f aca="false">SUM(B160:D160)</f>
        <v>78.63</v>
      </c>
      <c r="F160" s="6" t="n">
        <f aca="false">E160/100</f>
        <v>0.7863</v>
      </c>
      <c r="G160" s="0" t="n">
        <f aca="false">IF(F160&lt;$K$13,5,IF(F160&lt;$K$12,4,IF(F160&lt;$K$11,3.7,IF(F160&lt;$K$10,3.3,IF(F160&lt;$K$9,3,IF(F160&lt;$K$8,2.7,IF(F160&lt;$K$7,2.3,IF(F160&lt;$K$6,2,IF(F160&lt;$K$5,1.7,IF(F160&lt;$K$4,1.3,IF(F160="n.t.","N/A",1)))))))))))</f>
        <v>2.3</v>
      </c>
    </row>
    <row r="161" customFormat="false" ht="13.8" hidden="false" customHeight="false" outlineLevel="0" collapsed="false">
      <c r="A161" s="0" t="n">
        <v>380777</v>
      </c>
      <c r="B161" s="1" t="n">
        <f aca="false">[1]'Exam 1 Points'!J161</f>
        <v>31.22</v>
      </c>
      <c r="C161" s="0" t="n">
        <f aca="false">[1]'Exam 2 Points'!K161</f>
        <v>36.89</v>
      </c>
      <c r="D161" s="0" t="n">
        <f aca="false">[1]'Quizzes Points'!H161</f>
        <v>19.55</v>
      </c>
      <c r="E161" s="0" t="n">
        <f aca="false">SUM(B161:D161)</f>
        <v>87.66</v>
      </c>
      <c r="F161" s="6" t="n">
        <f aca="false">E161/100</f>
        <v>0.8766</v>
      </c>
      <c r="G161" s="0" t="n">
        <f aca="false">IF(F161&lt;$K$13,5,IF(F161&lt;$K$12,4,IF(F161&lt;$K$11,3.7,IF(F161&lt;$K$10,3.3,IF(F161&lt;$K$9,3,IF(F161&lt;$K$8,2.7,IF(F161&lt;$K$7,2.3,IF(F161&lt;$K$6,2,IF(F161&lt;$K$5,1.7,IF(F161&lt;$K$4,1.3,IF(F161="n.t.","N/A",1)))))))))))</f>
        <v>1.7</v>
      </c>
    </row>
    <row r="162" customFormat="false" ht="13.8" hidden="false" customHeight="false" outlineLevel="0" collapsed="false">
      <c r="A162" s="0" t="n">
        <v>382033</v>
      </c>
      <c r="B162" s="1" t="n">
        <f aca="false">[1]'Exam 1 Points'!J162</f>
        <v>0</v>
      </c>
      <c r="C162" s="0" t="n">
        <f aca="false">[1]'Exam 2 Points'!K162</f>
        <v>0</v>
      </c>
      <c r="D162" s="0" t="n">
        <f aca="false">[1]'Quizzes Points'!H162</f>
        <v>0</v>
      </c>
      <c r="E162" s="0" t="n">
        <f aca="false">SUM(B162:D162)</f>
        <v>0</v>
      </c>
      <c r="F162" s="6" t="n">
        <f aca="false">E162/100</f>
        <v>0</v>
      </c>
      <c r="G162" s="0" t="n">
        <f aca="false">IF(F162&lt;$K$13,5,IF(F162&lt;$K$12,4,IF(F162&lt;$K$11,3.7,IF(F162&lt;$K$10,3.3,IF(F162&lt;$K$9,3,IF(F162&lt;$K$8,2.7,IF(F162&lt;$K$7,2.3,IF(F162&lt;$K$6,2,IF(F162&lt;$K$5,1.7,IF(F162&lt;$K$4,1.3,IF(F162="n.t.","N/A",1)))))))))))</f>
        <v>5</v>
      </c>
      <c r="H162" s="0" t="s">
        <v>32</v>
      </c>
    </row>
    <row r="163" customFormat="false" ht="13.8" hidden="false" customHeight="false" outlineLevel="0" collapsed="false">
      <c r="A163" s="0" t="n">
        <v>338729</v>
      </c>
      <c r="B163" s="1" t="n">
        <f aca="false">[1]'Exam 1 Points'!J163</f>
        <v>0</v>
      </c>
      <c r="C163" s="0" t="n">
        <f aca="false">[1]'Exam 2 Points'!K163</f>
        <v>0</v>
      </c>
      <c r="D163" s="0" t="n">
        <f aca="false">[1]'Quizzes Points'!H163</f>
        <v>0</v>
      </c>
      <c r="E163" s="0" t="n">
        <f aca="false">SUM(B163:D163)</f>
        <v>0</v>
      </c>
      <c r="F163" s="6" t="n">
        <f aca="false">E163/100</f>
        <v>0</v>
      </c>
      <c r="G163" s="0" t="n">
        <f aca="false">IF(F163&lt;$K$13,5,IF(F163&lt;$K$12,4,IF(F163&lt;$K$11,3.7,IF(F163&lt;$K$10,3.3,IF(F163&lt;$K$9,3,IF(F163&lt;$K$8,2.7,IF(F163&lt;$K$7,2.3,IF(F163&lt;$K$6,2,IF(F163&lt;$K$5,1.7,IF(F163&lt;$K$4,1.3,IF(F163="n.t.","N/A",1)))))))))))</f>
        <v>5</v>
      </c>
      <c r="H163" s="0" t="s">
        <v>32</v>
      </c>
    </row>
    <row r="164" customFormat="false" ht="13.8" hidden="false" customHeight="false" outlineLevel="0" collapsed="false">
      <c r="A164" s="0" t="n">
        <v>369368</v>
      </c>
      <c r="B164" s="1" t="n">
        <f aca="false">[1]'Exam 1 Points'!J164</f>
        <v>34.23</v>
      </c>
      <c r="C164" s="0" t="n">
        <f aca="false">[1]'Exam 2 Points'!K164</f>
        <v>43</v>
      </c>
      <c r="D164" s="0" t="n">
        <f aca="false">[1]'Quizzes Points'!H164</f>
        <v>18.18</v>
      </c>
      <c r="E164" s="0" t="n">
        <f aca="false">SUM(B164:D164)</f>
        <v>95.41</v>
      </c>
      <c r="F164" s="6" t="n">
        <f aca="false">E164/100</f>
        <v>0.9541</v>
      </c>
      <c r="G164" s="0" t="n">
        <f aca="false">IF(F164&lt;$K$13,5,IF(F164&lt;$K$12,4,IF(F164&lt;$K$11,3.7,IF(F164&lt;$K$10,3.3,IF(F164&lt;$K$9,3,IF(F164&lt;$K$8,2.7,IF(F164&lt;$K$7,2.3,IF(F164&lt;$K$6,2,IF(F164&lt;$K$5,1.7,IF(F164&lt;$K$4,1.3,IF(F164="n.t.","N/A",1)))))))))))</f>
        <v>1</v>
      </c>
    </row>
    <row r="165" customFormat="false" ht="13.8" hidden="false" customHeight="false" outlineLevel="0" collapsed="false">
      <c r="A165" s="0" t="n">
        <v>376149</v>
      </c>
      <c r="B165" s="1" t="n">
        <f aca="false">[1]'Exam 1 Points'!J165</f>
        <v>0</v>
      </c>
      <c r="C165" s="0" t="n">
        <f aca="false">[1]'Exam 2 Points'!K165</f>
        <v>0</v>
      </c>
      <c r="D165" s="0" t="n">
        <f aca="false">[1]'Quizzes Points'!H165</f>
        <v>0</v>
      </c>
      <c r="E165" s="0" t="n">
        <f aca="false">SUM(B165:D165)</f>
        <v>0</v>
      </c>
      <c r="F165" s="6" t="n">
        <f aca="false">E165/100</f>
        <v>0</v>
      </c>
      <c r="G165" s="0" t="n">
        <f aca="false">IF(F165&lt;$K$13,5,IF(F165&lt;$K$12,4,IF(F165&lt;$K$11,3.7,IF(F165&lt;$K$10,3.3,IF(F165&lt;$K$9,3,IF(F165&lt;$K$8,2.7,IF(F165&lt;$K$7,2.3,IF(F165&lt;$K$6,2,IF(F165&lt;$K$5,1.7,IF(F165&lt;$K$4,1.3,IF(F165="n.t.","N/A",1)))))))))))</f>
        <v>5</v>
      </c>
      <c r="H165" s="0" t="s">
        <v>32</v>
      </c>
    </row>
    <row r="166" customFormat="false" ht="13.8" hidden="false" customHeight="false" outlineLevel="0" collapsed="false">
      <c r="A166" s="0" t="n">
        <v>347973</v>
      </c>
      <c r="B166" s="1" t="n">
        <f aca="false">[1]'Exam 1 Points'!J166</f>
        <v>36.18</v>
      </c>
      <c r="C166" s="0" t="n">
        <f aca="false">[1]'Exam 2 Points'!K166</f>
        <v>33.86</v>
      </c>
      <c r="D166" s="0" t="n">
        <f aca="false">[1]'Quizzes Points'!H166</f>
        <v>11.33</v>
      </c>
      <c r="E166" s="0" t="n">
        <f aca="false">SUM(B166:D166)</f>
        <v>81.37</v>
      </c>
      <c r="F166" s="6" t="n">
        <f aca="false">E166/100</f>
        <v>0.8137</v>
      </c>
      <c r="G166" s="0" t="n">
        <f aca="false">IF(F166&lt;$K$13,5,IF(F166&lt;$K$12,4,IF(F166&lt;$K$11,3.7,IF(F166&lt;$K$10,3.3,IF(F166&lt;$K$9,3,IF(F166&lt;$K$8,2.7,IF(F166&lt;$K$7,2.3,IF(F166&lt;$K$6,2,IF(F166&lt;$K$5,1.7,IF(F166&lt;$K$4,1.3,IF(F166="n.t.","N/A",1)))))))))))</f>
        <v>2</v>
      </c>
    </row>
    <row r="167" customFormat="false" ht="13.8" hidden="false" customHeight="false" outlineLevel="0" collapsed="false">
      <c r="A167" s="0" t="n">
        <v>387664</v>
      </c>
      <c r="B167" s="1" t="n">
        <f aca="false">[1]'Exam 1 Points'!J167</f>
        <v>34.9</v>
      </c>
      <c r="C167" s="0" t="n">
        <f aca="false">[1]'Exam 2 Points'!K167</f>
        <v>44.56</v>
      </c>
      <c r="D167" s="0" t="n">
        <f aca="false">[1]'Quizzes Points'!H167</f>
        <v>19.6</v>
      </c>
      <c r="E167" s="0" t="n">
        <f aca="false">SUM(B167:D167)</f>
        <v>99.06</v>
      </c>
      <c r="F167" s="6" t="n">
        <f aca="false">E167/100</f>
        <v>0.9906</v>
      </c>
      <c r="G167" s="0" t="n">
        <f aca="false">IF(F167&lt;$K$13,5,IF(F167&lt;$K$12,4,IF(F167&lt;$K$11,3.7,IF(F167&lt;$K$10,3.3,IF(F167&lt;$K$9,3,IF(F167&lt;$K$8,2.7,IF(F167&lt;$K$7,2.3,IF(F167&lt;$K$6,2,IF(F167&lt;$K$5,1.7,IF(F167&lt;$K$4,1.3,IF(F167="n.t.","N/A",1)))))))))))</f>
        <v>1</v>
      </c>
    </row>
    <row r="168" customFormat="false" ht="13.8" hidden="false" customHeight="false" outlineLevel="0" collapsed="false">
      <c r="A168" s="0" t="n">
        <v>380776</v>
      </c>
      <c r="B168" s="1" t="n">
        <f aca="false">[1]'Exam 1 Points'!J168</f>
        <v>22.56</v>
      </c>
      <c r="C168" s="0" t="n">
        <f aca="false">[1]'Exam 2 Points'!K168</f>
        <v>36.86</v>
      </c>
      <c r="D168" s="0" t="n">
        <f aca="false">[1]'Quizzes Points'!H168</f>
        <v>19.05</v>
      </c>
      <c r="E168" s="0" t="n">
        <f aca="false">SUM(B168:D168)</f>
        <v>78.47</v>
      </c>
      <c r="F168" s="6" t="n">
        <f aca="false">E168/100</f>
        <v>0.7847</v>
      </c>
      <c r="G168" s="0" t="n">
        <f aca="false">IF(F168&lt;$K$13,5,IF(F168&lt;$K$12,4,IF(F168&lt;$K$11,3.7,IF(F168&lt;$K$10,3.3,IF(F168&lt;$K$9,3,IF(F168&lt;$K$8,2.7,IF(F168&lt;$K$7,2.3,IF(F168&lt;$K$6,2,IF(F168&lt;$K$5,1.7,IF(F168&lt;$K$4,1.3,IF(F168="n.t.","N/A",1)))))))))))</f>
        <v>2.3</v>
      </c>
    </row>
    <row r="169" customFormat="false" ht="13.8" hidden="false" customHeight="false" outlineLevel="0" collapsed="false">
      <c r="A169" s="0" t="n">
        <v>381068</v>
      </c>
      <c r="B169" s="1" t="n">
        <f aca="false">[1]'Exam 1 Points'!J169</f>
        <v>23.53</v>
      </c>
      <c r="C169" s="0" t="n">
        <f aca="false">[1]'Exam 2 Points'!K169</f>
        <v>34.17</v>
      </c>
      <c r="D169" s="0" t="n">
        <f aca="false">[1]'Quizzes Points'!H169</f>
        <v>19.6</v>
      </c>
      <c r="E169" s="0" t="n">
        <f aca="false">SUM(B169:D169)</f>
        <v>77.3</v>
      </c>
      <c r="F169" s="6" t="n">
        <f aca="false">E169/100</f>
        <v>0.773</v>
      </c>
      <c r="G169" s="0" t="n">
        <f aca="false">IF(F169&lt;$K$13,5,IF(F169&lt;$K$12,4,IF(F169&lt;$K$11,3.7,IF(F169&lt;$K$10,3.3,IF(F169&lt;$K$9,3,IF(F169&lt;$K$8,2.7,IF(F169&lt;$K$7,2.3,IF(F169&lt;$K$6,2,IF(F169&lt;$K$5,1.7,IF(F169&lt;$K$4,1.3,IF(F169="n.t.","N/A",1)))))))))))</f>
        <v>2.3</v>
      </c>
    </row>
    <row r="170" customFormat="false" ht="13.8" hidden="false" customHeight="false" outlineLevel="0" collapsed="false">
      <c r="A170" s="0" t="n">
        <v>374383</v>
      </c>
      <c r="B170" s="1" t="n">
        <f aca="false">[1]'Exam 1 Points'!J170</f>
        <v>25.77</v>
      </c>
      <c r="C170" s="0" t="n">
        <f aca="false">[1]'Exam 2 Points'!K170</f>
        <v>32.66</v>
      </c>
      <c r="D170" s="0" t="n">
        <f aca="false">[1]'Quizzes Points'!H170</f>
        <v>16.37</v>
      </c>
      <c r="E170" s="0" t="n">
        <f aca="false">SUM(B170:D170)</f>
        <v>74.8</v>
      </c>
      <c r="F170" s="6" t="n">
        <f aca="false">E170/100</f>
        <v>0.748</v>
      </c>
      <c r="G170" s="0" t="n">
        <f aca="false">IF(F170&lt;$K$13,5,IF(F170&lt;$K$12,4,IF(F170&lt;$K$11,3.7,IF(F170&lt;$K$10,3.3,IF(F170&lt;$K$9,3,IF(F170&lt;$K$8,2.7,IF(F170&lt;$K$7,2.3,IF(F170&lt;$K$6,2,IF(F170&lt;$K$5,1.7,IF(F170&lt;$K$4,1.3,IF(F170="n.t.","N/A",1)))))))))))</f>
        <v>2.7</v>
      </c>
    </row>
  </sheetData>
  <mergeCells count="4">
    <mergeCell ref="L2:M2"/>
    <mergeCell ref="N2:O2"/>
    <mergeCell ref="J3:K3"/>
    <mergeCell ref="J16:Q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2017-03-30T12:27:26Z</dcterms:created>
  <dc:creator/>
  <dc:description/>
  <dc:language>en-US</dc:language>
  <cp:lastModifiedBy/>
  <dcterms:modified xsi:type="dcterms:W3CDTF">2017-03-30T14:02:42Z</dcterms:modified>
  <cp:revision>10</cp:revision>
  <dc:subject/>
  <dc:title/>
</cp:coreProperties>
</file>