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енис\4 сем\МатПрога\laba3\"/>
    </mc:Choice>
  </mc:AlternateContent>
  <xr:revisionPtr revIDLastSave="0" documentId="13_ncr:1_{FBDBE11C-8B02-4A24-981D-B833945A25DE}" xr6:coauthVersionLast="47" xr6:coauthVersionMax="47" xr10:uidLastSave="{00000000-0000-0000-0000-000000000000}"/>
  <bookViews>
    <workbookView xWindow="14400" yWindow="0" windowWidth="14400" windowHeight="17400" xr2:uid="{DA7691E9-4818-4025-AE1D-6285A82E51D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C96" i="1"/>
  <c r="C94" i="1"/>
  <c r="B94" i="1"/>
  <c r="D93" i="1"/>
  <c r="D92" i="1"/>
  <c r="C3" i="1"/>
  <c r="D3" i="1"/>
  <c r="B4" i="1"/>
  <c r="D4" i="1"/>
  <c r="G4" i="1" s="1"/>
  <c r="B5" i="1"/>
  <c r="C5" i="1"/>
  <c r="B6" i="1"/>
  <c r="C6" i="1"/>
  <c r="D6" i="1"/>
  <c r="B7" i="1"/>
  <c r="C7" i="1"/>
  <c r="B37" i="1"/>
  <c r="C37" i="1"/>
  <c r="D37" i="1"/>
  <c r="B46" i="1"/>
  <c r="C46" i="1"/>
  <c r="D46" i="1"/>
  <c r="B64" i="1"/>
  <c r="C64" i="1"/>
  <c r="D64" i="1"/>
  <c r="B72" i="1"/>
  <c r="C72" i="1"/>
  <c r="D72" i="1"/>
  <c r="B87" i="1"/>
  <c r="C87" i="1"/>
  <c r="D87" i="1"/>
  <c r="E85" i="1"/>
  <c r="E86" i="1"/>
  <c r="E84" i="1"/>
  <c r="E70" i="1"/>
  <c r="E71" i="1"/>
  <c r="E69" i="1"/>
  <c r="E64" i="1"/>
  <c r="F61" i="1"/>
  <c r="F62" i="1"/>
  <c r="F63" i="1"/>
  <c r="F60" i="1"/>
  <c r="E46" i="1"/>
  <c r="F43" i="1"/>
  <c r="F44" i="1"/>
  <c r="F45" i="1"/>
  <c r="F42" i="1"/>
  <c r="E37" i="1"/>
  <c r="F37" i="1"/>
  <c r="G33" i="1"/>
  <c r="G34" i="1"/>
  <c r="G35" i="1"/>
  <c r="G36" i="1"/>
  <c r="G32" i="1"/>
  <c r="E7" i="1"/>
  <c r="F6" i="1"/>
  <c r="F5" i="1"/>
  <c r="F4" i="1"/>
  <c r="E4" i="1"/>
  <c r="F3" i="1"/>
  <c r="G3" i="1" s="1"/>
  <c r="E11" i="1" l="1"/>
  <c r="B11" i="1"/>
  <c r="D11" i="1"/>
  <c r="F10" i="1"/>
  <c r="D10" i="1"/>
  <c r="C10" i="1"/>
  <c r="F11" i="1"/>
  <c r="G7" i="1"/>
  <c r="C14" i="1" s="1"/>
  <c r="G6" i="1"/>
  <c r="F13" i="1" s="1"/>
  <c r="G5" i="1"/>
  <c r="E15" i="1" l="1"/>
  <c r="D15" i="1"/>
  <c r="D19" i="1" s="1"/>
  <c r="D18" i="1"/>
  <c r="C13" i="1"/>
  <c r="C15" i="1" s="1"/>
  <c r="D13" i="1"/>
  <c r="B14" i="1"/>
  <c r="E12" i="1"/>
  <c r="C12" i="1"/>
  <c r="B12" i="1"/>
  <c r="B13" i="1"/>
  <c r="E14" i="1"/>
  <c r="D14" i="1"/>
  <c r="B15" i="1"/>
  <c r="B19" i="1"/>
  <c r="E19" i="1"/>
  <c r="F12" i="1"/>
  <c r="C22" i="1" l="1"/>
  <c r="C18" i="1"/>
  <c r="F15" i="1"/>
  <c r="F20" i="1" s="1"/>
  <c r="J4" i="1"/>
  <c r="D22" i="1"/>
  <c r="E22" i="1"/>
  <c r="B21" i="1"/>
  <c r="B20" i="1"/>
  <c r="C20" i="1"/>
  <c r="E20" i="1"/>
  <c r="B22" i="1"/>
  <c r="D21" i="1"/>
  <c r="C21" i="1"/>
  <c r="C48" i="1" l="1"/>
  <c r="C39" i="1"/>
  <c r="C89" i="1"/>
  <c r="C74" i="1"/>
  <c r="C66" i="1"/>
  <c r="F19" i="1"/>
  <c r="F21" i="1"/>
  <c r="F18" i="1"/>
</calcChain>
</file>

<file path=xl/sharedStrings.xml><?xml version="1.0" encoding="utf-8"?>
<sst xmlns="http://schemas.openxmlformats.org/spreadsheetml/2006/main" count="114" uniqueCount="35">
  <si>
    <t>di</t>
  </si>
  <si>
    <t xml:space="preserve">n= </t>
  </si>
  <si>
    <t>INF</t>
  </si>
  <si>
    <t>dj</t>
  </si>
  <si>
    <t>H=</t>
  </si>
  <si>
    <t>0(5)</t>
  </si>
  <si>
    <t>0(0)</t>
  </si>
  <si>
    <t>0(8)</t>
  </si>
  <si>
    <t>0(79)</t>
  </si>
  <si>
    <t>1. В данной таблице мы демонстрировали ситуацию, когда мы не включаем маршрут 5-4, так как он имеет наибольшее 0(n)</t>
  </si>
  <si>
    <t>2. В данной таблице мы демонстрировали ситуацию, когда мы включаем в маршрут 5-4 путем исключения прямого и обратного маршрутов из таблицы. Нашли минимальные элементы в столбце и строке.</t>
  </si>
  <si>
    <t>Как мы видим, включение маршрута 5-4 не приводит к увеличению общего маршрута H, а значит мы включаем маршрут 5-4</t>
  </si>
  <si>
    <t>Т.к. 78 &lt; 157</t>
  </si>
  <si>
    <t>0(47)</t>
  </si>
  <si>
    <t>0(11)</t>
  </si>
  <si>
    <t>На данном этапе нужно рассмотреть две ситуации, которые описаны ниже</t>
  </si>
  <si>
    <t>Аналогично рассматриваем два случая: включение и не включение маршрута 1-5</t>
  </si>
  <si>
    <t>1. Ситуация не включения маршрута 1-5</t>
  </si>
  <si>
    <t>2. Ситуация включения маршрута 1-5</t>
  </si>
  <si>
    <t xml:space="preserve">H= </t>
  </si>
  <si>
    <t>Т.к. 83 &lt; 125, то мы включаем маршрут 1-5</t>
  </si>
  <si>
    <t>Рассматриваем два случая: включение или не включение маршрута 4-3</t>
  </si>
  <si>
    <t>1. Ситуация не включения маршрута 4-3</t>
  </si>
  <si>
    <t>Т.к. 83 &lt; 94, то мы включаем маршрут 4-3</t>
  </si>
  <si>
    <t>2. Ситуация включения маршрута 4-3</t>
  </si>
  <si>
    <t>0(INF)</t>
  </si>
  <si>
    <t>Включаем маршруты 2-1 и 3-2</t>
  </si>
  <si>
    <t>Отрезки</t>
  </si>
  <si>
    <t>Длина</t>
  </si>
  <si>
    <t>2-&gt;1</t>
  </si>
  <si>
    <t>3-&gt;2</t>
  </si>
  <si>
    <t>4-&gt;3</t>
  </si>
  <si>
    <t>1-&gt;5</t>
  </si>
  <si>
    <t>5-&gt;4</t>
  </si>
  <si>
    <t>кратчайший маршрут алгоритмом Литтла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</si>
</sst>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5" borderId="1" xfId="0" applyFill="1" applyBorder="1"/>
    <xf numFmtId="16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967D-1360-4987-9E79-05D94C21EF17}">
  <dimension ref="A1:J112"/>
  <sheetViews>
    <sheetView tabSelected="1" topLeftCell="A79" zoomScale="81" workbookViewId="0">
      <selection activeCell="D119" sqref="D119"/>
    </sheetView>
  </sheetViews>
  <sheetFormatPr defaultRowHeight="15" x14ac:dyDescent="0.25"/>
  <sheetData>
    <row r="1" spans="1:10" x14ac:dyDescent="0.25">
      <c r="A1" t="s">
        <v>1</v>
      </c>
      <c r="B1">
        <v>7</v>
      </c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0</v>
      </c>
    </row>
    <row r="3" spans="1:10" x14ac:dyDescent="0.25">
      <c r="A3">
        <v>1</v>
      </c>
      <c r="B3" s="1" t="s">
        <v>2</v>
      </c>
      <c r="C3" s="1">
        <f>2*B1</f>
        <v>14</v>
      </c>
      <c r="D3" s="1">
        <f>21+B1</f>
        <v>28</v>
      </c>
      <c r="E3" s="1" t="s">
        <v>2</v>
      </c>
      <c r="F3" s="1">
        <f>B1</f>
        <v>7</v>
      </c>
      <c r="G3" s="2">
        <f>MIN(B3:F3)</f>
        <v>7</v>
      </c>
    </row>
    <row r="4" spans="1:10" x14ac:dyDescent="0.25">
      <c r="A4">
        <v>2</v>
      </c>
      <c r="B4" s="1">
        <f>B1</f>
        <v>7</v>
      </c>
      <c r="C4" s="1" t="s">
        <v>2</v>
      </c>
      <c r="D4" s="1">
        <f>15+B1</f>
        <v>22</v>
      </c>
      <c r="E4" s="1">
        <f>68-B1</f>
        <v>61</v>
      </c>
      <c r="F4" s="1">
        <f>84-B1</f>
        <v>77</v>
      </c>
      <c r="G4" s="2">
        <f>MIN(B4:F4)</f>
        <v>7</v>
      </c>
      <c r="I4" t="s">
        <v>4</v>
      </c>
      <c r="J4">
        <f>SUM(G3:G7,B15:F15)</f>
        <v>78</v>
      </c>
    </row>
    <row r="5" spans="1:10" x14ac:dyDescent="0.25">
      <c r="A5">
        <v>3</v>
      </c>
      <c r="B5" s="1">
        <f>2+B1</f>
        <v>9</v>
      </c>
      <c r="C5" s="1">
        <f>3*B1</f>
        <v>21</v>
      </c>
      <c r="D5" s="1" t="s">
        <v>2</v>
      </c>
      <c r="E5" s="1">
        <v>86</v>
      </c>
      <c r="F5" s="1">
        <f>49+B1</f>
        <v>56</v>
      </c>
      <c r="G5" s="2">
        <f>MIN(B5:F5)</f>
        <v>9</v>
      </c>
    </row>
    <row r="6" spans="1:10" x14ac:dyDescent="0.25">
      <c r="A6">
        <v>4</v>
      </c>
      <c r="B6" s="1">
        <f>17+B1</f>
        <v>24</v>
      </c>
      <c r="C6" s="1">
        <f>58-B1</f>
        <v>51</v>
      </c>
      <c r="D6" s="1">
        <f>4*B1</f>
        <v>28</v>
      </c>
      <c r="E6" s="1" t="s">
        <v>2</v>
      </c>
      <c r="F6" s="1">
        <f>3*B1</f>
        <v>21</v>
      </c>
      <c r="G6" s="2">
        <f>MIN(B6:F6)</f>
        <v>21</v>
      </c>
    </row>
    <row r="7" spans="1:10" x14ac:dyDescent="0.25">
      <c r="A7">
        <v>5</v>
      </c>
      <c r="B7" s="1">
        <f>93-B1</f>
        <v>86</v>
      </c>
      <c r="C7" s="1">
        <f>66+B1</f>
        <v>73</v>
      </c>
      <c r="D7" s="1">
        <v>52</v>
      </c>
      <c r="E7" s="1">
        <f>13+B1</f>
        <v>20</v>
      </c>
      <c r="F7" s="1" t="s">
        <v>2</v>
      </c>
      <c r="G7" s="2">
        <f>MIN(B7:F7)</f>
        <v>20</v>
      </c>
    </row>
    <row r="9" spans="1:10" x14ac:dyDescent="0.25">
      <c r="B9">
        <v>1</v>
      </c>
      <c r="C9">
        <v>2</v>
      </c>
      <c r="D9">
        <v>3</v>
      </c>
      <c r="E9">
        <v>4</v>
      </c>
      <c r="F9">
        <v>5</v>
      </c>
    </row>
    <row r="10" spans="1:10" x14ac:dyDescent="0.25">
      <c r="A10">
        <v>1</v>
      </c>
      <c r="B10" s="1" t="s">
        <v>2</v>
      </c>
      <c r="C10" s="1">
        <f>C3-G3</f>
        <v>7</v>
      </c>
      <c r="D10" s="1">
        <f>D3-G3</f>
        <v>21</v>
      </c>
      <c r="E10" s="1" t="s">
        <v>2</v>
      </c>
      <c r="F10" s="1">
        <f>F3-G3</f>
        <v>0</v>
      </c>
    </row>
    <row r="11" spans="1:10" x14ac:dyDescent="0.25">
      <c r="A11">
        <v>2</v>
      </c>
      <c r="B11" s="1">
        <f>B4-G4</f>
        <v>0</v>
      </c>
      <c r="C11" s="1" t="s">
        <v>2</v>
      </c>
      <c r="D11" s="1">
        <f>D4-G4</f>
        <v>15</v>
      </c>
      <c r="E11" s="1">
        <f>E4-G4</f>
        <v>54</v>
      </c>
      <c r="F11" s="1">
        <f>F4-G4</f>
        <v>70</v>
      </c>
    </row>
    <row r="12" spans="1:10" x14ac:dyDescent="0.25">
      <c r="A12">
        <v>3</v>
      </c>
      <c r="B12" s="1">
        <f>B5-G5</f>
        <v>0</v>
      </c>
      <c r="C12" s="1">
        <f>C5-G5</f>
        <v>12</v>
      </c>
      <c r="D12" s="1" t="s">
        <v>2</v>
      </c>
      <c r="E12" s="1">
        <f>E5-G5</f>
        <v>77</v>
      </c>
      <c r="F12" s="1">
        <f>F5-G5</f>
        <v>47</v>
      </c>
    </row>
    <row r="13" spans="1:10" x14ac:dyDescent="0.25">
      <c r="A13">
        <v>4</v>
      </c>
      <c r="B13" s="1">
        <f>B6-G6</f>
        <v>3</v>
      </c>
      <c r="C13" s="1">
        <f>C6-G6</f>
        <v>30</v>
      </c>
      <c r="D13" s="1">
        <f>D6-G6</f>
        <v>7</v>
      </c>
      <c r="E13" s="1" t="s">
        <v>2</v>
      </c>
      <c r="F13" s="1">
        <f>F6-G6</f>
        <v>0</v>
      </c>
    </row>
    <row r="14" spans="1:10" x14ac:dyDescent="0.25">
      <c r="A14">
        <v>5</v>
      </c>
      <c r="B14" s="1">
        <f>B7-G7</f>
        <v>66</v>
      </c>
      <c r="C14" s="1">
        <f>C7-G7</f>
        <v>53</v>
      </c>
      <c r="D14" s="1">
        <f>D7-G7</f>
        <v>32</v>
      </c>
      <c r="E14" s="1">
        <f>E7-G7</f>
        <v>0</v>
      </c>
      <c r="F14" s="1" t="s">
        <v>2</v>
      </c>
    </row>
    <row r="15" spans="1:10" x14ac:dyDescent="0.25">
      <c r="A15" t="s">
        <v>3</v>
      </c>
      <c r="B15" s="2">
        <f>MIN(B10:B14)</f>
        <v>0</v>
      </c>
      <c r="C15" s="2">
        <f t="shared" ref="C15:F15" si="0">MIN(C10:C14)</f>
        <v>7</v>
      </c>
      <c r="D15" s="2">
        <f t="shared" si="0"/>
        <v>7</v>
      </c>
      <c r="E15" s="2">
        <f t="shared" si="0"/>
        <v>0</v>
      </c>
      <c r="F15" s="2">
        <f t="shared" si="0"/>
        <v>0</v>
      </c>
    </row>
    <row r="17" spans="1:9" x14ac:dyDescent="0.25">
      <c r="B17">
        <v>1</v>
      </c>
      <c r="C17">
        <v>2</v>
      </c>
      <c r="D17">
        <v>3</v>
      </c>
      <c r="E17">
        <v>4</v>
      </c>
      <c r="F17">
        <v>5</v>
      </c>
    </row>
    <row r="18" spans="1:9" x14ac:dyDescent="0.25">
      <c r="A18">
        <v>1</v>
      </c>
      <c r="B18" s="1" t="s">
        <v>2</v>
      </c>
      <c r="C18" s="1">
        <f>C10-C15</f>
        <v>0</v>
      </c>
      <c r="D18" s="1">
        <f>D10-D15</f>
        <v>14</v>
      </c>
      <c r="E18" s="1" t="s">
        <v>2</v>
      </c>
      <c r="F18" s="1">
        <f>F10-F15</f>
        <v>0</v>
      </c>
    </row>
    <row r="19" spans="1:9" x14ac:dyDescent="0.25">
      <c r="A19">
        <v>2</v>
      </c>
      <c r="B19" s="1">
        <f>B11-B15</f>
        <v>0</v>
      </c>
      <c r="C19" s="1" t="s">
        <v>2</v>
      </c>
      <c r="D19" s="1">
        <f>D11-D15</f>
        <v>8</v>
      </c>
      <c r="E19" s="1">
        <f>E11-E15</f>
        <v>54</v>
      </c>
      <c r="F19" s="1">
        <f>F11-F15</f>
        <v>70</v>
      </c>
    </row>
    <row r="20" spans="1:9" x14ac:dyDescent="0.25">
      <c r="A20">
        <v>3</v>
      </c>
      <c r="B20" s="1">
        <f>B12-B15</f>
        <v>0</v>
      </c>
      <c r="C20" s="1">
        <f>C12-C15</f>
        <v>5</v>
      </c>
      <c r="D20" s="1" t="s">
        <v>2</v>
      </c>
      <c r="E20" s="1">
        <f>E12-E15</f>
        <v>77</v>
      </c>
      <c r="F20" s="1">
        <f>F12-F15</f>
        <v>47</v>
      </c>
    </row>
    <row r="21" spans="1:9" x14ac:dyDescent="0.25">
      <c r="A21">
        <v>4</v>
      </c>
      <c r="B21" s="1">
        <f>B13-B15</f>
        <v>3</v>
      </c>
      <c r="C21" s="1">
        <f>C13-C15</f>
        <v>23</v>
      </c>
      <c r="D21" s="1">
        <f>D13-D15</f>
        <v>0</v>
      </c>
      <c r="E21" s="1" t="s">
        <v>2</v>
      </c>
      <c r="F21" s="1">
        <f>F13-F15</f>
        <v>0</v>
      </c>
    </row>
    <row r="22" spans="1:9" x14ac:dyDescent="0.25">
      <c r="A22">
        <v>5</v>
      </c>
      <c r="B22" s="1">
        <f>B14-B15</f>
        <v>66</v>
      </c>
      <c r="C22" s="1">
        <f>C14-C15</f>
        <v>46</v>
      </c>
      <c r="D22" s="1">
        <f>D14-D15</f>
        <v>25</v>
      </c>
      <c r="E22" s="1">
        <f>E14-E15</f>
        <v>0</v>
      </c>
      <c r="F22" s="1" t="s">
        <v>2</v>
      </c>
    </row>
    <row r="24" spans="1:9" x14ac:dyDescent="0.25">
      <c r="B24">
        <v>1</v>
      </c>
      <c r="C24">
        <v>2</v>
      </c>
      <c r="D24">
        <v>3</v>
      </c>
      <c r="E24">
        <v>4</v>
      </c>
      <c r="F24">
        <v>5</v>
      </c>
    </row>
    <row r="25" spans="1:9" x14ac:dyDescent="0.25">
      <c r="A25">
        <v>1</v>
      </c>
      <c r="B25" s="1" t="s">
        <v>2</v>
      </c>
      <c r="C25" s="4" t="s">
        <v>5</v>
      </c>
      <c r="D25" s="1">
        <v>14</v>
      </c>
      <c r="E25" s="1" t="s">
        <v>2</v>
      </c>
      <c r="F25" s="4" t="s">
        <v>6</v>
      </c>
      <c r="H25" t="s">
        <v>15</v>
      </c>
    </row>
    <row r="26" spans="1:9" x14ac:dyDescent="0.25">
      <c r="A26">
        <v>2</v>
      </c>
      <c r="B26" s="4" t="s">
        <v>7</v>
      </c>
      <c r="C26" s="1" t="s">
        <v>2</v>
      </c>
      <c r="D26" s="1">
        <v>8</v>
      </c>
      <c r="E26" s="1">
        <v>54</v>
      </c>
      <c r="F26" s="1">
        <v>70</v>
      </c>
    </row>
    <row r="27" spans="1:9" x14ac:dyDescent="0.25">
      <c r="A27">
        <v>3</v>
      </c>
      <c r="B27" s="4" t="s">
        <v>5</v>
      </c>
      <c r="C27" s="1">
        <v>5</v>
      </c>
      <c r="D27" s="1" t="s">
        <v>2</v>
      </c>
      <c r="E27" s="1">
        <v>77</v>
      </c>
      <c r="F27" s="1">
        <v>47</v>
      </c>
    </row>
    <row r="28" spans="1:9" x14ac:dyDescent="0.25">
      <c r="A28">
        <v>4</v>
      </c>
      <c r="B28" s="1">
        <v>3</v>
      </c>
      <c r="C28" s="1">
        <v>23</v>
      </c>
      <c r="D28" s="4" t="s">
        <v>7</v>
      </c>
      <c r="E28" s="1" t="s">
        <v>2</v>
      </c>
      <c r="F28" s="4" t="s">
        <v>6</v>
      </c>
    </row>
    <row r="29" spans="1:9" x14ac:dyDescent="0.25">
      <c r="A29">
        <v>5</v>
      </c>
      <c r="B29" s="1">
        <v>66</v>
      </c>
      <c r="C29" s="1">
        <v>46</v>
      </c>
      <c r="D29" s="1">
        <v>25</v>
      </c>
      <c r="E29" s="3" t="s">
        <v>8</v>
      </c>
      <c r="F29" s="1" t="s">
        <v>2</v>
      </c>
    </row>
    <row r="31" spans="1:9" x14ac:dyDescent="0.25">
      <c r="B31">
        <v>1</v>
      </c>
      <c r="C31">
        <v>2</v>
      </c>
      <c r="D31">
        <v>3</v>
      </c>
      <c r="E31">
        <v>4</v>
      </c>
      <c r="F31">
        <v>5</v>
      </c>
      <c r="G31" t="s">
        <v>0</v>
      </c>
    </row>
    <row r="32" spans="1:9" x14ac:dyDescent="0.25">
      <c r="A32">
        <v>1</v>
      </c>
      <c r="B32" s="1" t="s">
        <v>2</v>
      </c>
      <c r="C32" s="1">
        <v>0</v>
      </c>
      <c r="D32" s="1">
        <v>14</v>
      </c>
      <c r="E32" s="1" t="s">
        <v>2</v>
      </c>
      <c r="F32" s="1">
        <v>0</v>
      </c>
      <c r="G32" s="2">
        <f>MIN(B32:F32)</f>
        <v>0</v>
      </c>
      <c r="I32" t="s">
        <v>9</v>
      </c>
    </row>
    <row r="33" spans="1:8" x14ac:dyDescent="0.25">
      <c r="A33">
        <v>2</v>
      </c>
      <c r="B33" s="1">
        <v>0</v>
      </c>
      <c r="C33" s="1" t="s">
        <v>2</v>
      </c>
      <c r="D33" s="1">
        <v>8</v>
      </c>
      <c r="E33" s="1">
        <v>54</v>
      </c>
      <c r="F33" s="1">
        <v>70</v>
      </c>
      <c r="G33" s="2">
        <f>MIN(B33:F33)</f>
        <v>0</v>
      </c>
    </row>
    <row r="34" spans="1:8" x14ac:dyDescent="0.25">
      <c r="A34">
        <v>3</v>
      </c>
      <c r="B34" s="1">
        <v>0</v>
      </c>
      <c r="C34" s="1">
        <v>5</v>
      </c>
      <c r="D34" s="1" t="s">
        <v>2</v>
      </c>
      <c r="E34" s="1">
        <v>77</v>
      </c>
      <c r="F34" s="1">
        <v>47</v>
      </c>
      <c r="G34" s="2">
        <f>MIN(B34:F34)</f>
        <v>0</v>
      </c>
    </row>
    <row r="35" spans="1:8" x14ac:dyDescent="0.25">
      <c r="A35">
        <v>4</v>
      </c>
      <c r="B35" s="1">
        <v>3</v>
      </c>
      <c r="C35" s="1">
        <v>23</v>
      </c>
      <c r="D35" s="1">
        <v>0</v>
      </c>
      <c r="E35" s="1" t="s">
        <v>2</v>
      </c>
      <c r="F35" s="1">
        <v>0</v>
      </c>
      <c r="G35" s="2">
        <f>MIN(B35:F35)</f>
        <v>0</v>
      </c>
    </row>
    <row r="36" spans="1:8" x14ac:dyDescent="0.25">
      <c r="A36">
        <v>5</v>
      </c>
      <c r="B36" s="5">
        <v>66</v>
      </c>
      <c r="C36" s="5">
        <v>46</v>
      </c>
      <c r="D36" s="5">
        <v>25</v>
      </c>
      <c r="E36" s="5" t="s">
        <v>2</v>
      </c>
      <c r="F36" s="5" t="s">
        <v>2</v>
      </c>
      <c r="G36" s="2">
        <f>MIN(B36:F36)</f>
        <v>25</v>
      </c>
    </row>
    <row r="37" spans="1:8" x14ac:dyDescent="0.25">
      <c r="A37" t="s">
        <v>3</v>
      </c>
      <c r="B37" s="2">
        <f>MIN(B32:B36)</f>
        <v>0</v>
      </c>
      <c r="C37" s="2">
        <f t="shared" ref="C37:F37" si="1">MIN(C32:C36)</f>
        <v>0</v>
      </c>
      <c r="D37" s="2">
        <f t="shared" si="1"/>
        <v>0</v>
      </c>
      <c r="E37" s="2">
        <f t="shared" si="1"/>
        <v>54</v>
      </c>
      <c r="F37" s="2">
        <f t="shared" si="1"/>
        <v>0</v>
      </c>
      <c r="G37" s="2"/>
    </row>
    <row r="39" spans="1:8" x14ac:dyDescent="0.25">
      <c r="B39" t="s">
        <v>4</v>
      </c>
      <c r="C39">
        <f>J4+G36+E37</f>
        <v>157</v>
      </c>
    </row>
    <row r="41" spans="1:8" x14ac:dyDescent="0.25">
      <c r="B41">
        <v>1</v>
      </c>
      <c r="C41">
        <v>2</v>
      </c>
      <c r="D41">
        <v>3</v>
      </c>
      <c r="E41">
        <v>5</v>
      </c>
      <c r="F41" t="s">
        <v>0</v>
      </c>
    </row>
    <row r="42" spans="1:8" x14ac:dyDescent="0.25">
      <c r="A42">
        <v>1</v>
      </c>
      <c r="B42" s="1" t="s">
        <v>2</v>
      </c>
      <c r="C42" s="1">
        <v>0</v>
      </c>
      <c r="D42" s="1">
        <v>14</v>
      </c>
      <c r="E42" s="1">
        <v>0</v>
      </c>
      <c r="F42" s="2">
        <f>MIN(B42:E42)</f>
        <v>0</v>
      </c>
      <c r="H42" t="s">
        <v>10</v>
      </c>
    </row>
    <row r="43" spans="1:8" x14ac:dyDescent="0.25">
      <c r="A43">
        <v>2</v>
      </c>
      <c r="B43" s="1">
        <v>0</v>
      </c>
      <c r="C43" s="1" t="s">
        <v>2</v>
      </c>
      <c r="D43" s="1">
        <v>8</v>
      </c>
      <c r="E43" s="1">
        <v>70</v>
      </c>
      <c r="F43" s="2">
        <f>MIN(B43:E43)</f>
        <v>0</v>
      </c>
    </row>
    <row r="44" spans="1:8" x14ac:dyDescent="0.25">
      <c r="A44">
        <v>3</v>
      </c>
      <c r="B44" s="1">
        <v>0</v>
      </c>
      <c r="C44" s="1">
        <v>5</v>
      </c>
      <c r="D44" s="1" t="s">
        <v>2</v>
      </c>
      <c r="E44" s="1">
        <v>47</v>
      </c>
      <c r="F44" s="2">
        <f>MIN(B44:E44)</f>
        <v>0</v>
      </c>
    </row>
    <row r="45" spans="1:8" x14ac:dyDescent="0.25">
      <c r="A45">
        <v>4</v>
      </c>
      <c r="B45" s="1">
        <v>3</v>
      </c>
      <c r="C45" s="1">
        <v>23</v>
      </c>
      <c r="D45" s="1">
        <v>0</v>
      </c>
      <c r="E45" s="1" t="s">
        <v>2</v>
      </c>
      <c r="F45" s="2">
        <f>MIN(B45:E45)</f>
        <v>0</v>
      </c>
    </row>
    <row r="46" spans="1:8" x14ac:dyDescent="0.25">
      <c r="A46" t="s">
        <v>3</v>
      </c>
      <c r="B46" s="2">
        <f>MIN(B42:B45)</f>
        <v>0</v>
      </c>
      <c r="C46" s="2">
        <f t="shared" ref="C46:E46" si="2">MIN(C42:C45)</f>
        <v>0</v>
      </c>
      <c r="D46" s="2">
        <f t="shared" si="2"/>
        <v>0</v>
      </c>
      <c r="E46" s="2">
        <f t="shared" si="2"/>
        <v>0</v>
      </c>
      <c r="F46" s="2"/>
    </row>
    <row r="48" spans="1:8" x14ac:dyDescent="0.25">
      <c r="B48" t="s">
        <v>4</v>
      </c>
      <c r="C48">
        <f>J4</f>
        <v>78</v>
      </c>
    </row>
    <row r="50" spans="1:8" x14ac:dyDescent="0.25">
      <c r="B50" t="s">
        <v>11</v>
      </c>
    </row>
    <row r="51" spans="1:8" x14ac:dyDescent="0.25">
      <c r="B51" t="s">
        <v>12</v>
      </c>
    </row>
    <row r="53" spans="1:8" x14ac:dyDescent="0.25">
      <c r="B53">
        <v>1</v>
      </c>
      <c r="C53">
        <v>2</v>
      </c>
      <c r="D53">
        <v>3</v>
      </c>
      <c r="E53">
        <v>5</v>
      </c>
    </row>
    <row r="54" spans="1:8" x14ac:dyDescent="0.25">
      <c r="A54">
        <v>1</v>
      </c>
      <c r="B54" s="1" t="s">
        <v>2</v>
      </c>
      <c r="C54" s="4" t="s">
        <v>5</v>
      </c>
      <c r="D54" s="1">
        <v>14</v>
      </c>
      <c r="E54" s="3" t="s">
        <v>13</v>
      </c>
      <c r="G54" t="s">
        <v>16</v>
      </c>
    </row>
    <row r="55" spans="1:8" x14ac:dyDescent="0.25">
      <c r="A55">
        <v>2</v>
      </c>
      <c r="B55" s="4" t="s">
        <v>7</v>
      </c>
      <c r="C55" s="1" t="s">
        <v>2</v>
      </c>
      <c r="D55" s="1">
        <v>8</v>
      </c>
      <c r="E55" s="1">
        <v>70</v>
      </c>
    </row>
    <row r="56" spans="1:8" x14ac:dyDescent="0.25">
      <c r="A56">
        <v>3</v>
      </c>
      <c r="B56" s="4" t="s">
        <v>5</v>
      </c>
      <c r="C56" s="1">
        <v>5</v>
      </c>
      <c r="D56" s="1" t="s">
        <v>2</v>
      </c>
      <c r="E56" s="1">
        <v>47</v>
      </c>
    </row>
    <row r="57" spans="1:8" x14ac:dyDescent="0.25">
      <c r="A57">
        <v>4</v>
      </c>
      <c r="B57" s="1">
        <v>3</v>
      </c>
      <c r="C57" s="1">
        <v>23</v>
      </c>
      <c r="D57" s="4" t="s">
        <v>14</v>
      </c>
      <c r="E57" s="1" t="s">
        <v>2</v>
      </c>
    </row>
    <row r="59" spans="1:8" x14ac:dyDescent="0.25">
      <c r="B59">
        <v>1</v>
      </c>
      <c r="C59">
        <v>2</v>
      </c>
      <c r="D59">
        <v>3</v>
      </c>
      <c r="E59">
        <v>5</v>
      </c>
      <c r="F59" t="s">
        <v>0</v>
      </c>
    </row>
    <row r="60" spans="1:8" x14ac:dyDescent="0.25">
      <c r="A60">
        <v>1</v>
      </c>
      <c r="B60" s="1" t="s">
        <v>2</v>
      </c>
      <c r="C60" s="1">
        <v>0</v>
      </c>
      <c r="D60" s="1">
        <v>14</v>
      </c>
      <c r="E60" s="6" t="s">
        <v>2</v>
      </c>
      <c r="F60" s="2">
        <f>MIN(B60:E60)</f>
        <v>0</v>
      </c>
      <c r="H60" t="s">
        <v>17</v>
      </c>
    </row>
    <row r="61" spans="1:8" x14ac:dyDescent="0.25">
      <c r="A61">
        <v>2</v>
      </c>
      <c r="B61" s="1">
        <v>0</v>
      </c>
      <c r="C61" s="1" t="s">
        <v>2</v>
      </c>
      <c r="D61" s="1">
        <v>8</v>
      </c>
      <c r="E61" s="6">
        <v>70</v>
      </c>
      <c r="F61" s="2">
        <f>MIN(B61:E61)</f>
        <v>0</v>
      </c>
    </row>
    <row r="62" spans="1:8" x14ac:dyDescent="0.25">
      <c r="A62">
        <v>3</v>
      </c>
      <c r="B62" s="1">
        <v>0</v>
      </c>
      <c r="C62" s="1">
        <v>5</v>
      </c>
      <c r="D62" s="1" t="s">
        <v>2</v>
      </c>
      <c r="E62" s="6">
        <v>47</v>
      </c>
      <c r="F62" s="2">
        <f>MIN(B62:E62)</f>
        <v>0</v>
      </c>
    </row>
    <row r="63" spans="1:8" x14ac:dyDescent="0.25">
      <c r="A63">
        <v>4</v>
      </c>
      <c r="B63" s="1">
        <v>3</v>
      </c>
      <c r="C63" s="1">
        <v>23</v>
      </c>
      <c r="D63" s="1">
        <v>0</v>
      </c>
      <c r="E63" s="6" t="s">
        <v>2</v>
      </c>
      <c r="F63" s="2">
        <f>MIN(B63:E63)</f>
        <v>0</v>
      </c>
    </row>
    <row r="64" spans="1:8" x14ac:dyDescent="0.25">
      <c r="A64" t="s">
        <v>3</v>
      </c>
      <c r="B64" s="2">
        <f>MIN(B60:B63)</f>
        <v>0</v>
      </c>
      <c r="C64" s="2">
        <f t="shared" ref="C64:E64" si="3">MIN(C60:C63)</f>
        <v>0</v>
      </c>
      <c r="D64" s="2">
        <f t="shared" si="3"/>
        <v>0</v>
      </c>
      <c r="E64" s="2">
        <f t="shared" si="3"/>
        <v>47</v>
      </c>
      <c r="F64" s="2"/>
    </row>
    <row r="66" spans="1:7" x14ac:dyDescent="0.25">
      <c r="B66" t="s">
        <v>4</v>
      </c>
      <c r="C66">
        <f>E64+J4</f>
        <v>125</v>
      </c>
    </row>
    <row r="68" spans="1:7" x14ac:dyDescent="0.25">
      <c r="B68">
        <v>1</v>
      </c>
      <c r="C68">
        <v>2</v>
      </c>
      <c r="D68">
        <v>3</v>
      </c>
      <c r="E68" t="s">
        <v>0</v>
      </c>
    </row>
    <row r="69" spans="1:7" x14ac:dyDescent="0.25">
      <c r="A69">
        <v>2</v>
      </c>
      <c r="B69" s="1">
        <v>0</v>
      </c>
      <c r="C69" s="1" t="s">
        <v>2</v>
      </c>
      <c r="D69" s="1">
        <v>8</v>
      </c>
      <c r="E69" s="2">
        <f>MIN(B69:D69)</f>
        <v>0</v>
      </c>
      <c r="G69" t="s">
        <v>18</v>
      </c>
    </row>
    <row r="70" spans="1:7" x14ac:dyDescent="0.25">
      <c r="A70">
        <v>3</v>
      </c>
      <c r="B70" s="1">
        <v>0</v>
      </c>
      <c r="C70" s="1">
        <v>5</v>
      </c>
      <c r="D70" s="1" t="s">
        <v>2</v>
      </c>
      <c r="E70" s="2">
        <f>MIN(B70:D70)</f>
        <v>0</v>
      </c>
    </row>
    <row r="71" spans="1:7" x14ac:dyDescent="0.25">
      <c r="A71">
        <v>4</v>
      </c>
      <c r="B71" s="5">
        <v>3</v>
      </c>
      <c r="C71" s="5">
        <v>23</v>
      </c>
      <c r="D71" s="5">
        <v>0</v>
      </c>
      <c r="E71" s="2">
        <f>MIN(B71:D71)</f>
        <v>0</v>
      </c>
    </row>
    <row r="72" spans="1:7" x14ac:dyDescent="0.25">
      <c r="A72" t="s">
        <v>3</v>
      </c>
      <c r="B72" s="2">
        <f>MIN(B69:B71)</f>
        <v>0</v>
      </c>
      <c r="C72" s="2">
        <f t="shared" ref="C72:D72" si="4">MIN(C69:C71)</f>
        <v>5</v>
      </c>
      <c r="D72" s="2">
        <f t="shared" si="4"/>
        <v>0</v>
      </c>
      <c r="E72" s="2"/>
    </row>
    <row r="74" spans="1:7" x14ac:dyDescent="0.25">
      <c r="B74" t="s">
        <v>19</v>
      </c>
      <c r="C74">
        <f>C72+J4</f>
        <v>83</v>
      </c>
    </row>
    <row r="76" spans="1:7" x14ac:dyDescent="0.25">
      <c r="B76" t="s">
        <v>20</v>
      </c>
    </row>
    <row r="78" spans="1:7" x14ac:dyDescent="0.25">
      <c r="B78">
        <v>1</v>
      </c>
      <c r="C78">
        <v>2</v>
      </c>
      <c r="D78">
        <v>3</v>
      </c>
    </row>
    <row r="79" spans="1:7" x14ac:dyDescent="0.25">
      <c r="A79">
        <v>2</v>
      </c>
      <c r="B79" s="4" t="s">
        <v>7</v>
      </c>
      <c r="C79" s="1" t="s">
        <v>2</v>
      </c>
      <c r="D79" s="1">
        <v>8</v>
      </c>
      <c r="F79" t="s">
        <v>21</v>
      </c>
    </row>
    <row r="80" spans="1:7" x14ac:dyDescent="0.25">
      <c r="A80">
        <v>3</v>
      </c>
      <c r="B80" s="4" t="s">
        <v>5</v>
      </c>
      <c r="C80" s="1">
        <v>5</v>
      </c>
      <c r="D80" s="1" t="s">
        <v>2</v>
      </c>
    </row>
    <row r="81" spans="1:7" x14ac:dyDescent="0.25">
      <c r="A81">
        <v>4</v>
      </c>
      <c r="B81" s="1">
        <v>3</v>
      </c>
      <c r="C81" s="1">
        <v>23</v>
      </c>
      <c r="D81" s="3" t="s">
        <v>14</v>
      </c>
    </row>
    <row r="83" spans="1:7" x14ac:dyDescent="0.25">
      <c r="B83">
        <v>1</v>
      </c>
      <c r="C83">
        <v>2</v>
      </c>
      <c r="D83">
        <v>3</v>
      </c>
      <c r="E83" t="s">
        <v>0</v>
      </c>
    </row>
    <row r="84" spans="1:7" x14ac:dyDescent="0.25">
      <c r="A84">
        <v>2</v>
      </c>
      <c r="B84" s="1">
        <v>0</v>
      </c>
      <c r="C84" s="1" t="s">
        <v>2</v>
      </c>
      <c r="D84" s="6">
        <v>8</v>
      </c>
      <c r="E84" s="2">
        <f>MIN(B84:D84)</f>
        <v>0</v>
      </c>
      <c r="G84" t="s">
        <v>22</v>
      </c>
    </row>
    <row r="85" spans="1:7" x14ac:dyDescent="0.25">
      <c r="A85">
        <v>3</v>
      </c>
      <c r="B85" s="1">
        <v>0</v>
      </c>
      <c r="C85" s="1">
        <v>5</v>
      </c>
      <c r="D85" s="6" t="s">
        <v>2</v>
      </c>
      <c r="E85" s="2">
        <f>MIN(B85:D85)</f>
        <v>0</v>
      </c>
    </row>
    <row r="86" spans="1:7" x14ac:dyDescent="0.25">
      <c r="A86">
        <v>4</v>
      </c>
      <c r="B86" s="1">
        <v>3</v>
      </c>
      <c r="C86" s="1">
        <v>23</v>
      </c>
      <c r="D86" s="6" t="s">
        <v>2</v>
      </c>
      <c r="E86" s="2">
        <f>MIN(B86:D86)</f>
        <v>3</v>
      </c>
    </row>
    <row r="87" spans="1:7" x14ac:dyDescent="0.25">
      <c r="A87" t="s">
        <v>3</v>
      </c>
      <c r="B87" s="2">
        <f>MIN(B84:B86)</f>
        <v>0</v>
      </c>
      <c r="C87" s="2">
        <f t="shared" ref="C87:D87" si="5">MIN(C84:C86)</f>
        <v>5</v>
      </c>
      <c r="D87" s="2">
        <f t="shared" si="5"/>
        <v>8</v>
      </c>
      <c r="E87" s="2"/>
    </row>
    <row r="89" spans="1:7" x14ac:dyDescent="0.25">
      <c r="B89" t="s">
        <v>4</v>
      </c>
      <c r="C89">
        <f>J4+C87+D87+E86</f>
        <v>94</v>
      </c>
    </row>
    <row r="91" spans="1:7" x14ac:dyDescent="0.25">
      <c r="B91">
        <v>1</v>
      </c>
      <c r="C91">
        <v>2</v>
      </c>
      <c r="D91" t="s">
        <v>0</v>
      </c>
    </row>
    <row r="92" spans="1:7" x14ac:dyDescent="0.25">
      <c r="A92">
        <v>2</v>
      </c>
      <c r="B92" s="1">
        <v>0</v>
      </c>
      <c r="C92" s="1" t="s">
        <v>2</v>
      </c>
      <c r="D92" s="2">
        <f>MIN(B92:C92)</f>
        <v>0</v>
      </c>
      <c r="F92" t="s">
        <v>24</v>
      </c>
    </row>
    <row r="93" spans="1:7" x14ac:dyDescent="0.25">
      <c r="A93">
        <v>3</v>
      </c>
      <c r="B93" s="1">
        <v>0</v>
      </c>
      <c r="C93" s="1">
        <v>5</v>
      </c>
      <c r="D93" s="2">
        <f>MIN(B93:C93)</f>
        <v>0</v>
      </c>
    </row>
    <row r="94" spans="1:7" x14ac:dyDescent="0.25">
      <c r="A94" t="s">
        <v>3</v>
      </c>
      <c r="B94" s="2">
        <f>MIN(B92:B93)</f>
        <v>0</v>
      </c>
      <c r="C94" s="2">
        <f>MIN(C92:C93)</f>
        <v>5</v>
      </c>
      <c r="D94" s="2"/>
    </row>
    <row r="96" spans="1:7" x14ac:dyDescent="0.25">
      <c r="B96" t="s">
        <v>4</v>
      </c>
      <c r="C96">
        <f>C94+J4</f>
        <v>83</v>
      </c>
    </row>
    <row r="98" spans="1:4" x14ac:dyDescent="0.25">
      <c r="B98" t="s">
        <v>23</v>
      </c>
    </row>
    <row r="100" spans="1:4" x14ac:dyDescent="0.25">
      <c r="B100">
        <v>1</v>
      </c>
      <c r="C100">
        <v>2</v>
      </c>
    </row>
    <row r="101" spans="1:4" x14ac:dyDescent="0.25">
      <c r="A101">
        <v>2</v>
      </c>
      <c r="B101" s="3" t="s">
        <v>25</v>
      </c>
      <c r="C101" s="1" t="s">
        <v>2</v>
      </c>
    </row>
    <row r="102" spans="1:4" x14ac:dyDescent="0.25">
      <c r="A102">
        <v>3</v>
      </c>
      <c r="B102" s="4" t="s">
        <v>5</v>
      </c>
      <c r="C102" s="1">
        <v>5</v>
      </c>
    </row>
    <row r="104" spans="1:4" x14ac:dyDescent="0.25">
      <c r="B104" t="s">
        <v>26</v>
      </c>
    </row>
    <row r="106" spans="1:4" x14ac:dyDescent="0.25">
      <c r="B106" s="7" t="s">
        <v>27</v>
      </c>
      <c r="C106" s="7" t="s">
        <v>28</v>
      </c>
    </row>
    <row r="107" spans="1:4" x14ac:dyDescent="0.25">
      <c r="B107" s="8" t="s">
        <v>29</v>
      </c>
      <c r="C107" s="7">
        <v>7</v>
      </c>
    </row>
    <row r="108" spans="1:4" x14ac:dyDescent="0.25">
      <c r="B108" s="7" t="s">
        <v>30</v>
      </c>
      <c r="C108" s="7">
        <v>21</v>
      </c>
    </row>
    <row r="109" spans="1:4" x14ac:dyDescent="0.25">
      <c r="B109" s="7" t="s">
        <v>31</v>
      </c>
      <c r="C109" s="7">
        <v>28</v>
      </c>
    </row>
    <row r="110" spans="1:4" x14ac:dyDescent="0.25">
      <c r="B110" s="7" t="s">
        <v>32</v>
      </c>
      <c r="C110" s="7">
        <v>7</v>
      </c>
    </row>
    <row r="111" spans="1:4" x14ac:dyDescent="0.25">
      <c r="B111" s="7" t="s">
        <v>33</v>
      </c>
      <c r="C111" s="7">
        <v>20</v>
      </c>
    </row>
    <row r="112" spans="1:4" x14ac:dyDescent="0.25">
      <c r="C112">
        <f>SUM(C107:C111)</f>
        <v>83</v>
      </c>
      <c r="D112" t="s">
        <v>34</v>
      </c>
    </row>
  </sheetData>
  <pageMargins left="0.7" right="0.7" top="0.75" bottom="0.75" header="0.3" footer="0.3"/>
  <ignoredErrors>
    <ignoredError sqref="F45 E46 E71 B72 B87 B94 D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Мамонько</dc:creator>
  <cp:lastModifiedBy>Денис Мамонько</cp:lastModifiedBy>
  <dcterms:created xsi:type="dcterms:W3CDTF">2025-02-24T20:15:10Z</dcterms:created>
  <dcterms:modified xsi:type="dcterms:W3CDTF">2025-02-25T22:36:49Z</dcterms:modified>
</cp:coreProperties>
</file>