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XCOUSER\Desktop\DSML\Challange\Excel\"/>
    </mc:Choice>
  </mc:AlternateContent>
  <bookViews>
    <workbookView xWindow="0" yWindow="0" windowWidth="23040" windowHeight="9192" activeTab="1"/>
  </bookViews>
  <sheets>
    <sheet name="ORIGINAL DATASET" sheetId="1" r:id="rId1"/>
    <sheet name="ADVANCED EXCEL FUN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P14" i="2"/>
  <c r="P4" i="2"/>
  <c r="L2" i="2"/>
  <c r="L3" i="2"/>
  <c r="L4" i="2"/>
  <c r="L5" i="2"/>
  <c r="L6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H2" i="2"/>
  <c r="P17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D2" i="2"/>
  <c r="D3" i="2"/>
  <c r="D4" i="2"/>
  <c r="D5" i="2"/>
  <c r="D6" i="2"/>
  <c r="D7" i="2"/>
  <c r="D8" i="2"/>
  <c r="D9" i="2"/>
  <c r="D10" i="2"/>
  <c r="P12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P15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P10" i="2" l="1"/>
  <c r="P8" i="2"/>
  <c r="P16" i="2"/>
  <c r="P3" i="2"/>
  <c r="P7" i="2"/>
  <c r="P11" i="2"/>
  <c r="P5" i="2"/>
  <c r="P9" i="2"/>
  <c r="P13" i="2"/>
  <c r="P6" i="2"/>
</calcChain>
</file>

<file path=xl/sharedStrings.xml><?xml version="1.0" encoding="utf-8"?>
<sst xmlns="http://schemas.openxmlformats.org/spreadsheetml/2006/main" count="2538" uniqueCount="224">
  <si>
    <t>Employee ID</t>
  </si>
  <si>
    <t>First Name</t>
  </si>
  <si>
    <t>Last Name</t>
  </si>
  <si>
    <t>Department</t>
  </si>
  <si>
    <t>Position</t>
  </si>
  <si>
    <t>Salary</t>
  </si>
  <si>
    <t>Joining Date</t>
  </si>
  <si>
    <t>Leave Date</t>
  </si>
  <si>
    <t>Performance Rating</t>
  </si>
  <si>
    <t>Region</t>
  </si>
  <si>
    <t>Alice</t>
  </si>
  <si>
    <t>Johnson</t>
  </si>
  <si>
    <t>Sales</t>
  </si>
  <si>
    <t>Sales Manager</t>
  </si>
  <si>
    <t>North</t>
  </si>
  <si>
    <t>Bob</t>
  </si>
  <si>
    <t>Smith</t>
  </si>
  <si>
    <t>Marketing</t>
  </si>
  <si>
    <t>Marketing Specialist</t>
  </si>
  <si>
    <t>South</t>
  </si>
  <si>
    <t>Charlie</t>
  </si>
  <si>
    <t>Brown</t>
  </si>
  <si>
    <t>IT</t>
  </si>
  <si>
    <t>Software Engineer</t>
  </si>
  <si>
    <t>East</t>
  </si>
  <si>
    <t>David</t>
  </si>
  <si>
    <t>Wilson</t>
  </si>
  <si>
    <t>HR</t>
  </si>
  <si>
    <t>HR Manager</t>
  </si>
  <si>
    <t>West</t>
  </si>
  <si>
    <t>Eva</t>
  </si>
  <si>
    <t>Davis</t>
  </si>
  <si>
    <t>Sales Executive</t>
  </si>
  <si>
    <t>Frank</t>
  </si>
  <si>
    <t>Miller</t>
  </si>
  <si>
    <t>IT Support</t>
  </si>
  <si>
    <t>Grace</t>
  </si>
  <si>
    <t>Taylor</t>
  </si>
  <si>
    <t>Marketing Manager</t>
  </si>
  <si>
    <t>Henry</t>
  </si>
  <si>
    <t>Anderson</t>
  </si>
  <si>
    <t>Recruiter</t>
  </si>
  <si>
    <t>Ivy</t>
  </si>
  <si>
    <t>Thomas</t>
  </si>
  <si>
    <t>Systems Analyst</t>
  </si>
  <si>
    <t>Jack</t>
  </si>
  <si>
    <t>Lee</t>
  </si>
  <si>
    <t>Sales Representative</t>
  </si>
  <si>
    <t>Karen</t>
  </si>
  <si>
    <t>Hall</t>
  </si>
  <si>
    <t>Liam</t>
  </si>
  <si>
    <t>Young</t>
  </si>
  <si>
    <t>Mia</t>
  </si>
  <si>
    <t>King</t>
  </si>
  <si>
    <t>Noah</t>
  </si>
  <si>
    <t>Wright</t>
  </si>
  <si>
    <t>HR Generalist</t>
  </si>
  <si>
    <t>Olivia</t>
  </si>
  <si>
    <t>Scott</t>
  </si>
  <si>
    <t>Peter</t>
  </si>
  <si>
    <t>Adams</t>
  </si>
  <si>
    <t>Quinn</t>
  </si>
  <si>
    <t>Baker</t>
  </si>
  <si>
    <t>Ryan</t>
  </si>
  <si>
    <t>Nelson</t>
  </si>
  <si>
    <t>Sophia</t>
  </si>
  <si>
    <t>Carter</t>
  </si>
  <si>
    <t>Mitchell</t>
  </si>
  <si>
    <t>Ulysses</t>
  </si>
  <si>
    <t>Cook</t>
  </si>
  <si>
    <t>Vanessa</t>
  </si>
  <si>
    <t>Rivera</t>
  </si>
  <si>
    <t>Marketing Coordinator</t>
  </si>
  <si>
    <t>William</t>
  </si>
  <si>
    <t>Edwards</t>
  </si>
  <si>
    <t>Data Analyst</t>
  </si>
  <si>
    <t>Xena</t>
  </si>
  <si>
    <t>Price</t>
  </si>
  <si>
    <t>HR Assistant</t>
  </si>
  <si>
    <t>Yara</t>
  </si>
  <si>
    <t>Cooper</t>
  </si>
  <si>
    <t>Zachary</t>
  </si>
  <si>
    <t>Bailey</t>
  </si>
  <si>
    <t>Network Engineer</t>
  </si>
  <si>
    <t>Amelia</t>
  </si>
  <si>
    <t>Foster</t>
  </si>
  <si>
    <t>Brand Manager</t>
  </si>
  <si>
    <t>Benjamin</t>
  </si>
  <si>
    <t>Morales</t>
  </si>
  <si>
    <t>Compensation Analyst</t>
  </si>
  <si>
    <t>Clara</t>
  </si>
  <si>
    <t>Reed</t>
  </si>
  <si>
    <t>Frontend Developer</t>
  </si>
  <si>
    <t>Daniel</t>
  </si>
  <si>
    <t>Cruz</t>
  </si>
  <si>
    <t>Emma</t>
  </si>
  <si>
    <t>Morgan</t>
  </si>
  <si>
    <t>Social Media Manager</t>
  </si>
  <si>
    <t>Felix</t>
  </si>
  <si>
    <t>Bennett</t>
  </si>
  <si>
    <t>Backend Developer</t>
  </si>
  <si>
    <t>Georgia</t>
  </si>
  <si>
    <t>Powell</t>
  </si>
  <si>
    <t>Simmons</t>
  </si>
  <si>
    <t>Training Coordinator</t>
  </si>
  <si>
    <t>Isabella</t>
  </si>
  <si>
    <t>QA Engineer</t>
  </si>
  <si>
    <t>James</t>
  </si>
  <si>
    <t>Diaz</t>
  </si>
  <si>
    <t>Marketing Analyst</t>
  </si>
  <si>
    <t>Kelly</t>
  </si>
  <si>
    <t>Hayes</t>
  </si>
  <si>
    <t>Account Manager</t>
  </si>
  <si>
    <t>Ramirez</t>
  </si>
  <si>
    <t>Cybersecurity Analyst</t>
  </si>
  <si>
    <t>Torres</t>
  </si>
  <si>
    <t>HR Coordinator</t>
  </si>
  <si>
    <t>Sanders</t>
  </si>
  <si>
    <t>Full Stack Developer</t>
  </si>
  <si>
    <t>Patel</t>
  </si>
  <si>
    <t>Recruitment Officer</t>
  </si>
  <si>
    <t>Ruby</t>
  </si>
  <si>
    <t>Long</t>
  </si>
  <si>
    <t>Sam</t>
  </si>
  <si>
    <t>IT Project Manager</t>
  </si>
  <si>
    <t>Tina</t>
  </si>
  <si>
    <t>Howard</t>
  </si>
  <si>
    <t>Digital Marketing Manager</t>
  </si>
  <si>
    <t>Uriel</t>
  </si>
  <si>
    <t>Garcia</t>
  </si>
  <si>
    <t>Victor</t>
  </si>
  <si>
    <t>Wendy</t>
  </si>
  <si>
    <t>Kim</t>
  </si>
  <si>
    <t>Data Scientist</t>
  </si>
  <si>
    <t>Xavier</t>
  </si>
  <si>
    <t>Marketing Director</t>
  </si>
  <si>
    <t>Yasmine</t>
  </si>
  <si>
    <t>Software Developer</t>
  </si>
  <si>
    <t>Nguyen</t>
  </si>
  <si>
    <t>Turner</t>
  </si>
  <si>
    <t>Brand Specialist</t>
  </si>
  <si>
    <t>Collins</t>
  </si>
  <si>
    <t>Flores</t>
  </si>
  <si>
    <t>Lopez</t>
  </si>
  <si>
    <t>DevOps Engineer</t>
  </si>
  <si>
    <t>Gonzalez</t>
  </si>
  <si>
    <t>Martinez</t>
  </si>
  <si>
    <t>Robinson</t>
  </si>
  <si>
    <t>Hernandez</t>
  </si>
  <si>
    <t>Content Manager</t>
  </si>
  <si>
    <t>Sanchez</t>
  </si>
  <si>
    <t>Brooks</t>
  </si>
  <si>
    <t>Ward</t>
  </si>
  <si>
    <t>Digital Analyst</t>
  </si>
  <si>
    <t>Hughes</t>
  </si>
  <si>
    <t>Account Executive</t>
  </si>
  <si>
    <t>Green</t>
  </si>
  <si>
    <t>Wood</t>
  </si>
  <si>
    <t>Murphy</t>
  </si>
  <si>
    <t>Moore</t>
  </si>
  <si>
    <t>Thompson</t>
  </si>
  <si>
    <t>Hill</t>
  </si>
  <si>
    <t>Perez</t>
  </si>
  <si>
    <t>Digital Marketing Specialist</t>
  </si>
  <si>
    <t>Adam</t>
  </si>
  <si>
    <t>Systems Engineer</t>
  </si>
  <si>
    <t>Beth</t>
  </si>
  <si>
    <t>Chris</t>
  </si>
  <si>
    <t>Diana</t>
  </si>
  <si>
    <t>Ethan</t>
  </si>
  <si>
    <t>Fiona</t>
  </si>
  <si>
    <t>Greg</t>
  </si>
  <si>
    <t>Helen</t>
  </si>
  <si>
    <t>Ian</t>
  </si>
  <si>
    <t>Julie</t>
  </si>
  <si>
    <t>Kevin</t>
  </si>
  <si>
    <t>Laura</t>
  </si>
  <si>
    <t>Campbell</t>
  </si>
  <si>
    <t>Mike</t>
  </si>
  <si>
    <t>Parker</t>
  </si>
  <si>
    <t>Nina</t>
  </si>
  <si>
    <t>Owen</t>
  </si>
  <si>
    <t>Rogers</t>
  </si>
  <si>
    <t>Pam</t>
  </si>
  <si>
    <t>Ron</t>
  </si>
  <si>
    <t>Sara</t>
  </si>
  <si>
    <t>Tom</t>
  </si>
  <si>
    <t>Uma</t>
  </si>
  <si>
    <t>Walker</t>
  </si>
  <si>
    <t>Vince</t>
  </si>
  <si>
    <t>Zach</t>
  </si>
  <si>
    <t>Jones</t>
  </si>
  <si>
    <t>Roberts</t>
  </si>
  <si>
    <t>QA Analyst</t>
  </si>
  <si>
    <t>White</t>
  </si>
  <si>
    <t>Harris</t>
  </si>
  <si>
    <t>Martin</t>
  </si>
  <si>
    <t>Clark</t>
  </si>
  <si>
    <t>Rodriguez</t>
  </si>
  <si>
    <t>Brian</t>
  </si>
  <si>
    <t>Carol</t>
  </si>
  <si>
    <t>Emily</t>
  </si>
  <si>
    <t>Rachel</t>
  </si>
  <si>
    <t>Allen</t>
  </si>
  <si>
    <t>Lewis</t>
  </si>
  <si>
    <t>Williams</t>
  </si>
  <si>
    <t>Full Name</t>
  </si>
  <si>
    <t>Salary Level</t>
  </si>
  <si>
    <t>Find the salary of the employee named "Bob Smith".</t>
  </si>
  <si>
    <t>What is the department of the employee with ID 125?</t>
  </si>
  <si>
    <t>Find the department of Eva Davis</t>
  </si>
  <si>
    <t>What is the joining date of the employee with the name "Grace Wood"?</t>
  </si>
  <si>
    <t>What is the department of the employee named "Navya"? If not found, display "Employee not found."</t>
  </si>
  <si>
    <t>Find the salary of the employee named "Tom Young". If not found, display "Employee not found."</t>
  </si>
  <si>
    <t>Find the salary of the employee named "Abhinav A". If not found, display "Employee not found."</t>
  </si>
  <si>
    <t>What is the performance rating of "Alice Bennett"? If not found, display "Employee not found."</t>
  </si>
  <si>
    <t>Is the salary of the employee named "Eva" greater than 50,000?</t>
  </si>
  <si>
    <t>Find length of character of Ivy Thomas</t>
  </si>
  <si>
    <t>Is "Alice Bennett" in the dataset?</t>
  </si>
  <si>
    <t>Extract the first 3 characters from the string in cell B23.</t>
  </si>
  <si>
    <t>What are the 5 characters starting from the 10th position in the string in cell D24?</t>
  </si>
  <si>
    <t>Is the performance rating of an employee greater than 4 and their salary greater than $60,000?</t>
  </si>
  <si>
    <t>Does an employee have a performance rating of at least 4.5 or a salary greater than $70,000?</t>
  </si>
  <si>
    <t>Performing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</si>
</sst>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</cellXfs>
  <cellStyles count="2">
    <cellStyle name="Currency" xfId="1" builtinId="4"/>
    <cellStyle name="Normal" xfId="0" builtinId="0"/>
  </cellStyles>
  <dxfs count="15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251" totalsRowShown="0" headerRowDxfId="14" dataDxfId="13">
  <autoFilter ref="A1:M251"/>
  <tableColumns count="13">
    <tableColumn id="1" name="Employee ID" dataDxfId="12"/>
    <tableColumn id="2" name="First Name" dataDxfId="11"/>
    <tableColumn id="3" name="Last Name" dataDxfId="10"/>
    <tableColumn id="13" name="Full Name" dataDxfId="9">
      <calculatedColumnFormula>CONCATENATE(Table1[[#This Row],[First Name]]," ",Table1[[#This Row],[Last Name]])</calculatedColumnFormula>
    </tableColumn>
    <tableColumn id="4" name="Department" dataDxfId="8"/>
    <tableColumn id="5" name="Position" dataDxfId="7"/>
    <tableColumn id="6" name="Salary" dataDxfId="6" dataCellStyle="Currency"/>
    <tableColumn id="14" name="Salary Level" dataDxfId="5" dataCellStyle="Currency">
      <calculatedColumnFormula>IF(Table1[[#This Row],[Salary]]&gt;50000,"High","Low")</calculatedColumnFormula>
    </tableColumn>
    <tableColumn id="7" name="Joining Date" dataDxfId="4"/>
    <tableColumn id="8" name="Leave Date" dataDxfId="3"/>
    <tableColumn id="9" name="Performance Rating" dataDxfId="2"/>
    <tableColumn id="15" name="Performing Status" dataDxfId="1">
      <calculatedColumnFormula>IF(Table1[[#This Row],[Performance Rating]]&gt;4.5,"Excellent",IF(Table1[[#This Row],[Performance Rating]]&gt;4,"Very Good",IF(Table1[[#This Row],[Performance Rating]]&gt;3.5,"Good",IF(Table1[[#This Row],[Performance Rating]]&gt;3,"Commandable","Need Improvement"))))</calculatedColumnFormula>
    </tableColumn>
    <tableColumn id="10" name="Regio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L9" sqref="L9"/>
    </sheetView>
  </sheetViews>
  <sheetFormatPr defaultRowHeight="14.4" x14ac:dyDescent="0.3"/>
  <sheetData>
    <row r="1" spans="1:10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8.8" x14ac:dyDescent="0.3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75000</v>
      </c>
      <c r="G2" s="4">
        <v>43845</v>
      </c>
      <c r="H2" s="4">
        <v>45056</v>
      </c>
      <c r="I2" s="3">
        <v>4.5</v>
      </c>
      <c r="J2" s="3" t="s">
        <v>14</v>
      </c>
    </row>
    <row r="3" spans="1:10" ht="43.2" x14ac:dyDescent="0.3">
      <c r="A3" s="3">
        <v>2</v>
      </c>
      <c r="B3" s="3" t="s">
        <v>15</v>
      </c>
      <c r="C3" s="3" t="s">
        <v>16</v>
      </c>
      <c r="D3" s="3" t="s">
        <v>17</v>
      </c>
      <c r="E3" s="3" t="s">
        <v>18</v>
      </c>
      <c r="F3" s="3">
        <v>60000</v>
      </c>
      <c r="G3" s="4">
        <v>43546</v>
      </c>
      <c r="H3" s="4">
        <v>44880</v>
      </c>
      <c r="I3" s="3">
        <v>4</v>
      </c>
      <c r="J3" s="3" t="s">
        <v>19</v>
      </c>
    </row>
    <row r="4" spans="1:10" ht="28.8" x14ac:dyDescent="0.3">
      <c r="A4" s="3">
        <v>3</v>
      </c>
      <c r="B4" s="3" t="s">
        <v>20</v>
      </c>
      <c r="C4" s="3" t="s">
        <v>21</v>
      </c>
      <c r="D4" s="3" t="s">
        <v>22</v>
      </c>
      <c r="E4" s="3" t="s">
        <v>23</v>
      </c>
      <c r="F4" s="3">
        <v>90000</v>
      </c>
      <c r="G4" s="4">
        <v>43250</v>
      </c>
      <c r="H4" s="3"/>
      <c r="I4" s="3">
        <v>4.8</v>
      </c>
      <c r="J4" s="3" t="s">
        <v>24</v>
      </c>
    </row>
    <row r="5" spans="1:10" ht="28.8" x14ac:dyDescent="0.3">
      <c r="A5" s="3">
        <v>4</v>
      </c>
      <c r="B5" s="3" t="s">
        <v>25</v>
      </c>
      <c r="C5" s="3" t="s">
        <v>26</v>
      </c>
      <c r="D5" s="3" t="s">
        <v>27</v>
      </c>
      <c r="E5" s="3" t="s">
        <v>28</v>
      </c>
      <c r="F5" s="3">
        <v>70000</v>
      </c>
      <c r="G5" s="4">
        <v>44237</v>
      </c>
      <c r="H5" s="3"/>
      <c r="I5" s="3">
        <v>4.2</v>
      </c>
      <c r="J5" s="3" t="s">
        <v>29</v>
      </c>
    </row>
    <row r="6" spans="1:10" ht="28.8" x14ac:dyDescent="0.3">
      <c r="A6" s="3">
        <v>5</v>
      </c>
      <c r="B6" s="3" t="s">
        <v>30</v>
      </c>
      <c r="C6" s="3" t="s">
        <v>31</v>
      </c>
      <c r="D6" s="3" t="s">
        <v>12</v>
      </c>
      <c r="E6" s="3" t="s">
        <v>32</v>
      </c>
      <c r="F6" s="3">
        <v>50000</v>
      </c>
      <c r="G6" s="4">
        <v>44037</v>
      </c>
      <c r="H6" s="4">
        <v>44946</v>
      </c>
      <c r="I6" s="3">
        <v>3.8</v>
      </c>
      <c r="J6" s="3" t="s">
        <v>14</v>
      </c>
    </row>
    <row r="7" spans="1:10" ht="28.8" x14ac:dyDescent="0.3">
      <c r="A7" s="3">
        <v>6</v>
      </c>
      <c r="B7" s="3" t="s">
        <v>33</v>
      </c>
      <c r="C7" s="3" t="s">
        <v>34</v>
      </c>
      <c r="D7" s="3" t="s">
        <v>22</v>
      </c>
      <c r="E7" s="3" t="s">
        <v>35</v>
      </c>
      <c r="F7" s="3">
        <v>55000</v>
      </c>
      <c r="G7" s="4">
        <v>43774</v>
      </c>
      <c r="H7" s="3"/>
      <c r="I7" s="3">
        <v>4.0999999999999996</v>
      </c>
      <c r="J7" s="3" t="s">
        <v>19</v>
      </c>
    </row>
    <row r="8" spans="1:10" ht="43.2" x14ac:dyDescent="0.3">
      <c r="A8" s="3">
        <v>7</v>
      </c>
      <c r="B8" s="3" t="s">
        <v>36</v>
      </c>
      <c r="C8" s="3" t="s">
        <v>37</v>
      </c>
      <c r="D8" s="3" t="s">
        <v>17</v>
      </c>
      <c r="E8" s="3" t="s">
        <v>38</v>
      </c>
      <c r="F8" s="3">
        <v>80000</v>
      </c>
      <c r="G8" s="4">
        <v>44652</v>
      </c>
      <c r="H8" s="4">
        <v>45000</v>
      </c>
      <c r="I8" s="3">
        <v>4.5999999999999996</v>
      </c>
      <c r="J8" s="3" t="s">
        <v>24</v>
      </c>
    </row>
    <row r="9" spans="1:10" x14ac:dyDescent="0.3">
      <c r="A9" s="3">
        <v>8</v>
      </c>
      <c r="B9" s="3" t="s">
        <v>39</v>
      </c>
      <c r="C9" s="3" t="s">
        <v>40</v>
      </c>
      <c r="D9" s="3" t="s">
        <v>27</v>
      </c>
      <c r="E9" s="3" t="s">
        <v>41</v>
      </c>
      <c r="F9" s="3">
        <v>48000</v>
      </c>
      <c r="G9" s="4">
        <v>44089</v>
      </c>
      <c r="H9" s="3"/>
      <c r="I9" s="3">
        <v>3.9</v>
      </c>
      <c r="J9" s="3" t="s">
        <v>29</v>
      </c>
    </row>
    <row r="10" spans="1:10" ht="28.8" x14ac:dyDescent="0.3">
      <c r="A10" s="3">
        <v>9</v>
      </c>
      <c r="B10" s="3" t="s">
        <v>42</v>
      </c>
      <c r="C10" s="3" t="s">
        <v>43</v>
      </c>
      <c r="D10" s="3" t="s">
        <v>22</v>
      </c>
      <c r="E10" s="3" t="s">
        <v>44</v>
      </c>
      <c r="F10" s="3">
        <v>70000</v>
      </c>
      <c r="G10" s="4">
        <v>44367</v>
      </c>
      <c r="H10" s="4">
        <v>44896</v>
      </c>
      <c r="I10" s="3">
        <v>4.7</v>
      </c>
      <c r="J10" s="3" t="s">
        <v>14</v>
      </c>
    </row>
    <row r="11" spans="1:10" ht="43.2" x14ac:dyDescent="0.3">
      <c r="A11" s="3">
        <v>10</v>
      </c>
      <c r="B11" s="3" t="s">
        <v>45</v>
      </c>
      <c r="C11" s="3" t="s">
        <v>46</v>
      </c>
      <c r="D11" s="3" t="s">
        <v>12</v>
      </c>
      <c r="E11" s="3" t="s">
        <v>47</v>
      </c>
      <c r="F11" s="3">
        <v>45000</v>
      </c>
      <c r="G11" s="4">
        <v>44938</v>
      </c>
      <c r="H11" s="3"/>
      <c r="I11" s="3">
        <v>3.5</v>
      </c>
      <c r="J11" s="3" t="s">
        <v>19</v>
      </c>
    </row>
    <row r="12" spans="1:10" ht="28.8" x14ac:dyDescent="0.3">
      <c r="A12" s="3">
        <v>11</v>
      </c>
      <c r="B12" s="3" t="s">
        <v>48</v>
      </c>
      <c r="C12" s="3" t="s">
        <v>49</v>
      </c>
      <c r="D12" s="3" t="s">
        <v>12</v>
      </c>
      <c r="E12" s="3" t="s">
        <v>13</v>
      </c>
      <c r="F12" s="3">
        <v>72000</v>
      </c>
      <c r="G12" s="4">
        <v>43507</v>
      </c>
      <c r="H12" s="3"/>
      <c r="I12" s="3">
        <v>4.4000000000000004</v>
      </c>
      <c r="J12" s="3" t="s">
        <v>14</v>
      </c>
    </row>
    <row r="13" spans="1:10" ht="43.2" x14ac:dyDescent="0.3">
      <c r="A13" s="3">
        <v>12</v>
      </c>
      <c r="B13" s="3" t="s">
        <v>50</v>
      </c>
      <c r="C13" s="3" t="s">
        <v>51</v>
      </c>
      <c r="D13" s="3" t="s">
        <v>17</v>
      </c>
      <c r="E13" s="3" t="s">
        <v>18</v>
      </c>
      <c r="F13" s="3">
        <v>65000</v>
      </c>
      <c r="G13" s="4">
        <v>43943</v>
      </c>
      <c r="H13" s="4">
        <v>45078</v>
      </c>
      <c r="I13" s="3">
        <v>4.3</v>
      </c>
      <c r="J13" s="3" t="s">
        <v>19</v>
      </c>
    </row>
    <row r="14" spans="1:10" ht="28.8" x14ac:dyDescent="0.3">
      <c r="A14" s="3">
        <v>13</v>
      </c>
      <c r="B14" s="3" t="s">
        <v>52</v>
      </c>
      <c r="C14" s="3" t="s">
        <v>53</v>
      </c>
      <c r="D14" s="3" t="s">
        <v>22</v>
      </c>
      <c r="E14" s="3" t="s">
        <v>23</v>
      </c>
      <c r="F14" s="3">
        <v>95000</v>
      </c>
      <c r="G14" s="4">
        <v>43293</v>
      </c>
      <c r="H14" s="3"/>
      <c r="I14" s="3">
        <v>4.9000000000000004</v>
      </c>
      <c r="J14" s="3" t="s">
        <v>24</v>
      </c>
    </row>
    <row r="15" spans="1:10" ht="43.2" x14ac:dyDescent="0.3">
      <c r="A15" s="3">
        <v>14</v>
      </c>
      <c r="B15" s="3" t="s">
        <v>54</v>
      </c>
      <c r="C15" s="3" t="s">
        <v>55</v>
      </c>
      <c r="D15" s="3" t="s">
        <v>27</v>
      </c>
      <c r="E15" s="3" t="s">
        <v>56</v>
      </c>
      <c r="F15" s="3">
        <v>70000</v>
      </c>
      <c r="G15" s="4">
        <v>44056</v>
      </c>
      <c r="H15" s="4">
        <v>44985</v>
      </c>
      <c r="I15" s="3">
        <v>4.2</v>
      </c>
      <c r="J15" s="3" t="s">
        <v>29</v>
      </c>
    </row>
    <row r="16" spans="1:10" ht="28.8" x14ac:dyDescent="0.3">
      <c r="A16" s="3">
        <v>15</v>
      </c>
      <c r="B16" s="3" t="s">
        <v>57</v>
      </c>
      <c r="C16" s="3" t="s">
        <v>58</v>
      </c>
      <c r="D16" s="3" t="s">
        <v>12</v>
      </c>
      <c r="E16" s="3" t="s">
        <v>32</v>
      </c>
      <c r="F16" s="3">
        <v>53000</v>
      </c>
      <c r="G16" s="4">
        <v>44341</v>
      </c>
      <c r="H16" s="3"/>
      <c r="I16" s="3">
        <v>4</v>
      </c>
      <c r="J16" s="3" t="s">
        <v>14</v>
      </c>
    </row>
    <row r="17" spans="1:10" ht="28.8" x14ac:dyDescent="0.3">
      <c r="A17" s="3">
        <v>16</v>
      </c>
      <c r="B17" s="3" t="s">
        <v>59</v>
      </c>
      <c r="C17" s="3" t="s">
        <v>60</v>
      </c>
      <c r="D17" s="3" t="s">
        <v>22</v>
      </c>
      <c r="E17" s="3" t="s">
        <v>35</v>
      </c>
      <c r="F17" s="3">
        <v>60000</v>
      </c>
      <c r="G17" s="4">
        <v>44165</v>
      </c>
      <c r="H17" s="3"/>
      <c r="I17" s="3">
        <v>4.0999999999999996</v>
      </c>
      <c r="J17" s="3" t="s">
        <v>19</v>
      </c>
    </row>
    <row r="18" spans="1:10" ht="43.2" x14ac:dyDescent="0.3">
      <c r="A18" s="3">
        <v>17</v>
      </c>
      <c r="B18" s="3" t="s">
        <v>61</v>
      </c>
      <c r="C18" s="3" t="s">
        <v>62</v>
      </c>
      <c r="D18" s="3" t="s">
        <v>17</v>
      </c>
      <c r="E18" s="3" t="s">
        <v>38</v>
      </c>
      <c r="F18" s="3">
        <v>82000</v>
      </c>
      <c r="G18" s="4">
        <v>44621</v>
      </c>
      <c r="H18" s="4">
        <v>45031</v>
      </c>
      <c r="I18" s="3">
        <v>4.5</v>
      </c>
      <c r="J18" s="3" t="s">
        <v>24</v>
      </c>
    </row>
    <row r="19" spans="1:10" x14ac:dyDescent="0.3">
      <c r="A19" s="3">
        <v>18</v>
      </c>
      <c r="B19" s="3" t="s">
        <v>63</v>
      </c>
      <c r="C19" s="3" t="s">
        <v>64</v>
      </c>
      <c r="D19" s="3" t="s">
        <v>27</v>
      </c>
      <c r="E19" s="3" t="s">
        <v>41</v>
      </c>
      <c r="F19" s="3">
        <v>49000</v>
      </c>
      <c r="G19" s="4">
        <v>44094</v>
      </c>
      <c r="H19" s="3"/>
      <c r="I19" s="3">
        <v>3.8</v>
      </c>
      <c r="J19" s="3" t="s">
        <v>29</v>
      </c>
    </row>
    <row r="20" spans="1:10" ht="28.8" x14ac:dyDescent="0.3">
      <c r="A20" s="3">
        <v>19</v>
      </c>
      <c r="B20" s="3" t="s">
        <v>65</v>
      </c>
      <c r="C20" s="3" t="s">
        <v>66</v>
      </c>
      <c r="D20" s="3" t="s">
        <v>22</v>
      </c>
      <c r="E20" s="3" t="s">
        <v>44</v>
      </c>
      <c r="F20" s="3">
        <v>71000</v>
      </c>
      <c r="G20" s="4">
        <v>44387</v>
      </c>
      <c r="H20" s="4">
        <v>44941</v>
      </c>
      <c r="I20" s="3">
        <v>4.5999999999999996</v>
      </c>
      <c r="J20" s="3" t="s">
        <v>14</v>
      </c>
    </row>
    <row r="21" spans="1:10" ht="43.2" x14ac:dyDescent="0.3">
      <c r="A21" s="3">
        <v>20</v>
      </c>
      <c r="B21" s="3" t="s">
        <v>43</v>
      </c>
      <c r="C21" s="3" t="s">
        <v>67</v>
      </c>
      <c r="D21" s="3" t="s">
        <v>12</v>
      </c>
      <c r="E21" s="3" t="s">
        <v>47</v>
      </c>
      <c r="F21" s="3">
        <v>46000</v>
      </c>
      <c r="G21" s="4">
        <v>44958</v>
      </c>
      <c r="H21" s="3"/>
      <c r="I21" s="3">
        <v>3.7</v>
      </c>
      <c r="J21" s="3" t="s">
        <v>19</v>
      </c>
    </row>
    <row r="22" spans="1:10" ht="28.8" x14ac:dyDescent="0.3">
      <c r="A22" s="3">
        <v>21</v>
      </c>
      <c r="B22" s="3" t="s">
        <v>68</v>
      </c>
      <c r="C22" s="3" t="s">
        <v>69</v>
      </c>
      <c r="D22" s="3" t="s">
        <v>12</v>
      </c>
      <c r="E22" s="3" t="s">
        <v>32</v>
      </c>
      <c r="F22" s="3">
        <v>52000</v>
      </c>
      <c r="G22" s="4">
        <v>44211</v>
      </c>
      <c r="H22" s="3"/>
      <c r="I22" s="3">
        <v>4</v>
      </c>
      <c r="J22" s="3" t="s">
        <v>14</v>
      </c>
    </row>
    <row r="23" spans="1:10" ht="57.6" x14ac:dyDescent="0.3">
      <c r="A23" s="3">
        <v>22</v>
      </c>
      <c r="B23" s="3" t="s">
        <v>70</v>
      </c>
      <c r="C23" s="3" t="s">
        <v>71</v>
      </c>
      <c r="D23" s="3" t="s">
        <v>17</v>
      </c>
      <c r="E23" s="3" t="s">
        <v>72</v>
      </c>
      <c r="F23" s="3">
        <v>59000</v>
      </c>
      <c r="G23" s="4">
        <v>43811</v>
      </c>
      <c r="H23" s="4">
        <v>44986</v>
      </c>
      <c r="I23" s="3">
        <v>4.4000000000000004</v>
      </c>
      <c r="J23" s="3" t="s">
        <v>19</v>
      </c>
    </row>
    <row r="24" spans="1:10" ht="28.8" x14ac:dyDescent="0.3">
      <c r="A24" s="3">
        <v>23</v>
      </c>
      <c r="B24" s="3" t="s">
        <v>73</v>
      </c>
      <c r="C24" s="3" t="s">
        <v>74</v>
      </c>
      <c r="D24" s="3" t="s">
        <v>22</v>
      </c>
      <c r="E24" s="3" t="s">
        <v>75</v>
      </c>
      <c r="F24" s="3">
        <v>75000</v>
      </c>
      <c r="G24" s="4">
        <v>44061</v>
      </c>
      <c r="H24" s="3"/>
      <c r="I24" s="3">
        <v>4.5</v>
      </c>
      <c r="J24" s="3" t="s">
        <v>24</v>
      </c>
    </row>
    <row r="25" spans="1:10" ht="28.8" x14ac:dyDescent="0.3">
      <c r="A25" s="3">
        <v>24</v>
      </c>
      <c r="B25" s="3" t="s">
        <v>76</v>
      </c>
      <c r="C25" s="3" t="s">
        <v>77</v>
      </c>
      <c r="D25" s="3" t="s">
        <v>27</v>
      </c>
      <c r="E25" s="3" t="s">
        <v>78</v>
      </c>
      <c r="F25" s="3">
        <v>46000</v>
      </c>
      <c r="G25" s="4">
        <v>44157</v>
      </c>
      <c r="H25" s="4">
        <v>44971</v>
      </c>
      <c r="I25" s="3">
        <v>3.6</v>
      </c>
      <c r="J25" s="3" t="s">
        <v>29</v>
      </c>
    </row>
    <row r="26" spans="1:10" ht="28.8" x14ac:dyDescent="0.3">
      <c r="A26" s="3">
        <v>25</v>
      </c>
      <c r="B26" s="3" t="s">
        <v>79</v>
      </c>
      <c r="C26" s="3" t="s">
        <v>80</v>
      </c>
      <c r="D26" s="3" t="s">
        <v>12</v>
      </c>
      <c r="E26" s="3" t="s">
        <v>13</v>
      </c>
      <c r="F26" s="3">
        <v>78000</v>
      </c>
      <c r="G26" s="4">
        <v>44357</v>
      </c>
      <c r="H26" s="3"/>
      <c r="I26" s="3">
        <v>4.7</v>
      </c>
      <c r="J26" s="3" t="s">
        <v>14</v>
      </c>
    </row>
    <row r="27" spans="1:10" ht="28.8" x14ac:dyDescent="0.3">
      <c r="A27" s="3">
        <v>26</v>
      </c>
      <c r="B27" s="3" t="s">
        <v>81</v>
      </c>
      <c r="C27" s="3" t="s">
        <v>82</v>
      </c>
      <c r="D27" s="3" t="s">
        <v>22</v>
      </c>
      <c r="E27" s="3" t="s">
        <v>83</v>
      </c>
      <c r="F27" s="3">
        <v>82000</v>
      </c>
      <c r="G27" s="4">
        <v>43348</v>
      </c>
      <c r="H27" s="3"/>
      <c r="I27" s="3">
        <v>4.3</v>
      </c>
      <c r="J27" s="3" t="s">
        <v>19</v>
      </c>
    </row>
    <row r="28" spans="1:10" ht="28.8" x14ac:dyDescent="0.3">
      <c r="A28" s="3">
        <v>27</v>
      </c>
      <c r="B28" s="3" t="s">
        <v>84</v>
      </c>
      <c r="C28" s="3" t="s">
        <v>85</v>
      </c>
      <c r="D28" s="3" t="s">
        <v>17</v>
      </c>
      <c r="E28" s="3" t="s">
        <v>86</v>
      </c>
      <c r="F28" s="3">
        <v>68000</v>
      </c>
      <c r="G28" s="4">
        <v>44649</v>
      </c>
      <c r="H28" s="4">
        <v>45092</v>
      </c>
      <c r="I28" s="3">
        <v>4.2</v>
      </c>
      <c r="J28" s="3" t="s">
        <v>24</v>
      </c>
    </row>
    <row r="29" spans="1:10" ht="43.2" x14ac:dyDescent="0.3">
      <c r="A29" s="3">
        <v>28</v>
      </c>
      <c r="B29" s="3" t="s">
        <v>87</v>
      </c>
      <c r="C29" s="3" t="s">
        <v>88</v>
      </c>
      <c r="D29" s="3" t="s">
        <v>27</v>
      </c>
      <c r="E29" s="3" t="s">
        <v>89</v>
      </c>
      <c r="F29" s="3">
        <v>70000</v>
      </c>
      <c r="G29" s="4">
        <v>43754</v>
      </c>
      <c r="H29" s="3"/>
      <c r="I29" s="3">
        <v>4.4000000000000004</v>
      </c>
      <c r="J29" s="3" t="s">
        <v>29</v>
      </c>
    </row>
    <row r="30" spans="1:10" ht="43.2" x14ac:dyDescent="0.3">
      <c r="A30" s="3">
        <v>29</v>
      </c>
      <c r="B30" s="3" t="s">
        <v>90</v>
      </c>
      <c r="C30" s="3" t="s">
        <v>91</v>
      </c>
      <c r="D30" s="3" t="s">
        <v>22</v>
      </c>
      <c r="E30" s="3" t="s">
        <v>92</v>
      </c>
      <c r="F30" s="3">
        <v>64000</v>
      </c>
      <c r="G30" s="4">
        <v>44430</v>
      </c>
      <c r="H30" s="3"/>
      <c r="I30" s="3">
        <v>4.5</v>
      </c>
      <c r="J30" s="3" t="s">
        <v>14</v>
      </c>
    </row>
    <row r="31" spans="1:10" ht="43.2" x14ac:dyDescent="0.3">
      <c r="A31" s="3">
        <v>30</v>
      </c>
      <c r="B31" s="3" t="s">
        <v>93</v>
      </c>
      <c r="C31" s="3" t="s">
        <v>94</v>
      </c>
      <c r="D31" s="3" t="s">
        <v>12</v>
      </c>
      <c r="E31" s="3" t="s">
        <v>47</v>
      </c>
      <c r="F31" s="3">
        <v>48000</v>
      </c>
      <c r="G31" s="4">
        <v>44958</v>
      </c>
      <c r="H31" s="4">
        <v>45117</v>
      </c>
      <c r="I31" s="3">
        <v>3.8</v>
      </c>
      <c r="J31" s="3" t="s">
        <v>19</v>
      </c>
    </row>
    <row r="32" spans="1:10" ht="43.2" x14ac:dyDescent="0.3">
      <c r="A32" s="3">
        <v>31</v>
      </c>
      <c r="B32" s="3" t="s">
        <v>95</v>
      </c>
      <c r="C32" s="3" t="s">
        <v>96</v>
      </c>
      <c r="D32" s="3" t="s">
        <v>17</v>
      </c>
      <c r="E32" s="3" t="s">
        <v>97</v>
      </c>
      <c r="F32" s="3">
        <v>57000</v>
      </c>
      <c r="G32" s="4">
        <v>44457</v>
      </c>
      <c r="H32" s="3"/>
      <c r="I32" s="3">
        <v>4</v>
      </c>
      <c r="J32" s="3" t="s">
        <v>24</v>
      </c>
    </row>
    <row r="33" spans="1:10" ht="43.2" x14ac:dyDescent="0.3">
      <c r="A33" s="3">
        <v>32</v>
      </c>
      <c r="B33" s="3" t="s">
        <v>98</v>
      </c>
      <c r="C33" s="3" t="s">
        <v>99</v>
      </c>
      <c r="D33" s="3" t="s">
        <v>22</v>
      </c>
      <c r="E33" s="3" t="s">
        <v>100</v>
      </c>
      <c r="F33" s="3">
        <v>85000</v>
      </c>
      <c r="G33" s="4">
        <v>43963</v>
      </c>
      <c r="H33" s="3"/>
      <c r="I33" s="3">
        <v>4.5999999999999996</v>
      </c>
      <c r="J33" s="3" t="s">
        <v>29</v>
      </c>
    </row>
    <row r="34" spans="1:10" ht="28.8" x14ac:dyDescent="0.3">
      <c r="A34" s="3">
        <v>33</v>
      </c>
      <c r="B34" s="3" t="s">
        <v>101</v>
      </c>
      <c r="C34" s="3" t="s">
        <v>102</v>
      </c>
      <c r="D34" s="3" t="s">
        <v>12</v>
      </c>
      <c r="E34" s="3" t="s">
        <v>32</v>
      </c>
      <c r="F34" s="3">
        <v>54000</v>
      </c>
      <c r="G34" s="4">
        <v>44165</v>
      </c>
      <c r="H34" s="4">
        <v>44951</v>
      </c>
      <c r="I34" s="3">
        <v>4.0999999999999996</v>
      </c>
      <c r="J34" s="3" t="s">
        <v>14</v>
      </c>
    </row>
    <row r="35" spans="1:10" ht="43.2" x14ac:dyDescent="0.3">
      <c r="A35" s="3">
        <v>34</v>
      </c>
      <c r="B35" s="3" t="s">
        <v>39</v>
      </c>
      <c r="C35" s="3" t="s">
        <v>103</v>
      </c>
      <c r="D35" s="3" t="s">
        <v>27</v>
      </c>
      <c r="E35" s="3" t="s">
        <v>104</v>
      </c>
      <c r="F35" s="3">
        <v>57000</v>
      </c>
      <c r="G35" s="4">
        <v>44757</v>
      </c>
      <c r="H35" s="3"/>
      <c r="I35" s="3">
        <v>4.5</v>
      </c>
      <c r="J35" s="3" t="s">
        <v>19</v>
      </c>
    </row>
    <row r="36" spans="1:10" ht="28.8" x14ac:dyDescent="0.3">
      <c r="A36" s="3">
        <v>35</v>
      </c>
      <c r="B36" s="3" t="s">
        <v>105</v>
      </c>
      <c r="C36" s="3" t="s">
        <v>85</v>
      </c>
      <c r="D36" s="3" t="s">
        <v>22</v>
      </c>
      <c r="E36" s="3" t="s">
        <v>106</v>
      </c>
      <c r="F36" s="3">
        <v>72000</v>
      </c>
      <c r="G36" s="4">
        <v>43705</v>
      </c>
      <c r="H36" s="4">
        <v>44995</v>
      </c>
      <c r="I36" s="3">
        <v>4.2</v>
      </c>
      <c r="J36" s="3" t="s">
        <v>24</v>
      </c>
    </row>
    <row r="37" spans="1:10" ht="28.8" x14ac:dyDescent="0.3">
      <c r="A37" s="3">
        <v>36</v>
      </c>
      <c r="B37" s="3" t="s">
        <v>107</v>
      </c>
      <c r="C37" s="3" t="s">
        <v>108</v>
      </c>
      <c r="D37" s="3" t="s">
        <v>17</v>
      </c>
      <c r="E37" s="3" t="s">
        <v>109</v>
      </c>
      <c r="F37" s="3">
        <v>65000</v>
      </c>
      <c r="G37" s="4">
        <v>43925</v>
      </c>
      <c r="H37" s="3"/>
      <c r="I37" s="3">
        <v>4.3</v>
      </c>
      <c r="J37" s="3" t="s">
        <v>29</v>
      </c>
    </row>
    <row r="38" spans="1:10" ht="28.8" x14ac:dyDescent="0.3">
      <c r="A38" s="3">
        <v>37</v>
      </c>
      <c r="B38" s="3" t="s">
        <v>110</v>
      </c>
      <c r="C38" s="3" t="s">
        <v>111</v>
      </c>
      <c r="D38" s="3" t="s">
        <v>12</v>
      </c>
      <c r="E38" s="3" t="s">
        <v>112</v>
      </c>
      <c r="F38" s="3">
        <v>79000</v>
      </c>
      <c r="G38" s="4">
        <v>43176</v>
      </c>
      <c r="H38" s="3"/>
      <c r="I38" s="3">
        <v>4.7</v>
      </c>
      <c r="J38" s="3" t="s">
        <v>14</v>
      </c>
    </row>
    <row r="39" spans="1:10" ht="43.2" x14ac:dyDescent="0.3">
      <c r="A39" s="3">
        <v>38</v>
      </c>
      <c r="B39" s="3" t="s">
        <v>50</v>
      </c>
      <c r="C39" s="3" t="s">
        <v>113</v>
      </c>
      <c r="D39" s="3" t="s">
        <v>22</v>
      </c>
      <c r="E39" s="3" t="s">
        <v>114</v>
      </c>
      <c r="F39" s="3">
        <v>95000</v>
      </c>
      <c r="G39" s="4">
        <v>44201</v>
      </c>
      <c r="H39" s="3"/>
      <c r="I39" s="3">
        <v>4.8</v>
      </c>
      <c r="J39" s="3" t="s">
        <v>19</v>
      </c>
    </row>
    <row r="40" spans="1:10" ht="43.2" x14ac:dyDescent="0.3">
      <c r="A40" s="3">
        <v>39</v>
      </c>
      <c r="B40" s="3" t="s">
        <v>52</v>
      </c>
      <c r="C40" s="3" t="s">
        <v>115</v>
      </c>
      <c r="D40" s="3" t="s">
        <v>27</v>
      </c>
      <c r="E40" s="3" t="s">
        <v>116</v>
      </c>
      <c r="F40" s="3">
        <v>52000</v>
      </c>
      <c r="G40" s="4">
        <v>44826</v>
      </c>
      <c r="H40" s="3"/>
      <c r="I40" s="3">
        <v>4</v>
      </c>
      <c r="J40" s="3" t="s">
        <v>24</v>
      </c>
    </row>
    <row r="41" spans="1:10" ht="28.8" x14ac:dyDescent="0.3">
      <c r="A41" s="3">
        <v>40</v>
      </c>
      <c r="B41" s="3" t="s">
        <v>54</v>
      </c>
      <c r="C41" s="3" t="s">
        <v>58</v>
      </c>
      <c r="D41" s="3" t="s">
        <v>12</v>
      </c>
      <c r="E41" s="3" t="s">
        <v>32</v>
      </c>
      <c r="F41" s="3">
        <v>50000</v>
      </c>
      <c r="G41" s="4">
        <v>44986</v>
      </c>
      <c r="H41" s="3"/>
      <c r="I41" s="3">
        <v>3.5</v>
      </c>
      <c r="J41" s="3" t="s">
        <v>29</v>
      </c>
    </row>
    <row r="42" spans="1:10" ht="43.2" x14ac:dyDescent="0.3">
      <c r="A42" s="3">
        <v>41</v>
      </c>
      <c r="B42" s="3" t="s">
        <v>57</v>
      </c>
      <c r="C42" s="3" t="s">
        <v>117</v>
      </c>
      <c r="D42" s="3" t="s">
        <v>17</v>
      </c>
      <c r="E42" s="3" t="s">
        <v>18</v>
      </c>
      <c r="F42" s="3">
        <v>59000</v>
      </c>
      <c r="G42" s="4">
        <v>44531</v>
      </c>
      <c r="H42" s="4">
        <v>45066</v>
      </c>
      <c r="I42" s="3">
        <v>4.4000000000000004</v>
      </c>
      <c r="J42" s="3" t="s">
        <v>14</v>
      </c>
    </row>
    <row r="43" spans="1:10" ht="43.2" x14ac:dyDescent="0.3">
      <c r="A43" s="3">
        <v>42</v>
      </c>
      <c r="B43" s="3" t="s">
        <v>59</v>
      </c>
      <c r="C43" s="3" t="s">
        <v>102</v>
      </c>
      <c r="D43" s="3" t="s">
        <v>22</v>
      </c>
      <c r="E43" s="3" t="s">
        <v>118</v>
      </c>
      <c r="F43" s="3">
        <v>88000</v>
      </c>
      <c r="G43" s="4">
        <v>43905</v>
      </c>
      <c r="H43" s="3"/>
      <c r="I43" s="3">
        <v>4.5999999999999996</v>
      </c>
      <c r="J43" s="3" t="s">
        <v>19</v>
      </c>
    </row>
    <row r="44" spans="1:10" ht="43.2" x14ac:dyDescent="0.3">
      <c r="A44" s="3">
        <v>43</v>
      </c>
      <c r="B44" s="3" t="s">
        <v>61</v>
      </c>
      <c r="C44" s="3" t="s">
        <v>119</v>
      </c>
      <c r="D44" s="3" t="s">
        <v>27</v>
      </c>
      <c r="E44" s="3" t="s">
        <v>120</v>
      </c>
      <c r="F44" s="3">
        <v>64000</v>
      </c>
      <c r="G44" s="4">
        <v>44709</v>
      </c>
      <c r="H44" s="3"/>
      <c r="I44" s="3">
        <v>4.2</v>
      </c>
      <c r="J44" s="3" t="s">
        <v>24</v>
      </c>
    </row>
    <row r="45" spans="1:10" ht="28.8" x14ac:dyDescent="0.3">
      <c r="A45" s="3">
        <v>44</v>
      </c>
      <c r="B45" s="3" t="s">
        <v>121</v>
      </c>
      <c r="C45" s="3" t="s">
        <v>122</v>
      </c>
      <c r="D45" s="3" t="s">
        <v>12</v>
      </c>
      <c r="E45" s="3" t="s">
        <v>13</v>
      </c>
      <c r="F45" s="3">
        <v>77000</v>
      </c>
      <c r="G45" s="4">
        <v>44396</v>
      </c>
      <c r="H45" s="3"/>
      <c r="I45" s="3">
        <v>4.5</v>
      </c>
      <c r="J45" s="3" t="s">
        <v>29</v>
      </c>
    </row>
    <row r="46" spans="1:10" ht="28.8" x14ac:dyDescent="0.3">
      <c r="A46" s="3">
        <v>45</v>
      </c>
      <c r="B46" s="3" t="s">
        <v>123</v>
      </c>
      <c r="C46" s="3" t="s">
        <v>96</v>
      </c>
      <c r="D46" s="3" t="s">
        <v>22</v>
      </c>
      <c r="E46" s="3" t="s">
        <v>124</v>
      </c>
      <c r="F46" s="3">
        <v>85000</v>
      </c>
      <c r="G46" s="4">
        <v>44134</v>
      </c>
      <c r="H46" s="4">
        <v>45150</v>
      </c>
      <c r="I46" s="3">
        <v>4.3</v>
      </c>
      <c r="J46" s="3" t="s">
        <v>14</v>
      </c>
    </row>
    <row r="47" spans="1:10" ht="57.6" x14ac:dyDescent="0.3">
      <c r="A47" s="3">
        <v>46</v>
      </c>
      <c r="B47" s="3" t="s">
        <v>125</v>
      </c>
      <c r="C47" s="3" t="s">
        <v>126</v>
      </c>
      <c r="D47" s="3" t="s">
        <v>17</v>
      </c>
      <c r="E47" s="3" t="s">
        <v>127</v>
      </c>
      <c r="F47" s="3">
        <v>72000</v>
      </c>
      <c r="G47" s="4">
        <v>44572</v>
      </c>
      <c r="H47" s="3"/>
      <c r="I47" s="3">
        <v>4.7</v>
      </c>
      <c r="J47" s="3" t="s">
        <v>19</v>
      </c>
    </row>
    <row r="48" spans="1:10" ht="28.8" x14ac:dyDescent="0.3">
      <c r="A48" s="3">
        <v>47</v>
      </c>
      <c r="B48" s="3" t="s">
        <v>128</v>
      </c>
      <c r="C48" s="3" t="s">
        <v>129</v>
      </c>
      <c r="D48" s="3" t="s">
        <v>27</v>
      </c>
      <c r="E48" s="3" t="s">
        <v>78</v>
      </c>
      <c r="F48" s="3">
        <v>48000</v>
      </c>
      <c r="G48" s="4">
        <v>44058</v>
      </c>
      <c r="H48" s="3"/>
      <c r="I48" s="3">
        <v>3.9</v>
      </c>
      <c r="J48" s="3" t="s">
        <v>24</v>
      </c>
    </row>
    <row r="49" spans="1:10" ht="43.2" x14ac:dyDescent="0.3">
      <c r="A49" s="3">
        <v>48</v>
      </c>
      <c r="B49" s="3" t="s">
        <v>130</v>
      </c>
      <c r="C49" s="3" t="s">
        <v>99</v>
      </c>
      <c r="D49" s="3" t="s">
        <v>12</v>
      </c>
      <c r="E49" s="3" t="s">
        <v>47</v>
      </c>
      <c r="F49" s="3">
        <v>45000</v>
      </c>
      <c r="G49" s="4">
        <v>44962</v>
      </c>
      <c r="H49" s="3"/>
      <c r="I49" s="3">
        <v>3.6</v>
      </c>
      <c r="J49" s="3" t="s">
        <v>29</v>
      </c>
    </row>
    <row r="50" spans="1:10" ht="28.8" x14ac:dyDescent="0.3">
      <c r="A50" s="3">
        <v>49</v>
      </c>
      <c r="B50" s="3" t="s">
        <v>131</v>
      </c>
      <c r="C50" s="3" t="s">
        <v>132</v>
      </c>
      <c r="D50" s="3" t="s">
        <v>22</v>
      </c>
      <c r="E50" s="3" t="s">
        <v>133</v>
      </c>
      <c r="F50" s="3">
        <v>95000</v>
      </c>
      <c r="G50" s="4">
        <v>43605</v>
      </c>
      <c r="H50" s="3"/>
      <c r="I50" s="3">
        <v>4.8</v>
      </c>
      <c r="J50" s="3" t="s">
        <v>14</v>
      </c>
    </row>
    <row r="51" spans="1:10" ht="43.2" x14ac:dyDescent="0.3">
      <c r="A51" s="3">
        <v>50</v>
      </c>
      <c r="B51" s="3" t="s">
        <v>134</v>
      </c>
      <c r="C51" s="3" t="s">
        <v>26</v>
      </c>
      <c r="D51" s="3" t="s">
        <v>17</v>
      </c>
      <c r="E51" s="3" t="s">
        <v>135</v>
      </c>
      <c r="F51" s="3">
        <v>100000</v>
      </c>
      <c r="G51" s="4">
        <v>44166</v>
      </c>
      <c r="H51" s="4">
        <v>44936</v>
      </c>
      <c r="I51" s="3">
        <v>4.9000000000000004</v>
      </c>
      <c r="J51" s="3" t="s">
        <v>19</v>
      </c>
    </row>
    <row r="52" spans="1:10" ht="43.2" x14ac:dyDescent="0.3">
      <c r="A52" s="3">
        <v>51</v>
      </c>
      <c r="B52" s="3" t="s">
        <v>136</v>
      </c>
      <c r="C52" s="3" t="s">
        <v>46</v>
      </c>
      <c r="D52" s="3" t="s">
        <v>22</v>
      </c>
      <c r="E52" s="3" t="s">
        <v>137</v>
      </c>
      <c r="F52" s="3">
        <v>90000</v>
      </c>
      <c r="G52" s="4">
        <v>43931</v>
      </c>
      <c r="H52" s="3"/>
      <c r="I52" s="3">
        <v>4.5</v>
      </c>
      <c r="J52" s="3" t="s">
        <v>14</v>
      </c>
    </row>
    <row r="53" spans="1:10" ht="28.8" x14ac:dyDescent="0.3">
      <c r="A53" s="3">
        <v>52</v>
      </c>
      <c r="B53" s="3" t="s">
        <v>81</v>
      </c>
      <c r="C53" s="3" t="s">
        <v>138</v>
      </c>
      <c r="D53" s="3" t="s">
        <v>12</v>
      </c>
      <c r="E53" s="3" t="s">
        <v>32</v>
      </c>
      <c r="F53" s="3">
        <v>56000</v>
      </c>
      <c r="G53" s="4">
        <v>44249</v>
      </c>
      <c r="H53" s="4">
        <v>45108</v>
      </c>
      <c r="I53" s="3">
        <v>3.8</v>
      </c>
      <c r="J53" s="3" t="s">
        <v>19</v>
      </c>
    </row>
    <row r="54" spans="1:10" ht="28.8" x14ac:dyDescent="0.3">
      <c r="A54" s="3">
        <v>53</v>
      </c>
      <c r="B54" s="3" t="s">
        <v>84</v>
      </c>
      <c r="C54" s="3" t="s">
        <v>139</v>
      </c>
      <c r="D54" s="3" t="s">
        <v>17</v>
      </c>
      <c r="E54" s="3" t="s">
        <v>109</v>
      </c>
      <c r="F54" s="3">
        <v>62000</v>
      </c>
      <c r="G54" s="4">
        <v>43482</v>
      </c>
      <c r="H54" s="3"/>
      <c r="I54" s="3">
        <v>4.2</v>
      </c>
      <c r="J54" s="3" t="s">
        <v>24</v>
      </c>
    </row>
    <row r="55" spans="1:10" ht="28.8" x14ac:dyDescent="0.3">
      <c r="A55" s="3">
        <v>54</v>
      </c>
      <c r="B55" s="3" t="s">
        <v>87</v>
      </c>
      <c r="C55" s="3" t="s">
        <v>66</v>
      </c>
      <c r="D55" s="3" t="s">
        <v>27</v>
      </c>
      <c r="E55" s="3" t="s">
        <v>28</v>
      </c>
      <c r="F55" s="3">
        <v>75000</v>
      </c>
      <c r="G55" s="4">
        <v>44375</v>
      </c>
      <c r="H55" s="3"/>
      <c r="I55" s="3">
        <v>4.4000000000000004</v>
      </c>
      <c r="J55" s="3" t="s">
        <v>29</v>
      </c>
    </row>
    <row r="56" spans="1:10" ht="28.8" x14ac:dyDescent="0.3">
      <c r="A56" s="3">
        <v>55</v>
      </c>
      <c r="B56" s="3" t="s">
        <v>90</v>
      </c>
      <c r="C56" s="3" t="s">
        <v>53</v>
      </c>
      <c r="D56" s="3" t="s">
        <v>22</v>
      </c>
      <c r="E56" s="3" t="s">
        <v>75</v>
      </c>
      <c r="F56" s="3">
        <v>74000</v>
      </c>
      <c r="G56" s="4">
        <v>44145</v>
      </c>
      <c r="H56" s="4">
        <v>45015</v>
      </c>
      <c r="I56" s="3">
        <v>4.3</v>
      </c>
      <c r="J56" s="3" t="s">
        <v>14</v>
      </c>
    </row>
    <row r="57" spans="1:10" ht="43.2" x14ac:dyDescent="0.3">
      <c r="A57" s="3">
        <v>56</v>
      </c>
      <c r="B57" s="3" t="s">
        <v>93</v>
      </c>
      <c r="C57" s="3" t="s">
        <v>51</v>
      </c>
      <c r="D57" s="3" t="s">
        <v>12</v>
      </c>
      <c r="E57" s="3" t="s">
        <v>47</v>
      </c>
      <c r="F57" s="3">
        <v>48000</v>
      </c>
      <c r="G57" s="4">
        <v>44941</v>
      </c>
      <c r="H57" s="3"/>
      <c r="I57" s="3">
        <v>3.7</v>
      </c>
      <c r="J57" s="3" t="s">
        <v>19</v>
      </c>
    </row>
    <row r="58" spans="1:10" ht="28.8" x14ac:dyDescent="0.3">
      <c r="A58" s="3">
        <v>57</v>
      </c>
      <c r="B58" s="3" t="s">
        <v>30</v>
      </c>
      <c r="C58" s="3" t="s">
        <v>55</v>
      </c>
      <c r="D58" s="3" t="s">
        <v>17</v>
      </c>
      <c r="E58" s="3" t="s">
        <v>140</v>
      </c>
      <c r="F58" s="3">
        <v>67000</v>
      </c>
      <c r="G58" s="4">
        <v>44701</v>
      </c>
      <c r="H58" s="3"/>
      <c r="I58" s="3">
        <v>4.0999999999999996</v>
      </c>
      <c r="J58" s="3" t="s">
        <v>24</v>
      </c>
    </row>
    <row r="59" spans="1:10" ht="43.2" x14ac:dyDescent="0.3">
      <c r="A59" s="3">
        <v>58</v>
      </c>
      <c r="B59" s="3" t="s">
        <v>33</v>
      </c>
      <c r="C59" s="3" t="s">
        <v>141</v>
      </c>
      <c r="D59" s="3" t="s">
        <v>27</v>
      </c>
      <c r="E59" s="3" t="s">
        <v>56</v>
      </c>
      <c r="F59" s="3">
        <v>60000</v>
      </c>
      <c r="G59" s="4">
        <v>44106</v>
      </c>
      <c r="H59" s="3"/>
      <c r="I59" s="3">
        <v>4.5</v>
      </c>
      <c r="J59" s="3" t="s">
        <v>29</v>
      </c>
    </row>
    <row r="60" spans="1:10" ht="28.8" x14ac:dyDescent="0.3">
      <c r="A60" s="3">
        <v>59</v>
      </c>
      <c r="B60" s="3" t="s">
        <v>36</v>
      </c>
      <c r="C60" s="3" t="s">
        <v>71</v>
      </c>
      <c r="D60" s="3" t="s">
        <v>22</v>
      </c>
      <c r="E60" s="3" t="s">
        <v>44</v>
      </c>
      <c r="F60" s="3">
        <v>80000</v>
      </c>
      <c r="G60" s="4">
        <v>44454</v>
      </c>
      <c r="H60" s="3"/>
      <c r="I60" s="3">
        <v>4.5999999999999996</v>
      </c>
      <c r="J60" s="3" t="s">
        <v>14</v>
      </c>
    </row>
    <row r="61" spans="1:10" ht="28.8" x14ac:dyDescent="0.3">
      <c r="A61" s="3">
        <v>60</v>
      </c>
      <c r="B61" s="3" t="s">
        <v>39</v>
      </c>
      <c r="C61" s="3" t="s">
        <v>49</v>
      </c>
      <c r="D61" s="3" t="s">
        <v>12</v>
      </c>
      <c r="E61" s="3" t="s">
        <v>112</v>
      </c>
      <c r="F61" s="3">
        <v>71000</v>
      </c>
      <c r="G61" s="4">
        <v>43920</v>
      </c>
      <c r="H61" s="4">
        <v>44958</v>
      </c>
      <c r="I61" s="3">
        <v>4.2</v>
      </c>
      <c r="J61" s="3" t="s">
        <v>19</v>
      </c>
    </row>
    <row r="62" spans="1:10" ht="43.2" x14ac:dyDescent="0.3">
      <c r="A62" s="3">
        <v>61</v>
      </c>
      <c r="B62" s="3" t="s">
        <v>42</v>
      </c>
      <c r="C62" s="3" t="s">
        <v>142</v>
      </c>
      <c r="D62" s="3" t="s">
        <v>17</v>
      </c>
      <c r="E62" s="3" t="s">
        <v>38</v>
      </c>
      <c r="F62" s="3">
        <v>85000</v>
      </c>
      <c r="G62" s="4">
        <v>44409</v>
      </c>
      <c r="H62" s="3"/>
      <c r="I62" s="3">
        <v>4.7</v>
      </c>
      <c r="J62" s="3" t="s">
        <v>24</v>
      </c>
    </row>
    <row r="63" spans="1:10" ht="28.8" x14ac:dyDescent="0.3">
      <c r="A63" s="3">
        <v>62</v>
      </c>
      <c r="B63" s="3" t="s">
        <v>45</v>
      </c>
      <c r="C63" s="3" t="s">
        <v>143</v>
      </c>
      <c r="D63" s="3" t="s">
        <v>22</v>
      </c>
      <c r="E63" s="3" t="s">
        <v>144</v>
      </c>
      <c r="F63" s="3">
        <v>95000</v>
      </c>
      <c r="G63" s="4">
        <v>43875</v>
      </c>
      <c r="H63" s="3"/>
      <c r="I63" s="3">
        <v>4.8</v>
      </c>
      <c r="J63" s="3" t="s">
        <v>29</v>
      </c>
    </row>
    <row r="64" spans="1:10" ht="28.8" x14ac:dyDescent="0.3">
      <c r="A64" s="3">
        <v>63</v>
      </c>
      <c r="B64" s="3" t="s">
        <v>48</v>
      </c>
      <c r="C64" s="3" t="s">
        <v>46</v>
      </c>
      <c r="D64" s="3" t="s">
        <v>12</v>
      </c>
      <c r="E64" s="3" t="s">
        <v>32</v>
      </c>
      <c r="F64" s="3">
        <v>54000</v>
      </c>
      <c r="G64" s="4">
        <v>45021</v>
      </c>
      <c r="H64" s="3"/>
      <c r="I64" s="3">
        <v>3.9</v>
      </c>
      <c r="J64" s="3" t="s">
        <v>14</v>
      </c>
    </row>
    <row r="65" spans="1:10" ht="43.2" x14ac:dyDescent="0.3">
      <c r="A65" s="3">
        <v>64</v>
      </c>
      <c r="B65" s="3" t="s">
        <v>50</v>
      </c>
      <c r="C65" s="3" t="s">
        <v>145</v>
      </c>
      <c r="D65" s="3" t="s">
        <v>27</v>
      </c>
      <c r="E65" s="3" t="s">
        <v>120</v>
      </c>
      <c r="F65" s="3">
        <v>52000</v>
      </c>
      <c r="G65" s="4">
        <v>43525</v>
      </c>
      <c r="H65" s="3"/>
      <c r="I65" s="3">
        <v>4</v>
      </c>
      <c r="J65" s="3" t="s">
        <v>19</v>
      </c>
    </row>
    <row r="66" spans="1:10" ht="28.8" x14ac:dyDescent="0.3">
      <c r="A66" s="3">
        <v>65</v>
      </c>
      <c r="B66" s="3" t="s">
        <v>52</v>
      </c>
      <c r="C66" s="3" t="s">
        <v>146</v>
      </c>
      <c r="D66" s="3" t="s">
        <v>22</v>
      </c>
      <c r="E66" s="3" t="s">
        <v>35</v>
      </c>
      <c r="F66" s="3">
        <v>58000</v>
      </c>
      <c r="G66" s="4">
        <v>44668</v>
      </c>
      <c r="H66" s="4">
        <v>45056</v>
      </c>
      <c r="I66" s="3">
        <v>4.3</v>
      </c>
      <c r="J66" s="3" t="s">
        <v>24</v>
      </c>
    </row>
    <row r="67" spans="1:10" ht="28.8" x14ac:dyDescent="0.3">
      <c r="A67" s="3">
        <v>66</v>
      </c>
      <c r="B67" s="3" t="s">
        <v>54</v>
      </c>
      <c r="C67" s="3" t="s">
        <v>147</v>
      </c>
      <c r="D67" s="3" t="s">
        <v>12</v>
      </c>
      <c r="E67" s="3" t="s">
        <v>13</v>
      </c>
      <c r="F67" s="3">
        <v>77000</v>
      </c>
      <c r="G67" s="4">
        <v>43819</v>
      </c>
      <c r="H67" s="3"/>
      <c r="I67" s="3">
        <v>4.4000000000000004</v>
      </c>
      <c r="J67" s="3" t="s">
        <v>29</v>
      </c>
    </row>
    <row r="68" spans="1:10" ht="28.8" x14ac:dyDescent="0.3">
      <c r="A68" s="3">
        <v>67</v>
      </c>
      <c r="B68" s="3" t="s">
        <v>57</v>
      </c>
      <c r="C68" s="3" t="s">
        <v>148</v>
      </c>
      <c r="D68" s="3" t="s">
        <v>17</v>
      </c>
      <c r="E68" s="3" t="s">
        <v>149</v>
      </c>
      <c r="F68" s="3">
        <v>63000</v>
      </c>
      <c r="G68" s="4">
        <v>44219</v>
      </c>
      <c r="H68" s="3"/>
      <c r="I68" s="3">
        <v>4.5</v>
      </c>
      <c r="J68" s="3" t="s">
        <v>14</v>
      </c>
    </row>
    <row r="69" spans="1:10" ht="28.8" x14ac:dyDescent="0.3">
      <c r="A69" s="3">
        <v>68</v>
      </c>
      <c r="B69" s="3" t="s">
        <v>59</v>
      </c>
      <c r="C69" s="3" t="s">
        <v>58</v>
      </c>
      <c r="D69" s="3" t="s">
        <v>22</v>
      </c>
      <c r="E69" s="3" t="s">
        <v>23</v>
      </c>
      <c r="F69" s="3">
        <v>80000</v>
      </c>
      <c r="G69" s="4">
        <v>44164</v>
      </c>
      <c r="H69" s="3"/>
      <c r="I69" s="3">
        <v>4.5999999999999996</v>
      </c>
      <c r="J69" s="3" t="s">
        <v>19</v>
      </c>
    </row>
    <row r="70" spans="1:10" ht="28.8" x14ac:dyDescent="0.3">
      <c r="A70" s="3">
        <v>69</v>
      </c>
      <c r="B70" s="3" t="s">
        <v>61</v>
      </c>
      <c r="C70" s="3" t="s">
        <v>150</v>
      </c>
      <c r="D70" s="3" t="s">
        <v>27</v>
      </c>
      <c r="E70" s="3" t="s">
        <v>78</v>
      </c>
      <c r="F70" s="3">
        <v>48000</v>
      </c>
      <c r="G70" s="4">
        <v>44742</v>
      </c>
      <c r="H70" s="3"/>
      <c r="I70" s="3">
        <v>4.0999999999999996</v>
      </c>
      <c r="J70" s="3" t="s">
        <v>24</v>
      </c>
    </row>
    <row r="71" spans="1:10" ht="43.2" x14ac:dyDescent="0.3">
      <c r="A71" s="3">
        <v>70</v>
      </c>
      <c r="B71" s="3" t="s">
        <v>121</v>
      </c>
      <c r="C71" s="3" t="s">
        <v>151</v>
      </c>
      <c r="D71" s="3" t="s">
        <v>12</v>
      </c>
      <c r="E71" s="3" t="s">
        <v>47</v>
      </c>
      <c r="F71" s="3">
        <v>49000</v>
      </c>
      <c r="G71" s="4">
        <v>44936</v>
      </c>
      <c r="H71" s="3"/>
      <c r="I71" s="3">
        <v>3.8</v>
      </c>
      <c r="J71" s="3" t="s">
        <v>29</v>
      </c>
    </row>
    <row r="72" spans="1:10" ht="28.8" x14ac:dyDescent="0.3">
      <c r="A72" s="3">
        <v>71</v>
      </c>
      <c r="B72" s="3" t="s">
        <v>123</v>
      </c>
      <c r="C72" s="3" t="s">
        <v>152</v>
      </c>
      <c r="D72" s="3" t="s">
        <v>22</v>
      </c>
      <c r="E72" s="3" t="s">
        <v>133</v>
      </c>
      <c r="F72" s="3">
        <v>95000</v>
      </c>
      <c r="G72" s="4">
        <v>44396</v>
      </c>
      <c r="H72" s="4">
        <v>44971</v>
      </c>
      <c r="I72" s="3">
        <v>4.9000000000000004</v>
      </c>
      <c r="J72" s="3" t="s">
        <v>14</v>
      </c>
    </row>
    <row r="73" spans="1:10" ht="28.8" x14ac:dyDescent="0.3">
      <c r="A73" s="3">
        <v>72</v>
      </c>
      <c r="B73" s="3" t="s">
        <v>125</v>
      </c>
      <c r="C73" s="3" t="s">
        <v>99</v>
      </c>
      <c r="D73" s="3" t="s">
        <v>17</v>
      </c>
      <c r="E73" s="3" t="s">
        <v>153</v>
      </c>
      <c r="F73" s="3">
        <v>67000</v>
      </c>
      <c r="G73" s="4">
        <v>44180</v>
      </c>
      <c r="H73" s="3"/>
      <c r="I73" s="3">
        <v>4.4000000000000004</v>
      </c>
      <c r="J73" s="3" t="s">
        <v>19</v>
      </c>
    </row>
    <row r="74" spans="1:10" ht="43.2" x14ac:dyDescent="0.3">
      <c r="A74" s="3">
        <v>73</v>
      </c>
      <c r="B74" s="3" t="s">
        <v>68</v>
      </c>
      <c r="C74" s="3" t="s">
        <v>154</v>
      </c>
      <c r="D74" s="3" t="s">
        <v>27</v>
      </c>
      <c r="E74" s="3" t="s">
        <v>89</v>
      </c>
      <c r="F74" s="3">
        <v>59000</v>
      </c>
      <c r="G74" s="4">
        <v>43565</v>
      </c>
      <c r="H74" s="3"/>
      <c r="I74" s="3">
        <v>4.2</v>
      </c>
      <c r="J74" s="3" t="s">
        <v>24</v>
      </c>
    </row>
    <row r="75" spans="1:10" ht="28.8" x14ac:dyDescent="0.3">
      <c r="A75" s="3">
        <v>74</v>
      </c>
      <c r="B75" s="3" t="s">
        <v>70</v>
      </c>
      <c r="C75" s="3" t="s">
        <v>110</v>
      </c>
      <c r="D75" s="3" t="s">
        <v>12</v>
      </c>
      <c r="E75" s="3" t="s">
        <v>32</v>
      </c>
      <c r="F75" s="3">
        <v>50000</v>
      </c>
      <c r="G75" s="4">
        <v>44839</v>
      </c>
      <c r="H75" s="3"/>
      <c r="I75" s="3">
        <v>3.6</v>
      </c>
      <c r="J75" s="3" t="s">
        <v>29</v>
      </c>
    </row>
    <row r="76" spans="1:10" ht="43.2" x14ac:dyDescent="0.3">
      <c r="A76" s="3">
        <v>75</v>
      </c>
      <c r="B76" s="3" t="s">
        <v>73</v>
      </c>
      <c r="C76" s="3" t="s">
        <v>113</v>
      </c>
      <c r="D76" s="3" t="s">
        <v>22</v>
      </c>
      <c r="E76" s="3" t="s">
        <v>100</v>
      </c>
      <c r="F76" s="3">
        <v>84000</v>
      </c>
      <c r="G76" s="4">
        <v>43973</v>
      </c>
      <c r="H76" s="3"/>
      <c r="I76" s="3">
        <v>4.5</v>
      </c>
      <c r="J76" s="3" t="s">
        <v>14</v>
      </c>
    </row>
    <row r="77" spans="1:10" ht="43.2" x14ac:dyDescent="0.3">
      <c r="A77" s="3">
        <v>76</v>
      </c>
      <c r="B77" s="3" t="s">
        <v>76</v>
      </c>
      <c r="C77" s="3" t="s">
        <v>71</v>
      </c>
      <c r="D77" s="3" t="s">
        <v>17</v>
      </c>
      <c r="E77" s="3" t="s">
        <v>18</v>
      </c>
      <c r="F77" s="3">
        <v>62000</v>
      </c>
      <c r="G77" s="4">
        <v>44304</v>
      </c>
      <c r="H77" s="4">
        <v>44931</v>
      </c>
      <c r="I77" s="3">
        <v>4.3</v>
      </c>
      <c r="J77" s="3" t="s">
        <v>19</v>
      </c>
    </row>
    <row r="78" spans="1:10" ht="28.8" x14ac:dyDescent="0.3">
      <c r="A78" s="3">
        <v>77</v>
      </c>
      <c r="B78" s="3" t="s">
        <v>79</v>
      </c>
      <c r="C78" s="3" t="s">
        <v>80</v>
      </c>
      <c r="D78" s="3" t="s">
        <v>27</v>
      </c>
      <c r="E78" s="3" t="s">
        <v>28</v>
      </c>
      <c r="F78" s="3">
        <v>75000</v>
      </c>
      <c r="G78" s="4">
        <v>44420</v>
      </c>
      <c r="H78" s="3"/>
      <c r="I78" s="3">
        <v>4.5999999999999996</v>
      </c>
      <c r="J78" s="3" t="s">
        <v>24</v>
      </c>
    </row>
    <row r="79" spans="1:10" ht="28.8" x14ac:dyDescent="0.3">
      <c r="A79" s="3">
        <v>78</v>
      </c>
      <c r="B79" s="3" t="s">
        <v>81</v>
      </c>
      <c r="C79" s="3" t="s">
        <v>115</v>
      </c>
      <c r="D79" s="3" t="s">
        <v>12</v>
      </c>
      <c r="E79" s="3" t="s">
        <v>155</v>
      </c>
      <c r="F79" s="3">
        <v>57000</v>
      </c>
      <c r="G79" s="4">
        <v>43638</v>
      </c>
      <c r="H79" s="3"/>
      <c r="I79" s="3">
        <v>4.2</v>
      </c>
      <c r="J79" s="3" t="s">
        <v>29</v>
      </c>
    </row>
    <row r="80" spans="1:10" ht="43.2" x14ac:dyDescent="0.3">
      <c r="A80" s="3">
        <v>79</v>
      </c>
      <c r="B80" s="3" t="s">
        <v>84</v>
      </c>
      <c r="C80" s="3" t="s">
        <v>110</v>
      </c>
      <c r="D80" s="3" t="s">
        <v>22</v>
      </c>
      <c r="E80" s="3" t="s">
        <v>92</v>
      </c>
      <c r="F80" s="3">
        <v>75000</v>
      </c>
      <c r="G80" s="4">
        <v>44589</v>
      </c>
      <c r="H80" s="3"/>
      <c r="I80" s="3">
        <v>4.3</v>
      </c>
      <c r="J80" s="3" t="s">
        <v>14</v>
      </c>
    </row>
    <row r="81" spans="1:10" ht="43.2" x14ac:dyDescent="0.3">
      <c r="A81" s="3">
        <v>80</v>
      </c>
      <c r="B81" s="3" t="s">
        <v>87</v>
      </c>
      <c r="C81" s="3" t="s">
        <v>156</v>
      </c>
      <c r="D81" s="3" t="s">
        <v>17</v>
      </c>
      <c r="E81" s="3" t="s">
        <v>97</v>
      </c>
      <c r="F81" s="3">
        <v>68000</v>
      </c>
      <c r="G81" s="4">
        <v>43906</v>
      </c>
      <c r="H81" s="3"/>
      <c r="I81" s="3">
        <v>4.0999999999999996</v>
      </c>
      <c r="J81" s="3" t="s">
        <v>19</v>
      </c>
    </row>
    <row r="82" spans="1:10" ht="43.2" x14ac:dyDescent="0.3">
      <c r="A82" s="3">
        <v>81</v>
      </c>
      <c r="B82" s="3" t="s">
        <v>90</v>
      </c>
      <c r="C82" s="3" t="s">
        <v>157</v>
      </c>
      <c r="D82" s="3" t="s">
        <v>27</v>
      </c>
      <c r="E82" s="3" t="s">
        <v>56</v>
      </c>
      <c r="F82" s="3">
        <v>59000</v>
      </c>
      <c r="G82" s="4">
        <v>44340</v>
      </c>
      <c r="H82" s="4">
        <v>45000</v>
      </c>
      <c r="I82" s="3">
        <v>4.4000000000000004</v>
      </c>
      <c r="J82" s="3" t="s">
        <v>24</v>
      </c>
    </row>
    <row r="83" spans="1:10" ht="28.8" x14ac:dyDescent="0.3">
      <c r="A83" s="3">
        <v>82</v>
      </c>
      <c r="B83" s="3" t="s">
        <v>93</v>
      </c>
      <c r="C83" s="3" t="s">
        <v>96</v>
      </c>
      <c r="D83" s="3" t="s">
        <v>12</v>
      </c>
      <c r="E83" s="3" t="s">
        <v>13</v>
      </c>
      <c r="F83" s="3">
        <v>77000</v>
      </c>
      <c r="G83" s="4">
        <v>44145</v>
      </c>
      <c r="H83" s="3"/>
      <c r="I83" s="3">
        <v>4.5</v>
      </c>
      <c r="J83" s="3" t="s">
        <v>29</v>
      </c>
    </row>
    <row r="84" spans="1:10" ht="28.8" x14ac:dyDescent="0.3">
      <c r="A84" s="3">
        <v>83</v>
      </c>
      <c r="B84" s="3" t="s">
        <v>30</v>
      </c>
      <c r="C84" s="3" t="s">
        <v>99</v>
      </c>
      <c r="D84" s="3" t="s">
        <v>22</v>
      </c>
      <c r="E84" s="3" t="s">
        <v>106</v>
      </c>
      <c r="F84" s="3">
        <v>72000</v>
      </c>
      <c r="G84" s="4">
        <v>44818</v>
      </c>
      <c r="H84" s="3"/>
      <c r="I84" s="3">
        <v>4.5999999999999996</v>
      </c>
      <c r="J84" s="3" t="s">
        <v>14</v>
      </c>
    </row>
    <row r="85" spans="1:10" ht="28.8" x14ac:dyDescent="0.3">
      <c r="A85" s="3">
        <v>84</v>
      </c>
      <c r="B85" s="3" t="s">
        <v>33</v>
      </c>
      <c r="C85" s="3" t="s">
        <v>80</v>
      </c>
      <c r="D85" s="3" t="s">
        <v>17</v>
      </c>
      <c r="E85" s="3" t="s">
        <v>109</v>
      </c>
      <c r="F85" s="3">
        <v>65000</v>
      </c>
      <c r="G85" s="4">
        <v>44017</v>
      </c>
      <c r="H85" s="3"/>
      <c r="I85" s="3">
        <v>4.2</v>
      </c>
      <c r="J85" s="3" t="s">
        <v>19</v>
      </c>
    </row>
    <row r="86" spans="1:10" ht="28.8" x14ac:dyDescent="0.3">
      <c r="A86" s="3">
        <v>85</v>
      </c>
      <c r="B86" s="3" t="s">
        <v>36</v>
      </c>
      <c r="C86" s="3" t="s">
        <v>158</v>
      </c>
      <c r="D86" s="3" t="s">
        <v>27</v>
      </c>
      <c r="E86" s="3" t="s">
        <v>78</v>
      </c>
      <c r="F86" s="3">
        <v>48000</v>
      </c>
      <c r="G86" s="4">
        <v>43748</v>
      </c>
      <c r="H86" s="3"/>
      <c r="I86" s="3">
        <v>3.9</v>
      </c>
      <c r="J86" s="3" t="s">
        <v>24</v>
      </c>
    </row>
    <row r="87" spans="1:10" ht="28.8" x14ac:dyDescent="0.3">
      <c r="A87" s="3">
        <v>86</v>
      </c>
      <c r="B87" s="3" t="s">
        <v>39</v>
      </c>
      <c r="C87" s="3" t="s">
        <v>82</v>
      </c>
      <c r="D87" s="3" t="s">
        <v>12</v>
      </c>
      <c r="E87" s="3" t="s">
        <v>32</v>
      </c>
      <c r="F87" s="3">
        <v>51000</v>
      </c>
      <c r="G87" s="4">
        <v>44727</v>
      </c>
      <c r="H87" s="3"/>
      <c r="I87" s="3">
        <v>3.8</v>
      </c>
      <c r="J87" s="3" t="s">
        <v>29</v>
      </c>
    </row>
    <row r="88" spans="1:10" ht="28.8" x14ac:dyDescent="0.3">
      <c r="A88" s="3">
        <v>87</v>
      </c>
      <c r="B88" s="3" t="s">
        <v>42</v>
      </c>
      <c r="C88" s="3" t="s">
        <v>145</v>
      </c>
      <c r="D88" s="3" t="s">
        <v>22</v>
      </c>
      <c r="E88" s="3" t="s">
        <v>23</v>
      </c>
      <c r="F88" s="3">
        <v>88000</v>
      </c>
      <c r="G88" s="4">
        <v>43884</v>
      </c>
      <c r="H88" s="3"/>
      <c r="I88" s="3">
        <v>4.7</v>
      </c>
      <c r="J88" s="3" t="s">
        <v>14</v>
      </c>
    </row>
    <row r="89" spans="1:10" ht="28.8" x14ac:dyDescent="0.3">
      <c r="A89" s="3">
        <v>88</v>
      </c>
      <c r="B89" s="3" t="s">
        <v>45</v>
      </c>
      <c r="C89" s="3" t="s">
        <v>85</v>
      </c>
      <c r="D89" s="3" t="s">
        <v>17</v>
      </c>
      <c r="E89" s="3" t="s">
        <v>86</v>
      </c>
      <c r="F89" s="3">
        <v>74000</v>
      </c>
      <c r="G89" s="4">
        <v>44207</v>
      </c>
      <c r="H89" s="3"/>
      <c r="I89" s="3">
        <v>4.3</v>
      </c>
      <c r="J89" s="3" t="s">
        <v>19</v>
      </c>
    </row>
    <row r="90" spans="1:10" ht="43.2" x14ac:dyDescent="0.3">
      <c r="A90" s="3">
        <v>89</v>
      </c>
      <c r="B90" s="3" t="s">
        <v>48</v>
      </c>
      <c r="C90" s="3" t="s">
        <v>132</v>
      </c>
      <c r="D90" s="3" t="s">
        <v>27</v>
      </c>
      <c r="E90" s="3" t="s">
        <v>56</v>
      </c>
      <c r="F90" s="3">
        <v>65000</v>
      </c>
      <c r="G90" s="4">
        <v>43920</v>
      </c>
      <c r="H90" s="4">
        <v>44977</v>
      </c>
      <c r="I90" s="3">
        <v>4.5</v>
      </c>
      <c r="J90" s="3" t="s">
        <v>24</v>
      </c>
    </row>
    <row r="91" spans="1:10" ht="28.8" x14ac:dyDescent="0.3">
      <c r="A91" s="3">
        <v>90</v>
      </c>
      <c r="B91" s="3" t="s">
        <v>50</v>
      </c>
      <c r="C91" s="3" t="s">
        <v>154</v>
      </c>
      <c r="D91" s="3" t="s">
        <v>12</v>
      </c>
      <c r="E91" s="3" t="s">
        <v>112</v>
      </c>
      <c r="F91" s="3">
        <v>78000</v>
      </c>
      <c r="G91" s="4">
        <v>44806</v>
      </c>
      <c r="H91" s="3"/>
      <c r="I91" s="3">
        <v>4.5999999999999996</v>
      </c>
      <c r="J91" s="3" t="s">
        <v>29</v>
      </c>
    </row>
    <row r="92" spans="1:10" ht="28.8" x14ac:dyDescent="0.3">
      <c r="A92" s="3">
        <v>91</v>
      </c>
      <c r="B92" s="3" t="s">
        <v>52</v>
      </c>
      <c r="C92" s="3" t="s">
        <v>122</v>
      </c>
      <c r="D92" s="3" t="s">
        <v>22</v>
      </c>
      <c r="E92" s="3" t="s">
        <v>44</v>
      </c>
      <c r="F92" s="3">
        <v>70000</v>
      </c>
      <c r="G92" s="4">
        <v>43692</v>
      </c>
      <c r="H92" s="4">
        <v>44938</v>
      </c>
      <c r="I92" s="3">
        <v>4.8</v>
      </c>
      <c r="J92" s="3" t="s">
        <v>14</v>
      </c>
    </row>
    <row r="93" spans="1:10" ht="43.2" x14ac:dyDescent="0.3">
      <c r="A93" s="3">
        <v>92</v>
      </c>
      <c r="B93" s="3" t="s">
        <v>54</v>
      </c>
      <c r="C93" s="3" t="s">
        <v>46</v>
      </c>
      <c r="D93" s="3" t="s">
        <v>17</v>
      </c>
      <c r="E93" s="3" t="s">
        <v>18</v>
      </c>
      <c r="F93" s="3">
        <v>68000</v>
      </c>
      <c r="G93" s="4">
        <v>44345</v>
      </c>
      <c r="H93" s="3"/>
      <c r="I93" s="3">
        <v>4.4000000000000004</v>
      </c>
      <c r="J93" s="3" t="s">
        <v>19</v>
      </c>
    </row>
    <row r="94" spans="1:10" ht="43.2" x14ac:dyDescent="0.3">
      <c r="A94" s="3">
        <v>93</v>
      </c>
      <c r="B94" s="3" t="s">
        <v>57</v>
      </c>
      <c r="C94" s="3" t="s">
        <v>159</v>
      </c>
      <c r="D94" s="3" t="s">
        <v>27</v>
      </c>
      <c r="E94" s="3" t="s">
        <v>120</v>
      </c>
      <c r="F94" s="3">
        <v>62000</v>
      </c>
      <c r="G94" s="4">
        <v>44150</v>
      </c>
      <c r="H94" s="3"/>
      <c r="I94" s="3">
        <v>4.3</v>
      </c>
      <c r="J94" s="3" t="s">
        <v>24</v>
      </c>
    </row>
    <row r="95" spans="1:10" ht="28.8" x14ac:dyDescent="0.3">
      <c r="A95" s="3">
        <v>94</v>
      </c>
      <c r="B95" s="3" t="s">
        <v>59</v>
      </c>
      <c r="C95" s="3" t="s">
        <v>160</v>
      </c>
      <c r="D95" s="3" t="s">
        <v>12</v>
      </c>
      <c r="E95" s="3" t="s">
        <v>32</v>
      </c>
      <c r="F95" s="3">
        <v>49000</v>
      </c>
      <c r="G95" s="4">
        <v>44977</v>
      </c>
      <c r="H95" s="3"/>
      <c r="I95" s="3">
        <v>3.6</v>
      </c>
      <c r="J95" s="3" t="s">
        <v>29</v>
      </c>
    </row>
    <row r="96" spans="1:10" ht="28.8" x14ac:dyDescent="0.3">
      <c r="A96" s="3">
        <v>95</v>
      </c>
      <c r="B96" s="3" t="s">
        <v>61</v>
      </c>
      <c r="C96" s="3" t="s">
        <v>161</v>
      </c>
      <c r="D96" s="3" t="s">
        <v>22</v>
      </c>
      <c r="E96" s="3" t="s">
        <v>133</v>
      </c>
      <c r="F96" s="3">
        <v>91000</v>
      </c>
      <c r="G96" s="4">
        <v>44280</v>
      </c>
      <c r="H96" s="4">
        <v>45108</v>
      </c>
      <c r="I96" s="3">
        <v>4.9000000000000004</v>
      </c>
      <c r="J96" s="3" t="s">
        <v>14</v>
      </c>
    </row>
    <row r="97" spans="1:10" ht="28.8" x14ac:dyDescent="0.3">
      <c r="A97" s="3">
        <v>96</v>
      </c>
      <c r="B97" s="3" t="s">
        <v>121</v>
      </c>
      <c r="C97" s="3" t="s">
        <v>74</v>
      </c>
      <c r="D97" s="3" t="s">
        <v>17</v>
      </c>
      <c r="E97" s="3" t="s">
        <v>149</v>
      </c>
      <c r="F97" s="3">
        <v>72000</v>
      </c>
      <c r="G97" s="4">
        <v>43748</v>
      </c>
      <c r="H97" s="3"/>
      <c r="I97" s="3">
        <v>4.0999999999999996</v>
      </c>
      <c r="J97" s="3" t="s">
        <v>19</v>
      </c>
    </row>
    <row r="98" spans="1:10" ht="43.2" x14ac:dyDescent="0.3">
      <c r="A98" s="3">
        <v>97</v>
      </c>
      <c r="B98" s="3" t="s">
        <v>123</v>
      </c>
      <c r="C98" s="3" t="s">
        <v>162</v>
      </c>
      <c r="D98" s="3" t="s">
        <v>27</v>
      </c>
      <c r="E98" s="3" t="s">
        <v>116</v>
      </c>
      <c r="F98" s="3">
        <v>57000</v>
      </c>
      <c r="G98" s="4">
        <v>44398</v>
      </c>
      <c r="H98" s="3"/>
      <c r="I98" s="3">
        <v>4.2</v>
      </c>
      <c r="J98" s="3" t="s">
        <v>24</v>
      </c>
    </row>
    <row r="99" spans="1:10" ht="28.8" x14ac:dyDescent="0.3">
      <c r="A99" s="3">
        <v>98</v>
      </c>
      <c r="B99" s="3" t="s">
        <v>125</v>
      </c>
      <c r="C99" s="3" t="s">
        <v>152</v>
      </c>
      <c r="D99" s="3" t="s">
        <v>12</v>
      </c>
      <c r="E99" s="3" t="s">
        <v>13</v>
      </c>
      <c r="F99" s="3">
        <v>80000</v>
      </c>
      <c r="G99" s="4">
        <v>43941</v>
      </c>
      <c r="H99" s="3"/>
      <c r="I99" s="3">
        <v>4.5</v>
      </c>
      <c r="J99" s="3" t="s">
        <v>29</v>
      </c>
    </row>
    <row r="100" spans="1:10" ht="28.8" x14ac:dyDescent="0.3">
      <c r="A100" s="3">
        <v>99</v>
      </c>
      <c r="B100" s="3" t="s">
        <v>68</v>
      </c>
      <c r="C100" s="3" t="s">
        <v>66</v>
      </c>
      <c r="D100" s="3" t="s">
        <v>22</v>
      </c>
      <c r="E100" s="3" t="s">
        <v>106</v>
      </c>
      <c r="F100" s="3">
        <v>75000</v>
      </c>
      <c r="G100" s="4">
        <v>44346</v>
      </c>
      <c r="H100" s="3"/>
      <c r="I100" s="3">
        <v>4.5999999999999996</v>
      </c>
      <c r="J100" s="3" t="s">
        <v>14</v>
      </c>
    </row>
    <row r="101" spans="1:10" ht="57.6" x14ac:dyDescent="0.3">
      <c r="A101" s="3">
        <v>100</v>
      </c>
      <c r="B101" s="3" t="s">
        <v>70</v>
      </c>
      <c r="C101" s="3" t="s">
        <v>150</v>
      </c>
      <c r="D101" s="3" t="s">
        <v>17</v>
      </c>
      <c r="E101" s="3" t="s">
        <v>163</v>
      </c>
      <c r="F101" s="3">
        <v>64000</v>
      </c>
      <c r="G101" s="4">
        <v>44593</v>
      </c>
      <c r="H101" s="3"/>
      <c r="I101" s="3">
        <v>4.2</v>
      </c>
      <c r="J101" s="3" t="s">
        <v>19</v>
      </c>
    </row>
    <row r="102" spans="1:10" ht="28.8" x14ac:dyDescent="0.3">
      <c r="A102" s="3">
        <v>101</v>
      </c>
      <c r="B102" s="3" t="s">
        <v>164</v>
      </c>
      <c r="C102" s="3" t="s">
        <v>110</v>
      </c>
      <c r="D102" s="3" t="s">
        <v>22</v>
      </c>
      <c r="E102" s="3" t="s">
        <v>165</v>
      </c>
      <c r="F102" s="3">
        <v>83000</v>
      </c>
      <c r="G102" s="4">
        <v>44088</v>
      </c>
      <c r="H102" s="3"/>
      <c r="I102" s="3">
        <v>4.4000000000000004</v>
      </c>
      <c r="J102" s="3" t="s">
        <v>14</v>
      </c>
    </row>
    <row r="103" spans="1:10" ht="28.8" x14ac:dyDescent="0.3">
      <c r="A103" s="3">
        <v>102</v>
      </c>
      <c r="B103" s="3" t="s">
        <v>166</v>
      </c>
      <c r="C103" s="3" t="s">
        <v>96</v>
      </c>
      <c r="D103" s="3" t="s">
        <v>12</v>
      </c>
      <c r="E103" s="3" t="s">
        <v>32</v>
      </c>
      <c r="F103" s="3">
        <v>59000</v>
      </c>
      <c r="G103" s="4">
        <v>44260</v>
      </c>
      <c r="H103" s="3"/>
      <c r="I103" s="3">
        <v>4.0999999999999996</v>
      </c>
      <c r="J103" s="3" t="s">
        <v>19</v>
      </c>
    </row>
    <row r="104" spans="1:10" ht="43.2" x14ac:dyDescent="0.3">
      <c r="A104" s="3">
        <v>103</v>
      </c>
      <c r="B104" s="3" t="s">
        <v>167</v>
      </c>
      <c r="C104" s="3" t="s">
        <v>151</v>
      </c>
      <c r="D104" s="3" t="s">
        <v>17</v>
      </c>
      <c r="E104" s="3" t="s">
        <v>135</v>
      </c>
      <c r="F104" s="3">
        <v>95000</v>
      </c>
      <c r="G104" s="4">
        <v>43794</v>
      </c>
      <c r="H104" s="4">
        <v>44999</v>
      </c>
      <c r="I104" s="3">
        <v>4.8</v>
      </c>
      <c r="J104" s="3" t="s">
        <v>24</v>
      </c>
    </row>
    <row r="105" spans="1:10" ht="28.8" x14ac:dyDescent="0.3">
      <c r="A105" s="3">
        <v>104</v>
      </c>
      <c r="B105" s="3" t="s">
        <v>168</v>
      </c>
      <c r="C105" s="3" t="s">
        <v>91</v>
      </c>
      <c r="D105" s="3" t="s">
        <v>27</v>
      </c>
      <c r="E105" s="3" t="s">
        <v>28</v>
      </c>
      <c r="F105" s="3">
        <v>78000</v>
      </c>
      <c r="G105" s="4">
        <v>44206</v>
      </c>
      <c r="H105" s="3"/>
      <c r="I105" s="3">
        <v>4.5999999999999996</v>
      </c>
      <c r="J105" s="3" t="s">
        <v>29</v>
      </c>
    </row>
    <row r="106" spans="1:10" ht="28.8" x14ac:dyDescent="0.3">
      <c r="A106" s="3">
        <v>105</v>
      </c>
      <c r="B106" s="3" t="s">
        <v>169</v>
      </c>
      <c r="C106" s="3" t="s">
        <v>46</v>
      </c>
      <c r="D106" s="3" t="s">
        <v>22</v>
      </c>
      <c r="E106" s="3" t="s">
        <v>75</v>
      </c>
      <c r="F106" s="3">
        <v>70000</v>
      </c>
      <c r="G106" s="4">
        <v>44034</v>
      </c>
      <c r="H106" s="3"/>
      <c r="I106" s="3">
        <v>4.3</v>
      </c>
      <c r="J106" s="3" t="s">
        <v>14</v>
      </c>
    </row>
    <row r="107" spans="1:10" ht="28.8" x14ac:dyDescent="0.3">
      <c r="A107" s="3">
        <v>106</v>
      </c>
      <c r="B107" s="3" t="s">
        <v>170</v>
      </c>
      <c r="C107" s="3" t="s">
        <v>129</v>
      </c>
      <c r="D107" s="3" t="s">
        <v>12</v>
      </c>
      <c r="E107" s="3" t="s">
        <v>155</v>
      </c>
      <c r="F107" s="3">
        <v>52000</v>
      </c>
      <c r="G107" s="4">
        <v>44426</v>
      </c>
      <c r="H107" s="4">
        <v>45076</v>
      </c>
      <c r="I107" s="3">
        <v>3.7</v>
      </c>
      <c r="J107" s="3" t="s">
        <v>19</v>
      </c>
    </row>
    <row r="108" spans="1:10" ht="28.8" x14ac:dyDescent="0.3">
      <c r="A108" s="3">
        <v>107</v>
      </c>
      <c r="B108" s="3" t="s">
        <v>171</v>
      </c>
      <c r="C108" s="3" t="s">
        <v>43</v>
      </c>
      <c r="D108" s="3" t="s">
        <v>17</v>
      </c>
      <c r="E108" s="3" t="s">
        <v>140</v>
      </c>
      <c r="F108" s="3">
        <v>64000</v>
      </c>
      <c r="G108" s="4">
        <v>44671</v>
      </c>
      <c r="H108" s="3"/>
      <c r="I108" s="3">
        <v>4.2</v>
      </c>
      <c r="J108" s="3" t="s">
        <v>24</v>
      </c>
    </row>
    <row r="109" spans="1:10" ht="43.2" x14ac:dyDescent="0.3">
      <c r="A109" s="3">
        <v>108</v>
      </c>
      <c r="B109" s="3" t="s">
        <v>172</v>
      </c>
      <c r="C109" s="3" t="s">
        <v>55</v>
      </c>
      <c r="D109" s="3" t="s">
        <v>27</v>
      </c>
      <c r="E109" s="3" t="s">
        <v>56</v>
      </c>
      <c r="F109" s="3">
        <v>60000</v>
      </c>
      <c r="G109" s="4">
        <v>44177</v>
      </c>
      <c r="H109" s="3"/>
      <c r="I109" s="3">
        <v>4</v>
      </c>
      <c r="J109" s="3" t="s">
        <v>29</v>
      </c>
    </row>
    <row r="110" spans="1:10" ht="28.8" x14ac:dyDescent="0.3">
      <c r="A110" s="3">
        <v>109</v>
      </c>
      <c r="B110" s="3" t="s">
        <v>173</v>
      </c>
      <c r="C110" s="3" t="s">
        <v>148</v>
      </c>
      <c r="D110" s="3" t="s">
        <v>22</v>
      </c>
      <c r="E110" s="3" t="s">
        <v>83</v>
      </c>
      <c r="F110" s="3">
        <v>87000</v>
      </c>
      <c r="G110" s="4">
        <v>44377</v>
      </c>
      <c r="H110" s="3"/>
      <c r="I110" s="3">
        <v>4.5</v>
      </c>
      <c r="J110" s="3" t="s">
        <v>14</v>
      </c>
    </row>
    <row r="111" spans="1:10" ht="28.8" x14ac:dyDescent="0.3">
      <c r="A111" s="3">
        <v>110</v>
      </c>
      <c r="B111" s="3" t="s">
        <v>174</v>
      </c>
      <c r="C111" s="3" t="s">
        <v>161</v>
      </c>
      <c r="D111" s="3" t="s">
        <v>12</v>
      </c>
      <c r="E111" s="3" t="s">
        <v>13</v>
      </c>
      <c r="F111" s="3">
        <v>80000</v>
      </c>
      <c r="G111" s="4">
        <v>43569</v>
      </c>
      <c r="H111" s="3"/>
      <c r="I111" s="3">
        <v>4.4000000000000004</v>
      </c>
      <c r="J111" s="3" t="s">
        <v>19</v>
      </c>
    </row>
    <row r="112" spans="1:10" ht="28.8" x14ac:dyDescent="0.3">
      <c r="A112" s="3">
        <v>111</v>
      </c>
      <c r="B112" s="3" t="s">
        <v>175</v>
      </c>
      <c r="C112" s="3" t="s">
        <v>141</v>
      </c>
      <c r="D112" s="3" t="s">
        <v>17</v>
      </c>
      <c r="E112" s="3" t="s">
        <v>109</v>
      </c>
      <c r="F112" s="3">
        <v>59000</v>
      </c>
      <c r="G112" s="4">
        <v>44075</v>
      </c>
      <c r="H112" s="3"/>
      <c r="I112" s="3">
        <v>4.3</v>
      </c>
      <c r="J112" s="3" t="s">
        <v>24</v>
      </c>
    </row>
    <row r="113" spans="1:10" ht="43.2" x14ac:dyDescent="0.3">
      <c r="A113" s="3">
        <v>112</v>
      </c>
      <c r="B113" s="3" t="s">
        <v>176</v>
      </c>
      <c r="C113" s="3" t="s">
        <v>177</v>
      </c>
      <c r="D113" s="3" t="s">
        <v>27</v>
      </c>
      <c r="E113" s="3" t="s">
        <v>116</v>
      </c>
      <c r="F113" s="3">
        <v>64000</v>
      </c>
      <c r="G113" s="4">
        <v>44388</v>
      </c>
      <c r="H113" s="3"/>
      <c r="I113" s="3">
        <v>4.0999999999999996</v>
      </c>
      <c r="J113" s="3" t="s">
        <v>29</v>
      </c>
    </row>
    <row r="114" spans="1:10" ht="28.8" x14ac:dyDescent="0.3">
      <c r="A114" s="3">
        <v>113</v>
      </c>
      <c r="B114" s="3" t="s">
        <v>178</v>
      </c>
      <c r="C114" s="3" t="s">
        <v>179</v>
      </c>
      <c r="D114" s="3" t="s">
        <v>22</v>
      </c>
      <c r="E114" s="3" t="s">
        <v>106</v>
      </c>
      <c r="F114" s="3">
        <v>72000</v>
      </c>
      <c r="G114" s="4">
        <v>44140</v>
      </c>
      <c r="H114" s="4">
        <v>44946</v>
      </c>
      <c r="I114" s="3">
        <v>4.5999999999999996</v>
      </c>
      <c r="J114" s="3" t="s">
        <v>14</v>
      </c>
    </row>
    <row r="115" spans="1:10" ht="28.8" x14ac:dyDescent="0.3">
      <c r="A115" s="3">
        <v>114</v>
      </c>
      <c r="B115" s="3" t="s">
        <v>180</v>
      </c>
      <c r="C115" s="3" t="s">
        <v>60</v>
      </c>
      <c r="D115" s="3" t="s">
        <v>12</v>
      </c>
      <c r="E115" s="3" t="s">
        <v>32</v>
      </c>
      <c r="F115" s="3">
        <v>56000</v>
      </c>
      <c r="G115" s="4">
        <v>44578</v>
      </c>
      <c r="H115" s="3"/>
      <c r="I115" s="3">
        <v>3.8</v>
      </c>
      <c r="J115" s="3" t="s">
        <v>19</v>
      </c>
    </row>
    <row r="116" spans="1:10" ht="28.8" x14ac:dyDescent="0.3">
      <c r="A116" s="3">
        <v>115</v>
      </c>
      <c r="B116" s="3" t="s">
        <v>181</v>
      </c>
      <c r="C116" s="3" t="s">
        <v>182</v>
      </c>
      <c r="D116" s="3" t="s">
        <v>17</v>
      </c>
      <c r="E116" s="3" t="s">
        <v>149</v>
      </c>
      <c r="F116" s="3">
        <v>67000</v>
      </c>
      <c r="G116" s="4">
        <v>43748</v>
      </c>
      <c r="H116" s="3"/>
      <c r="I116" s="3">
        <v>4.5</v>
      </c>
      <c r="J116" s="3" t="s">
        <v>24</v>
      </c>
    </row>
    <row r="117" spans="1:10" ht="43.2" x14ac:dyDescent="0.3">
      <c r="A117" s="3">
        <v>116</v>
      </c>
      <c r="B117" s="3" t="s">
        <v>183</v>
      </c>
      <c r="C117" s="3" t="s">
        <v>99</v>
      </c>
      <c r="D117" s="3" t="s">
        <v>27</v>
      </c>
      <c r="E117" s="3" t="s">
        <v>120</v>
      </c>
      <c r="F117" s="3">
        <v>61000</v>
      </c>
      <c r="G117" s="4">
        <v>44341</v>
      </c>
      <c r="H117" s="3"/>
      <c r="I117" s="3">
        <v>4.2</v>
      </c>
      <c r="J117" s="3" t="s">
        <v>29</v>
      </c>
    </row>
    <row r="118" spans="1:10" ht="43.2" x14ac:dyDescent="0.3">
      <c r="A118" s="3">
        <v>117</v>
      </c>
      <c r="B118" s="3" t="s">
        <v>61</v>
      </c>
      <c r="C118" s="3" t="s">
        <v>64</v>
      </c>
      <c r="D118" s="3" t="s">
        <v>22</v>
      </c>
      <c r="E118" s="3" t="s">
        <v>137</v>
      </c>
      <c r="F118" s="3">
        <v>75000</v>
      </c>
      <c r="G118" s="4">
        <v>44046</v>
      </c>
      <c r="H118" s="3"/>
      <c r="I118" s="3">
        <v>4.4000000000000004</v>
      </c>
      <c r="J118" s="3" t="s">
        <v>14</v>
      </c>
    </row>
    <row r="119" spans="1:10" ht="28.8" x14ac:dyDescent="0.3">
      <c r="A119" s="3">
        <v>118</v>
      </c>
      <c r="B119" s="3" t="s">
        <v>184</v>
      </c>
      <c r="C119" s="3" t="s">
        <v>74</v>
      </c>
      <c r="D119" s="3" t="s">
        <v>12</v>
      </c>
      <c r="E119" s="3" t="s">
        <v>112</v>
      </c>
      <c r="F119" s="3">
        <v>76000</v>
      </c>
      <c r="G119" s="4">
        <v>43628</v>
      </c>
      <c r="H119" s="3"/>
      <c r="I119" s="3">
        <v>4.3</v>
      </c>
      <c r="J119" s="3" t="s">
        <v>19</v>
      </c>
    </row>
    <row r="120" spans="1:10" ht="43.2" x14ac:dyDescent="0.3">
      <c r="A120" s="3">
        <v>119</v>
      </c>
      <c r="B120" s="3" t="s">
        <v>185</v>
      </c>
      <c r="C120" s="3" t="s">
        <v>115</v>
      </c>
      <c r="D120" s="3" t="s">
        <v>17</v>
      </c>
      <c r="E120" s="3" t="s">
        <v>18</v>
      </c>
      <c r="F120" s="3">
        <v>58000</v>
      </c>
      <c r="G120" s="4">
        <v>44315</v>
      </c>
      <c r="H120" s="4">
        <v>44972</v>
      </c>
      <c r="I120" s="3">
        <v>4.0999999999999996</v>
      </c>
      <c r="J120" s="3" t="s">
        <v>24</v>
      </c>
    </row>
    <row r="121" spans="1:10" ht="28.8" x14ac:dyDescent="0.3">
      <c r="A121" s="3">
        <v>120</v>
      </c>
      <c r="B121" s="3" t="s">
        <v>186</v>
      </c>
      <c r="C121" s="3" t="s">
        <v>146</v>
      </c>
      <c r="D121" s="3" t="s">
        <v>27</v>
      </c>
      <c r="E121" s="3" t="s">
        <v>78</v>
      </c>
      <c r="F121" s="3">
        <v>49000</v>
      </c>
      <c r="G121" s="4">
        <v>44096</v>
      </c>
      <c r="H121" s="3"/>
      <c r="I121" s="3">
        <v>3.9</v>
      </c>
      <c r="J121" s="3" t="s">
        <v>29</v>
      </c>
    </row>
    <row r="122" spans="1:10" ht="28.8" x14ac:dyDescent="0.3">
      <c r="A122" s="3">
        <v>121</v>
      </c>
      <c r="B122" s="3" t="s">
        <v>187</v>
      </c>
      <c r="C122" s="3" t="s">
        <v>188</v>
      </c>
      <c r="D122" s="3" t="s">
        <v>22</v>
      </c>
      <c r="E122" s="3" t="s">
        <v>44</v>
      </c>
      <c r="F122" s="3">
        <v>80000</v>
      </c>
      <c r="G122" s="4">
        <v>44634</v>
      </c>
      <c r="H122" s="3"/>
      <c r="I122" s="3">
        <v>4.5</v>
      </c>
      <c r="J122" s="3" t="s">
        <v>14</v>
      </c>
    </row>
    <row r="123" spans="1:10" ht="28.8" x14ac:dyDescent="0.3">
      <c r="A123" s="3">
        <v>122</v>
      </c>
      <c r="B123" s="3" t="s">
        <v>189</v>
      </c>
      <c r="C123" s="3" t="s">
        <v>49</v>
      </c>
      <c r="D123" s="3" t="s">
        <v>12</v>
      </c>
      <c r="E123" s="3" t="s">
        <v>32</v>
      </c>
      <c r="F123" s="3">
        <v>52000</v>
      </c>
      <c r="G123" s="4">
        <v>44968</v>
      </c>
      <c r="H123" s="3"/>
      <c r="I123" s="3">
        <v>3.8</v>
      </c>
      <c r="J123" s="3" t="s">
        <v>19</v>
      </c>
    </row>
    <row r="124" spans="1:10" ht="28.8" x14ac:dyDescent="0.3">
      <c r="A124" s="3">
        <v>123</v>
      </c>
      <c r="B124" s="3" t="s">
        <v>131</v>
      </c>
      <c r="C124" s="3" t="s">
        <v>159</v>
      </c>
      <c r="D124" s="3" t="s">
        <v>17</v>
      </c>
      <c r="E124" s="3" t="s">
        <v>153</v>
      </c>
      <c r="F124" s="3">
        <v>67000</v>
      </c>
      <c r="G124" s="4">
        <v>44042</v>
      </c>
      <c r="H124" s="3"/>
      <c r="I124" s="3">
        <v>4.3</v>
      </c>
      <c r="J124" s="3" t="s">
        <v>24</v>
      </c>
    </row>
    <row r="125" spans="1:10" ht="43.2" x14ac:dyDescent="0.3">
      <c r="A125" s="3">
        <v>124</v>
      </c>
      <c r="B125" s="3" t="s">
        <v>134</v>
      </c>
      <c r="C125" s="3" t="s">
        <v>16</v>
      </c>
      <c r="D125" s="3" t="s">
        <v>27</v>
      </c>
      <c r="E125" s="3" t="s">
        <v>56</v>
      </c>
      <c r="F125" s="3">
        <v>59000</v>
      </c>
      <c r="G125" s="4">
        <v>44479</v>
      </c>
      <c r="H125" s="3"/>
      <c r="I125" s="3">
        <v>4.4000000000000004</v>
      </c>
      <c r="J125" s="3" t="s">
        <v>29</v>
      </c>
    </row>
    <row r="126" spans="1:10" ht="43.2" x14ac:dyDescent="0.3">
      <c r="A126" s="3">
        <v>125</v>
      </c>
      <c r="B126" s="3" t="s">
        <v>136</v>
      </c>
      <c r="C126" s="3" t="s">
        <v>11</v>
      </c>
      <c r="D126" s="3" t="s">
        <v>22</v>
      </c>
      <c r="E126" s="3" t="s">
        <v>100</v>
      </c>
      <c r="F126" s="3">
        <v>82000</v>
      </c>
      <c r="G126" s="4">
        <v>43997</v>
      </c>
      <c r="H126" s="3"/>
      <c r="I126" s="3">
        <v>4.7</v>
      </c>
      <c r="J126" s="3" t="s">
        <v>14</v>
      </c>
    </row>
    <row r="127" spans="1:10" ht="28.8" x14ac:dyDescent="0.3">
      <c r="A127" s="3">
        <v>126</v>
      </c>
      <c r="B127" s="3" t="s">
        <v>190</v>
      </c>
      <c r="C127" s="3" t="s">
        <v>191</v>
      </c>
      <c r="D127" s="3" t="s">
        <v>12</v>
      </c>
      <c r="E127" s="3" t="s">
        <v>13</v>
      </c>
      <c r="F127" s="3">
        <v>76000</v>
      </c>
      <c r="G127" s="4">
        <v>44416</v>
      </c>
      <c r="H127" s="4">
        <v>44995</v>
      </c>
      <c r="I127" s="3">
        <v>4.5</v>
      </c>
      <c r="J127" s="3" t="s">
        <v>19</v>
      </c>
    </row>
    <row r="128" spans="1:10" ht="43.2" x14ac:dyDescent="0.3">
      <c r="A128" s="3">
        <v>127</v>
      </c>
      <c r="B128" s="3" t="s">
        <v>10</v>
      </c>
      <c r="C128" s="3" t="s">
        <v>46</v>
      </c>
      <c r="D128" s="3" t="s">
        <v>17</v>
      </c>
      <c r="E128" s="3" t="s">
        <v>97</v>
      </c>
      <c r="F128" s="3">
        <v>61000</v>
      </c>
      <c r="G128" s="4">
        <v>44578</v>
      </c>
      <c r="H128" s="3"/>
      <c r="I128" s="3">
        <v>4.2</v>
      </c>
      <c r="J128" s="3" t="s">
        <v>24</v>
      </c>
    </row>
    <row r="129" spans="1:10" ht="43.2" x14ac:dyDescent="0.3">
      <c r="A129" s="3">
        <v>128</v>
      </c>
      <c r="B129" s="3" t="s">
        <v>15</v>
      </c>
      <c r="C129" s="3" t="s">
        <v>146</v>
      </c>
      <c r="D129" s="3" t="s">
        <v>27</v>
      </c>
      <c r="E129" s="3" t="s">
        <v>120</v>
      </c>
      <c r="F129" s="3">
        <v>60000</v>
      </c>
      <c r="G129" s="4">
        <v>44502</v>
      </c>
      <c r="H129" s="3"/>
      <c r="I129" s="3">
        <v>4.0999999999999996</v>
      </c>
      <c r="J129" s="3" t="s">
        <v>29</v>
      </c>
    </row>
    <row r="130" spans="1:10" ht="28.8" x14ac:dyDescent="0.3">
      <c r="A130" s="3">
        <v>129</v>
      </c>
      <c r="B130" s="3" t="s">
        <v>20</v>
      </c>
      <c r="C130" s="3" t="s">
        <v>192</v>
      </c>
      <c r="D130" s="3" t="s">
        <v>22</v>
      </c>
      <c r="E130" s="3" t="s">
        <v>193</v>
      </c>
      <c r="F130" s="3">
        <v>70000</v>
      </c>
      <c r="G130" s="4">
        <v>44124</v>
      </c>
      <c r="H130" s="3"/>
      <c r="I130" s="3">
        <v>4.4000000000000004</v>
      </c>
      <c r="J130" s="3" t="s">
        <v>14</v>
      </c>
    </row>
    <row r="131" spans="1:10" ht="43.2" x14ac:dyDescent="0.3">
      <c r="A131" s="3">
        <v>130</v>
      </c>
      <c r="B131" s="3" t="s">
        <v>168</v>
      </c>
      <c r="C131" s="3" t="s">
        <v>162</v>
      </c>
      <c r="D131" s="3" t="s">
        <v>12</v>
      </c>
      <c r="E131" s="3" t="s">
        <v>47</v>
      </c>
      <c r="F131" s="3">
        <v>49000</v>
      </c>
      <c r="G131" s="4">
        <v>44614</v>
      </c>
      <c r="H131" s="3"/>
      <c r="I131" s="3">
        <v>3.7</v>
      </c>
      <c r="J131" s="3" t="s">
        <v>19</v>
      </c>
    </row>
    <row r="132" spans="1:10" ht="28.8" x14ac:dyDescent="0.3">
      <c r="A132" s="3">
        <v>131</v>
      </c>
      <c r="B132" s="3" t="s">
        <v>169</v>
      </c>
      <c r="C132" s="3" t="s">
        <v>143</v>
      </c>
      <c r="D132" s="3" t="s">
        <v>17</v>
      </c>
      <c r="E132" s="3" t="s">
        <v>86</v>
      </c>
      <c r="F132" s="3">
        <v>74000</v>
      </c>
      <c r="G132" s="4">
        <v>44284</v>
      </c>
      <c r="H132" s="3"/>
      <c r="I132" s="3">
        <v>4.5999999999999996</v>
      </c>
      <c r="J132" s="3" t="s">
        <v>24</v>
      </c>
    </row>
    <row r="133" spans="1:10" ht="43.2" x14ac:dyDescent="0.3">
      <c r="A133" s="3">
        <v>132</v>
      </c>
      <c r="B133" s="3" t="s">
        <v>170</v>
      </c>
      <c r="C133" s="3" t="s">
        <v>194</v>
      </c>
      <c r="D133" s="3" t="s">
        <v>27</v>
      </c>
      <c r="E133" s="3" t="s">
        <v>116</v>
      </c>
      <c r="F133" s="3">
        <v>61000</v>
      </c>
      <c r="G133" s="4">
        <v>44666</v>
      </c>
      <c r="H133" s="3"/>
      <c r="I133" s="3">
        <v>4.2</v>
      </c>
      <c r="J133" s="3" t="s">
        <v>29</v>
      </c>
    </row>
    <row r="134" spans="1:10" ht="28.8" x14ac:dyDescent="0.3">
      <c r="A134" s="3">
        <v>133</v>
      </c>
      <c r="B134" s="3" t="s">
        <v>171</v>
      </c>
      <c r="C134" s="3" t="s">
        <v>160</v>
      </c>
      <c r="D134" s="3" t="s">
        <v>22</v>
      </c>
      <c r="E134" s="3" t="s">
        <v>23</v>
      </c>
      <c r="F134" s="3">
        <v>89000</v>
      </c>
      <c r="G134" s="4">
        <v>43976</v>
      </c>
      <c r="H134" s="3"/>
      <c r="I134" s="3">
        <v>4.5</v>
      </c>
      <c r="J134" s="3" t="s">
        <v>14</v>
      </c>
    </row>
    <row r="135" spans="1:10" ht="28.8" x14ac:dyDescent="0.3">
      <c r="A135" s="3">
        <v>134</v>
      </c>
      <c r="B135" s="3" t="s">
        <v>172</v>
      </c>
      <c r="C135" s="3" t="s">
        <v>195</v>
      </c>
      <c r="D135" s="3" t="s">
        <v>12</v>
      </c>
      <c r="E135" s="3" t="s">
        <v>155</v>
      </c>
      <c r="F135" s="3">
        <v>55000</v>
      </c>
      <c r="G135" s="4">
        <v>44207</v>
      </c>
      <c r="H135" s="4">
        <v>45038</v>
      </c>
      <c r="I135" s="3">
        <v>3.8</v>
      </c>
      <c r="J135" s="3" t="s">
        <v>19</v>
      </c>
    </row>
    <row r="136" spans="1:10" ht="43.2" x14ac:dyDescent="0.3">
      <c r="A136" s="3">
        <v>135</v>
      </c>
      <c r="B136" s="3" t="s">
        <v>173</v>
      </c>
      <c r="C136" s="3" t="s">
        <v>196</v>
      </c>
      <c r="D136" s="3" t="s">
        <v>17</v>
      </c>
      <c r="E136" s="3" t="s">
        <v>18</v>
      </c>
      <c r="F136" s="3">
        <v>62000</v>
      </c>
      <c r="G136" s="4">
        <v>43655</v>
      </c>
      <c r="H136" s="3"/>
      <c r="I136" s="3">
        <v>4.3</v>
      </c>
      <c r="J136" s="3" t="s">
        <v>24</v>
      </c>
    </row>
    <row r="137" spans="1:10" ht="28.8" x14ac:dyDescent="0.3">
      <c r="A137" s="3">
        <v>136</v>
      </c>
      <c r="B137" s="3" t="s">
        <v>174</v>
      </c>
      <c r="C137" s="3" t="s">
        <v>53</v>
      </c>
      <c r="D137" s="3" t="s">
        <v>27</v>
      </c>
      <c r="E137" s="3" t="s">
        <v>78</v>
      </c>
      <c r="F137" s="3">
        <v>47000</v>
      </c>
      <c r="G137" s="4">
        <v>44409</v>
      </c>
      <c r="H137" s="3"/>
      <c r="I137" s="3">
        <v>3.9</v>
      </c>
      <c r="J137" s="3" t="s">
        <v>29</v>
      </c>
    </row>
    <row r="138" spans="1:10" ht="28.8" x14ac:dyDescent="0.3">
      <c r="A138" s="3">
        <v>137</v>
      </c>
      <c r="B138" s="3" t="s">
        <v>175</v>
      </c>
      <c r="C138" s="3" t="s">
        <v>58</v>
      </c>
      <c r="D138" s="3" t="s">
        <v>22</v>
      </c>
      <c r="E138" s="3" t="s">
        <v>83</v>
      </c>
      <c r="F138" s="3">
        <v>80000</v>
      </c>
      <c r="G138" s="4">
        <v>44085</v>
      </c>
      <c r="H138" s="3"/>
      <c r="I138" s="3">
        <v>4.5999999999999996</v>
      </c>
      <c r="J138" s="3" t="s">
        <v>14</v>
      </c>
    </row>
    <row r="139" spans="1:10" ht="28.8" x14ac:dyDescent="0.3">
      <c r="A139" s="3">
        <v>138</v>
      </c>
      <c r="B139" s="3" t="s">
        <v>176</v>
      </c>
      <c r="C139" s="3" t="s">
        <v>197</v>
      </c>
      <c r="D139" s="3" t="s">
        <v>12</v>
      </c>
      <c r="E139" s="3" t="s">
        <v>13</v>
      </c>
      <c r="F139" s="3">
        <v>79000</v>
      </c>
      <c r="G139" s="4">
        <v>44594</v>
      </c>
      <c r="H139" s="4">
        <v>45076</v>
      </c>
      <c r="I139" s="3">
        <v>4.4000000000000004</v>
      </c>
      <c r="J139" s="3" t="s">
        <v>19</v>
      </c>
    </row>
    <row r="140" spans="1:10" ht="57.6" x14ac:dyDescent="0.3">
      <c r="A140" s="3">
        <v>139</v>
      </c>
      <c r="B140" s="3" t="s">
        <v>178</v>
      </c>
      <c r="C140" s="3" t="s">
        <v>198</v>
      </c>
      <c r="D140" s="3" t="s">
        <v>17</v>
      </c>
      <c r="E140" s="3" t="s">
        <v>127</v>
      </c>
      <c r="F140" s="3">
        <v>75000</v>
      </c>
      <c r="G140" s="4">
        <v>43900</v>
      </c>
      <c r="H140" s="3"/>
      <c r="I140" s="3">
        <v>4.5</v>
      </c>
      <c r="J140" s="3" t="s">
        <v>24</v>
      </c>
    </row>
    <row r="141" spans="1:10" ht="43.2" x14ac:dyDescent="0.3">
      <c r="A141" s="3">
        <v>140</v>
      </c>
      <c r="B141" s="3" t="s">
        <v>180</v>
      </c>
      <c r="C141" s="3" t="s">
        <v>46</v>
      </c>
      <c r="D141" s="3" t="s">
        <v>27</v>
      </c>
      <c r="E141" s="3" t="s">
        <v>120</v>
      </c>
      <c r="F141" s="3">
        <v>59000</v>
      </c>
      <c r="G141" s="4">
        <v>44487</v>
      </c>
      <c r="H141" s="3"/>
      <c r="I141" s="3">
        <v>4.2</v>
      </c>
      <c r="J141" s="3" t="s">
        <v>29</v>
      </c>
    </row>
    <row r="142" spans="1:10" ht="28.8" x14ac:dyDescent="0.3">
      <c r="A142" s="3">
        <v>141</v>
      </c>
      <c r="B142" s="3" t="s">
        <v>181</v>
      </c>
      <c r="C142" s="3" t="s">
        <v>26</v>
      </c>
      <c r="D142" s="3" t="s">
        <v>22</v>
      </c>
      <c r="E142" s="3" t="s">
        <v>44</v>
      </c>
      <c r="F142" s="3">
        <v>72000</v>
      </c>
      <c r="G142" s="4">
        <v>44004</v>
      </c>
      <c r="H142" s="3"/>
      <c r="I142" s="3">
        <v>4.4000000000000004</v>
      </c>
      <c r="J142" s="3" t="s">
        <v>14</v>
      </c>
    </row>
    <row r="143" spans="1:10" ht="28.8" x14ac:dyDescent="0.3">
      <c r="A143" s="3">
        <v>142</v>
      </c>
      <c r="B143" s="3" t="s">
        <v>183</v>
      </c>
      <c r="C143" s="3" t="s">
        <v>146</v>
      </c>
      <c r="D143" s="3" t="s">
        <v>12</v>
      </c>
      <c r="E143" s="3" t="s">
        <v>32</v>
      </c>
      <c r="F143" s="3">
        <v>48000</v>
      </c>
      <c r="G143" s="4">
        <v>44576</v>
      </c>
      <c r="H143" s="3"/>
      <c r="I143" s="3">
        <v>3.6</v>
      </c>
      <c r="J143" s="3" t="s">
        <v>19</v>
      </c>
    </row>
    <row r="144" spans="1:10" ht="28.8" x14ac:dyDescent="0.3">
      <c r="A144" s="3">
        <v>143</v>
      </c>
      <c r="B144" s="3" t="s">
        <v>61</v>
      </c>
      <c r="C144" s="3" t="s">
        <v>31</v>
      </c>
      <c r="D144" s="3" t="s">
        <v>17</v>
      </c>
      <c r="E144" s="3" t="s">
        <v>140</v>
      </c>
      <c r="F144" s="3">
        <v>65000</v>
      </c>
      <c r="G144" s="4">
        <v>44155</v>
      </c>
      <c r="H144" s="3"/>
      <c r="I144" s="3">
        <v>4.0999999999999996</v>
      </c>
      <c r="J144" s="3" t="s">
        <v>24</v>
      </c>
    </row>
    <row r="145" spans="1:10" ht="28.8" x14ac:dyDescent="0.3">
      <c r="A145" s="3">
        <v>144</v>
      </c>
      <c r="B145" s="3" t="s">
        <v>184</v>
      </c>
      <c r="C145" s="3" t="s">
        <v>160</v>
      </c>
      <c r="D145" s="3" t="s">
        <v>27</v>
      </c>
      <c r="E145" s="3" t="s">
        <v>28</v>
      </c>
      <c r="F145" s="3">
        <v>72000</v>
      </c>
      <c r="G145" s="4">
        <v>44267</v>
      </c>
      <c r="H145" s="3"/>
      <c r="I145" s="3">
        <v>4.3</v>
      </c>
      <c r="J145" s="3" t="s">
        <v>29</v>
      </c>
    </row>
    <row r="146" spans="1:10" ht="43.2" x14ac:dyDescent="0.3">
      <c r="A146" s="3">
        <v>145</v>
      </c>
      <c r="B146" s="3" t="s">
        <v>185</v>
      </c>
      <c r="C146" s="3" t="s">
        <v>66</v>
      </c>
      <c r="D146" s="3" t="s">
        <v>22</v>
      </c>
      <c r="E146" s="3" t="s">
        <v>137</v>
      </c>
      <c r="F146" s="3">
        <v>83000</v>
      </c>
      <c r="G146" s="4">
        <v>44665</v>
      </c>
      <c r="H146" s="3"/>
      <c r="I146" s="3">
        <v>4.5</v>
      </c>
      <c r="J146" s="3" t="s">
        <v>14</v>
      </c>
    </row>
    <row r="147" spans="1:10" ht="28.8" x14ac:dyDescent="0.3">
      <c r="A147" s="3">
        <v>146</v>
      </c>
      <c r="B147" s="3" t="s">
        <v>186</v>
      </c>
      <c r="C147" s="3" t="s">
        <v>51</v>
      </c>
      <c r="D147" s="3" t="s">
        <v>12</v>
      </c>
      <c r="E147" s="3" t="s">
        <v>13</v>
      </c>
      <c r="F147" s="3">
        <v>78000</v>
      </c>
      <c r="G147" s="4">
        <v>44348</v>
      </c>
      <c r="H147" s="3"/>
      <c r="I147" s="3">
        <v>4.4000000000000004</v>
      </c>
      <c r="J147" s="3" t="s">
        <v>19</v>
      </c>
    </row>
    <row r="148" spans="1:10" ht="28.8" x14ac:dyDescent="0.3">
      <c r="A148" s="3">
        <v>147</v>
      </c>
      <c r="B148" s="3" t="s">
        <v>187</v>
      </c>
      <c r="C148" s="3" t="s">
        <v>139</v>
      </c>
      <c r="D148" s="3" t="s">
        <v>17</v>
      </c>
      <c r="E148" s="3" t="s">
        <v>109</v>
      </c>
      <c r="F148" s="3">
        <v>67000</v>
      </c>
      <c r="G148" s="4">
        <v>44060</v>
      </c>
      <c r="H148" s="3"/>
      <c r="I148" s="3">
        <v>4.3</v>
      </c>
      <c r="J148" s="3" t="s">
        <v>24</v>
      </c>
    </row>
    <row r="149" spans="1:10" ht="43.2" x14ac:dyDescent="0.3">
      <c r="A149" s="3">
        <v>148</v>
      </c>
      <c r="B149" s="3" t="s">
        <v>189</v>
      </c>
      <c r="C149" s="3" t="s">
        <v>40</v>
      </c>
      <c r="D149" s="3" t="s">
        <v>27</v>
      </c>
      <c r="E149" s="3" t="s">
        <v>56</v>
      </c>
      <c r="F149" s="3">
        <v>61000</v>
      </c>
      <c r="G149" s="4">
        <v>44809</v>
      </c>
      <c r="H149" s="4">
        <v>45005</v>
      </c>
      <c r="I149" s="3">
        <v>4.4000000000000004</v>
      </c>
      <c r="J149" s="3" t="s">
        <v>29</v>
      </c>
    </row>
    <row r="150" spans="1:10" ht="28.8" x14ac:dyDescent="0.3">
      <c r="A150" s="3">
        <v>149</v>
      </c>
      <c r="B150" s="3" t="s">
        <v>131</v>
      </c>
      <c r="C150" s="3" t="s">
        <v>198</v>
      </c>
      <c r="D150" s="3" t="s">
        <v>22</v>
      </c>
      <c r="E150" s="3" t="s">
        <v>106</v>
      </c>
      <c r="F150" s="3">
        <v>71000</v>
      </c>
      <c r="G150" s="4">
        <v>44221</v>
      </c>
      <c r="H150" s="3"/>
      <c r="I150" s="3">
        <v>4.2</v>
      </c>
      <c r="J150" s="3" t="s">
        <v>14</v>
      </c>
    </row>
    <row r="151" spans="1:10" ht="28.8" x14ac:dyDescent="0.3">
      <c r="A151" s="3">
        <v>150</v>
      </c>
      <c r="B151" s="3" t="s">
        <v>134</v>
      </c>
      <c r="C151" s="3" t="s">
        <v>195</v>
      </c>
      <c r="D151" s="3" t="s">
        <v>12</v>
      </c>
      <c r="E151" s="3" t="s">
        <v>155</v>
      </c>
      <c r="F151" s="3">
        <v>50000</v>
      </c>
      <c r="G151" s="4">
        <v>44602</v>
      </c>
      <c r="H151" s="3"/>
      <c r="I151" s="3">
        <v>3.8</v>
      </c>
      <c r="J151" s="3" t="s">
        <v>19</v>
      </c>
    </row>
    <row r="152" spans="1:10" ht="28.8" x14ac:dyDescent="0.3">
      <c r="A152" s="3">
        <v>151</v>
      </c>
      <c r="B152" s="3" t="s">
        <v>10</v>
      </c>
      <c r="C152" s="3" t="s">
        <v>99</v>
      </c>
      <c r="D152" s="3" t="s">
        <v>22</v>
      </c>
      <c r="E152" s="3" t="s">
        <v>165</v>
      </c>
      <c r="F152" s="3">
        <v>85000</v>
      </c>
      <c r="G152" s="4">
        <v>43864</v>
      </c>
      <c r="H152" s="3"/>
      <c r="I152" s="3">
        <v>4.5</v>
      </c>
      <c r="J152" s="3" t="s">
        <v>14</v>
      </c>
    </row>
    <row r="153" spans="1:10" ht="28.8" x14ac:dyDescent="0.3">
      <c r="A153" s="3">
        <v>152</v>
      </c>
      <c r="B153" s="3" t="s">
        <v>199</v>
      </c>
      <c r="C153" s="3" t="s">
        <v>179</v>
      </c>
      <c r="D153" s="3" t="s">
        <v>12</v>
      </c>
      <c r="E153" s="3" t="s">
        <v>32</v>
      </c>
      <c r="F153" s="3">
        <v>57000</v>
      </c>
      <c r="G153" s="4">
        <v>44501</v>
      </c>
      <c r="H153" s="3"/>
      <c r="I153" s="3">
        <v>3.9</v>
      </c>
      <c r="J153" s="3" t="s">
        <v>19</v>
      </c>
    </row>
    <row r="154" spans="1:10" ht="43.2" x14ac:dyDescent="0.3">
      <c r="A154" s="3">
        <v>153</v>
      </c>
      <c r="B154" s="3" t="s">
        <v>200</v>
      </c>
      <c r="C154" s="3" t="s">
        <v>96</v>
      </c>
      <c r="D154" s="3" t="s">
        <v>17</v>
      </c>
      <c r="E154" s="3" t="s">
        <v>135</v>
      </c>
      <c r="F154" s="3">
        <v>95000</v>
      </c>
      <c r="G154" s="4">
        <v>43814</v>
      </c>
      <c r="H154" s="4">
        <v>45087</v>
      </c>
      <c r="I154" s="3">
        <v>4.8</v>
      </c>
      <c r="J154" s="3" t="s">
        <v>24</v>
      </c>
    </row>
    <row r="155" spans="1:10" ht="28.8" x14ac:dyDescent="0.3">
      <c r="A155" s="3">
        <v>154</v>
      </c>
      <c r="B155" s="3" t="s">
        <v>25</v>
      </c>
      <c r="C155" s="3" t="s">
        <v>141</v>
      </c>
      <c r="D155" s="3" t="s">
        <v>27</v>
      </c>
      <c r="E155" s="3" t="s">
        <v>28</v>
      </c>
      <c r="F155" s="3">
        <v>78000</v>
      </c>
      <c r="G155" s="4">
        <v>44306</v>
      </c>
      <c r="H155" s="3"/>
      <c r="I155" s="3">
        <v>4.5999999999999996</v>
      </c>
      <c r="J155" s="3" t="s">
        <v>29</v>
      </c>
    </row>
    <row r="156" spans="1:10" ht="28.8" x14ac:dyDescent="0.3">
      <c r="A156" s="3">
        <v>155</v>
      </c>
      <c r="B156" s="3" t="s">
        <v>201</v>
      </c>
      <c r="C156" s="3" t="s">
        <v>147</v>
      </c>
      <c r="D156" s="3" t="s">
        <v>22</v>
      </c>
      <c r="E156" s="3" t="s">
        <v>75</v>
      </c>
      <c r="F156" s="3">
        <v>72000</v>
      </c>
      <c r="G156" s="4">
        <v>44083</v>
      </c>
      <c r="H156" s="3"/>
      <c r="I156" s="3">
        <v>4.4000000000000004</v>
      </c>
      <c r="J156" s="3" t="s">
        <v>14</v>
      </c>
    </row>
    <row r="157" spans="1:10" ht="28.8" x14ac:dyDescent="0.3">
      <c r="A157" s="3">
        <v>156</v>
      </c>
      <c r="B157" s="3" t="s">
        <v>33</v>
      </c>
      <c r="C157" s="3" t="s">
        <v>74</v>
      </c>
      <c r="D157" s="3" t="s">
        <v>12</v>
      </c>
      <c r="E157" s="3" t="s">
        <v>112</v>
      </c>
      <c r="F157" s="3">
        <v>79000</v>
      </c>
      <c r="G157" s="4">
        <v>44249</v>
      </c>
      <c r="H157" s="4">
        <v>45000</v>
      </c>
      <c r="I157" s="3">
        <v>4.2</v>
      </c>
      <c r="J157" s="3" t="s">
        <v>19</v>
      </c>
    </row>
    <row r="158" spans="1:10" ht="28.8" x14ac:dyDescent="0.3">
      <c r="A158" s="3">
        <v>157</v>
      </c>
      <c r="B158" s="3" t="s">
        <v>36</v>
      </c>
      <c r="C158" s="3" t="s">
        <v>157</v>
      </c>
      <c r="D158" s="3" t="s">
        <v>17</v>
      </c>
      <c r="E158" s="3" t="s">
        <v>140</v>
      </c>
      <c r="F158" s="3">
        <v>65000</v>
      </c>
      <c r="G158" s="4">
        <v>43969</v>
      </c>
      <c r="H158" s="3"/>
      <c r="I158" s="3">
        <v>4.3</v>
      </c>
      <c r="J158" s="3" t="s">
        <v>24</v>
      </c>
    </row>
    <row r="159" spans="1:10" ht="43.2" x14ac:dyDescent="0.3">
      <c r="A159" s="3">
        <v>158</v>
      </c>
      <c r="B159" s="3" t="s">
        <v>39</v>
      </c>
      <c r="C159" s="3" t="s">
        <v>51</v>
      </c>
      <c r="D159" s="3" t="s">
        <v>27</v>
      </c>
      <c r="E159" s="3" t="s">
        <v>56</v>
      </c>
      <c r="F159" s="3">
        <v>59000</v>
      </c>
      <c r="G159" s="4">
        <v>44407</v>
      </c>
      <c r="H159" s="3"/>
      <c r="I159" s="3">
        <v>4.0999999999999996</v>
      </c>
      <c r="J159" s="3" t="s">
        <v>29</v>
      </c>
    </row>
    <row r="160" spans="1:10" ht="28.8" x14ac:dyDescent="0.3">
      <c r="A160" s="3">
        <v>159</v>
      </c>
      <c r="B160" s="3" t="s">
        <v>42</v>
      </c>
      <c r="C160" s="3" t="s">
        <v>71</v>
      </c>
      <c r="D160" s="3" t="s">
        <v>22</v>
      </c>
      <c r="E160" s="3" t="s">
        <v>83</v>
      </c>
      <c r="F160" s="3">
        <v>86000</v>
      </c>
      <c r="G160" s="4">
        <v>44641</v>
      </c>
      <c r="H160" s="3"/>
      <c r="I160" s="3">
        <v>4.5</v>
      </c>
      <c r="J160" s="3" t="s">
        <v>14</v>
      </c>
    </row>
    <row r="161" spans="1:10" ht="43.2" x14ac:dyDescent="0.3">
      <c r="A161" s="3">
        <v>160</v>
      </c>
      <c r="B161" s="3" t="s">
        <v>45</v>
      </c>
      <c r="C161" s="3" t="s">
        <v>49</v>
      </c>
      <c r="D161" s="3" t="s">
        <v>12</v>
      </c>
      <c r="E161" s="3" t="s">
        <v>47</v>
      </c>
      <c r="F161" s="3">
        <v>52000</v>
      </c>
      <c r="G161" s="4">
        <v>44362</v>
      </c>
      <c r="H161" s="3"/>
      <c r="I161" s="3">
        <v>3.8</v>
      </c>
      <c r="J161" s="3" t="s">
        <v>19</v>
      </c>
    </row>
    <row r="162" spans="1:10" ht="28.8" x14ac:dyDescent="0.3">
      <c r="A162" s="3">
        <v>161</v>
      </c>
      <c r="B162" s="3" t="s">
        <v>48</v>
      </c>
      <c r="C162" s="3" t="s">
        <v>143</v>
      </c>
      <c r="D162" s="3" t="s">
        <v>17</v>
      </c>
      <c r="E162" s="3" t="s">
        <v>109</v>
      </c>
      <c r="F162" s="3">
        <v>63000</v>
      </c>
      <c r="G162" s="4">
        <v>44142</v>
      </c>
      <c r="H162" s="3"/>
      <c r="I162" s="3">
        <v>4.2</v>
      </c>
      <c r="J162" s="3" t="s">
        <v>24</v>
      </c>
    </row>
    <row r="163" spans="1:10" ht="43.2" x14ac:dyDescent="0.3">
      <c r="A163" s="3">
        <v>162</v>
      </c>
      <c r="B163" s="3" t="s">
        <v>50</v>
      </c>
      <c r="C163" s="3" t="s">
        <v>196</v>
      </c>
      <c r="D163" s="3" t="s">
        <v>27</v>
      </c>
      <c r="E163" s="3" t="s">
        <v>120</v>
      </c>
      <c r="F163" s="3">
        <v>60000</v>
      </c>
      <c r="G163" s="4">
        <v>44499</v>
      </c>
      <c r="H163" s="3"/>
      <c r="I163" s="3">
        <v>4.4000000000000004</v>
      </c>
      <c r="J163" s="3" t="s">
        <v>29</v>
      </c>
    </row>
    <row r="164" spans="1:10" ht="28.8" x14ac:dyDescent="0.3">
      <c r="A164" s="3">
        <v>163</v>
      </c>
      <c r="B164" s="3" t="s">
        <v>52</v>
      </c>
      <c r="C164" s="3" t="s">
        <v>195</v>
      </c>
      <c r="D164" s="3" t="s">
        <v>22</v>
      </c>
      <c r="E164" s="3" t="s">
        <v>106</v>
      </c>
      <c r="F164" s="3">
        <v>75000</v>
      </c>
      <c r="G164" s="4">
        <v>44180</v>
      </c>
      <c r="H164" s="3"/>
      <c r="I164" s="3">
        <v>4.5999999999999996</v>
      </c>
      <c r="J164" s="3" t="s">
        <v>14</v>
      </c>
    </row>
    <row r="165" spans="1:10" ht="28.8" x14ac:dyDescent="0.3">
      <c r="A165" s="3">
        <v>164</v>
      </c>
      <c r="B165" s="3" t="s">
        <v>54</v>
      </c>
      <c r="C165" s="3" t="s">
        <v>58</v>
      </c>
      <c r="D165" s="3" t="s">
        <v>12</v>
      </c>
      <c r="E165" s="3" t="s">
        <v>13</v>
      </c>
      <c r="F165" s="3">
        <v>80000</v>
      </c>
      <c r="G165" s="4">
        <v>44265</v>
      </c>
      <c r="H165" s="3"/>
      <c r="I165" s="3">
        <v>4.5</v>
      </c>
      <c r="J165" s="3" t="s">
        <v>19</v>
      </c>
    </row>
    <row r="166" spans="1:10" ht="28.8" x14ac:dyDescent="0.3">
      <c r="A166" s="3">
        <v>165</v>
      </c>
      <c r="B166" s="3" t="s">
        <v>57</v>
      </c>
      <c r="C166" s="3" t="s">
        <v>99</v>
      </c>
      <c r="D166" s="3" t="s">
        <v>17</v>
      </c>
      <c r="E166" s="3" t="s">
        <v>149</v>
      </c>
      <c r="F166" s="3">
        <v>62000</v>
      </c>
      <c r="G166" s="4">
        <v>44665</v>
      </c>
      <c r="H166" s="3"/>
      <c r="I166" s="3">
        <v>4.0999999999999996</v>
      </c>
      <c r="J166" s="3" t="s">
        <v>24</v>
      </c>
    </row>
    <row r="167" spans="1:10" ht="28.8" x14ac:dyDescent="0.3">
      <c r="A167" s="3">
        <v>166</v>
      </c>
      <c r="B167" s="3" t="s">
        <v>59</v>
      </c>
      <c r="C167" s="3" t="s">
        <v>67</v>
      </c>
      <c r="D167" s="3" t="s">
        <v>27</v>
      </c>
      <c r="E167" s="3" t="s">
        <v>78</v>
      </c>
      <c r="F167" s="3">
        <v>50000</v>
      </c>
      <c r="G167" s="4">
        <v>44218</v>
      </c>
      <c r="H167" s="3"/>
      <c r="I167" s="3">
        <v>3.9</v>
      </c>
      <c r="J167" s="3" t="s">
        <v>29</v>
      </c>
    </row>
    <row r="168" spans="1:10" ht="28.8" x14ac:dyDescent="0.3">
      <c r="A168" s="3">
        <v>167</v>
      </c>
      <c r="B168" s="3" t="s">
        <v>61</v>
      </c>
      <c r="C168" s="3" t="s">
        <v>139</v>
      </c>
      <c r="D168" s="3" t="s">
        <v>22</v>
      </c>
      <c r="E168" s="3" t="s">
        <v>44</v>
      </c>
      <c r="F168" s="3">
        <v>82000</v>
      </c>
      <c r="G168" s="4">
        <v>44134</v>
      </c>
      <c r="H168" s="3"/>
      <c r="I168" s="3">
        <v>4.7</v>
      </c>
      <c r="J168" s="3" t="s">
        <v>14</v>
      </c>
    </row>
    <row r="169" spans="1:10" ht="28.8" x14ac:dyDescent="0.3">
      <c r="A169" s="3">
        <v>168</v>
      </c>
      <c r="B169" s="3" t="s">
        <v>202</v>
      </c>
      <c r="C169" s="3" t="s">
        <v>197</v>
      </c>
      <c r="D169" s="3" t="s">
        <v>12</v>
      </c>
      <c r="E169" s="3" t="s">
        <v>155</v>
      </c>
      <c r="F169" s="3">
        <v>55000</v>
      </c>
      <c r="G169" s="4">
        <v>44327</v>
      </c>
      <c r="H169" s="3"/>
      <c r="I169" s="3">
        <v>4</v>
      </c>
      <c r="J169" s="3" t="s">
        <v>19</v>
      </c>
    </row>
    <row r="170" spans="1:10" ht="28.8" x14ac:dyDescent="0.3">
      <c r="A170" s="3">
        <v>169</v>
      </c>
      <c r="B170" s="3" t="s">
        <v>123</v>
      </c>
      <c r="C170" s="3" t="s">
        <v>64</v>
      </c>
      <c r="D170" s="3" t="s">
        <v>17</v>
      </c>
      <c r="E170" s="3" t="s">
        <v>153</v>
      </c>
      <c r="F170" s="3">
        <v>67000</v>
      </c>
      <c r="G170" s="4">
        <v>44604</v>
      </c>
      <c r="H170" s="4">
        <v>45068</v>
      </c>
      <c r="I170" s="3">
        <v>4.3</v>
      </c>
      <c r="J170" s="3" t="s">
        <v>24</v>
      </c>
    </row>
    <row r="171" spans="1:10" ht="43.2" x14ac:dyDescent="0.3">
      <c r="A171" s="3">
        <v>170</v>
      </c>
      <c r="B171" s="3" t="s">
        <v>125</v>
      </c>
      <c r="C171" s="3" t="s">
        <v>40</v>
      </c>
      <c r="D171" s="3" t="s">
        <v>27</v>
      </c>
      <c r="E171" s="3" t="s">
        <v>116</v>
      </c>
      <c r="F171" s="3">
        <v>58000</v>
      </c>
      <c r="G171" s="4">
        <v>43906</v>
      </c>
      <c r="H171" s="3"/>
      <c r="I171" s="3">
        <v>4.2</v>
      </c>
      <c r="J171" s="3" t="s">
        <v>29</v>
      </c>
    </row>
    <row r="172" spans="1:10" ht="43.2" x14ac:dyDescent="0.3">
      <c r="A172" s="3">
        <v>171</v>
      </c>
      <c r="B172" s="3" t="s">
        <v>68</v>
      </c>
      <c r="C172" s="3" t="s">
        <v>67</v>
      </c>
      <c r="D172" s="3" t="s">
        <v>22</v>
      </c>
      <c r="E172" s="3" t="s">
        <v>137</v>
      </c>
      <c r="F172" s="3">
        <v>90000</v>
      </c>
      <c r="G172" s="4">
        <v>44367</v>
      </c>
      <c r="H172" s="3"/>
      <c r="I172" s="3">
        <v>4.5</v>
      </c>
      <c r="J172" s="3" t="s">
        <v>14</v>
      </c>
    </row>
    <row r="173" spans="1:10" ht="28.8" x14ac:dyDescent="0.3">
      <c r="A173" s="3">
        <v>172</v>
      </c>
      <c r="B173" s="3" t="s">
        <v>70</v>
      </c>
      <c r="C173" s="3" t="s">
        <v>129</v>
      </c>
      <c r="D173" s="3" t="s">
        <v>12</v>
      </c>
      <c r="E173" s="3" t="s">
        <v>32</v>
      </c>
      <c r="F173" s="3">
        <v>54000</v>
      </c>
      <c r="G173" s="4">
        <v>44571</v>
      </c>
      <c r="H173" s="3"/>
      <c r="I173" s="3">
        <v>3.8</v>
      </c>
      <c r="J173" s="3" t="s">
        <v>19</v>
      </c>
    </row>
    <row r="174" spans="1:10" ht="28.8" x14ac:dyDescent="0.3">
      <c r="A174" s="3">
        <v>173</v>
      </c>
      <c r="B174" s="3" t="s">
        <v>73</v>
      </c>
      <c r="C174" s="3" t="s">
        <v>146</v>
      </c>
      <c r="D174" s="3" t="s">
        <v>17</v>
      </c>
      <c r="E174" s="3" t="s">
        <v>86</v>
      </c>
      <c r="F174" s="3">
        <v>73000</v>
      </c>
      <c r="G174" s="4">
        <v>43946</v>
      </c>
      <c r="H174" s="3"/>
      <c r="I174" s="3">
        <v>4.5999999999999996</v>
      </c>
      <c r="J174" s="3" t="s">
        <v>24</v>
      </c>
    </row>
    <row r="175" spans="1:10" ht="43.2" x14ac:dyDescent="0.3">
      <c r="A175" s="3">
        <v>174</v>
      </c>
      <c r="B175" s="3" t="s">
        <v>76</v>
      </c>
      <c r="C175" s="3" t="s">
        <v>49</v>
      </c>
      <c r="D175" s="3" t="s">
        <v>27</v>
      </c>
      <c r="E175" s="3" t="s">
        <v>56</v>
      </c>
      <c r="F175" s="3">
        <v>62000</v>
      </c>
      <c r="G175" s="4">
        <v>44418</v>
      </c>
      <c r="H175" s="3"/>
      <c r="I175" s="3">
        <v>4.3</v>
      </c>
      <c r="J175" s="3" t="s">
        <v>29</v>
      </c>
    </row>
    <row r="176" spans="1:10" ht="28.8" x14ac:dyDescent="0.3">
      <c r="A176" s="3">
        <v>175</v>
      </c>
      <c r="B176" s="3" t="s">
        <v>79</v>
      </c>
      <c r="C176" s="3" t="s">
        <v>11</v>
      </c>
      <c r="D176" s="3" t="s">
        <v>22</v>
      </c>
      <c r="E176" s="3" t="s">
        <v>83</v>
      </c>
      <c r="F176" s="3">
        <v>88000</v>
      </c>
      <c r="G176" s="4">
        <v>44625</v>
      </c>
      <c r="H176" s="3"/>
      <c r="I176" s="3">
        <v>4.5</v>
      </c>
      <c r="J176" s="3" t="s">
        <v>14</v>
      </c>
    </row>
    <row r="177" spans="1:10" ht="28.8" x14ac:dyDescent="0.3">
      <c r="A177" s="3">
        <v>176</v>
      </c>
      <c r="B177" s="3" t="s">
        <v>81</v>
      </c>
      <c r="C177" s="3" t="s">
        <v>192</v>
      </c>
      <c r="D177" s="3" t="s">
        <v>12</v>
      </c>
      <c r="E177" s="3" t="s">
        <v>155</v>
      </c>
      <c r="F177" s="3">
        <v>57000</v>
      </c>
      <c r="G177" s="4">
        <v>44448</v>
      </c>
      <c r="H177" s="4">
        <v>45036</v>
      </c>
      <c r="I177" s="3">
        <v>4.0999999999999996</v>
      </c>
      <c r="J177" s="3" t="s">
        <v>19</v>
      </c>
    </row>
    <row r="178" spans="1:10" ht="28.8" x14ac:dyDescent="0.3">
      <c r="A178" s="3">
        <v>177</v>
      </c>
      <c r="B178" s="3" t="s">
        <v>10</v>
      </c>
      <c r="C178" s="3" t="s">
        <v>46</v>
      </c>
      <c r="D178" s="3" t="s">
        <v>17</v>
      </c>
      <c r="E178" s="3" t="s">
        <v>149</v>
      </c>
      <c r="F178" s="3">
        <v>69000</v>
      </c>
      <c r="G178" s="4">
        <v>44166</v>
      </c>
      <c r="H178" s="3"/>
      <c r="I178" s="3">
        <v>4.2</v>
      </c>
      <c r="J178" s="3" t="s">
        <v>24</v>
      </c>
    </row>
    <row r="179" spans="1:10" ht="28.8" x14ac:dyDescent="0.3">
      <c r="A179" s="3">
        <v>178</v>
      </c>
      <c r="B179" s="3" t="s">
        <v>199</v>
      </c>
      <c r="C179" s="3" t="s">
        <v>31</v>
      </c>
      <c r="D179" s="3" t="s">
        <v>27</v>
      </c>
      <c r="E179" s="3" t="s">
        <v>78</v>
      </c>
      <c r="F179" s="3">
        <v>51000</v>
      </c>
      <c r="G179" s="4">
        <v>44303</v>
      </c>
      <c r="H179" s="3"/>
      <c r="I179" s="3">
        <v>3.9</v>
      </c>
      <c r="J179" s="3" t="s">
        <v>29</v>
      </c>
    </row>
    <row r="180" spans="1:10" ht="28.8" x14ac:dyDescent="0.3">
      <c r="A180" s="3">
        <v>179</v>
      </c>
      <c r="B180" s="3" t="s">
        <v>200</v>
      </c>
      <c r="C180" s="3" t="s">
        <v>115</v>
      </c>
      <c r="D180" s="3" t="s">
        <v>22</v>
      </c>
      <c r="E180" s="3" t="s">
        <v>75</v>
      </c>
      <c r="F180" s="3">
        <v>74000</v>
      </c>
      <c r="G180" s="4">
        <v>44019</v>
      </c>
      <c r="H180" s="3"/>
      <c r="I180" s="3">
        <v>4.4000000000000004</v>
      </c>
      <c r="J180" s="3" t="s">
        <v>14</v>
      </c>
    </row>
    <row r="181" spans="1:10" ht="28.8" x14ac:dyDescent="0.3">
      <c r="A181" s="3">
        <v>180</v>
      </c>
      <c r="B181" s="3" t="s">
        <v>25</v>
      </c>
      <c r="C181" s="3" t="s">
        <v>179</v>
      </c>
      <c r="D181" s="3" t="s">
        <v>12</v>
      </c>
      <c r="E181" s="3" t="s">
        <v>13</v>
      </c>
      <c r="F181" s="3">
        <v>76000</v>
      </c>
      <c r="G181" s="4">
        <v>44617</v>
      </c>
      <c r="H181" s="3"/>
      <c r="I181" s="3">
        <v>4.5</v>
      </c>
      <c r="J181" s="3" t="s">
        <v>19</v>
      </c>
    </row>
    <row r="182" spans="1:10" ht="28.8" x14ac:dyDescent="0.3">
      <c r="A182" s="3">
        <v>181</v>
      </c>
      <c r="B182" s="3" t="s">
        <v>201</v>
      </c>
      <c r="C182" s="3" t="s">
        <v>141</v>
      </c>
      <c r="D182" s="3" t="s">
        <v>17</v>
      </c>
      <c r="E182" s="3" t="s">
        <v>109</v>
      </c>
      <c r="F182" s="3">
        <v>62000</v>
      </c>
      <c r="G182" s="4">
        <v>44376</v>
      </c>
      <c r="H182" s="4">
        <v>45000</v>
      </c>
      <c r="I182" s="3">
        <v>4.3</v>
      </c>
      <c r="J182" s="3" t="s">
        <v>24</v>
      </c>
    </row>
    <row r="183" spans="1:10" ht="43.2" x14ac:dyDescent="0.3">
      <c r="A183" s="3">
        <v>182</v>
      </c>
      <c r="B183" s="3" t="s">
        <v>33</v>
      </c>
      <c r="C183" s="3" t="s">
        <v>147</v>
      </c>
      <c r="D183" s="3" t="s">
        <v>27</v>
      </c>
      <c r="E183" s="3" t="s">
        <v>56</v>
      </c>
      <c r="F183" s="3">
        <v>60000</v>
      </c>
      <c r="G183" s="4">
        <v>44104</v>
      </c>
      <c r="H183" s="3"/>
      <c r="I183" s="3">
        <v>4.2</v>
      </c>
      <c r="J183" s="3" t="s">
        <v>29</v>
      </c>
    </row>
    <row r="184" spans="1:10" ht="28.8" x14ac:dyDescent="0.3">
      <c r="A184" s="3">
        <v>183</v>
      </c>
      <c r="B184" s="3" t="s">
        <v>36</v>
      </c>
      <c r="C184" s="3" t="s">
        <v>51</v>
      </c>
      <c r="D184" s="3" t="s">
        <v>22</v>
      </c>
      <c r="E184" s="3" t="s">
        <v>23</v>
      </c>
      <c r="F184" s="3">
        <v>85000</v>
      </c>
      <c r="G184" s="4">
        <v>44239</v>
      </c>
      <c r="H184" s="3"/>
      <c r="I184" s="3">
        <v>4.5999999999999996</v>
      </c>
      <c r="J184" s="3" t="s">
        <v>14</v>
      </c>
    </row>
    <row r="185" spans="1:10" ht="28.8" x14ac:dyDescent="0.3">
      <c r="A185" s="3">
        <v>184</v>
      </c>
      <c r="B185" s="3" t="s">
        <v>39</v>
      </c>
      <c r="C185" s="3" t="s">
        <v>197</v>
      </c>
      <c r="D185" s="3" t="s">
        <v>12</v>
      </c>
      <c r="E185" s="3" t="s">
        <v>32</v>
      </c>
      <c r="F185" s="3">
        <v>53000</v>
      </c>
      <c r="G185" s="4">
        <v>44687</v>
      </c>
      <c r="H185" s="3"/>
      <c r="I185" s="3">
        <v>3.8</v>
      </c>
      <c r="J185" s="3" t="s">
        <v>19</v>
      </c>
    </row>
    <row r="186" spans="1:10" ht="28.8" x14ac:dyDescent="0.3">
      <c r="A186" s="3">
        <v>185</v>
      </c>
      <c r="B186" s="3" t="s">
        <v>42</v>
      </c>
      <c r="C186" s="3" t="s">
        <v>143</v>
      </c>
      <c r="D186" s="3" t="s">
        <v>17</v>
      </c>
      <c r="E186" s="3" t="s">
        <v>153</v>
      </c>
      <c r="F186" s="3">
        <v>70000</v>
      </c>
      <c r="G186" s="4">
        <v>44145</v>
      </c>
      <c r="H186" s="3"/>
      <c r="I186" s="3">
        <v>4.0999999999999996</v>
      </c>
      <c r="J186" s="3" t="s">
        <v>24</v>
      </c>
    </row>
    <row r="187" spans="1:10" ht="28.8" x14ac:dyDescent="0.3">
      <c r="A187" s="3">
        <v>186</v>
      </c>
      <c r="B187" s="3" t="s">
        <v>45</v>
      </c>
      <c r="C187" s="3" t="s">
        <v>146</v>
      </c>
      <c r="D187" s="3" t="s">
        <v>27</v>
      </c>
      <c r="E187" s="3" t="s">
        <v>28</v>
      </c>
      <c r="F187" s="3">
        <v>78000</v>
      </c>
      <c r="G187" s="4">
        <v>44430</v>
      </c>
      <c r="H187" s="3"/>
      <c r="I187" s="3">
        <v>4.4000000000000004</v>
      </c>
      <c r="J187" s="3" t="s">
        <v>29</v>
      </c>
    </row>
    <row r="188" spans="1:10" ht="28.8" x14ac:dyDescent="0.3">
      <c r="A188" s="3">
        <v>187</v>
      </c>
      <c r="B188" s="3" t="s">
        <v>48</v>
      </c>
      <c r="C188" s="3" t="s">
        <v>203</v>
      </c>
      <c r="D188" s="3" t="s">
        <v>22</v>
      </c>
      <c r="E188" s="3" t="s">
        <v>106</v>
      </c>
      <c r="F188" s="3">
        <v>74000</v>
      </c>
      <c r="G188" s="4">
        <v>44637</v>
      </c>
      <c r="H188" s="3"/>
      <c r="I188" s="3">
        <v>4.5</v>
      </c>
      <c r="J188" s="3" t="s">
        <v>14</v>
      </c>
    </row>
    <row r="189" spans="1:10" ht="28.8" x14ac:dyDescent="0.3">
      <c r="A189" s="3">
        <v>188</v>
      </c>
      <c r="B189" s="3" t="s">
        <v>50</v>
      </c>
      <c r="C189" s="3" t="s">
        <v>62</v>
      </c>
      <c r="D189" s="3" t="s">
        <v>12</v>
      </c>
      <c r="E189" s="3" t="s">
        <v>155</v>
      </c>
      <c r="F189" s="3">
        <v>59000</v>
      </c>
      <c r="G189" s="4">
        <v>44287</v>
      </c>
      <c r="H189" s="4">
        <v>44972</v>
      </c>
      <c r="I189" s="3">
        <v>3.7</v>
      </c>
      <c r="J189" s="3" t="s">
        <v>19</v>
      </c>
    </row>
    <row r="190" spans="1:10" ht="28.8" x14ac:dyDescent="0.3">
      <c r="A190" s="3">
        <v>189</v>
      </c>
      <c r="B190" s="3" t="s">
        <v>52</v>
      </c>
      <c r="C190" s="3" t="s">
        <v>147</v>
      </c>
      <c r="D190" s="3" t="s">
        <v>17</v>
      </c>
      <c r="E190" s="3" t="s">
        <v>149</v>
      </c>
      <c r="F190" s="3">
        <v>67000</v>
      </c>
      <c r="G190" s="4">
        <v>43997</v>
      </c>
      <c r="H190" s="3"/>
      <c r="I190" s="3">
        <v>4.3</v>
      </c>
      <c r="J190" s="3" t="s">
        <v>24</v>
      </c>
    </row>
    <row r="191" spans="1:10" ht="28.8" x14ac:dyDescent="0.3">
      <c r="A191" s="3">
        <v>190</v>
      </c>
      <c r="B191" s="3" t="s">
        <v>54</v>
      </c>
      <c r="C191" s="3" t="s">
        <v>196</v>
      </c>
      <c r="D191" s="3" t="s">
        <v>27</v>
      </c>
      <c r="E191" s="3" t="s">
        <v>78</v>
      </c>
      <c r="F191" s="3">
        <v>48000</v>
      </c>
      <c r="G191" s="4">
        <v>44586</v>
      </c>
      <c r="H191" s="3"/>
      <c r="I191" s="3">
        <v>3.8</v>
      </c>
      <c r="J191" s="3" t="s">
        <v>29</v>
      </c>
    </row>
    <row r="192" spans="1:10" ht="28.8" x14ac:dyDescent="0.3">
      <c r="A192" s="3">
        <v>191</v>
      </c>
      <c r="B192" s="3" t="s">
        <v>57</v>
      </c>
      <c r="C192" s="3" t="s">
        <v>31</v>
      </c>
      <c r="D192" s="3" t="s">
        <v>22</v>
      </c>
      <c r="E192" s="3" t="s">
        <v>133</v>
      </c>
      <c r="F192" s="3">
        <v>90000</v>
      </c>
      <c r="G192" s="4">
        <v>44331</v>
      </c>
      <c r="H192" s="3"/>
      <c r="I192" s="3">
        <v>4.8</v>
      </c>
      <c r="J192" s="3" t="s">
        <v>14</v>
      </c>
    </row>
    <row r="193" spans="1:10" ht="28.8" x14ac:dyDescent="0.3">
      <c r="A193" s="3">
        <v>192</v>
      </c>
      <c r="B193" s="3" t="s">
        <v>59</v>
      </c>
      <c r="C193" s="3" t="s">
        <v>156</v>
      </c>
      <c r="D193" s="3" t="s">
        <v>12</v>
      </c>
      <c r="E193" s="3" t="s">
        <v>32</v>
      </c>
      <c r="F193" s="3">
        <v>51000</v>
      </c>
      <c r="G193" s="4">
        <v>44367</v>
      </c>
      <c r="H193" s="3"/>
      <c r="I193" s="3">
        <v>3.9</v>
      </c>
      <c r="J193" s="3" t="s">
        <v>19</v>
      </c>
    </row>
    <row r="194" spans="1:10" ht="28.8" x14ac:dyDescent="0.3">
      <c r="A194" s="3">
        <v>193</v>
      </c>
      <c r="B194" s="3" t="s">
        <v>61</v>
      </c>
      <c r="C194" s="3" t="s">
        <v>194</v>
      </c>
      <c r="D194" s="3" t="s">
        <v>17</v>
      </c>
      <c r="E194" s="3" t="s">
        <v>86</v>
      </c>
      <c r="F194" s="3">
        <v>74000</v>
      </c>
      <c r="G194" s="4">
        <v>44129</v>
      </c>
      <c r="H194" s="3"/>
      <c r="I194" s="3">
        <v>4.4000000000000004</v>
      </c>
      <c r="J194" s="3" t="s">
        <v>24</v>
      </c>
    </row>
    <row r="195" spans="1:10" ht="43.2" x14ac:dyDescent="0.3">
      <c r="A195" s="3">
        <v>194</v>
      </c>
      <c r="B195" s="3" t="s">
        <v>202</v>
      </c>
      <c r="C195" s="3" t="s">
        <v>46</v>
      </c>
      <c r="D195" s="3" t="s">
        <v>27</v>
      </c>
      <c r="E195" s="3" t="s">
        <v>56</v>
      </c>
      <c r="F195" s="3">
        <v>64000</v>
      </c>
      <c r="G195" s="4">
        <v>44438</v>
      </c>
      <c r="H195" s="3"/>
      <c r="I195" s="3">
        <v>4.2</v>
      </c>
      <c r="J195" s="3" t="s">
        <v>29</v>
      </c>
    </row>
    <row r="196" spans="1:10" ht="28.8" x14ac:dyDescent="0.3">
      <c r="A196" s="3">
        <v>195</v>
      </c>
      <c r="B196" s="3" t="s">
        <v>123</v>
      </c>
      <c r="C196" s="3" t="s">
        <v>11</v>
      </c>
      <c r="D196" s="3" t="s">
        <v>22</v>
      </c>
      <c r="E196" s="3" t="s">
        <v>44</v>
      </c>
      <c r="F196" s="3">
        <v>80000</v>
      </c>
      <c r="G196" s="4">
        <v>44593</v>
      </c>
      <c r="H196" s="3"/>
      <c r="I196" s="3">
        <v>4.5</v>
      </c>
      <c r="J196" s="3" t="s">
        <v>14</v>
      </c>
    </row>
    <row r="197" spans="1:10" ht="28.8" x14ac:dyDescent="0.3">
      <c r="A197" s="3">
        <v>196</v>
      </c>
      <c r="B197" s="3" t="s">
        <v>125</v>
      </c>
      <c r="C197" s="3" t="s">
        <v>143</v>
      </c>
      <c r="D197" s="3" t="s">
        <v>12</v>
      </c>
      <c r="E197" s="3" t="s">
        <v>13</v>
      </c>
      <c r="F197" s="3">
        <v>72000</v>
      </c>
      <c r="G197" s="4">
        <v>44296</v>
      </c>
      <c r="H197" s="3"/>
      <c r="I197" s="3">
        <v>4.3</v>
      </c>
      <c r="J197" s="3" t="s">
        <v>19</v>
      </c>
    </row>
    <row r="198" spans="1:10" ht="57.6" x14ac:dyDescent="0.3">
      <c r="A198" s="3">
        <v>197</v>
      </c>
      <c r="B198" s="3" t="s">
        <v>187</v>
      </c>
      <c r="C198" s="3" t="s">
        <v>66</v>
      </c>
      <c r="D198" s="3" t="s">
        <v>17</v>
      </c>
      <c r="E198" s="3" t="s">
        <v>163</v>
      </c>
      <c r="F198" s="3">
        <v>65000</v>
      </c>
      <c r="G198" s="4">
        <v>44103</v>
      </c>
      <c r="H198" s="3"/>
      <c r="I198" s="3">
        <v>4.0999999999999996</v>
      </c>
      <c r="J198" s="3" t="s">
        <v>24</v>
      </c>
    </row>
    <row r="199" spans="1:10" ht="43.2" x14ac:dyDescent="0.3">
      <c r="A199" s="3">
        <v>198</v>
      </c>
      <c r="B199" s="3" t="s">
        <v>189</v>
      </c>
      <c r="C199" s="3" t="s">
        <v>146</v>
      </c>
      <c r="D199" s="3" t="s">
        <v>27</v>
      </c>
      <c r="E199" s="3" t="s">
        <v>116</v>
      </c>
      <c r="F199" s="3">
        <v>57000</v>
      </c>
      <c r="G199" s="4">
        <v>44283</v>
      </c>
      <c r="H199" s="3"/>
      <c r="I199" s="3">
        <v>4</v>
      </c>
      <c r="J199" s="3" t="s">
        <v>29</v>
      </c>
    </row>
    <row r="200" spans="1:10" ht="28.8" x14ac:dyDescent="0.3">
      <c r="A200" s="3">
        <v>199</v>
      </c>
      <c r="B200" s="3" t="s">
        <v>131</v>
      </c>
      <c r="C200" s="3" t="s">
        <v>40</v>
      </c>
      <c r="D200" s="3" t="s">
        <v>22</v>
      </c>
      <c r="E200" s="3" t="s">
        <v>193</v>
      </c>
      <c r="F200" s="3">
        <v>71000</v>
      </c>
      <c r="G200" s="4">
        <v>44695</v>
      </c>
      <c r="H200" s="3"/>
      <c r="I200" s="3">
        <v>4.5999999999999996</v>
      </c>
      <c r="J200" s="3" t="s">
        <v>14</v>
      </c>
    </row>
    <row r="201" spans="1:10" ht="28.8" x14ac:dyDescent="0.3">
      <c r="A201" s="3">
        <v>200</v>
      </c>
      <c r="B201" s="3" t="s">
        <v>134</v>
      </c>
      <c r="C201" s="3" t="s">
        <v>16</v>
      </c>
      <c r="D201" s="3" t="s">
        <v>12</v>
      </c>
      <c r="E201" s="3" t="s">
        <v>155</v>
      </c>
      <c r="F201" s="3">
        <v>52000</v>
      </c>
      <c r="G201" s="4">
        <v>44502</v>
      </c>
      <c r="H201" s="3"/>
      <c r="I201" s="3">
        <v>3.8</v>
      </c>
      <c r="J201" s="3" t="s">
        <v>19</v>
      </c>
    </row>
    <row r="202" spans="1:10" ht="28.8" x14ac:dyDescent="0.3">
      <c r="A202" s="3">
        <v>201</v>
      </c>
      <c r="B202" s="3" t="s">
        <v>164</v>
      </c>
      <c r="C202" s="3" t="s">
        <v>62</v>
      </c>
      <c r="D202" s="3" t="s">
        <v>22</v>
      </c>
      <c r="E202" s="3" t="s">
        <v>23</v>
      </c>
      <c r="F202" s="3">
        <v>88000</v>
      </c>
      <c r="G202" s="4">
        <v>44362</v>
      </c>
      <c r="H202" s="3"/>
      <c r="I202" s="3">
        <v>4.5</v>
      </c>
      <c r="J202" s="3" t="s">
        <v>14</v>
      </c>
    </row>
    <row r="203" spans="1:10" ht="43.2" x14ac:dyDescent="0.3">
      <c r="A203" s="3">
        <v>202</v>
      </c>
      <c r="B203" s="3" t="s">
        <v>166</v>
      </c>
      <c r="C203" s="3" t="s">
        <v>204</v>
      </c>
      <c r="D203" s="3" t="s">
        <v>12</v>
      </c>
      <c r="E203" s="3" t="s">
        <v>47</v>
      </c>
      <c r="F203" s="3">
        <v>56000</v>
      </c>
      <c r="G203" s="4">
        <v>44175</v>
      </c>
      <c r="H203" s="3"/>
      <c r="I203" s="3">
        <v>3.8</v>
      </c>
      <c r="J203" s="3" t="s">
        <v>19</v>
      </c>
    </row>
    <row r="204" spans="1:10" ht="43.2" x14ac:dyDescent="0.3">
      <c r="A204" s="3">
        <v>203</v>
      </c>
      <c r="B204" s="3" t="s">
        <v>167</v>
      </c>
      <c r="C204" s="3" t="s">
        <v>188</v>
      </c>
      <c r="D204" s="3" t="s">
        <v>17</v>
      </c>
      <c r="E204" s="3" t="s">
        <v>135</v>
      </c>
      <c r="F204" s="3">
        <v>97000</v>
      </c>
      <c r="G204" s="4">
        <v>43789</v>
      </c>
      <c r="H204" s="4">
        <v>45143</v>
      </c>
      <c r="I204" s="3">
        <v>4.9000000000000004</v>
      </c>
      <c r="J204" s="3" t="s">
        <v>24</v>
      </c>
    </row>
    <row r="205" spans="1:10" ht="28.8" x14ac:dyDescent="0.3">
      <c r="A205" s="3">
        <v>204</v>
      </c>
      <c r="B205" s="3" t="s">
        <v>168</v>
      </c>
      <c r="C205" s="3" t="s">
        <v>161</v>
      </c>
      <c r="D205" s="3" t="s">
        <v>27</v>
      </c>
      <c r="E205" s="3" t="s">
        <v>28</v>
      </c>
      <c r="F205" s="3">
        <v>79000</v>
      </c>
      <c r="G205" s="4">
        <v>44221</v>
      </c>
      <c r="H205" s="3"/>
      <c r="I205" s="3">
        <v>4.5999999999999996</v>
      </c>
      <c r="J205" s="3" t="s">
        <v>29</v>
      </c>
    </row>
    <row r="206" spans="1:10" ht="28.8" x14ac:dyDescent="0.3">
      <c r="A206" s="3">
        <v>205</v>
      </c>
      <c r="B206" s="3" t="s">
        <v>169</v>
      </c>
      <c r="C206" s="3" t="s">
        <v>203</v>
      </c>
      <c r="D206" s="3" t="s">
        <v>22</v>
      </c>
      <c r="E206" s="3" t="s">
        <v>75</v>
      </c>
      <c r="F206" s="3">
        <v>71000</v>
      </c>
      <c r="G206" s="4">
        <v>44053</v>
      </c>
      <c r="H206" s="3"/>
      <c r="I206" s="3">
        <v>4.3</v>
      </c>
      <c r="J206" s="3" t="s">
        <v>14</v>
      </c>
    </row>
    <row r="207" spans="1:10" ht="28.8" x14ac:dyDescent="0.3">
      <c r="A207" s="3">
        <v>206</v>
      </c>
      <c r="B207" s="3" t="s">
        <v>170</v>
      </c>
      <c r="C207" s="3" t="s">
        <v>139</v>
      </c>
      <c r="D207" s="3" t="s">
        <v>12</v>
      </c>
      <c r="E207" s="3" t="s">
        <v>32</v>
      </c>
      <c r="F207" s="3">
        <v>60000</v>
      </c>
      <c r="G207" s="4">
        <v>44331</v>
      </c>
      <c r="H207" s="4">
        <v>45097</v>
      </c>
      <c r="I207" s="3">
        <v>4.0999999999999996</v>
      </c>
      <c r="J207" s="3" t="s">
        <v>19</v>
      </c>
    </row>
    <row r="208" spans="1:10" ht="28.8" x14ac:dyDescent="0.3">
      <c r="A208" s="3">
        <v>207</v>
      </c>
      <c r="B208" s="3" t="s">
        <v>171</v>
      </c>
      <c r="C208" s="3" t="s">
        <v>67</v>
      </c>
      <c r="D208" s="3" t="s">
        <v>17</v>
      </c>
      <c r="E208" s="3" t="s">
        <v>140</v>
      </c>
      <c r="F208" s="3">
        <v>67000</v>
      </c>
      <c r="G208" s="4">
        <v>43926</v>
      </c>
      <c r="H208" s="3"/>
      <c r="I208" s="3">
        <v>4.4000000000000004</v>
      </c>
      <c r="J208" s="3" t="s">
        <v>24</v>
      </c>
    </row>
    <row r="209" spans="1:10" ht="43.2" x14ac:dyDescent="0.3">
      <c r="A209" s="3">
        <v>208</v>
      </c>
      <c r="B209" s="3" t="s">
        <v>172</v>
      </c>
      <c r="C209" s="3" t="s">
        <v>195</v>
      </c>
      <c r="D209" s="3" t="s">
        <v>27</v>
      </c>
      <c r="E209" s="3" t="s">
        <v>116</v>
      </c>
      <c r="F209" s="3">
        <v>62000</v>
      </c>
      <c r="G209" s="4">
        <v>44454</v>
      </c>
      <c r="H209" s="3"/>
      <c r="I209" s="3">
        <v>4.2</v>
      </c>
      <c r="J209" s="3" t="s">
        <v>29</v>
      </c>
    </row>
    <row r="210" spans="1:10" ht="28.8" x14ac:dyDescent="0.3">
      <c r="A210" s="3">
        <v>209</v>
      </c>
      <c r="B210" s="3" t="s">
        <v>173</v>
      </c>
      <c r="C210" s="3" t="s">
        <v>58</v>
      </c>
      <c r="D210" s="3" t="s">
        <v>22</v>
      </c>
      <c r="E210" s="3" t="s">
        <v>106</v>
      </c>
      <c r="F210" s="3">
        <v>75000</v>
      </c>
      <c r="G210" s="4">
        <v>44247</v>
      </c>
      <c r="H210" s="3"/>
      <c r="I210" s="3">
        <v>4.5</v>
      </c>
      <c r="J210" s="3" t="s">
        <v>14</v>
      </c>
    </row>
    <row r="211" spans="1:10" ht="28.8" x14ac:dyDescent="0.3">
      <c r="A211" s="3">
        <v>210</v>
      </c>
      <c r="B211" s="3" t="s">
        <v>174</v>
      </c>
      <c r="C211" s="3" t="s">
        <v>194</v>
      </c>
      <c r="D211" s="3" t="s">
        <v>12</v>
      </c>
      <c r="E211" s="3" t="s">
        <v>13</v>
      </c>
      <c r="F211" s="3">
        <v>79000</v>
      </c>
      <c r="G211" s="4">
        <v>44116</v>
      </c>
      <c r="H211" s="3"/>
      <c r="I211" s="3">
        <v>4.4000000000000004</v>
      </c>
      <c r="J211" s="3" t="s">
        <v>19</v>
      </c>
    </row>
    <row r="212" spans="1:10" ht="28.8" x14ac:dyDescent="0.3">
      <c r="A212" s="3">
        <v>211</v>
      </c>
      <c r="B212" s="3" t="s">
        <v>175</v>
      </c>
      <c r="C212" s="3" t="s">
        <v>192</v>
      </c>
      <c r="D212" s="3" t="s">
        <v>17</v>
      </c>
      <c r="E212" s="3" t="s">
        <v>109</v>
      </c>
      <c r="F212" s="3">
        <v>62000</v>
      </c>
      <c r="G212" s="4">
        <v>44409</v>
      </c>
      <c r="H212" s="3"/>
      <c r="I212" s="3">
        <v>4.3</v>
      </c>
      <c r="J212" s="3" t="s">
        <v>24</v>
      </c>
    </row>
    <row r="213" spans="1:10" ht="28.8" x14ac:dyDescent="0.3">
      <c r="A213" s="3">
        <v>212</v>
      </c>
      <c r="B213" s="3" t="s">
        <v>176</v>
      </c>
      <c r="C213" s="3" t="s">
        <v>53</v>
      </c>
      <c r="D213" s="3" t="s">
        <v>27</v>
      </c>
      <c r="E213" s="3" t="s">
        <v>78</v>
      </c>
      <c r="F213" s="3">
        <v>50000</v>
      </c>
      <c r="G213" s="4">
        <v>44402</v>
      </c>
      <c r="H213" s="3"/>
      <c r="I213" s="3">
        <v>3.9</v>
      </c>
      <c r="J213" s="3" t="s">
        <v>29</v>
      </c>
    </row>
    <row r="214" spans="1:10" ht="28.8" x14ac:dyDescent="0.3">
      <c r="A214" s="3">
        <v>213</v>
      </c>
      <c r="B214" s="3" t="s">
        <v>178</v>
      </c>
      <c r="C214" s="3" t="s">
        <v>143</v>
      </c>
      <c r="D214" s="3" t="s">
        <v>22</v>
      </c>
      <c r="E214" s="3" t="s">
        <v>83</v>
      </c>
      <c r="F214" s="3">
        <v>88000</v>
      </c>
      <c r="G214" s="4">
        <v>43901</v>
      </c>
      <c r="H214" s="3"/>
      <c r="I214" s="3">
        <v>4.5999999999999996</v>
      </c>
      <c r="J214" s="3" t="s">
        <v>14</v>
      </c>
    </row>
    <row r="215" spans="1:10" ht="28.8" x14ac:dyDescent="0.3">
      <c r="A215" s="3">
        <v>214</v>
      </c>
      <c r="B215" s="3" t="s">
        <v>180</v>
      </c>
      <c r="C215" s="3" t="s">
        <v>62</v>
      </c>
      <c r="D215" s="3" t="s">
        <v>12</v>
      </c>
      <c r="E215" s="3" t="s">
        <v>155</v>
      </c>
      <c r="F215" s="3">
        <v>57000</v>
      </c>
      <c r="G215" s="4">
        <v>44377</v>
      </c>
      <c r="H215" s="3"/>
      <c r="I215" s="3">
        <v>4.2</v>
      </c>
      <c r="J215" s="3" t="s">
        <v>19</v>
      </c>
    </row>
    <row r="216" spans="1:10" ht="28.8" x14ac:dyDescent="0.3">
      <c r="A216" s="3">
        <v>215</v>
      </c>
      <c r="B216" s="3" t="s">
        <v>181</v>
      </c>
      <c r="C216" s="3" t="s">
        <v>71</v>
      </c>
      <c r="D216" s="3" t="s">
        <v>17</v>
      </c>
      <c r="E216" s="3" t="s">
        <v>149</v>
      </c>
      <c r="F216" s="3">
        <v>64000</v>
      </c>
      <c r="G216" s="4">
        <v>43966</v>
      </c>
      <c r="H216" s="3"/>
      <c r="I216" s="3">
        <v>4.0999999999999996</v>
      </c>
      <c r="J216" s="3" t="s">
        <v>24</v>
      </c>
    </row>
    <row r="217" spans="1:10" ht="43.2" x14ac:dyDescent="0.3">
      <c r="A217" s="3">
        <v>216</v>
      </c>
      <c r="B217" s="3" t="s">
        <v>183</v>
      </c>
      <c r="C217" s="3" t="s">
        <v>146</v>
      </c>
      <c r="D217" s="3" t="s">
        <v>27</v>
      </c>
      <c r="E217" s="3" t="s">
        <v>120</v>
      </c>
      <c r="F217" s="3">
        <v>61000</v>
      </c>
      <c r="G217" s="4">
        <v>44201</v>
      </c>
      <c r="H217" s="3"/>
      <c r="I217" s="3">
        <v>4.4000000000000004</v>
      </c>
      <c r="J217" s="3" t="s">
        <v>29</v>
      </c>
    </row>
    <row r="218" spans="1:10" ht="28.8" x14ac:dyDescent="0.3">
      <c r="A218" s="3">
        <v>217</v>
      </c>
      <c r="B218" s="3" t="s">
        <v>61</v>
      </c>
      <c r="C218" s="3" t="s">
        <v>156</v>
      </c>
      <c r="D218" s="3" t="s">
        <v>22</v>
      </c>
      <c r="E218" s="3" t="s">
        <v>44</v>
      </c>
      <c r="F218" s="3">
        <v>82000</v>
      </c>
      <c r="G218" s="4">
        <v>44594</v>
      </c>
      <c r="H218" s="3"/>
      <c r="I218" s="3">
        <v>4.7</v>
      </c>
      <c r="J218" s="3" t="s">
        <v>14</v>
      </c>
    </row>
    <row r="219" spans="1:10" ht="28.8" x14ac:dyDescent="0.3">
      <c r="A219" s="3">
        <v>218</v>
      </c>
      <c r="B219" s="3" t="s">
        <v>184</v>
      </c>
      <c r="C219" s="3" t="s">
        <v>139</v>
      </c>
      <c r="D219" s="3" t="s">
        <v>12</v>
      </c>
      <c r="E219" s="3" t="s">
        <v>32</v>
      </c>
      <c r="F219" s="3">
        <v>53000</v>
      </c>
      <c r="G219" s="4">
        <v>44479</v>
      </c>
      <c r="H219" s="3"/>
      <c r="I219" s="3">
        <v>3.8</v>
      </c>
      <c r="J219" s="3" t="s">
        <v>19</v>
      </c>
    </row>
    <row r="220" spans="1:10" ht="28.8" x14ac:dyDescent="0.3">
      <c r="A220" s="3">
        <v>219</v>
      </c>
      <c r="B220" s="3" t="s">
        <v>185</v>
      </c>
      <c r="C220" s="3" t="s">
        <v>53</v>
      </c>
      <c r="D220" s="3" t="s">
        <v>17</v>
      </c>
      <c r="E220" s="3" t="s">
        <v>153</v>
      </c>
      <c r="F220" s="3">
        <v>69000</v>
      </c>
      <c r="G220" s="4">
        <v>44300</v>
      </c>
      <c r="H220" s="4">
        <v>44956</v>
      </c>
      <c r="I220" s="3">
        <v>4.3</v>
      </c>
      <c r="J220" s="3" t="s">
        <v>24</v>
      </c>
    </row>
    <row r="221" spans="1:10" ht="43.2" x14ac:dyDescent="0.3">
      <c r="A221" s="3">
        <v>220</v>
      </c>
      <c r="B221" s="3" t="s">
        <v>186</v>
      </c>
      <c r="C221" s="3" t="s">
        <v>55</v>
      </c>
      <c r="D221" s="3" t="s">
        <v>27</v>
      </c>
      <c r="E221" s="3" t="s">
        <v>56</v>
      </c>
      <c r="F221" s="3">
        <v>64000</v>
      </c>
      <c r="G221" s="4">
        <v>44157</v>
      </c>
      <c r="H221" s="3"/>
      <c r="I221" s="3">
        <v>4</v>
      </c>
      <c r="J221" s="3" t="s">
        <v>29</v>
      </c>
    </row>
    <row r="222" spans="1:10" ht="43.2" x14ac:dyDescent="0.3">
      <c r="A222" s="3">
        <v>221</v>
      </c>
      <c r="B222" s="3" t="s">
        <v>187</v>
      </c>
      <c r="C222" s="3" t="s">
        <v>49</v>
      </c>
      <c r="D222" s="3" t="s">
        <v>22</v>
      </c>
      <c r="E222" s="3" t="s">
        <v>137</v>
      </c>
      <c r="F222" s="3">
        <v>90000</v>
      </c>
      <c r="G222" s="4">
        <v>44378</v>
      </c>
      <c r="H222" s="3"/>
      <c r="I222" s="3">
        <v>4.5</v>
      </c>
      <c r="J222" s="3" t="s">
        <v>14</v>
      </c>
    </row>
    <row r="223" spans="1:10" ht="28.8" x14ac:dyDescent="0.3">
      <c r="A223" s="3">
        <v>222</v>
      </c>
      <c r="B223" s="3" t="s">
        <v>189</v>
      </c>
      <c r="C223" s="3" t="s">
        <v>64</v>
      </c>
      <c r="D223" s="3" t="s">
        <v>12</v>
      </c>
      <c r="E223" s="3" t="s">
        <v>13</v>
      </c>
      <c r="F223" s="3">
        <v>78000</v>
      </c>
      <c r="G223" s="4">
        <v>44000</v>
      </c>
      <c r="H223" s="3"/>
      <c r="I223" s="3">
        <v>4.4000000000000004</v>
      </c>
      <c r="J223" s="3" t="s">
        <v>19</v>
      </c>
    </row>
    <row r="224" spans="1:10" ht="28.8" x14ac:dyDescent="0.3">
      <c r="A224" s="3">
        <v>223</v>
      </c>
      <c r="B224" s="3" t="s">
        <v>131</v>
      </c>
      <c r="C224" s="3" t="s">
        <v>58</v>
      </c>
      <c r="D224" s="3" t="s">
        <v>17</v>
      </c>
      <c r="E224" s="3" t="s">
        <v>140</v>
      </c>
      <c r="F224" s="3">
        <v>67000</v>
      </c>
      <c r="G224" s="4">
        <v>44630</v>
      </c>
      <c r="H224" s="3"/>
      <c r="I224" s="3">
        <v>4.2</v>
      </c>
      <c r="J224" s="3" t="s">
        <v>24</v>
      </c>
    </row>
    <row r="225" spans="1:10" ht="43.2" x14ac:dyDescent="0.3">
      <c r="A225" s="3">
        <v>224</v>
      </c>
      <c r="B225" s="3" t="s">
        <v>134</v>
      </c>
      <c r="C225" s="3" t="s">
        <v>31</v>
      </c>
      <c r="D225" s="3" t="s">
        <v>27</v>
      </c>
      <c r="E225" s="3" t="s">
        <v>116</v>
      </c>
      <c r="F225" s="3">
        <v>59000</v>
      </c>
      <c r="G225" s="4">
        <v>44444</v>
      </c>
      <c r="H225" s="3"/>
      <c r="I225" s="3">
        <v>4.0999999999999996</v>
      </c>
      <c r="J225" s="3" t="s">
        <v>29</v>
      </c>
    </row>
    <row r="226" spans="1:10" ht="28.8" x14ac:dyDescent="0.3">
      <c r="A226" s="3">
        <v>225</v>
      </c>
      <c r="B226" s="3" t="s">
        <v>136</v>
      </c>
      <c r="C226" s="3" t="s">
        <v>195</v>
      </c>
      <c r="D226" s="3" t="s">
        <v>22</v>
      </c>
      <c r="E226" s="3" t="s">
        <v>193</v>
      </c>
      <c r="F226" s="3">
        <v>74000</v>
      </c>
      <c r="G226" s="4">
        <v>44576</v>
      </c>
      <c r="H226" s="3"/>
      <c r="I226" s="3">
        <v>4.5999999999999996</v>
      </c>
      <c r="J226" s="3" t="s">
        <v>14</v>
      </c>
    </row>
    <row r="227" spans="1:10" ht="28.8" x14ac:dyDescent="0.3">
      <c r="A227" s="3">
        <v>226</v>
      </c>
      <c r="B227" s="3" t="s">
        <v>81</v>
      </c>
      <c r="C227" s="3" t="s">
        <v>146</v>
      </c>
      <c r="D227" s="3" t="s">
        <v>12</v>
      </c>
      <c r="E227" s="3" t="s">
        <v>155</v>
      </c>
      <c r="F227" s="3">
        <v>55000</v>
      </c>
      <c r="G227" s="4">
        <v>44285</v>
      </c>
      <c r="H227" s="3"/>
      <c r="I227" s="3">
        <v>3.9</v>
      </c>
      <c r="J227" s="3" t="s">
        <v>19</v>
      </c>
    </row>
    <row r="228" spans="1:10" ht="28.8" x14ac:dyDescent="0.3">
      <c r="A228" s="3">
        <v>227</v>
      </c>
      <c r="B228" s="3" t="s">
        <v>10</v>
      </c>
      <c r="C228" s="3" t="s">
        <v>11</v>
      </c>
      <c r="D228" s="3" t="s">
        <v>17</v>
      </c>
      <c r="E228" s="3" t="s">
        <v>109</v>
      </c>
      <c r="F228" s="3">
        <v>62000</v>
      </c>
      <c r="G228" s="4">
        <v>44027</v>
      </c>
      <c r="H228" s="3"/>
      <c r="I228" s="3">
        <v>4.3</v>
      </c>
      <c r="J228" s="3" t="s">
        <v>24</v>
      </c>
    </row>
    <row r="229" spans="1:10" ht="28.8" x14ac:dyDescent="0.3">
      <c r="A229" s="3">
        <v>228</v>
      </c>
      <c r="B229" s="3" t="s">
        <v>199</v>
      </c>
      <c r="C229" s="3" t="s">
        <v>26</v>
      </c>
      <c r="D229" s="3" t="s">
        <v>27</v>
      </c>
      <c r="E229" s="3" t="s">
        <v>78</v>
      </c>
      <c r="F229" s="3">
        <v>50000</v>
      </c>
      <c r="G229" s="4">
        <v>44239</v>
      </c>
      <c r="H229" s="3"/>
      <c r="I229" s="3">
        <v>3.8</v>
      </c>
      <c r="J229" s="3" t="s">
        <v>29</v>
      </c>
    </row>
    <row r="230" spans="1:10" ht="28.8" x14ac:dyDescent="0.3">
      <c r="A230" s="3">
        <v>229</v>
      </c>
      <c r="B230" s="3" t="s">
        <v>200</v>
      </c>
      <c r="C230" s="3" t="s">
        <v>160</v>
      </c>
      <c r="D230" s="3" t="s">
        <v>22</v>
      </c>
      <c r="E230" s="3" t="s">
        <v>44</v>
      </c>
      <c r="F230" s="3">
        <v>79000</v>
      </c>
      <c r="G230" s="4">
        <v>44508</v>
      </c>
      <c r="H230" s="3"/>
      <c r="I230" s="3">
        <v>4.4000000000000004</v>
      </c>
      <c r="J230" s="3" t="s">
        <v>14</v>
      </c>
    </row>
    <row r="231" spans="1:10" ht="28.8" x14ac:dyDescent="0.3">
      <c r="A231" s="3">
        <v>230</v>
      </c>
      <c r="B231" s="3" t="s">
        <v>25</v>
      </c>
      <c r="C231" s="3" t="s">
        <v>194</v>
      </c>
      <c r="D231" s="3" t="s">
        <v>12</v>
      </c>
      <c r="E231" s="3" t="s">
        <v>32</v>
      </c>
      <c r="F231" s="3">
        <v>54000</v>
      </c>
      <c r="G231" s="4">
        <v>44341</v>
      </c>
      <c r="H231" s="4">
        <v>45122</v>
      </c>
      <c r="I231" s="3">
        <v>4.0999999999999996</v>
      </c>
      <c r="J231" s="3" t="s">
        <v>19</v>
      </c>
    </row>
    <row r="232" spans="1:10" ht="28.8" x14ac:dyDescent="0.3">
      <c r="A232" s="3">
        <v>231</v>
      </c>
      <c r="B232" s="3" t="s">
        <v>201</v>
      </c>
      <c r="C232" s="3" t="s">
        <v>192</v>
      </c>
      <c r="D232" s="3" t="s">
        <v>17</v>
      </c>
      <c r="E232" s="3" t="s">
        <v>86</v>
      </c>
      <c r="F232" s="3">
        <v>74000</v>
      </c>
      <c r="G232" s="4">
        <v>44065</v>
      </c>
      <c r="H232" s="3"/>
      <c r="I232" s="3">
        <v>4.2</v>
      </c>
      <c r="J232" s="3" t="s">
        <v>24</v>
      </c>
    </row>
    <row r="233" spans="1:10" ht="28.8" x14ac:dyDescent="0.3">
      <c r="A233" s="3">
        <v>232</v>
      </c>
      <c r="B233" s="3" t="s">
        <v>33</v>
      </c>
      <c r="C233" s="3" t="s">
        <v>156</v>
      </c>
      <c r="D233" s="3" t="s">
        <v>27</v>
      </c>
      <c r="E233" s="3" t="s">
        <v>28</v>
      </c>
      <c r="F233" s="3">
        <v>78000</v>
      </c>
      <c r="G233" s="4">
        <v>44454</v>
      </c>
      <c r="H233" s="3"/>
      <c r="I233" s="3">
        <v>4.5</v>
      </c>
      <c r="J233" s="3" t="s">
        <v>29</v>
      </c>
    </row>
    <row r="234" spans="1:10" ht="28.8" x14ac:dyDescent="0.3">
      <c r="A234" s="3">
        <v>233</v>
      </c>
      <c r="B234" s="3" t="s">
        <v>36</v>
      </c>
      <c r="C234" s="3" t="s">
        <v>51</v>
      </c>
      <c r="D234" s="3" t="s">
        <v>22</v>
      </c>
      <c r="E234" s="3" t="s">
        <v>23</v>
      </c>
      <c r="F234" s="3">
        <v>85000</v>
      </c>
      <c r="G234" s="4">
        <v>43911</v>
      </c>
      <c r="H234" s="3"/>
      <c r="I234" s="3">
        <v>4.5999999999999996</v>
      </c>
      <c r="J234" s="3" t="s">
        <v>14</v>
      </c>
    </row>
    <row r="235" spans="1:10" ht="43.2" x14ac:dyDescent="0.3">
      <c r="A235" s="3">
        <v>234</v>
      </c>
      <c r="B235" s="3" t="s">
        <v>39</v>
      </c>
      <c r="C235" s="3" t="s">
        <v>62</v>
      </c>
      <c r="D235" s="3" t="s">
        <v>12</v>
      </c>
      <c r="E235" s="3" t="s">
        <v>47</v>
      </c>
      <c r="F235" s="3">
        <v>51000</v>
      </c>
      <c r="G235" s="4">
        <v>44389</v>
      </c>
      <c r="H235" s="3"/>
      <c r="I235" s="3">
        <v>3.7</v>
      </c>
      <c r="J235" s="3" t="s">
        <v>19</v>
      </c>
    </row>
    <row r="236" spans="1:10" ht="28.8" x14ac:dyDescent="0.3">
      <c r="A236" s="3">
        <v>235</v>
      </c>
      <c r="B236" s="3" t="s">
        <v>42</v>
      </c>
      <c r="C236" s="3" t="s">
        <v>49</v>
      </c>
      <c r="D236" s="3" t="s">
        <v>17</v>
      </c>
      <c r="E236" s="3" t="s">
        <v>149</v>
      </c>
      <c r="F236" s="3">
        <v>68000</v>
      </c>
      <c r="G236" s="4">
        <v>44109</v>
      </c>
      <c r="H236" s="3"/>
      <c r="I236" s="3">
        <v>4</v>
      </c>
      <c r="J236" s="3" t="s">
        <v>24</v>
      </c>
    </row>
    <row r="237" spans="1:10" ht="43.2" x14ac:dyDescent="0.3">
      <c r="A237" s="3">
        <v>236</v>
      </c>
      <c r="B237" s="3" t="s">
        <v>45</v>
      </c>
      <c r="C237" s="3" t="s">
        <v>146</v>
      </c>
      <c r="D237" s="3" t="s">
        <v>27</v>
      </c>
      <c r="E237" s="3" t="s">
        <v>56</v>
      </c>
      <c r="F237" s="3">
        <v>64000</v>
      </c>
      <c r="G237" s="4">
        <v>44316</v>
      </c>
      <c r="H237" s="3"/>
      <c r="I237" s="3">
        <v>4.4000000000000004</v>
      </c>
      <c r="J237" s="3" t="s">
        <v>29</v>
      </c>
    </row>
    <row r="238" spans="1:10" ht="28.8" x14ac:dyDescent="0.3">
      <c r="A238" s="3">
        <v>237</v>
      </c>
      <c r="B238" s="3" t="s">
        <v>48</v>
      </c>
      <c r="C238" s="3" t="s">
        <v>58</v>
      </c>
      <c r="D238" s="3" t="s">
        <v>22</v>
      </c>
      <c r="E238" s="3" t="s">
        <v>106</v>
      </c>
      <c r="F238" s="3">
        <v>73000</v>
      </c>
      <c r="G238" s="4">
        <v>44344</v>
      </c>
      <c r="H238" s="3"/>
      <c r="I238" s="3">
        <v>4.5</v>
      </c>
      <c r="J238" s="3" t="s">
        <v>14</v>
      </c>
    </row>
    <row r="239" spans="1:10" ht="28.8" x14ac:dyDescent="0.3">
      <c r="A239" s="3">
        <v>238</v>
      </c>
      <c r="B239" s="3" t="s">
        <v>50</v>
      </c>
      <c r="C239" s="3" t="s">
        <v>143</v>
      </c>
      <c r="D239" s="3" t="s">
        <v>12</v>
      </c>
      <c r="E239" s="3" t="s">
        <v>13</v>
      </c>
      <c r="F239" s="3">
        <v>80000</v>
      </c>
      <c r="G239" s="4">
        <v>44409</v>
      </c>
      <c r="H239" s="3"/>
      <c r="I239" s="3">
        <v>4.4000000000000004</v>
      </c>
      <c r="J239" s="3" t="s">
        <v>19</v>
      </c>
    </row>
    <row r="240" spans="1:10" ht="57.6" x14ac:dyDescent="0.3">
      <c r="A240" s="3">
        <v>239</v>
      </c>
      <c r="B240" s="3" t="s">
        <v>52</v>
      </c>
      <c r="C240" s="3" t="s">
        <v>11</v>
      </c>
      <c r="D240" s="3" t="s">
        <v>17</v>
      </c>
      <c r="E240" s="3" t="s">
        <v>163</v>
      </c>
      <c r="F240" s="3">
        <v>65000</v>
      </c>
      <c r="G240" s="4">
        <v>44612</v>
      </c>
      <c r="H240" s="3"/>
      <c r="I240" s="3">
        <v>4.3</v>
      </c>
      <c r="J240" s="3" t="s">
        <v>24</v>
      </c>
    </row>
    <row r="241" spans="1:10" ht="43.2" x14ac:dyDescent="0.3">
      <c r="A241" s="3">
        <v>240</v>
      </c>
      <c r="B241" s="3" t="s">
        <v>54</v>
      </c>
      <c r="C241" s="3" t="s">
        <v>66</v>
      </c>
      <c r="D241" s="3" t="s">
        <v>27</v>
      </c>
      <c r="E241" s="3" t="s">
        <v>116</v>
      </c>
      <c r="F241" s="3">
        <v>61000</v>
      </c>
      <c r="G241" s="4">
        <v>44166</v>
      </c>
      <c r="H241" s="3"/>
      <c r="I241" s="3">
        <v>4.0999999999999996</v>
      </c>
      <c r="J241" s="3" t="s">
        <v>29</v>
      </c>
    </row>
    <row r="242" spans="1:10" ht="28.8" x14ac:dyDescent="0.3">
      <c r="A242" s="3">
        <v>241</v>
      </c>
      <c r="B242" s="3" t="s">
        <v>57</v>
      </c>
      <c r="C242" s="3" t="s">
        <v>205</v>
      </c>
      <c r="D242" s="3" t="s">
        <v>22</v>
      </c>
      <c r="E242" s="3" t="s">
        <v>133</v>
      </c>
      <c r="F242" s="3">
        <v>90000</v>
      </c>
      <c r="G242" s="4">
        <v>44208</v>
      </c>
      <c r="H242" s="3"/>
      <c r="I242" s="3">
        <v>4.8</v>
      </c>
      <c r="J242" s="3" t="s">
        <v>14</v>
      </c>
    </row>
    <row r="243" spans="1:10" ht="28.8" x14ac:dyDescent="0.3">
      <c r="A243" s="3">
        <v>242</v>
      </c>
      <c r="B243" s="3" t="s">
        <v>59</v>
      </c>
      <c r="C243" s="3" t="s">
        <v>160</v>
      </c>
      <c r="D243" s="3" t="s">
        <v>12</v>
      </c>
      <c r="E243" s="3" t="s">
        <v>155</v>
      </c>
      <c r="F243" s="3">
        <v>55000</v>
      </c>
      <c r="G243" s="4">
        <v>44336</v>
      </c>
      <c r="H243" s="3"/>
      <c r="I243" s="3">
        <v>3.9</v>
      </c>
      <c r="J243" s="3" t="s">
        <v>19</v>
      </c>
    </row>
    <row r="244" spans="1:10" ht="28.8" x14ac:dyDescent="0.3">
      <c r="A244" s="3">
        <v>243</v>
      </c>
      <c r="B244" s="3" t="s">
        <v>61</v>
      </c>
      <c r="C244" s="3" t="s">
        <v>53</v>
      </c>
      <c r="D244" s="3" t="s">
        <v>17</v>
      </c>
      <c r="E244" s="3" t="s">
        <v>140</v>
      </c>
      <c r="F244" s="3">
        <v>67000</v>
      </c>
      <c r="G244" s="4">
        <v>44075</v>
      </c>
      <c r="H244" s="3"/>
      <c r="I244" s="3">
        <v>4.2</v>
      </c>
      <c r="J244" s="3" t="s">
        <v>24</v>
      </c>
    </row>
    <row r="245" spans="1:10" ht="43.2" x14ac:dyDescent="0.3">
      <c r="A245" s="3">
        <v>244</v>
      </c>
      <c r="B245" s="3" t="s">
        <v>202</v>
      </c>
      <c r="C245" s="3" t="s">
        <v>46</v>
      </c>
      <c r="D245" s="3" t="s">
        <v>27</v>
      </c>
      <c r="E245" s="3" t="s">
        <v>56</v>
      </c>
      <c r="F245" s="3">
        <v>59000</v>
      </c>
      <c r="G245" s="4">
        <v>44365</v>
      </c>
      <c r="H245" s="3"/>
      <c r="I245" s="3">
        <v>4</v>
      </c>
      <c r="J245" s="3" t="s">
        <v>29</v>
      </c>
    </row>
    <row r="246" spans="1:10" ht="28.8" x14ac:dyDescent="0.3">
      <c r="A246" s="3">
        <v>245</v>
      </c>
      <c r="B246" s="3" t="s">
        <v>123</v>
      </c>
      <c r="C246" s="3" t="s">
        <v>11</v>
      </c>
      <c r="D246" s="3" t="s">
        <v>22</v>
      </c>
      <c r="E246" s="3" t="s">
        <v>44</v>
      </c>
      <c r="F246" s="3">
        <v>81000</v>
      </c>
      <c r="G246" s="4">
        <v>44260</v>
      </c>
      <c r="H246" s="3"/>
      <c r="I246" s="3">
        <v>4.7</v>
      </c>
      <c r="J246" s="3" t="s">
        <v>14</v>
      </c>
    </row>
    <row r="247" spans="1:10" ht="28.8" x14ac:dyDescent="0.3">
      <c r="A247" s="3">
        <v>246</v>
      </c>
      <c r="B247" s="3" t="s">
        <v>125</v>
      </c>
      <c r="C247" s="3" t="s">
        <v>55</v>
      </c>
      <c r="D247" s="3" t="s">
        <v>12</v>
      </c>
      <c r="E247" s="3" t="s">
        <v>32</v>
      </c>
      <c r="F247" s="3">
        <v>52000</v>
      </c>
      <c r="G247" s="4">
        <v>44479</v>
      </c>
      <c r="H247" s="3"/>
      <c r="I247" s="3">
        <v>3.8</v>
      </c>
      <c r="J247" s="3" t="s">
        <v>19</v>
      </c>
    </row>
    <row r="248" spans="1:10" ht="28.8" x14ac:dyDescent="0.3">
      <c r="A248" s="3">
        <v>247</v>
      </c>
      <c r="B248" s="3" t="s">
        <v>187</v>
      </c>
      <c r="C248" s="3" t="s">
        <v>31</v>
      </c>
      <c r="D248" s="3" t="s">
        <v>17</v>
      </c>
      <c r="E248" s="3" t="s">
        <v>109</v>
      </c>
      <c r="F248" s="3">
        <v>64000</v>
      </c>
      <c r="G248" s="4">
        <v>44157</v>
      </c>
      <c r="H248" s="3"/>
      <c r="I248" s="3">
        <v>4.3</v>
      </c>
      <c r="J248" s="3" t="s">
        <v>24</v>
      </c>
    </row>
    <row r="249" spans="1:10" ht="28.8" x14ac:dyDescent="0.3">
      <c r="A249" s="3">
        <v>248</v>
      </c>
      <c r="B249" s="3" t="s">
        <v>189</v>
      </c>
      <c r="C249" s="3" t="s">
        <v>198</v>
      </c>
      <c r="D249" s="3" t="s">
        <v>27</v>
      </c>
      <c r="E249" s="3" t="s">
        <v>28</v>
      </c>
      <c r="F249" s="3">
        <v>80000</v>
      </c>
      <c r="G249" s="4">
        <v>44407</v>
      </c>
      <c r="H249" s="3"/>
      <c r="I249" s="3">
        <v>4.5</v>
      </c>
      <c r="J249" s="3" t="s">
        <v>29</v>
      </c>
    </row>
    <row r="250" spans="1:10" ht="28.8" x14ac:dyDescent="0.3">
      <c r="A250" s="3">
        <v>249</v>
      </c>
      <c r="B250" s="3" t="s">
        <v>131</v>
      </c>
      <c r="C250" s="3" t="s">
        <v>21</v>
      </c>
      <c r="D250" s="3" t="s">
        <v>22</v>
      </c>
      <c r="E250" s="3" t="s">
        <v>193</v>
      </c>
      <c r="F250" s="3">
        <v>71000</v>
      </c>
      <c r="G250" s="4">
        <v>43961</v>
      </c>
      <c r="H250" s="3"/>
      <c r="I250" s="3">
        <v>4.5999999999999996</v>
      </c>
      <c r="J250" s="3" t="s">
        <v>14</v>
      </c>
    </row>
    <row r="251" spans="1:10" ht="28.8" x14ac:dyDescent="0.3">
      <c r="A251" s="3">
        <v>250</v>
      </c>
      <c r="B251" s="3" t="s">
        <v>134</v>
      </c>
      <c r="C251" s="3" t="s">
        <v>146</v>
      </c>
      <c r="D251" s="3" t="s">
        <v>12</v>
      </c>
      <c r="E251" s="3" t="s">
        <v>155</v>
      </c>
      <c r="F251" s="3">
        <v>53000</v>
      </c>
      <c r="G251" s="4">
        <v>44377</v>
      </c>
      <c r="H251" s="3"/>
      <c r="I251" s="3">
        <v>4.0999999999999996</v>
      </c>
      <c r="J251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tabSelected="1" topLeftCell="I1" workbookViewId="0">
      <selection activeCell="O24" sqref="O24"/>
    </sheetView>
  </sheetViews>
  <sheetFormatPr defaultRowHeight="14.4" x14ac:dyDescent="0.3"/>
  <cols>
    <col min="1" max="1" width="15.5546875" style="5" customWidth="1"/>
    <col min="2" max="2" width="13.6640625" customWidth="1"/>
    <col min="3" max="4" width="14.77734375" customWidth="1"/>
    <col min="5" max="5" width="15.77734375" customWidth="1"/>
    <col min="6" max="6" width="19.33203125" customWidth="1"/>
    <col min="7" max="7" width="11.44140625" style="8" customWidth="1"/>
    <col min="8" max="8" width="13.88671875" style="13" customWidth="1"/>
    <col min="9" max="9" width="14.44140625" style="11" customWidth="1"/>
    <col min="10" max="10" width="14" style="11" customWidth="1"/>
    <col min="11" max="12" width="21" style="5" customWidth="1"/>
    <col min="13" max="13" width="13.44140625" style="5" customWidth="1"/>
    <col min="15" max="15" width="82.88671875" customWidth="1"/>
    <col min="16" max="16" width="23.6640625" style="14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206</v>
      </c>
      <c r="E1" s="2" t="s">
        <v>3</v>
      </c>
      <c r="F1" s="2" t="s">
        <v>4</v>
      </c>
      <c r="G1" s="6" t="s">
        <v>5</v>
      </c>
      <c r="H1" s="6" t="s">
        <v>207</v>
      </c>
      <c r="I1" s="9" t="s">
        <v>6</v>
      </c>
      <c r="J1" s="9" t="s">
        <v>7</v>
      </c>
      <c r="K1" s="2" t="s">
        <v>8</v>
      </c>
      <c r="L1" s="2" t="s">
        <v>223</v>
      </c>
      <c r="M1" s="2" t="s">
        <v>9</v>
      </c>
    </row>
    <row r="2" spans="1:16" x14ac:dyDescent="0.3">
      <c r="A2" s="1">
        <v>1</v>
      </c>
      <c r="B2" s="3" t="s">
        <v>10</v>
      </c>
      <c r="C2" s="3" t="s">
        <v>11</v>
      </c>
      <c r="D2" s="3" t="str">
        <f>CONCATENATE(Table1[[#This Row],[First Name]]," ",Table1[[#This Row],[Last Name]])</f>
        <v>Alice Johnson</v>
      </c>
      <c r="E2" s="3" t="s">
        <v>12</v>
      </c>
      <c r="F2" s="3" t="s">
        <v>13</v>
      </c>
      <c r="G2" s="7">
        <v>75000</v>
      </c>
      <c r="H2" s="12" t="str">
        <f>IF(Table1[[#This Row],[Salary]]&gt;50000,"High","Low")</f>
        <v>High</v>
      </c>
      <c r="I2" s="10">
        <v>43845</v>
      </c>
      <c r="J2" s="10">
        <v>45056</v>
      </c>
      <c r="K2" s="1">
        <v>4.5</v>
      </c>
      <c r="L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" s="1" t="s">
        <v>14</v>
      </c>
    </row>
    <row r="3" spans="1:16" x14ac:dyDescent="0.3">
      <c r="A3" s="1">
        <v>2</v>
      </c>
      <c r="B3" s="3" t="s">
        <v>15</v>
      </c>
      <c r="C3" s="3" t="s">
        <v>16</v>
      </c>
      <c r="D3" s="3" t="str">
        <f>CONCATENATE(Table1[[#This Row],[First Name]]," ",Table1[[#This Row],[Last Name]])</f>
        <v>Bob Smith</v>
      </c>
      <c r="E3" s="3" t="s">
        <v>17</v>
      </c>
      <c r="F3" s="3" t="s">
        <v>18</v>
      </c>
      <c r="G3" s="7">
        <v>60000</v>
      </c>
      <c r="H3" s="12" t="str">
        <f>IF(Table1[[#This Row],[Salary]]&gt;50000,"High","Low")</f>
        <v>High</v>
      </c>
      <c r="I3" s="10">
        <v>43546</v>
      </c>
      <c r="J3" s="10">
        <v>44880</v>
      </c>
      <c r="K3" s="1">
        <v>4</v>
      </c>
      <c r="L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3" s="1" t="s">
        <v>19</v>
      </c>
      <c r="O3" t="s">
        <v>208</v>
      </c>
      <c r="P3" s="14">
        <f>INDEX(G:G, MATCH("Bob Smith", D:D, 0))</f>
        <v>60000</v>
      </c>
    </row>
    <row r="4" spans="1:16" x14ac:dyDescent="0.3">
      <c r="A4" s="1">
        <v>3</v>
      </c>
      <c r="B4" s="3" t="s">
        <v>20</v>
      </c>
      <c r="C4" s="3" t="s">
        <v>21</v>
      </c>
      <c r="D4" s="3" t="str">
        <f>CONCATENATE(Table1[[#This Row],[First Name]]," ",Table1[[#This Row],[Last Name]])</f>
        <v>Charlie Brown</v>
      </c>
      <c r="E4" s="3" t="s">
        <v>22</v>
      </c>
      <c r="F4" s="3" t="s">
        <v>23</v>
      </c>
      <c r="G4" s="7">
        <v>90000</v>
      </c>
      <c r="H4" s="12" t="str">
        <f>IF(Table1[[#This Row],[Salary]]&gt;50000,"High","Low")</f>
        <v>High</v>
      </c>
      <c r="I4" s="10">
        <v>43250</v>
      </c>
      <c r="J4" s="10"/>
      <c r="K4" s="1">
        <v>4.8</v>
      </c>
      <c r="L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4" s="1" t="s">
        <v>24</v>
      </c>
      <c r="O4" t="s">
        <v>209</v>
      </c>
      <c r="P4" s="14" t="str">
        <f>INDEX(E:E, MATCH(125, A:A, 0))</f>
        <v>IT</v>
      </c>
    </row>
    <row r="5" spans="1:16" x14ac:dyDescent="0.3">
      <c r="A5" s="1">
        <v>4</v>
      </c>
      <c r="B5" s="3" t="s">
        <v>25</v>
      </c>
      <c r="C5" s="3" t="s">
        <v>26</v>
      </c>
      <c r="D5" s="3" t="str">
        <f>CONCATENATE(Table1[[#This Row],[First Name]]," ",Table1[[#This Row],[Last Name]])</f>
        <v>David Wilson</v>
      </c>
      <c r="E5" s="3" t="s">
        <v>27</v>
      </c>
      <c r="F5" s="3" t="s">
        <v>28</v>
      </c>
      <c r="G5" s="7">
        <v>70000</v>
      </c>
      <c r="H5" s="12" t="str">
        <f>IF(Table1[[#This Row],[Salary]]&gt;50000,"High","Low")</f>
        <v>High</v>
      </c>
      <c r="I5" s="10">
        <v>44237</v>
      </c>
      <c r="J5" s="10"/>
      <c r="K5" s="1">
        <v>4.2</v>
      </c>
      <c r="L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" s="1" t="s">
        <v>29</v>
      </c>
      <c r="O5" t="s">
        <v>210</v>
      </c>
      <c r="P5" s="14" t="str">
        <f>INDEX(E:E, MATCH("Eva Davis", D:D, 0))</f>
        <v>Sales</v>
      </c>
    </row>
    <row r="6" spans="1:16" x14ac:dyDescent="0.3">
      <c r="A6" s="1">
        <v>5</v>
      </c>
      <c r="B6" s="3" t="s">
        <v>30</v>
      </c>
      <c r="C6" s="3" t="s">
        <v>31</v>
      </c>
      <c r="D6" s="3" t="str">
        <f>CONCATENATE(Table1[[#This Row],[First Name]]," ",Table1[[#This Row],[Last Name]])</f>
        <v>Eva Davis</v>
      </c>
      <c r="E6" s="3" t="s">
        <v>12</v>
      </c>
      <c r="F6" s="3" t="s">
        <v>32</v>
      </c>
      <c r="G6" s="7">
        <v>50000</v>
      </c>
      <c r="H6" s="12" t="str">
        <f>IF(Table1[[#This Row],[Salary]]&gt;50000,"High","Low")</f>
        <v>Low</v>
      </c>
      <c r="I6" s="10">
        <v>44037</v>
      </c>
      <c r="J6" s="10">
        <v>44946</v>
      </c>
      <c r="K6" s="1">
        <v>3.8</v>
      </c>
      <c r="L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6" s="1" t="s">
        <v>14</v>
      </c>
      <c r="O6" t="s">
        <v>211</v>
      </c>
      <c r="P6" s="14">
        <f>INDEX(I:I, MATCH("Grace Wood", D:D, 0))</f>
        <v>43969</v>
      </c>
    </row>
    <row r="7" spans="1:16" x14ac:dyDescent="0.3">
      <c r="A7" s="1">
        <v>6</v>
      </c>
      <c r="B7" s="3" t="s">
        <v>33</v>
      </c>
      <c r="C7" s="3" t="s">
        <v>34</v>
      </c>
      <c r="D7" s="3" t="str">
        <f>CONCATENATE(Table1[[#This Row],[First Name]]," ",Table1[[#This Row],[Last Name]])</f>
        <v>Frank Miller</v>
      </c>
      <c r="E7" s="3" t="s">
        <v>22</v>
      </c>
      <c r="F7" s="3" t="s">
        <v>35</v>
      </c>
      <c r="G7" s="7">
        <v>55000</v>
      </c>
      <c r="H7" s="12" t="str">
        <f>IF(Table1[[#This Row],[Salary]]&gt;50000,"High","Low")</f>
        <v>High</v>
      </c>
      <c r="I7" s="10">
        <v>43774</v>
      </c>
      <c r="J7" s="10"/>
      <c r="K7" s="1">
        <v>4.0999999999999996</v>
      </c>
      <c r="L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" s="1" t="s">
        <v>19</v>
      </c>
      <c r="O7" t="s">
        <v>212</v>
      </c>
      <c r="P7" s="14" t="str">
        <f>IFERROR(INDEX(E:E, MATCH("Eva", D:D, 0)), "Employee not found")</f>
        <v>Employee not found</v>
      </c>
    </row>
    <row r="8" spans="1:16" x14ac:dyDescent="0.3">
      <c r="A8" s="1">
        <v>7</v>
      </c>
      <c r="B8" s="3" t="s">
        <v>36</v>
      </c>
      <c r="C8" s="3" t="s">
        <v>37</v>
      </c>
      <c r="D8" s="3" t="str">
        <f>CONCATENATE(Table1[[#This Row],[First Name]]," ",Table1[[#This Row],[Last Name]])</f>
        <v>Grace Taylor</v>
      </c>
      <c r="E8" s="3" t="s">
        <v>17</v>
      </c>
      <c r="F8" s="3" t="s">
        <v>38</v>
      </c>
      <c r="G8" s="7">
        <v>80000</v>
      </c>
      <c r="H8" s="12" t="str">
        <f>IF(Table1[[#This Row],[Salary]]&gt;50000,"High","Low")</f>
        <v>High</v>
      </c>
      <c r="I8" s="10">
        <v>44652</v>
      </c>
      <c r="J8" s="10">
        <v>45000</v>
      </c>
      <c r="K8" s="1">
        <v>4.5999999999999996</v>
      </c>
      <c r="L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8" s="1" t="s">
        <v>24</v>
      </c>
      <c r="O8" t="s">
        <v>213</v>
      </c>
      <c r="P8" s="14">
        <f>IFERROR(INDEX(G:G, MATCH("Tom Young", D:D, 0)), "Employee not found")</f>
        <v>78000</v>
      </c>
    </row>
    <row r="9" spans="1:16" x14ac:dyDescent="0.3">
      <c r="A9" s="1">
        <v>8</v>
      </c>
      <c r="B9" s="3" t="s">
        <v>39</v>
      </c>
      <c r="C9" s="3" t="s">
        <v>40</v>
      </c>
      <c r="D9" s="3" t="str">
        <f>CONCATENATE(Table1[[#This Row],[First Name]]," ",Table1[[#This Row],[Last Name]])</f>
        <v>Henry Anderson</v>
      </c>
      <c r="E9" s="3" t="s">
        <v>27</v>
      </c>
      <c r="F9" s="3" t="s">
        <v>41</v>
      </c>
      <c r="G9" s="7">
        <v>48000</v>
      </c>
      <c r="H9" s="12" t="str">
        <f>IF(Table1[[#This Row],[Salary]]&gt;50000,"High","Low")</f>
        <v>Low</v>
      </c>
      <c r="I9" s="10">
        <v>44089</v>
      </c>
      <c r="J9" s="10"/>
      <c r="K9" s="1">
        <v>3.9</v>
      </c>
      <c r="L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9" s="1" t="s">
        <v>29</v>
      </c>
      <c r="O9" t="s">
        <v>214</v>
      </c>
      <c r="P9" s="14" t="str">
        <f>IFERROR(INDEX(G:G, MATCH("Abhinav A", D:D, 0)), "Employee not found")</f>
        <v>Employee not found</v>
      </c>
    </row>
    <row r="10" spans="1:16" x14ac:dyDescent="0.3">
      <c r="A10" s="1">
        <v>9</v>
      </c>
      <c r="B10" s="3" t="s">
        <v>42</v>
      </c>
      <c r="C10" s="3" t="s">
        <v>43</v>
      </c>
      <c r="D10" s="3" t="str">
        <f>CONCATENATE(Table1[[#This Row],[First Name]]," ",Table1[[#This Row],[Last Name]])</f>
        <v>Ivy Thomas</v>
      </c>
      <c r="E10" s="3" t="s">
        <v>22</v>
      </c>
      <c r="F10" s="3" t="s">
        <v>44</v>
      </c>
      <c r="G10" s="7">
        <v>70000</v>
      </c>
      <c r="H10" s="12" t="str">
        <f>IF(Table1[[#This Row],[Salary]]&gt;50000,"High","Low")</f>
        <v>High</v>
      </c>
      <c r="I10" s="10">
        <v>44367</v>
      </c>
      <c r="J10" s="10">
        <v>44896</v>
      </c>
      <c r="K10" s="1">
        <v>4.7</v>
      </c>
      <c r="L1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0" s="1" t="s">
        <v>14</v>
      </c>
      <c r="O10" t="s">
        <v>215</v>
      </c>
      <c r="P10" s="14" t="str">
        <f>IFERROR(INDEX(H:H, MATCH("Alice Bennett", D:D, 0)), "Employee not found")</f>
        <v>High</v>
      </c>
    </row>
    <row r="11" spans="1:16" x14ac:dyDescent="0.3">
      <c r="A11" s="1">
        <v>10</v>
      </c>
      <c r="B11" s="3" t="s">
        <v>45</v>
      </c>
      <c r="C11" s="3" t="s">
        <v>46</v>
      </c>
      <c r="D11" s="3" t="str">
        <f>CONCATENATE(Table1[[#This Row],[First Name]]," ",Table1[[#This Row],[Last Name]])</f>
        <v>Jack Lee</v>
      </c>
      <c r="E11" s="3" t="s">
        <v>12</v>
      </c>
      <c r="F11" s="3" t="s">
        <v>47</v>
      </c>
      <c r="G11" s="7">
        <v>45000</v>
      </c>
      <c r="H11" s="12" t="str">
        <f>IF(Table1[[#This Row],[Salary]]&gt;50000,"High","Low")</f>
        <v>Low</v>
      </c>
      <c r="I11" s="10">
        <v>44938</v>
      </c>
      <c r="J11" s="10"/>
      <c r="K11" s="1">
        <v>3.5</v>
      </c>
      <c r="L1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Commandable</v>
      </c>
      <c r="M11" s="1" t="s">
        <v>19</v>
      </c>
      <c r="O11" t="s">
        <v>216</v>
      </c>
      <c r="P11" s="14" t="b">
        <f>IF(ISNUMBER(MATCH("Alice Johnson", D:D, 0)), INDEX(G:G, MATCH("Alice Johnson", D:D, 0)) &gt; 50000, FALSE)</f>
        <v>1</v>
      </c>
    </row>
    <row r="12" spans="1:16" x14ac:dyDescent="0.3">
      <c r="A12" s="1">
        <v>11</v>
      </c>
      <c r="B12" s="3" t="s">
        <v>48</v>
      </c>
      <c r="C12" s="3" t="s">
        <v>49</v>
      </c>
      <c r="D12" s="3" t="str">
        <f>CONCATENATE(Table1[[#This Row],[First Name]]," ",Table1[[#This Row],[Last Name]])</f>
        <v>Karen Hall</v>
      </c>
      <c r="E12" s="3" t="s">
        <v>12</v>
      </c>
      <c r="F12" s="3" t="s">
        <v>13</v>
      </c>
      <c r="G12" s="7">
        <v>72000</v>
      </c>
      <c r="H12" s="12" t="str">
        <f>IF(Table1[[#This Row],[Salary]]&gt;50000,"High","Low")</f>
        <v>High</v>
      </c>
      <c r="I12" s="10">
        <v>43507</v>
      </c>
      <c r="J12" s="10"/>
      <c r="K12" s="1">
        <v>4.4000000000000004</v>
      </c>
      <c r="L1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" s="1" t="s">
        <v>14</v>
      </c>
      <c r="O12" t="s">
        <v>217</v>
      </c>
      <c r="P12" s="14">
        <f>LEN(D10)</f>
        <v>10</v>
      </c>
    </row>
    <row r="13" spans="1:16" x14ac:dyDescent="0.3">
      <c r="A13" s="1">
        <v>12</v>
      </c>
      <c r="B13" s="3" t="s">
        <v>50</v>
      </c>
      <c r="C13" s="3" t="s">
        <v>51</v>
      </c>
      <c r="D13" s="3" t="str">
        <f>CONCATENATE(Table1[[#This Row],[First Name]]," ",Table1[[#This Row],[Last Name]])</f>
        <v>Liam Young</v>
      </c>
      <c r="E13" s="3" t="s">
        <v>17</v>
      </c>
      <c r="F13" s="3" t="s">
        <v>18</v>
      </c>
      <c r="G13" s="7">
        <v>65000</v>
      </c>
      <c r="H13" s="12" t="str">
        <f>IF(Table1[[#This Row],[Salary]]&gt;50000,"High","Low")</f>
        <v>High</v>
      </c>
      <c r="I13" s="10">
        <v>43943</v>
      </c>
      <c r="J13" s="10">
        <v>45078</v>
      </c>
      <c r="K13" s="1">
        <v>4.3</v>
      </c>
      <c r="L1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3" s="1" t="s">
        <v>19</v>
      </c>
      <c r="O13" t="s">
        <v>218</v>
      </c>
      <c r="P13" s="14" t="b">
        <f>ISNUMBER(MATCH("Alice Bennett", D:D, 0))</f>
        <v>1</v>
      </c>
    </row>
    <row r="14" spans="1:16" x14ac:dyDescent="0.3">
      <c r="A14" s="1">
        <v>13</v>
      </c>
      <c r="B14" s="3" t="s">
        <v>52</v>
      </c>
      <c r="C14" s="3" t="s">
        <v>53</v>
      </c>
      <c r="D14" s="3" t="str">
        <f>CONCATENATE(Table1[[#This Row],[First Name]]," ",Table1[[#This Row],[Last Name]])</f>
        <v>Mia King</v>
      </c>
      <c r="E14" s="3" t="s">
        <v>22</v>
      </c>
      <c r="F14" s="3" t="s">
        <v>23</v>
      </c>
      <c r="G14" s="7">
        <v>95000</v>
      </c>
      <c r="H14" s="12" t="str">
        <f>IF(Table1[[#This Row],[Salary]]&gt;50000,"High","Low")</f>
        <v>High</v>
      </c>
      <c r="I14" s="10">
        <v>43293</v>
      </c>
      <c r="J14" s="10"/>
      <c r="K14" s="1">
        <v>4.9000000000000004</v>
      </c>
      <c r="L1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4" s="1" t="s">
        <v>24</v>
      </c>
      <c r="O14" s="15" t="s">
        <v>219</v>
      </c>
      <c r="P14" s="14" t="str">
        <f>MID(B23, 1, 3)</f>
        <v>Van</v>
      </c>
    </row>
    <row r="15" spans="1:16" x14ac:dyDescent="0.3">
      <c r="A15" s="1">
        <v>14</v>
      </c>
      <c r="B15" s="3" t="s">
        <v>54</v>
      </c>
      <c r="C15" s="3" t="s">
        <v>55</v>
      </c>
      <c r="D15" s="3" t="str">
        <f>CONCATENATE(Table1[[#This Row],[First Name]]," ",Table1[[#This Row],[Last Name]])</f>
        <v>Noah Wright</v>
      </c>
      <c r="E15" s="3" t="s">
        <v>27</v>
      </c>
      <c r="F15" s="3" t="s">
        <v>56</v>
      </c>
      <c r="G15" s="7">
        <v>70000</v>
      </c>
      <c r="H15" s="12" t="str">
        <f>IF(Table1[[#This Row],[Salary]]&gt;50000,"High","Low")</f>
        <v>High</v>
      </c>
      <c r="I15" s="10">
        <v>44056</v>
      </c>
      <c r="J15" s="10">
        <v>44985</v>
      </c>
      <c r="K15" s="1">
        <v>4.2</v>
      </c>
      <c r="L1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" s="1" t="s">
        <v>29</v>
      </c>
      <c r="O15" t="s">
        <v>220</v>
      </c>
      <c r="P15" s="14" t="str">
        <f>MID(D24, 10, 5)</f>
        <v>dward</v>
      </c>
    </row>
    <row r="16" spans="1:16" x14ac:dyDescent="0.3">
      <c r="A16" s="1">
        <v>15</v>
      </c>
      <c r="B16" s="3" t="s">
        <v>57</v>
      </c>
      <c r="C16" s="3" t="s">
        <v>58</v>
      </c>
      <c r="D16" s="3" t="str">
        <f>CONCATENATE(Table1[[#This Row],[First Name]]," ",Table1[[#This Row],[Last Name]])</f>
        <v>Olivia Scott</v>
      </c>
      <c r="E16" s="3" t="s">
        <v>12</v>
      </c>
      <c r="F16" s="3" t="s">
        <v>32</v>
      </c>
      <c r="G16" s="7">
        <v>53000</v>
      </c>
      <c r="H16" s="12" t="str">
        <f>IF(Table1[[#This Row],[Salary]]&gt;50000,"High","Low")</f>
        <v>High</v>
      </c>
      <c r="I16" s="10">
        <v>44341</v>
      </c>
      <c r="J16" s="10"/>
      <c r="K16" s="1">
        <v>4</v>
      </c>
      <c r="L1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6" s="1" t="s">
        <v>14</v>
      </c>
      <c r="O16" t="s">
        <v>221</v>
      </c>
      <c r="P16" s="14" t="b">
        <f>AND(H2 &gt; 4, G2 &gt; 60000)</f>
        <v>1</v>
      </c>
    </row>
    <row r="17" spans="1:16" x14ac:dyDescent="0.3">
      <c r="A17" s="1">
        <v>16</v>
      </c>
      <c r="B17" s="3" t="s">
        <v>59</v>
      </c>
      <c r="C17" s="3" t="s">
        <v>60</v>
      </c>
      <c r="D17" s="3" t="str">
        <f>CONCATENATE(Table1[[#This Row],[First Name]]," ",Table1[[#This Row],[Last Name]])</f>
        <v>Peter Adams</v>
      </c>
      <c r="E17" s="3" t="s">
        <v>22</v>
      </c>
      <c r="F17" s="3" t="s">
        <v>35</v>
      </c>
      <c r="G17" s="7">
        <v>60000</v>
      </c>
      <c r="H17" s="12" t="str">
        <f>IF(Table1[[#This Row],[Salary]]&gt;50000,"High","Low")</f>
        <v>High</v>
      </c>
      <c r="I17" s="10">
        <v>44165</v>
      </c>
      <c r="J17" s="10"/>
      <c r="K17" s="1">
        <v>4.0999999999999996</v>
      </c>
      <c r="L1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" s="1" t="s">
        <v>19</v>
      </c>
      <c r="N17" s="1"/>
      <c r="O17" t="s">
        <v>222</v>
      </c>
      <c r="P17" s="14" t="b">
        <f>OR(H2 &gt;= 4.5, G2 &gt; 70000)</f>
        <v>1</v>
      </c>
    </row>
    <row r="18" spans="1:16" x14ac:dyDescent="0.3">
      <c r="A18" s="1">
        <v>17</v>
      </c>
      <c r="B18" s="3" t="s">
        <v>61</v>
      </c>
      <c r="C18" s="3" t="s">
        <v>62</v>
      </c>
      <c r="D18" s="3" t="str">
        <f>CONCATENATE(Table1[[#This Row],[First Name]]," ",Table1[[#This Row],[Last Name]])</f>
        <v>Quinn Baker</v>
      </c>
      <c r="E18" s="3" t="s">
        <v>17</v>
      </c>
      <c r="F18" s="3" t="s">
        <v>38</v>
      </c>
      <c r="G18" s="7">
        <v>82000</v>
      </c>
      <c r="H18" s="12" t="str">
        <f>IF(Table1[[#This Row],[Salary]]&gt;50000,"High","Low")</f>
        <v>High</v>
      </c>
      <c r="I18" s="10">
        <v>44621</v>
      </c>
      <c r="J18" s="10">
        <v>45031</v>
      </c>
      <c r="K18" s="1">
        <v>4.5</v>
      </c>
      <c r="L1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" s="1" t="s">
        <v>24</v>
      </c>
    </row>
    <row r="19" spans="1:16" x14ac:dyDescent="0.3">
      <c r="A19" s="1">
        <v>18</v>
      </c>
      <c r="B19" s="3" t="s">
        <v>63</v>
      </c>
      <c r="C19" s="3" t="s">
        <v>64</v>
      </c>
      <c r="D19" s="3" t="str">
        <f>CONCATENATE(Table1[[#This Row],[First Name]]," ",Table1[[#This Row],[Last Name]])</f>
        <v>Ryan Nelson</v>
      </c>
      <c r="E19" s="3" t="s">
        <v>27</v>
      </c>
      <c r="F19" s="3" t="s">
        <v>41</v>
      </c>
      <c r="G19" s="7">
        <v>49000</v>
      </c>
      <c r="H19" s="12" t="str">
        <f>IF(Table1[[#This Row],[Salary]]&gt;50000,"High","Low")</f>
        <v>Low</v>
      </c>
      <c r="I19" s="10">
        <v>44094</v>
      </c>
      <c r="J19" s="10"/>
      <c r="K19" s="1">
        <v>3.8</v>
      </c>
      <c r="L1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9" s="1" t="s">
        <v>29</v>
      </c>
    </row>
    <row r="20" spans="1:16" x14ac:dyDescent="0.3">
      <c r="A20" s="1">
        <v>19</v>
      </c>
      <c r="B20" s="3" t="s">
        <v>65</v>
      </c>
      <c r="C20" s="3" t="s">
        <v>66</v>
      </c>
      <c r="D20" s="3" t="str">
        <f>CONCATENATE(Table1[[#This Row],[First Name]]," ",Table1[[#This Row],[Last Name]])</f>
        <v>Sophia Carter</v>
      </c>
      <c r="E20" s="3" t="s">
        <v>22</v>
      </c>
      <c r="F20" s="3" t="s">
        <v>44</v>
      </c>
      <c r="G20" s="7">
        <v>71000</v>
      </c>
      <c r="H20" s="12" t="str">
        <f>IF(Table1[[#This Row],[Salary]]&gt;50000,"High","Low")</f>
        <v>High</v>
      </c>
      <c r="I20" s="10">
        <v>44387</v>
      </c>
      <c r="J20" s="10">
        <v>44941</v>
      </c>
      <c r="K20" s="1">
        <v>4.5999999999999996</v>
      </c>
      <c r="L2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0" s="1" t="s">
        <v>14</v>
      </c>
    </row>
    <row r="21" spans="1:16" x14ac:dyDescent="0.3">
      <c r="A21" s="1">
        <v>20</v>
      </c>
      <c r="B21" s="3" t="s">
        <v>43</v>
      </c>
      <c r="C21" s="3" t="s">
        <v>67</v>
      </c>
      <c r="D21" s="3" t="str">
        <f>CONCATENATE(Table1[[#This Row],[First Name]]," ",Table1[[#This Row],[Last Name]])</f>
        <v>Thomas Mitchell</v>
      </c>
      <c r="E21" s="3" t="s">
        <v>12</v>
      </c>
      <c r="F21" s="3" t="s">
        <v>47</v>
      </c>
      <c r="G21" s="7">
        <v>46000</v>
      </c>
      <c r="H21" s="12" t="str">
        <f>IF(Table1[[#This Row],[Salary]]&gt;50000,"High","Low")</f>
        <v>Low</v>
      </c>
      <c r="I21" s="10">
        <v>44958</v>
      </c>
      <c r="J21" s="10"/>
      <c r="K21" s="1">
        <v>2</v>
      </c>
      <c r="L2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Need Improvement</v>
      </c>
      <c r="M21" s="1" t="s">
        <v>19</v>
      </c>
    </row>
    <row r="22" spans="1:16" x14ac:dyDescent="0.3">
      <c r="A22" s="1">
        <v>21</v>
      </c>
      <c r="B22" s="3" t="s">
        <v>68</v>
      </c>
      <c r="C22" s="3" t="s">
        <v>69</v>
      </c>
      <c r="D22" s="3" t="str">
        <f>CONCATENATE(Table1[[#This Row],[First Name]]," ",Table1[[#This Row],[Last Name]])</f>
        <v>Ulysses Cook</v>
      </c>
      <c r="E22" s="3" t="s">
        <v>12</v>
      </c>
      <c r="F22" s="3" t="s">
        <v>32</v>
      </c>
      <c r="G22" s="7">
        <v>52000</v>
      </c>
      <c r="H22" s="12" t="str">
        <f>IF(Table1[[#This Row],[Salary]]&gt;50000,"High","Low")</f>
        <v>High</v>
      </c>
      <c r="I22" s="10">
        <v>44211</v>
      </c>
      <c r="J22" s="10"/>
      <c r="K22" s="1">
        <v>4</v>
      </c>
      <c r="L2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2" s="1" t="s">
        <v>14</v>
      </c>
    </row>
    <row r="23" spans="1:16" ht="16.8" customHeight="1" x14ac:dyDescent="0.3">
      <c r="A23" s="1">
        <v>22</v>
      </c>
      <c r="B23" s="3" t="s">
        <v>70</v>
      </c>
      <c r="C23" s="3" t="s">
        <v>71</v>
      </c>
      <c r="D23" s="3" t="str">
        <f>CONCATENATE(Table1[[#This Row],[First Name]]," ",Table1[[#This Row],[Last Name]])</f>
        <v>Vanessa Rivera</v>
      </c>
      <c r="E23" s="3" t="s">
        <v>17</v>
      </c>
      <c r="F23" s="3" t="s">
        <v>72</v>
      </c>
      <c r="G23" s="7">
        <v>59000</v>
      </c>
      <c r="H23" s="12" t="str">
        <f>IF(Table1[[#This Row],[Salary]]&gt;50000,"High","Low")</f>
        <v>High</v>
      </c>
      <c r="I23" s="10">
        <v>43811</v>
      </c>
      <c r="J23" s="10">
        <v>44986</v>
      </c>
      <c r="K23" s="1">
        <v>4.4000000000000004</v>
      </c>
      <c r="L2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" s="1" t="s">
        <v>19</v>
      </c>
    </row>
    <row r="24" spans="1:16" x14ac:dyDescent="0.3">
      <c r="A24" s="1">
        <v>23</v>
      </c>
      <c r="B24" s="3" t="s">
        <v>73</v>
      </c>
      <c r="C24" s="3" t="s">
        <v>74</v>
      </c>
      <c r="D24" s="3" t="str">
        <f>CONCATENATE(Table1[[#This Row],[First Name]]," ",Table1[[#This Row],[Last Name]])</f>
        <v>William Edwards</v>
      </c>
      <c r="E24" s="3" t="s">
        <v>22</v>
      </c>
      <c r="F24" s="3" t="s">
        <v>75</v>
      </c>
      <c r="G24" s="7">
        <v>75000</v>
      </c>
      <c r="H24" s="12" t="str">
        <f>IF(Table1[[#This Row],[Salary]]&gt;50000,"High","Low")</f>
        <v>High</v>
      </c>
      <c r="I24" s="10">
        <v>44061</v>
      </c>
      <c r="J24" s="10"/>
      <c r="K24" s="1">
        <v>4.5</v>
      </c>
      <c r="L2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4" s="1" t="s">
        <v>24</v>
      </c>
    </row>
    <row r="25" spans="1:16" x14ac:dyDescent="0.3">
      <c r="A25" s="1">
        <v>24</v>
      </c>
      <c r="B25" s="3" t="s">
        <v>76</v>
      </c>
      <c r="C25" s="3" t="s">
        <v>77</v>
      </c>
      <c r="D25" s="3" t="str">
        <f>CONCATENATE(Table1[[#This Row],[First Name]]," ",Table1[[#This Row],[Last Name]])</f>
        <v>Xena Price</v>
      </c>
      <c r="E25" s="3" t="s">
        <v>27</v>
      </c>
      <c r="F25" s="3" t="s">
        <v>78</v>
      </c>
      <c r="G25" s="7">
        <v>46000</v>
      </c>
      <c r="H25" s="12" t="str">
        <f>IF(Table1[[#This Row],[Salary]]&gt;50000,"High","Low")</f>
        <v>Low</v>
      </c>
      <c r="I25" s="10">
        <v>44157</v>
      </c>
      <c r="J25" s="10">
        <v>44971</v>
      </c>
      <c r="K25" s="1">
        <v>3.6</v>
      </c>
      <c r="L2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5" s="1" t="s">
        <v>29</v>
      </c>
    </row>
    <row r="26" spans="1:16" x14ac:dyDescent="0.3">
      <c r="A26" s="1">
        <v>25</v>
      </c>
      <c r="B26" s="3" t="s">
        <v>79</v>
      </c>
      <c r="C26" s="3" t="s">
        <v>80</v>
      </c>
      <c r="D26" s="3" t="str">
        <f>CONCATENATE(Table1[[#This Row],[First Name]]," ",Table1[[#This Row],[Last Name]])</f>
        <v>Yara Cooper</v>
      </c>
      <c r="E26" s="3" t="s">
        <v>12</v>
      </c>
      <c r="F26" s="3" t="s">
        <v>13</v>
      </c>
      <c r="G26" s="7">
        <v>78000</v>
      </c>
      <c r="H26" s="12" t="str">
        <f>IF(Table1[[#This Row],[Salary]]&gt;50000,"High","Low")</f>
        <v>High</v>
      </c>
      <c r="I26" s="10">
        <v>44357</v>
      </c>
      <c r="J26" s="10"/>
      <c r="K26" s="1">
        <v>4.7</v>
      </c>
      <c r="L2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6" s="1" t="s">
        <v>14</v>
      </c>
    </row>
    <row r="27" spans="1:16" x14ac:dyDescent="0.3">
      <c r="A27" s="1">
        <v>26</v>
      </c>
      <c r="B27" s="3" t="s">
        <v>81</v>
      </c>
      <c r="C27" s="3" t="s">
        <v>82</v>
      </c>
      <c r="D27" s="3" t="str">
        <f>CONCATENATE(Table1[[#This Row],[First Name]]," ",Table1[[#This Row],[Last Name]])</f>
        <v>Zachary Bailey</v>
      </c>
      <c r="E27" s="3" t="s">
        <v>22</v>
      </c>
      <c r="F27" s="3" t="s">
        <v>83</v>
      </c>
      <c r="G27" s="7">
        <v>82000</v>
      </c>
      <c r="H27" s="12" t="str">
        <f>IF(Table1[[#This Row],[Salary]]&gt;50000,"High","Low")</f>
        <v>High</v>
      </c>
      <c r="I27" s="10">
        <v>43348</v>
      </c>
      <c r="J27" s="10"/>
      <c r="K27" s="1">
        <v>4.3</v>
      </c>
      <c r="L2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7" s="1" t="s">
        <v>19</v>
      </c>
    </row>
    <row r="28" spans="1:16" x14ac:dyDescent="0.3">
      <c r="A28" s="1">
        <v>27</v>
      </c>
      <c r="B28" s="3" t="s">
        <v>84</v>
      </c>
      <c r="C28" s="3" t="s">
        <v>85</v>
      </c>
      <c r="D28" s="3" t="str">
        <f>CONCATENATE(Table1[[#This Row],[First Name]]," ",Table1[[#This Row],[Last Name]])</f>
        <v>Amelia Foster</v>
      </c>
      <c r="E28" s="3" t="s">
        <v>17</v>
      </c>
      <c r="F28" s="3" t="s">
        <v>86</v>
      </c>
      <c r="G28" s="7">
        <v>68000</v>
      </c>
      <c r="H28" s="12" t="str">
        <f>IF(Table1[[#This Row],[Salary]]&gt;50000,"High","Low")</f>
        <v>High</v>
      </c>
      <c r="I28" s="10">
        <v>44649</v>
      </c>
      <c r="J28" s="10">
        <v>45092</v>
      </c>
      <c r="K28" s="1">
        <v>4.2</v>
      </c>
      <c r="L2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8" s="1" t="s">
        <v>24</v>
      </c>
    </row>
    <row r="29" spans="1:16" ht="28.8" x14ac:dyDescent="0.3">
      <c r="A29" s="1">
        <v>28</v>
      </c>
      <c r="B29" s="3" t="s">
        <v>87</v>
      </c>
      <c r="C29" s="3" t="s">
        <v>88</v>
      </c>
      <c r="D29" s="3" t="str">
        <f>CONCATENATE(Table1[[#This Row],[First Name]]," ",Table1[[#This Row],[Last Name]])</f>
        <v>Benjamin Morales</v>
      </c>
      <c r="E29" s="3" t="s">
        <v>27</v>
      </c>
      <c r="F29" s="3" t="s">
        <v>89</v>
      </c>
      <c r="G29" s="7">
        <v>70000</v>
      </c>
      <c r="H29" s="12" t="str">
        <f>IF(Table1[[#This Row],[Salary]]&gt;50000,"High","Low")</f>
        <v>High</v>
      </c>
      <c r="I29" s="10">
        <v>43754</v>
      </c>
      <c r="J29" s="10"/>
      <c r="K29" s="1">
        <v>4.4000000000000004</v>
      </c>
      <c r="L2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9" s="1" t="s">
        <v>29</v>
      </c>
    </row>
    <row r="30" spans="1:16" x14ac:dyDescent="0.3">
      <c r="A30" s="1">
        <v>29</v>
      </c>
      <c r="B30" s="3" t="s">
        <v>90</v>
      </c>
      <c r="C30" s="3" t="s">
        <v>91</v>
      </c>
      <c r="D30" s="3" t="str">
        <f>CONCATENATE(Table1[[#This Row],[First Name]]," ",Table1[[#This Row],[Last Name]])</f>
        <v>Clara Reed</v>
      </c>
      <c r="E30" s="3" t="s">
        <v>22</v>
      </c>
      <c r="F30" s="3" t="s">
        <v>92</v>
      </c>
      <c r="G30" s="7">
        <v>64000</v>
      </c>
      <c r="H30" s="12" t="str">
        <f>IF(Table1[[#This Row],[Salary]]&gt;50000,"High","Low")</f>
        <v>High</v>
      </c>
      <c r="I30" s="10">
        <v>44430</v>
      </c>
      <c r="J30" s="10"/>
      <c r="K30" s="1">
        <v>4.5</v>
      </c>
      <c r="L3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30" s="1" t="s">
        <v>14</v>
      </c>
    </row>
    <row r="31" spans="1:16" x14ac:dyDescent="0.3">
      <c r="A31" s="1">
        <v>30</v>
      </c>
      <c r="B31" s="3" t="s">
        <v>93</v>
      </c>
      <c r="C31" s="3" t="s">
        <v>94</v>
      </c>
      <c r="D31" s="3" t="str">
        <f>CONCATENATE(Table1[[#This Row],[First Name]]," ",Table1[[#This Row],[Last Name]])</f>
        <v>Daniel Cruz</v>
      </c>
      <c r="E31" s="3" t="s">
        <v>12</v>
      </c>
      <c r="F31" s="3" t="s">
        <v>47</v>
      </c>
      <c r="G31" s="7">
        <v>48000</v>
      </c>
      <c r="H31" s="12" t="str">
        <f>IF(Table1[[#This Row],[Salary]]&gt;50000,"High","Low")</f>
        <v>Low</v>
      </c>
      <c r="I31" s="10">
        <v>44958</v>
      </c>
      <c r="J31" s="10">
        <v>45117</v>
      </c>
      <c r="K31" s="1">
        <v>3.8</v>
      </c>
      <c r="L3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31" s="1" t="s">
        <v>19</v>
      </c>
    </row>
    <row r="32" spans="1:16" x14ac:dyDescent="0.3">
      <c r="A32" s="1">
        <v>31</v>
      </c>
      <c r="B32" s="3" t="s">
        <v>95</v>
      </c>
      <c r="C32" s="3" t="s">
        <v>96</v>
      </c>
      <c r="D32" s="3" t="str">
        <f>CONCATENATE(Table1[[#This Row],[First Name]]," ",Table1[[#This Row],[Last Name]])</f>
        <v>Emma Morgan</v>
      </c>
      <c r="E32" s="3" t="s">
        <v>17</v>
      </c>
      <c r="F32" s="3" t="s">
        <v>97</v>
      </c>
      <c r="G32" s="7">
        <v>57000</v>
      </c>
      <c r="H32" s="12" t="str">
        <f>IF(Table1[[#This Row],[Salary]]&gt;50000,"High","Low")</f>
        <v>High</v>
      </c>
      <c r="I32" s="10">
        <v>44457</v>
      </c>
      <c r="J32" s="10"/>
      <c r="K32" s="1">
        <v>4</v>
      </c>
      <c r="L3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32" s="1" t="s">
        <v>24</v>
      </c>
    </row>
    <row r="33" spans="1:13" x14ac:dyDescent="0.3">
      <c r="A33" s="1">
        <v>32</v>
      </c>
      <c r="B33" s="3" t="s">
        <v>98</v>
      </c>
      <c r="C33" s="3" t="s">
        <v>99</v>
      </c>
      <c r="D33" s="3" t="str">
        <f>CONCATENATE(Table1[[#This Row],[First Name]]," ",Table1[[#This Row],[Last Name]])</f>
        <v>Felix Bennett</v>
      </c>
      <c r="E33" s="3" t="s">
        <v>22</v>
      </c>
      <c r="F33" s="3" t="s">
        <v>100</v>
      </c>
      <c r="G33" s="7">
        <v>85000</v>
      </c>
      <c r="H33" s="12" t="str">
        <f>IF(Table1[[#This Row],[Salary]]&gt;50000,"High","Low")</f>
        <v>High</v>
      </c>
      <c r="I33" s="10">
        <v>43963</v>
      </c>
      <c r="J33" s="10"/>
      <c r="K33" s="1">
        <v>4.5999999999999996</v>
      </c>
      <c r="L3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33" s="1" t="s">
        <v>29</v>
      </c>
    </row>
    <row r="34" spans="1:13" x14ac:dyDescent="0.3">
      <c r="A34" s="1">
        <v>33</v>
      </c>
      <c r="B34" s="3" t="s">
        <v>101</v>
      </c>
      <c r="C34" s="3" t="s">
        <v>102</v>
      </c>
      <c r="D34" s="3" t="str">
        <f>CONCATENATE(Table1[[#This Row],[First Name]]," ",Table1[[#This Row],[Last Name]])</f>
        <v>Georgia Powell</v>
      </c>
      <c r="E34" s="3" t="s">
        <v>12</v>
      </c>
      <c r="F34" s="3" t="s">
        <v>32</v>
      </c>
      <c r="G34" s="7">
        <v>54000</v>
      </c>
      <c r="H34" s="12" t="str">
        <f>IF(Table1[[#This Row],[Salary]]&gt;50000,"High","Low")</f>
        <v>High</v>
      </c>
      <c r="I34" s="10">
        <v>44165</v>
      </c>
      <c r="J34" s="10">
        <v>44951</v>
      </c>
      <c r="K34" s="1">
        <v>4.0999999999999996</v>
      </c>
      <c r="L3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34" s="1" t="s">
        <v>14</v>
      </c>
    </row>
    <row r="35" spans="1:13" x14ac:dyDescent="0.3">
      <c r="A35" s="1">
        <v>34</v>
      </c>
      <c r="B35" s="3" t="s">
        <v>39</v>
      </c>
      <c r="C35" s="3" t="s">
        <v>103</v>
      </c>
      <c r="D35" s="3" t="str">
        <f>CONCATENATE(Table1[[#This Row],[First Name]]," ",Table1[[#This Row],[Last Name]])</f>
        <v>Henry Simmons</v>
      </c>
      <c r="E35" s="3" t="s">
        <v>27</v>
      </c>
      <c r="F35" s="3" t="s">
        <v>104</v>
      </c>
      <c r="G35" s="7">
        <v>57000</v>
      </c>
      <c r="H35" s="12" t="str">
        <f>IF(Table1[[#This Row],[Salary]]&gt;50000,"High","Low")</f>
        <v>High</v>
      </c>
      <c r="I35" s="10">
        <v>44757</v>
      </c>
      <c r="J35" s="10"/>
      <c r="K35" s="1">
        <v>4.5</v>
      </c>
      <c r="L3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35" s="1" t="s">
        <v>19</v>
      </c>
    </row>
    <row r="36" spans="1:13" x14ac:dyDescent="0.3">
      <c r="A36" s="1">
        <v>35</v>
      </c>
      <c r="B36" s="3" t="s">
        <v>105</v>
      </c>
      <c r="C36" s="3" t="s">
        <v>85</v>
      </c>
      <c r="D36" s="3" t="str">
        <f>CONCATENATE(Table1[[#This Row],[First Name]]," ",Table1[[#This Row],[Last Name]])</f>
        <v>Isabella Foster</v>
      </c>
      <c r="E36" s="3" t="s">
        <v>22</v>
      </c>
      <c r="F36" s="3" t="s">
        <v>106</v>
      </c>
      <c r="G36" s="7">
        <v>72000</v>
      </c>
      <c r="H36" s="12" t="str">
        <f>IF(Table1[[#This Row],[Salary]]&gt;50000,"High","Low")</f>
        <v>High</v>
      </c>
      <c r="I36" s="10">
        <v>43705</v>
      </c>
      <c r="J36" s="10">
        <v>44995</v>
      </c>
      <c r="K36" s="1">
        <v>4.2</v>
      </c>
      <c r="L3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36" s="1" t="s">
        <v>24</v>
      </c>
    </row>
    <row r="37" spans="1:13" x14ac:dyDescent="0.3">
      <c r="A37" s="1">
        <v>36</v>
      </c>
      <c r="B37" s="3" t="s">
        <v>107</v>
      </c>
      <c r="C37" s="3" t="s">
        <v>108</v>
      </c>
      <c r="D37" s="3" t="str">
        <f>CONCATENATE(Table1[[#This Row],[First Name]]," ",Table1[[#This Row],[Last Name]])</f>
        <v>James Diaz</v>
      </c>
      <c r="E37" s="3" t="s">
        <v>17</v>
      </c>
      <c r="F37" s="3" t="s">
        <v>109</v>
      </c>
      <c r="G37" s="7">
        <v>65000</v>
      </c>
      <c r="H37" s="12" t="str">
        <f>IF(Table1[[#This Row],[Salary]]&gt;50000,"High","Low")</f>
        <v>High</v>
      </c>
      <c r="I37" s="10">
        <v>43925</v>
      </c>
      <c r="J37" s="10"/>
      <c r="K37" s="1">
        <v>4.3</v>
      </c>
      <c r="L3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37" s="1" t="s">
        <v>29</v>
      </c>
    </row>
    <row r="38" spans="1:13" x14ac:dyDescent="0.3">
      <c r="A38" s="1">
        <v>37</v>
      </c>
      <c r="B38" s="3" t="s">
        <v>110</v>
      </c>
      <c r="C38" s="3" t="s">
        <v>111</v>
      </c>
      <c r="D38" s="3" t="str">
        <f>CONCATENATE(Table1[[#This Row],[First Name]]," ",Table1[[#This Row],[Last Name]])</f>
        <v>Kelly Hayes</v>
      </c>
      <c r="E38" s="3" t="s">
        <v>12</v>
      </c>
      <c r="F38" s="3" t="s">
        <v>112</v>
      </c>
      <c r="G38" s="7">
        <v>79000</v>
      </c>
      <c r="H38" s="12" t="str">
        <f>IF(Table1[[#This Row],[Salary]]&gt;50000,"High","Low")</f>
        <v>High</v>
      </c>
      <c r="I38" s="10">
        <v>43176</v>
      </c>
      <c r="J38" s="10"/>
      <c r="K38" s="1">
        <v>4.7</v>
      </c>
      <c r="L3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38" s="1" t="s">
        <v>14</v>
      </c>
    </row>
    <row r="39" spans="1:13" x14ac:dyDescent="0.3">
      <c r="A39" s="1">
        <v>38</v>
      </c>
      <c r="B39" s="3" t="s">
        <v>50</v>
      </c>
      <c r="C39" s="3" t="s">
        <v>113</v>
      </c>
      <c r="D39" s="3" t="str">
        <f>CONCATENATE(Table1[[#This Row],[First Name]]," ",Table1[[#This Row],[Last Name]])</f>
        <v>Liam Ramirez</v>
      </c>
      <c r="E39" s="3" t="s">
        <v>22</v>
      </c>
      <c r="F39" s="3" t="s">
        <v>114</v>
      </c>
      <c r="G39" s="7">
        <v>95000</v>
      </c>
      <c r="H39" s="12" t="str">
        <f>IF(Table1[[#This Row],[Salary]]&gt;50000,"High","Low")</f>
        <v>High</v>
      </c>
      <c r="I39" s="10">
        <v>44201</v>
      </c>
      <c r="J39" s="10"/>
      <c r="K39" s="1">
        <v>4.8</v>
      </c>
      <c r="L3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39" s="1" t="s">
        <v>19</v>
      </c>
    </row>
    <row r="40" spans="1:13" x14ac:dyDescent="0.3">
      <c r="A40" s="1">
        <v>39</v>
      </c>
      <c r="B40" s="3" t="s">
        <v>52</v>
      </c>
      <c r="C40" s="3" t="s">
        <v>115</v>
      </c>
      <c r="D40" s="3" t="str">
        <f>CONCATENATE(Table1[[#This Row],[First Name]]," ",Table1[[#This Row],[Last Name]])</f>
        <v>Mia Torres</v>
      </c>
      <c r="E40" s="3" t="s">
        <v>27</v>
      </c>
      <c r="F40" s="3" t="s">
        <v>116</v>
      </c>
      <c r="G40" s="7">
        <v>52000</v>
      </c>
      <c r="H40" s="12" t="str">
        <f>IF(Table1[[#This Row],[Salary]]&gt;50000,"High","Low")</f>
        <v>High</v>
      </c>
      <c r="I40" s="10">
        <v>44826</v>
      </c>
      <c r="J40" s="10"/>
      <c r="K40" s="1">
        <v>4</v>
      </c>
      <c r="L4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40" s="1" t="s">
        <v>24</v>
      </c>
    </row>
    <row r="41" spans="1:13" x14ac:dyDescent="0.3">
      <c r="A41" s="1">
        <v>40</v>
      </c>
      <c r="B41" s="3" t="s">
        <v>54</v>
      </c>
      <c r="C41" s="3" t="s">
        <v>58</v>
      </c>
      <c r="D41" s="3" t="str">
        <f>CONCATENATE(Table1[[#This Row],[First Name]]," ",Table1[[#This Row],[Last Name]])</f>
        <v>Noah Scott</v>
      </c>
      <c r="E41" s="3" t="s">
        <v>12</v>
      </c>
      <c r="F41" s="3" t="s">
        <v>32</v>
      </c>
      <c r="G41" s="7">
        <v>50000</v>
      </c>
      <c r="H41" s="12" t="str">
        <f>IF(Table1[[#This Row],[Salary]]&gt;50000,"High","Low")</f>
        <v>Low</v>
      </c>
      <c r="I41" s="10">
        <v>44986</v>
      </c>
      <c r="J41" s="10"/>
      <c r="K41" s="1">
        <v>3.5</v>
      </c>
      <c r="L4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Commandable</v>
      </c>
      <c r="M41" s="1" t="s">
        <v>29</v>
      </c>
    </row>
    <row r="42" spans="1:13" x14ac:dyDescent="0.3">
      <c r="A42" s="1">
        <v>41</v>
      </c>
      <c r="B42" s="3" t="s">
        <v>57</v>
      </c>
      <c r="C42" s="3" t="s">
        <v>117</v>
      </c>
      <c r="D42" s="3" t="str">
        <f>CONCATENATE(Table1[[#This Row],[First Name]]," ",Table1[[#This Row],[Last Name]])</f>
        <v>Olivia Sanders</v>
      </c>
      <c r="E42" s="3" t="s">
        <v>17</v>
      </c>
      <c r="F42" s="3" t="s">
        <v>18</v>
      </c>
      <c r="G42" s="7">
        <v>59000</v>
      </c>
      <c r="H42" s="12" t="str">
        <f>IF(Table1[[#This Row],[Salary]]&gt;50000,"High","Low")</f>
        <v>High</v>
      </c>
      <c r="I42" s="10">
        <v>44531</v>
      </c>
      <c r="J42" s="10">
        <v>45066</v>
      </c>
      <c r="K42" s="1">
        <v>4.4000000000000004</v>
      </c>
      <c r="L4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42" s="1" t="s">
        <v>14</v>
      </c>
    </row>
    <row r="43" spans="1:13" x14ac:dyDescent="0.3">
      <c r="A43" s="1">
        <v>42</v>
      </c>
      <c r="B43" s="3" t="s">
        <v>59</v>
      </c>
      <c r="C43" s="3" t="s">
        <v>102</v>
      </c>
      <c r="D43" s="3" t="str">
        <f>CONCATENATE(Table1[[#This Row],[First Name]]," ",Table1[[#This Row],[Last Name]])</f>
        <v>Peter Powell</v>
      </c>
      <c r="E43" s="3" t="s">
        <v>22</v>
      </c>
      <c r="F43" s="3" t="s">
        <v>118</v>
      </c>
      <c r="G43" s="7">
        <v>88000</v>
      </c>
      <c r="H43" s="12" t="str">
        <f>IF(Table1[[#This Row],[Salary]]&gt;50000,"High","Low")</f>
        <v>High</v>
      </c>
      <c r="I43" s="10">
        <v>43905</v>
      </c>
      <c r="J43" s="10"/>
      <c r="K43" s="1">
        <v>4.5999999999999996</v>
      </c>
      <c r="L4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43" s="1" t="s">
        <v>19</v>
      </c>
    </row>
    <row r="44" spans="1:13" x14ac:dyDescent="0.3">
      <c r="A44" s="1">
        <v>43</v>
      </c>
      <c r="B44" s="3" t="s">
        <v>61</v>
      </c>
      <c r="C44" s="3" t="s">
        <v>119</v>
      </c>
      <c r="D44" s="3" t="str">
        <f>CONCATENATE(Table1[[#This Row],[First Name]]," ",Table1[[#This Row],[Last Name]])</f>
        <v>Quinn Patel</v>
      </c>
      <c r="E44" s="3" t="s">
        <v>27</v>
      </c>
      <c r="F44" s="3" t="s">
        <v>120</v>
      </c>
      <c r="G44" s="7">
        <v>64000</v>
      </c>
      <c r="H44" s="12" t="str">
        <f>IF(Table1[[#This Row],[Salary]]&gt;50000,"High","Low")</f>
        <v>High</v>
      </c>
      <c r="I44" s="10">
        <v>44709</v>
      </c>
      <c r="J44" s="10"/>
      <c r="K44" s="1">
        <v>4.2</v>
      </c>
      <c r="L4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44" s="1" t="s">
        <v>24</v>
      </c>
    </row>
    <row r="45" spans="1:13" x14ac:dyDescent="0.3">
      <c r="A45" s="1">
        <v>44</v>
      </c>
      <c r="B45" s="3" t="s">
        <v>121</v>
      </c>
      <c r="C45" s="3" t="s">
        <v>122</v>
      </c>
      <c r="D45" s="3" t="str">
        <f>CONCATENATE(Table1[[#This Row],[First Name]]," ",Table1[[#This Row],[Last Name]])</f>
        <v>Ruby Long</v>
      </c>
      <c r="E45" s="3" t="s">
        <v>12</v>
      </c>
      <c r="F45" s="3" t="s">
        <v>13</v>
      </c>
      <c r="G45" s="7">
        <v>77000</v>
      </c>
      <c r="H45" s="12" t="str">
        <f>IF(Table1[[#This Row],[Salary]]&gt;50000,"High","Low")</f>
        <v>High</v>
      </c>
      <c r="I45" s="10">
        <v>44396</v>
      </c>
      <c r="J45" s="10"/>
      <c r="K45" s="1">
        <v>4.5</v>
      </c>
      <c r="L4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45" s="1" t="s">
        <v>29</v>
      </c>
    </row>
    <row r="46" spans="1:13" x14ac:dyDescent="0.3">
      <c r="A46" s="1">
        <v>45</v>
      </c>
      <c r="B46" s="3" t="s">
        <v>123</v>
      </c>
      <c r="C46" s="3" t="s">
        <v>96</v>
      </c>
      <c r="D46" s="3" t="str">
        <f>CONCATENATE(Table1[[#This Row],[First Name]]," ",Table1[[#This Row],[Last Name]])</f>
        <v>Sam Morgan</v>
      </c>
      <c r="E46" s="3" t="s">
        <v>22</v>
      </c>
      <c r="F46" s="3" t="s">
        <v>124</v>
      </c>
      <c r="G46" s="7">
        <v>85000</v>
      </c>
      <c r="H46" s="12" t="str">
        <f>IF(Table1[[#This Row],[Salary]]&gt;50000,"High","Low")</f>
        <v>High</v>
      </c>
      <c r="I46" s="10">
        <v>44134</v>
      </c>
      <c r="J46" s="10">
        <v>45150</v>
      </c>
      <c r="K46" s="1">
        <v>4.3</v>
      </c>
      <c r="L4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46" s="1" t="s">
        <v>14</v>
      </c>
    </row>
    <row r="47" spans="1:13" ht="28.8" x14ac:dyDescent="0.3">
      <c r="A47" s="1">
        <v>46</v>
      </c>
      <c r="B47" s="3" t="s">
        <v>125</v>
      </c>
      <c r="C47" s="3" t="s">
        <v>126</v>
      </c>
      <c r="D47" s="3" t="str">
        <f>CONCATENATE(Table1[[#This Row],[First Name]]," ",Table1[[#This Row],[Last Name]])</f>
        <v>Tina Howard</v>
      </c>
      <c r="E47" s="3" t="s">
        <v>17</v>
      </c>
      <c r="F47" s="3" t="s">
        <v>127</v>
      </c>
      <c r="G47" s="7">
        <v>72000</v>
      </c>
      <c r="H47" s="12" t="str">
        <f>IF(Table1[[#This Row],[Salary]]&gt;50000,"High","Low")</f>
        <v>High</v>
      </c>
      <c r="I47" s="10">
        <v>44572</v>
      </c>
      <c r="J47" s="10"/>
      <c r="K47" s="1">
        <v>4.7</v>
      </c>
      <c r="L4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47" s="1" t="s">
        <v>19</v>
      </c>
    </row>
    <row r="48" spans="1:13" x14ac:dyDescent="0.3">
      <c r="A48" s="1">
        <v>47</v>
      </c>
      <c r="B48" s="3" t="s">
        <v>128</v>
      </c>
      <c r="C48" s="3" t="s">
        <v>129</v>
      </c>
      <c r="D48" s="3" t="str">
        <f>CONCATENATE(Table1[[#This Row],[First Name]]," ",Table1[[#This Row],[Last Name]])</f>
        <v>Uriel Garcia</v>
      </c>
      <c r="E48" s="3" t="s">
        <v>27</v>
      </c>
      <c r="F48" s="3" t="s">
        <v>78</v>
      </c>
      <c r="G48" s="7">
        <v>48000</v>
      </c>
      <c r="H48" s="12" t="str">
        <f>IF(Table1[[#This Row],[Salary]]&gt;50000,"High","Low")</f>
        <v>Low</v>
      </c>
      <c r="I48" s="10">
        <v>44058</v>
      </c>
      <c r="J48" s="10"/>
      <c r="K48" s="1">
        <v>3.9</v>
      </c>
      <c r="L4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48" s="1" t="s">
        <v>24</v>
      </c>
    </row>
    <row r="49" spans="1:13" x14ac:dyDescent="0.3">
      <c r="A49" s="1">
        <v>48</v>
      </c>
      <c r="B49" s="3" t="s">
        <v>130</v>
      </c>
      <c r="C49" s="3" t="s">
        <v>99</v>
      </c>
      <c r="D49" s="3" t="str">
        <f>CONCATENATE(Table1[[#This Row],[First Name]]," ",Table1[[#This Row],[Last Name]])</f>
        <v>Victor Bennett</v>
      </c>
      <c r="E49" s="3" t="s">
        <v>12</v>
      </c>
      <c r="F49" s="3" t="s">
        <v>47</v>
      </c>
      <c r="G49" s="7">
        <v>45000</v>
      </c>
      <c r="H49" s="12" t="str">
        <f>IF(Table1[[#This Row],[Salary]]&gt;50000,"High","Low")</f>
        <v>Low</v>
      </c>
      <c r="I49" s="10">
        <v>44962</v>
      </c>
      <c r="J49" s="10"/>
      <c r="K49" s="1">
        <v>3.6</v>
      </c>
      <c r="L4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49" s="1" t="s">
        <v>29</v>
      </c>
    </row>
    <row r="50" spans="1:13" x14ac:dyDescent="0.3">
      <c r="A50" s="1">
        <v>49</v>
      </c>
      <c r="B50" s="3" t="s">
        <v>131</v>
      </c>
      <c r="C50" s="3" t="s">
        <v>132</v>
      </c>
      <c r="D50" s="3" t="str">
        <f>CONCATENATE(Table1[[#This Row],[First Name]]," ",Table1[[#This Row],[Last Name]])</f>
        <v>Wendy Kim</v>
      </c>
      <c r="E50" s="3" t="s">
        <v>22</v>
      </c>
      <c r="F50" s="3" t="s">
        <v>133</v>
      </c>
      <c r="G50" s="7">
        <v>95000</v>
      </c>
      <c r="H50" s="12" t="str">
        <f>IF(Table1[[#This Row],[Salary]]&gt;50000,"High","Low")</f>
        <v>High</v>
      </c>
      <c r="I50" s="10">
        <v>43605</v>
      </c>
      <c r="J50" s="10"/>
      <c r="K50" s="1">
        <v>4.8</v>
      </c>
      <c r="L5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50" s="1" t="s">
        <v>14</v>
      </c>
    </row>
    <row r="51" spans="1:13" x14ac:dyDescent="0.3">
      <c r="A51" s="1">
        <v>50</v>
      </c>
      <c r="B51" s="3" t="s">
        <v>134</v>
      </c>
      <c r="C51" s="3" t="s">
        <v>26</v>
      </c>
      <c r="D51" s="3" t="str">
        <f>CONCATENATE(Table1[[#This Row],[First Name]]," ",Table1[[#This Row],[Last Name]])</f>
        <v>Xavier Wilson</v>
      </c>
      <c r="E51" s="3" t="s">
        <v>17</v>
      </c>
      <c r="F51" s="3" t="s">
        <v>135</v>
      </c>
      <c r="G51" s="7">
        <v>100000</v>
      </c>
      <c r="H51" s="12" t="str">
        <f>IF(Table1[[#This Row],[Salary]]&gt;50000,"High","Low")</f>
        <v>High</v>
      </c>
      <c r="I51" s="10">
        <v>44166</v>
      </c>
      <c r="J51" s="10">
        <v>44936</v>
      </c>
      <c r="K51" s="1">
        <v>4.9000000000000004</v>
      </c>
      <c r="L5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51" s="1" t="s">
        <v>19</v>
      </c>
    </row>
    <row r="52" spans="1:13" x14ac:dyDescent="0.3">
      <c r="A52" s="1">
        <v>51</v>
      </c>
      <c r="B52" s="3" t="s">
        <v>136</v>
      </c>
      <c r="C52" s="3" t="s">
        <v>46</v>
      </c>
      <c r="D52" s="3" t="str">
        <f>CONCATENATE(Table1[[#This Row],[First Name]]," ",Table1[[#This Row],[Last Name]])</f>
        <v>Yasmine Lee</v>
      </c>
      <c r="E52" s="3" t="s">
        <v>22</v>
      </c>
      <c r="F52" s="3" t="s">
        <v>137</v>
      </c>
      <c r="G52" s="7">
        <v>90000</v>
      </c>
      <c r="H52" s="12" t="str">
        <f>IF(Table1[[#This Row],[Salary]]&gt;50000,"High","Low")</f>
        <v>High</v>
      </c>
      <c r="I52" s="10">
        <v>43931</v>
      </c>
      <c r="J52" s="10"/>
      <c r="K52" s="1">
        <v>4.5</v>
      </c>
      <c r="L5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2" s="1" t="s">
        <v>14</v>
      </c>
    </row>
    <row r="53" spans="1:13" x14ac:dyDescent="0.3">
      <c r="A53" s="1">
        <v>52</v>
      </c>
      <c r="B53" s="3" t="s">
        <v>81</v>
      </c>
      <c r="C53" s="3" t="s">
        <v>138</v>
      </c>
      <c r="D53" s="3" t="str">
        <f>CONCATENATE(Table1[[#This Row],[First Name]]," ",Table1[[#This Row],[Last Name]])</f>
        <v>Zachary Nguyen</v>
      </c>
      <c r="E53" s="3" t="s">
        <v>12</v>
      </c>
      <c r="F53" s="3" t="s">
        <v>32</v>
      </c>
      <c r="G53" s="7">
        <v>56000</v>
      </c>
      <c r="H53" s="12" t="str">
        <f>IF(Table1[[#This Row],[Salary]]&gt;50000,"High","Low")</f>
        <v>High</v>
      </c>
      <c r="I53" s="10">
        <v>44249</v>
      </c>
      <c r="J53" s="10">
        <v>45108</v>
      </c>
      <c r="K53" s="1">
        <v>3.8</v>
      </c>
      <c r="L5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53" s="1" t="s">
        <v>19</v>
      </c>
    </row>
    <row r="54" spans="1:13" x14ac:dyDescent="0.3">
      <c r="A54" s="1">
        <v>53</v>
      </c>
      <c r="B54" s="3" t="s">
        <v>84</v>
      </c>
      <c r="C54" s="3" t="s">
        <v>139</v>
      </c>
      <c r="D54" s="3" t="str">
        <f>CONCATENATE(Table1[[#This Row],[First Name]]," ",Table1[[#This Row],[Last Name]])</f>
        <v>Amelia Turner</v>
      </c>
      <c r="E54" s="3" t="s">
        <v>17</v>
      </c>
      <c r="F54" s="3" t="s">
        <v>109</v>
      </c>
      <c r="G54" s="7">
        <v>62000</v>
      </c>
      <c r="H54" s="12" t="str">
        <f>IF(Table1[[#This Row],[Salary]]&gt;50000,"High","Low")</f>
        <v>High</v>
      </c>
      <c r="I54" s="10">
        <v>43482</v>
      </c>
      <c r="J54" s="10"/>
      <c r="K54" s="1">
        <v>4.2</v>
      </c>
      <c r="L5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4" s="1" t="s">
        <v>24</v>
      </c>
    </row>
    <row r="55" spans="1:13" x14ac:dyDescent="0.3">
      <c r="A55" s="1">
        <v>54</v>
      </c>
      <c r="B55" s="3" t="s">
        <v>87</v>
      </c>
      <c r="C55" s="3" t="s">
        <v>66</v>
      </c>
      <c r="D55" s="3" t="str">
        <f>CONCATENATE(Table1[[#This Row],[First Name]]," ",Table1[[#This Row],[Last Name]])</f>
        <v>Benjamin Carter</v>
      </c>
      <c r="E55" s="3" t="s">
        <v>27</v>
      </c>
      <c r="F55" s="3" t="s">
        <v>28</v>
      </c>
      <c r="G55" s="7">
        <v>75000</v>
      </c>
      <c r="H55" s="12" t="str">
        <f>IF(Table1[[#This Row],[Salary]]&gt;50000,"High","Low")</f>
        <v>High</v>
      </c>
      <c r="I55" s="10">
        <v>44375</v>
      </c>
      <c r="J55" s="10"/>
      <c r="K55" s="1">
        <v>4.4000000000000004</v>
      </c>
      <c r="L5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5" s="1" t="s">
        <v>29</v>
      </c>
    </row>
    <row r="56" spans="1:13" x14ac:dyDescent="0.3">
      <c r="A56" s="1">
        <v>55</v>
      </c>
      <c r="B56" s="3" t="s">
        <v>90</v>
      </c>
      <c r="C56" s="3" t="s">
        <v>53</v>
      </c>
      <c r="D56" s="3" t="str">
        <f>CONCATENATE(Table1[[#This Row],[First Name]]," ",Table1[[#This Row],[Last Name]])</f>
        <v>Clara King</v>
      </c>
      <c r="E56" s="3" t="s">
        <v>22</v>
      </c>
      <c r="F56" s="3" t="s">
        <v>75</v>
      </c>
      <c r="G56" s="7">
        <v>74000</v>
      </c>
      <c r="H56" s="12" t="str">
        <f>IF(Table1[[#This Row],[Salary]]&gt;50000,"High","Low")</f>
        <v>High</v>
      </c>
      <c r="I56" s="10">
        <v>44145</v>
      </c>
      <c r="J56" s="10">
        <v>45015</v>
      </c>
      <c r="K56" s="1">
        <v>4.3</v>
      </c>
      <c r="L5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6" s="1" t="s">
        <v>14</v>
      </c>
    </row>
    <row r="57" spans="1:13" x14ac:dyDescent="0.3">
      <c r="A57" s="1">
        <v>56</v>
      </c>
      <c r="B57" s="3" t="s">
        <v>93</v>
      </c>
      <c r="C57" s="3" t="s">
        <v>51</v>
      </c>
      <c r="D57" s="3" t="str">
        <f>CONCATENATE(Table1[[#This Row],[First Name]]," ",Table1[[#This Row],[Last Name]])</f>
        <v>Daniel Young</v>
      </c>
      <c r="E57" s="3" t="s">
        <v>12</v>
      </c>
      <c r="F57" s="3" t="s">
        <v>47</v>
      </c>
      <c r="G57" s="7">
        <v>48000</v>
      </c>
      <c r="H57" s="12" t="str">
        <f>IF(Table1[[#This Row],[Salary]]&gt;50000,"High","Low")</f>
        <v>Low</v>
      </c>
      <c r="I57" s="10">
        <v>44941</v>
      </c>
      <c r="J57" s="10"/>
      <c r="K57" s="1">
        <v>3.7</v>
      </c>
      <c r="L5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57" s="1" t="s">
        <v>19</v>
      </c>
    </row>
    <row r="58" spans="1:13" x14ac:dyDescent="0.3">
      <c r="A58" s="1">
        <v>57</v>
      </c>
      <c r="B58" s="3" t="s">
        <v>30</v>
      </c>
      <c r="C58" s="3" t="s">
        <v>55</v>
      </c>
      <c r="D58" s="3" t="str">
        <f>CONCATENATE(Table1[[#This Row],[First Name]]," ",Table1[[#This Row],[Last Name]])</f>
        <v>Eva Wright</v>
      </c>
      <c r="E58" s="3" t="s">
        <v>17</v>
      </c>
      <c r="F58" s="3" t="s">
        <v>140</v>
      </c>
      <c r="G58" s="7">
        <v>67000</v>
      </c>
      <c r="H58" s="12" t="str">
        <f>IF(Table1[[#This Row],[Salary]]&gt;50000,"High","Low")</f>
        <v>High</v>
      </c>
      <c r="I58" s="10">
        <v>44701</v>
      </c>
      <c r="J58" s="10"/>
      <c r="K58" s="1">
        <v>4.0999999999999996</v>
      </c>
      <c r="L5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8" s="1" t="s">
        <v>24</v>
      </c>
    </row>
    <row r="59" spans="1:13" x14ac:dyDescent="0.3">
      <c r="A59" s="1">
        <v>58</v>
      </c>
      <c r="B59" s="3" t="s">
        <v>33</v>
      </c>
      <c r="C59" s="3" t="s">
        <v>141</v>
      </c>
      <c r="D59" s="3" t="str">
        <f>CONCATENATE(Table1[[#This Row],[First Name]]," ",Table1[[#This Row],[Last Name]])</f>
        <v>Frank Collins</v>
      </c>
      <c r="E59" s="3" t="s">
        <v>27</v>
      </c>
      <c r="F59" s="3" t="s">
        <v>56</v>
      </c>
      <c r="G59" s="7">
        <v>60000</v>
      </c>
      <c r="H59" s="12" t="str">
        <f>IF(Table1[[#This Row],[Salary]]&gt;50000,"High","Low")</f>
        <v>High</v>
      </c>
      <c r="I59" s="10">
        <v>44106</v>
      </c>
      <c r="J59" s="10"/>
      <c r="K59" s="1">
        <v>4.5</v>
      </c>
      <c r="L5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59" s="1" t="s">
        <v>29</v>
      </c>
    </row>
    <row r="60" spans="1:13" x14ac:dyDescent="0.3">
      <c r="A60" s="1">
        <v>59</v>
      </c>
      <c r="B60" s="3" t="s">
        <v>36</v>
      </c>
      <c r="C60" s="3" t="s">
        <v>71</v>
      </c>
      <c r="D60" s="3" t="str">
        <f>CONCATENATE(Table1[[#This Row],[First Name]]," ",Table1[[#This Row],[Last Name]])</f>
        <v>Grace Rivera</v>
      </c>
      <c r="E60" s="3" t="s">
        <v>22</v>
      </c>
      <c r="F60" s="3" t="s">
        <v>44</v>
      </c>
      <c r="G60" s="7">
        <v>80000</v>
      </c>
      <c r="H60" s="12" t="str">
        <f>IF(Table1[[#This Row],[Salary]]&gt;50000,"High","Low")</f>
        <v>High</v>
      </c>
      <c r="I60" s="10">
        <v>44454</v>
      </c>
      <c r="J60" s="10"/>
      <c r="K60" s="1">
        <v>4.5999999999999996</v>
      </c>
      <c r="L6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60" s="1" t="s">
        <v>14</v>
      </c>
    </row>
    <row r="61" spans="1:13" x14ac:dyDescent="0.3">
      <c r="A61" s="1">
        <v>60</v>
      </c>
      <c r="B61" s="3" t="s">
        <v>39</v>
      </c>
      <c r="C61" s="3" t="s">
        <v>49</v>
      </c>
      <c r="D61" s="3" t="str">
        <f>CONCATENATE(Table1[[#This Row],[First Name]]," ",Table1[[#This Row],[Last Name]])</f>
        <v>Henry Hall</v>
      </c>
      <c r="E61" s="3" t="s">
        <v>12</v>
      </c>
      <c r="F61" s="3" t="s">
        <v>112</v>
      </c>
      <c r="G61" s="7">
        <v>71000</v>
      </c>
      <c r="H61" s="12" t="str">
        <f>IF(Table1[[#This Row],[Salary]]&gt;50000,"High","Low")</f>
        <v>High</v>
      </c>
      <c r="I61" s="10">
        <v>43920</v>
      </c>
      <c r="J61" s="10">
        <v>44958</v>
      </c>
      <c r="K61" s="1">
        <v>4.2</v>
      </c>
      <c r="L6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61" s="1" t="s">
        <v>19</v>
      </c>
    </row>
    <row r="62" spans="1:13" x14ac:dyDescent="0.3">
      <c r="A62" s="1">
        <v>61</v>
      </c>
      <c r="B62" s="3" t="s">
        <v>42</v>
      </c>
      <c r="C62" s="3" t="s">
        <v>142</v>
      </c>
      <c r="D62" s="3" t="str">
        <f>CONCATENATE(Table1[[#This Row],[First Name]]," ",Table1[[#This Row],[Last Name]])</f>
        <v>Ivy Flores</v>
      </c>
      <c r="E62" s="3" t="s">
        <v>17</v>
      </c>
      <c r="F62" s="3" t="s">
        <v>38</v>
      </c>
      <c r="G62" s="7">
        <v>85000</v>
      </c>
      <c r="H62" s="12" t="str">
        <f>IF(Table1[[#This Row],[Salary]]&gt;50000,"High","Low")</f>
        <v>High</v>
      </c>
      <c r="I62" s="10">
        <v>44409</v>
      </c>
      <c r="J62" s="10"/>
      <c r="K62" s="1">
        <v>4.7</v>
      </c>
      <c r="L6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62" s="1" t="s">
        <v>24</v>
      </c>
    </row>
    <row r="63" spans="1:13" x14ac:dyDescent="0.3">
      <c r="A63" s="1">
        <v>62</v>
      </c>
      <c r="B63" s="3" t="s">
        <v>45</v>
      </c>
      <c r="C63" s="3" t="s">
        <v>143</v>
      </c>
      <c r="D63" s="3" t="str">
        <f>CONCATENATE(Table1[[#This Row],[First Name]]," ",Table1[[#This Row],[Last Name]])</f>
        <v>Jack Lopez</v>
      </c>
      <c r="E63" s="3" t="s">
        <v>22</v>
      </c>
      <c r="F63" s="3" t="s">
        <v>144</v>
      </c>
      <c r="G63" s="7">
        <v>95000</v>
      </c>
      <c r="H63" s="12" t="str">
        <f>IF(Table1[[#This Row],[Salary]]&gt;50000,"High","Low")</f>
        <v>High</v>
      </c>
      <c r="I63" s="10">
        <v>43875</v>
      </c>
      <c r="J63" s="10"/>
      <c r="K63" s="1">
        <v>4.8</v>
      </c>
      <c r="L6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63" s="1" t="s">
        <v>29</v>
      </c>
    </row>
    <row r="64" spans="1:13" x14ac:dyDescent="0.3">
      <c r="A64" s="1">
        <v>63</v>
      </c>
      <c r="B64" s="3" t="s">
        <v>48</v>
      </c>
      <c r="C64" s="3" t="s">
        <v>46</v>
      </c>
      <c r="D64" s="3" t="str">
        <f>CONCATENATE(Table1[[#This Row],[First Name]]," ",Table1[[#This Row],[Last Name]])</f>
        <v>Karen Lee</v>
      </c>
      <c r="E64" s="3" t="s">
        <v>12</v>
      </c>
      <c r="F64" s="3" t="s">
        <v>32</v>
      </c>
      <c r="G64" s="7">
        <v>54000</v>
      </c>
      <c r="H64" s="12" t="str">
        <f>IF(Table1[[#This Row],[Salary]]&gt;50000,"High","Low")</f>
        <v>High</v>
      </c>
      <c r="I64" s="10">
        <v>45021</v>
      </c>
      <c r="J64" s="10"/>
      <c r="K64" s="1">
        <v>3.9</v>
      </c>
      <c r="L6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64" s="1" t="s">
        <v>14</v>
      </c>
    </row>
    <row r="65" spans="1:13" x14ac:dyDescent="0.3">
      <c r="A65" s="1">
        <v>64</v>
      </c>
      <c r="B65" s="3" t="s">
        <v>50</v>
      </c>
      <c r="C65" s="3" t="s">
        <v>145</v>
      </c>
      <c r="D65" s="3" t="str">
        <f>CONCATENATE(Table1[[#This Row],[First Name]]," ",Table1[[#This Row],[Last Name]])</f>
        <v>Liam Gonzalez</v>
      </c>
      <c r="E65" s="3" t="s">
        <v>27</v>
      </c>
      <c r="F65" s="3" t="s">
        <v>120</v>
      </c>
      <c r="G65" s="7">
        <v>52000</v>
      </c>
      <c r="H65" s="12" t="str">
        <f>IF(Table1[[#This Row],[Salary]]&gt;50000,"High","Low")</f>
        <v>High</v>
      </c>
      <c r="I65" s="10">
        <v>43525</v>
      </c>
      <c r="J65" s="10"/>
      <c r="K65" s="1">
        <v>4</v>
      </c>
      <c r="L6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65" s="1" t="s">
        <v>19</v>
      </c>
    </row>
    <row r="66" spans="1:13" x14ac:dyDescent="0.3">
      <c r="A66" s="1">
        <v>65</v>
      </c>
      <c r="B66" s="3" t="s">
        <v>52</v>
      </c>
      <c r="C66" s="3" t="s">
        <v>146</v>
      </c>
      <c r="D66" s="3" t="str">
        <f>CONCATENATE(Table1[[#This Row],[First Name]]," ",Table1[[#This Row],[Last Name]])</f>
        <v>Mia Martinez</v>
      </c>
      <c r="E66" s="3" t="s">
        <v>22</v>
      </c>
      <c r="F66" s="3" t="s">
        <v>35</v>
      </c>
      <c r="G66" s="7">
        <v>58000</v>
      </c>
      <c r="H66" s="12" t="str">
        <f>IF(Table1[[#This Row],[Salary]]&gt;50000,"High","Low")</f>
        <v>High</v>
      </c>
      <c r="I66" s="10">
        <v>44668</v>
      </c>
      <c r="J66" s="10">
        <v>45056</v>
      </c>
      <c r="K66" s="1">
        <v>4.3</v>
      </c>
      <c r="L6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66" s="1" t="s">
        <v>24</v>
      </c>
    </row>
    <row r="67" spans="1:13" x14ac:dyDescent="0.3">
      <c r="A67" s="1">
        <v>66</v>
      </c>
      <c r="B67" s="3" t="s">
        <v>54</v>
      </c>
      <c r="C67" s="3" t="s">
        <v>147</v>
      </c>
      <c r="D67" s="3" t="str">
        <f>CONCATENATE(Table1[[#This Row],[First Name]]," ",Table1[[#This Row],[Last Name]])</f>
        <v>Noah Robinson</v>
      </c>
      <c r="E67" s="3" t="s">
        <v>12</v>
      </c>
      <c r="F67" s="3" t="s">
        <v>13</v>
      </c>
      <c r="G67" s="7">
        <v>77000</v>
      </c>
      <c r="H67" s="12" t="str">
        <f>IF(Table1[[#This Row],[Salary]]&gt;50000,"High","Low")</f>
        <v>High</v>
      </c>
      <c r="I67" s="10">
        <v>43819</v>
      </c>
      <c r="J67" s="10"/>
      <c r="K67" s="1">
        <v>4.4000000000000004</v>
      </c>
      <c r="L6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67" s="1" t="s">
        <v>29</v>
      </c>
    </row>
    <row r="68" spans="1:13" x14ac:dyDescent="0.3">
      <c r="A68" s="1">
        <v>67</v>
      </c>
      <c r="B68" s="3" t="s">
        <v>57</v>
      </c>
      <c r="C68" s="3" t="s">
        <v>148</v>
      </c>
      <c r="D68" s="3" t="str">
        <f>CONCATENATE(Table1[[#This Row],[First Name]]," ",Table1[[#This Row],[Last Name]])</f>
        <v>Olivia Hernandez</v>
      </c>
      <c r="E68" s="3" t="s">
        <v>17</v>
      </c>
      <c r="F68" s="3" t="s">
        <v>149</v>
      </c>
      <c r="G68" s="7">
        <v>63000</v>
      </c>
      <c r="H68" s="12" t="str">
        <f>IF(Table1[[#This Row],[Salary]]&gt;50000,"High","Low")</f>
        <v>High</v>
      </c>
      <c r="I68" s="10">
        <v>44219</v>
      </c>
      <c r="J68" s="10"/>
      <c r="K68" s="1">
        <v>4.5</v>
      </c>
      <c r="L6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68" s="1" t="s">
        <v>14</v>
      </c>
    </row>
    <row r="69" spans="1:13" x14ac:dyDescent="0.3">
      <c r="A69" s="1">
        <v>68</v>
      </c>
      <c r="B69" s="3" t="s">
        <v>59</v>
      </c>
      <c r="C69" s="3" t="s">
        <v>58</v>
      </c>
      <c r="D69" s="3" t="str">
        <f>CONCATENATE(Table1[[#This Row],[First Name]]," ",Table1[[#This Row],[Last Name]])</f>
        <v>Peter Scott</v>
      </c>
      <c r="E69" s="3" t="s">
        <v>22</v>
      </c>
      <c r="F69" s="3" t="s">
        <v>23</v>
      </c>
      <c r="G69" s="7">
        <v>80000</v>
      </c>
      <c r="H69" s="12" t="str">
        <f>IF(Table1[[#This Row],[Salary]]&gt;50000,"High","Low")</f>
        <v>High</v>
      </c>
      <c r="I69" s="10">
        <v>44164</v>
      </c>
      <c r="J69" s="10"/>
      <c r="K69" s="1">
        <v>4.5999999999999996</v>
      </c>
      <c r="L6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69" s="1" t="s">
        <v>19</v>
      </c>
    </row>
    <row r="70" spans="1:13" x14ac:dyDescent="0.3">
      <c r="A70" s="1">
        <v>69</v>
      </c>
      <c r="B70" s="3" t="s">
        <v>61</v>
      </c>
      <c r="C70" s="3" t="s">
        <v>150</v>
      </c>
      <c r="D70" s="3" t="str">
        <f>CONCATENATE(Table1[[#This Row],[First Name]]," ",Table1[[#This Row],[Last Name]])</f>
        <v>Quinn Sanchez</v>
      </c>
      <c r="E70" s="3" t="s">
        <v>27</v>
      </c>
      <c r="F70" s="3" t="s">
        <v>78</v>
      </c>
      <c r="G70" s="7">
        <v>48000</v>
      </c>
      <c r="H70" s="12" t="str">
        <f>IF(Table1[[#This Row],[Salary]]&gt;50000,"High","Low")</f>
        <v>Low</v>
      </c>
      <c r="I70" s="10">
        <v>44742</v>
      </c>
      <c r="J70" s="10"/>
      <c r="K70" s="1">
        <v>4.0999999999999996</v>
      </c>
      <c r="L7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0" s="1" t="s">
        <v>24</v>
      </c>
    </row>
    <row r="71" spans="1:13" x14ac:dyDescent="0.3">
      <c r="A71" s="1">
        <v>70</v>
      </c>
      <c r="B71" s="3" t="s">
        <v>121</v>
      </c>
      <c r="C71" s="3" t="s">
        <v>151</v>
      </c>
      <c r="D71" s="3" t="str">
        <f>CONCATENATE(Table1[[#This Row],[First Name]]," ",Table1[[#This Row],[Last Name]])</f>
        <v>Ruby Brooks</v>
      </c>
      <c r="E71" s="3" t="s">
        <v>12</v>
      </c>
      <c r="F71" s="3" t="s">
        <v>47</v>
      </c>
      <c r="G71" s="7">
        <v>49000</v>
      </c>
      <c r="H71" s="12" t="str">
        <f>IF(Table1[[#This Row],[Salary]]&gt;50000,"High","Low")</f>
        <v>Low</v>
      </c>
      <c r="I71" s="10">
        <v>44936</v>
      </c>
      <c r="J71" s="10"/>
      <c r="K71" s="1">
        <v>3.8</v>
      </c>
      <c r="L7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71" s="1" t="s">
        <v>29</v>
      </c>
    </row>
    <row r="72" spans="1:13" x14ac:dyDescent="0.3">
      <c r="A72" s="1">
        <v>71</v>
      </c>
      <c r="B72" s="3" t="s">
        <v>123</v>
      </c>
      <c r="C72" s="3" t="s">
        <v>152</v>
      </c>
      <c r="D72" s="3" t="str">
        <f>CONCATENATE(Table1[[#This Row],[First Name]]," ",Table1[[#This Row],[Last Name]])</f>
        <v>Sam Ward</v>
      </c>
      <c r="E72" s="3" t="s">
        <v>22</v>
      </c>
      <c r="F72" s="3" t="s">
        <v>133</v>
      </c>
      <c r="G72" s="7">
        <v>95000</v>
      </c>
      <c r="H72" s="12" t="str">
        <f>IF(Table1[[#This Row],[Salary]]&gt;50000,"High","Low")</f>
        <v>High</v>
      </c>
      <c r="I72" s="10">
        <v>44396</v>
      </c>
      <c r="J72" s="10">
        <v>44971</v>
      </c>
      <c r="K72" s="1">
        <v>4.9000000000000004</v>
      </c>
      <c r="L7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72" s="1" t="s">
        <v>14</v>
      </c>
    </row>
    <row r="73" spans="1:13" x14ac:dyDescent="0.3">
      <c r="A73" s="1">
        <v>72</v>
      </c>
      <c r="B73" s="3" t="s">
        <v>125</v>
      </c>
      <c r="C73" s="3" t="s">
        <v>99</v>
      </c>
      <c r="D73" s="3" t="str">
        <f>CONCATENATE(Table1[[#This Row],[First Name]]," ",Table1[[#This Row],[Last Name]])</f>
        <v>Tina Bennett</v>
      </c>
      <c r="E73" s="3" t="s">
        <v>17</v>
      </c>
      <c r="F73" s="3" t="s">
        <v>153</v>
      </c>
      <c r="G73" s="7">
        <v>67000</v>
      </c>
      <c r="H73" s="12" t="str">
        <f>IF(Table1[[#This Row],[Salary]]&gt;50000,"High","Low")</f>
        <v>High</v>
      </c>
      <c r="I73" s="10">
        <v>44180</v>
      </c>
      <c r="J73" s="10"/>
      <c r="K73" s="1">
        <v>4.4000000000000004</v>
      </c>
      <c r="L7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3" s="1" t="s">
        <v>19</v>
      </c>
    </row>
    <row r="74" spans="1:13" x14ac:dyDescent="0.3">
      <c r="A74" s="1">
        <v>73</v>
      </c>
      <c r="B74" s="3" t="s">
        <v>68</v>
      </c>
      <c r="C74" s="3" t="s">
        <v>154</v>
      </c>
      <c r="D74" s="3" t="str">
        <f>CONCATENATE(Table1[[#This Row],[First Name]]," ",Table1[[#This Row],[Last Name]])</f>
        <v>Ulysses Hughes</v>
      </c>
      <c r="E74" s="3" t="s">
        <v>27</v>
      </c>
      <c r="F74" s="3" t="s">
        <v>89</v>
      </c>
      <c r="G74" s="7">
        <v>59000</v>
      </c>
      <c r="H74" s="12" t="str">
        <f>IF(Table1[[#This Row],[Salary]]&gt;50000,"High","Low")</f>
        <v>High</v>
      </c>
      <c r="I74" s="10">
        <v>43565</v>
      </c>
      <c r="J74" s="10"/>
      <c r="K74" s="1">
        <v>4.2</v>
      </c>
      <c r="L7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4" s="1" t="s">
        <v>24</v>
      </c>
    </row>
    <row r="75" spans="1:13" x14ac:dyDescent="0.3">
      <c r="A75" s="1">
        <v>74</v>
      </c>
      <c r="B75" s="3" t="s">
        <v>70</v>
      </c>
      <c r="C75" s="3" t="s">
        <v>110</v>
      </c>
      <c r="D75" s="3" t="str">
        <f>CONCATENATE(Table1[[#This Row],[First Name]]," ",Table1[[#This Row],[Last Name]])</f>
        <v>Vanessa Kelly</v>
      </c>
      <c r="E75" s="3" t="s">
        <v>12</v>
      </c>
      <c r="F75" s="3" t="s">
        <v>32</v>
      </c>
      <c r="G75" s="7">
        <v>50000</v>
      </c>
      <c r="H75" s="12" t="str">
        <f>IF(Table1[[#This Row],[Salary]]&gt;50000,"High","Low")</f>
        <v>Low</v>
      </c>
      <c r="I75" s="10">
        <v>44839</v>
      </c>
      <c r="J75" s="10"/>
      <c r="K75" s="1">
        <v>3.6</v>
      </c>
      <c r="L7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75" s="1" t="s">
        <v>29</v>
      </c>
    </row>
    <row r="76" spans="1:13" x14ac:dyDescent="0.3">
      <c r="A76" s="1">
        <v>75</v>
      </c>
      <c r="B76" s="3" t="s">
        <v>73</v>
      </c>
      <c r="C76" s="3" t="s">
        <v>113</v>
      </c>
      <c r="D76" s="3" t="str">
        <f>CONCATENATE(Table1[[#This Row],[First Name]]," ",Table1[[#This Row],[Last Name]])</f>
        <v>William Ramirez</v>
      </c>
      <c r="E76" s="3" t="s">
        <v>22</v>
      </c>
      <c r="F76" s="3" t="s">
        <v>100</v>
      </c>
      <c r="G76" s="7">
        <v>84000</v>
      </c>
      <c r="H76" s="12" t="str">
        <f>IF(Table1[[#This Row],[Salary]]&gt;50000,"High","Low")</f>
        <v>High</v>
      </c>
      <c r="I76" s="10">
        <v>43973</v>
      </c>
      <c r="J76" s="10"/>
      <c r="K76" s="1">
        <v>4.5</v>
      </c>
      <c r="L7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6" s="1" t="s">
        <v>14</v>
      </c>
    </row>
    <row r="77" spans="1:13" x14ac:dyDescent="0.3">
      <c r="A77" s="1">
        <v>76</v>
      </c>
      <c r="B77" s="3" t="s">
        <v>76</v>
      </c>
      <c r="C77" s="3" t="s">
        <v>71</v>
      </c>
      <c r="D77" s="3" t="str">
        <f>CONCATENATE(Table1[[#This Row],[First Name]]," ",Table1[[#This Row],[Last Name]])</f>
        <v>Xena Rivera</v>
      </c>
      <c r="E77" s="3" t="s">
        <v>17</v>
      </c>
      <c r="F77" s="3" t="s">
        <v>18</v>
      </c>
      <c r="G77" s="7">
        <v>62000</v>
      </c>
      <c r="H77" s="12" t="str">
        <f>IF(Table1[[#This Row],[Salary]]&gt;50000,"High","Low")</f>
        <v>High</v>
      </c>
      <c r="I77" s="10">
        <v>44304</v>
      </c>
      <c r="J77" s="10">
        <v>44931</v>
      </c>
      <c r="K77" s="1">
        <v>4.3</v>
      </c>
      <c r="L7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7" s="1" t="s">
        <v>19</v>
      </c>
    </row>
    <row r="78" spans="1:13" x14ac:dyDescent="0.3">
      <c r="A78" s="1">
        <v>77</v>
      </c>
      <c r="B78" s="3" t="s">
        <v>79</v>
      </c>
      <c r="C78" s="3" t="s">
        <v>80</v>
      </c>
      <c r="D78" s="3" t="str">
        <f>CONCATENATE(Table1[[#This Row],[First Name]]," ",Table1[[#This Row],[Last Name]])</f>
        <v>Yara Cooper</v>
      </c>
      <c r="E78" s="3" t="s">
        <v>27</v>
      </c>
      <c r="F78" s="3" t="s">
        <v>28</v>
      </c>
      <c r="G78" s="7">
        <v>75000</v>
      </c>
      <c r="H78" s="12" t="str">
        <f>IF(Table1[[#This Row],[Salary]]&gt;50000,"High","Low")</f>
        <v>High</v>
      </c>
      <c r="I78" s="10">
        <v>44420</v>
      </c>
      <c r="J78" s="10"/>
      <c r="K78" s="1">
        <v>4.5999999999999996</v>
      </c>
      <c r="L7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78" s="1" t="s">
        <v>24</v>
      </c>
    </row>
    <row r="79" spans="1:13" x14ac:dyDescent="0.3">
      <c r="A79" s="1">
        <v>78</v>
      </c>
      <c r="B79" s="3" t="s">
        <v>81</v>
      </c>
      <c r="C79" s="3" t="s">
        <v>115</v>
      </c>
      <c r="D79" s="3" t="str">
        <f>CONCATENATE(Table1[[#This Row],[First Name]]," ",Table1[[#This Row],[Last Name]])</f>
        <v>Zachary Torres</v>
      </c>
      <c r="E79" s="3" t="s">
        <v>12</v>
      </c>
      <c r="F79" s="3" t="s">
        <v>155</v>
      </c>
      <c r="G79" s="7">
        <v>57000</v>
      </c>
      <c r="H79" s="12" t="str">
        <f>IF(Table1[[#This Row],[Salary]]&gt;50000,"High","Low")</f>
        <v>High</v>
      </c>
      <c r="I79" s="10">
        <v>43638</v>
      </c>
      <c r="J79" s="10"/>
      <c r="K79" s="1">
        <v>4.2</v>
      </c>
      <c r="L7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79" s="1" t="s">
        <v>29</v>
      </c>
    </row>
    <row r="80" spans="1:13" x14ac:dyDescent="0.3">
      <c r="A80" s="1">
        <v>79</v>
      </c>
      <c r="B80" s="3" t="s">
        <v>84</v>
      </c>
      <c r="C80" s="3" t="s">
        <v>110</v>
      </c>
      <c r="D80" s="3" t="str">
        <f>CONCATENATE(Table1[[#This Row],[First Name]]," ",Table1[[#This Row],[Last Name]])</f>
        <v>Amelia Kelly</v>
      </c>
      <c r="E80" s="3" t="s">
        <v>22</v>
      </c>
      <c r="F80" s="3" t="s">
        <v>92</v>
      </c>
      <c r="G80" s="7">
        <v>75000</v>
      </c>
      <c r="H80" s="12" t="str">
        <f>IF(Table1[[#This Row],[Salary]]&gt;50000,"High","Low")</f>
        <v>High</v>
      </c>
      <c r="I80" s="10">
        <v>44589</v>
      </c>
      <c r="J80" s="10"/>
      <c r="K80" s="1">
        <v>4.3</v>
      </c>
      <c r="L8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80" s="1" t="s">
        <v>14</v>
      </c>
    </row>
    <row r="81" spans="1:13" x14ac:dyDescent="0.3">
      <c r="A81" s="1">
        <v>80</v>
      </c>
      <c r="B81" s="3" t="s">
        <v>87</v>
      </c>
      <c r="C81" s="3" t="s">
        <v>156</v>
      </c>
      <c r="D81" s="3" t="str">
        <f>CONCATENATE(Table1[[#This Row],[First Name]]," ",Table1[[#This Row],[Last Name]])</f>
        <v>Benjamin Green</v>
      </c>
      <c r="E81" s="3" t="s">
        <v>17</v>
      </c>
      <c r="F81" s="3" t="s">
        <v>97</v>
      </c>
      <c r="G81" s="7">
        <v>68000</v>
      </c>
      <c r="H81" s="12" t="str">
        <f>IF(Table1[[#This Row],[Salary]]&gt;50000,"High","Low")</f>
        <v>High</v>
      </c>
      <c r="I81" s="10">
        <v>43906</v>
      </c>
      <c r="J81" s="10"/>
      <c r="K81" s="1">
        <v>4.0999999999999996</v>
      </c>
      <c r="L8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81" s="1" t="s">
        <v>19</v>
      </c>
    </row>
    <row r="82" spans="1:13" x14ac:dyDescent="0.3">
      <c r="A82" s="1">
        <v>81</v>
      </c>
      <c r="B82" s="3" t="s">
        <v>90</v>
      </c>
      <c r="C82" s="3" t="s">
        <v>157</v>
      </c>
      <c r="D82" s="3" t="str">
        <f>CONCATENATE(Table1[[#This Row],[First Name]]," ",Table1[[#This Row],[Last Name]])</f>
        <v>Clara Wood</v>
      </c>
      <c r="E82" s="3" t="s">
        <v>27</v>
      </c>
      <c r="F82" s="3" t="s">
        <v>56</v>
      </c>
      <c r="G82" s="7">
        <v>59000</v>
      </c>
      <c r="H82" s="12" t="str">
        <f>IF(Table1[[#This Row],[Salary]]&gt;50000,"High","Low")</f>
        <v>High</v>
      </c>
      <c r="I82" s="10">
        <v>44340</v>
      </c>
      <c r="J82" s="10">
        <v>45000</v>
      </c>
      <c r="K82" s="1">
        <v>4.4000000000000004</v>
      </c>
      <c r="L8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82" s="1" t="s">
        <v>24</v>
      </c>
    </row>
    <row r="83" spans="1:13" x14ac:dyDescent="0.3">
      <c r="A83" s="1">
        <v>82</v>
      </c>
      <c r="B83" s="3" t="s">
        <v>93</v>
      </c>
      <c r="C83" s="3" t="s">
        <v>96</v>
      </c>
      <c r="D83" s="3" t="str">
        <f>CONCATENATE(Table1[[#This Row],[First Name]]," ",Table1[[#This Row],[Last Name]])</f>
        <v>Daniel Morgan</v>
      </c>
      <c r="E83" s="3" t="s">
        <v>12</v>
      </c>
      <c r="F83" s="3" t="s">
        <v>13</v>
      </c>
      <c r="G83" s="7">
        <v>77000</v>
      </c>
      <c r="H83" s="12" t="str">
        <f>IF(Table1[[#This Row],[Salary]]&gt;50000,"High","Low")</f>
        <v>High</v>
      </c>
      <c r="I83" s="10">
        <v>44145</v>
      </c>
      <c r="J83" s="10"/>
      <c r="K83" s="1">
        <v>4.5</v>
      </c>
      <c r="L8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83" s="1" t="s">
        <v>29</v>
      </c>
    </row>
    <row r="84" spans="1:13" x14ac:dyDescent="0.3">
      <c r="A84" s="1">
        <v>83</v>
      </c>
      <c r="B84" s="3" t="s">
        <v>30</v>
      </c>
      <c r="C84" s="3" t="s">
        <v>99</v>
      </c>
      <c r="D84" s="3" t="str">
        <f>CONCATENATE(Table1[[#This Row],[First Name]]," ",Table1[[#This Row],[Last Name]])</f>
        <v>Eva Bennett</v>
      </c>
      <c r="E84" s="3" t="s">
        <v>22</v>
      </c>
      <c r="F84" s="3" t="s">
        <v>106</v>
      </c>
      <c r="G84" s="7">
        <v>72000</v>
      </c>
      <c r="H84" s="12" t="str">
        <f>IF(Table1[[#This Row],[Salary]]&gt;50000,"High","Low")</f>
        <v>High</v>
      </c>
      <c r="I84" s="10">
        <v>44818</v>
      </c>
      <c r="J84" s="10"/>
      <c r="K84" s="1">
        <v>4.5999999999999996</v>
      </c>
      <c r="L8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84" s="1" t="s">
        <v>14</v>
      </c>
    </row>
    <row r="85" spans="1:13" x14ac:dyDescent="0.3">
      <c r="A85" s="1">
        <v>84</v>
      </c>
      <c r="B85" s="3" t="s">
        <v>33</v>
      </c>
      <c r="C85" s="3" t="s">
        <v>80</v>
      </c>
      <c r="D85" s="3" t="str">
        <f>CONCATENATE(Table1[[#This Row],[First Name]]," ",Table1[[#This Row],[Last Name]])</f>
        <v>Frank Cooper</v>
      </c>
      <c r="E85" s="3" t="s">
        <v>17</v>
      </c>
      <c r="F85" s="3" t="s">
        <v>109</v>
      </c>
      <c r="G85" s="7">
        <v>65000</v>
      </c>
      <c r="H85" s="12" t="str">
        <f>IF(Table1[[#This Row],[Salary]]&gt;50000,"High","Low")</f>
        <v>High</v>
      </c>
      <c r="I85" s="10">
        <v>44017</v>
      </c>
      <c r="J85" s="10"/>
      <c r="K85" s="1">
        <v>4.2</v>
      </c>
      <c r="L8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85" s="1" t="s">
        <v>19</v>
      </c>
    </row>
    <row r="86" spans="1:13" x14ac:dyDescent="0.3">
      <c r="A86" s="1">
        <v>85</v>
      </c>
      <c r="B86" s="3" t="s">
        <v>36</v>
      </c>
      <c r="C86" s="3" t="s">
        <v>158</v>
      </c>
      <c r="D86" s="3" t="str">
        <f>CONCATENATE(Table1[[#This Row],[First Name]]," ",Table1[[#This Row],[Last Name]])</f>
        <v>Grace Murphy</v>
      </c>
      <c r="E86" s="3" t="s">
        <v>27</v>
      </c>
      <c r="F86" s="3" t="s">
        <v>78</v>
      </c>
      <c r="G86" s="7">
        <v>48000</v>
      </c>
      <c r="H86" s="12" t="str">
        <f>IF(Table1[[#This Row],[Salary]]&gt;50000,"High","Low")</f>
        <v>Low</v>
      </c>
      <c r="I86" s="10">
        <v>43748</v>
      </c>
      <c r="J86" s="10"/>
      <c r="K86" s="1">
        <v>3.9</v>
      </c>
      <c r="L8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86" s="1" t="s">
        <v>24</v>
      </c>
    </row>
    <row r="87" spans="1:13" x14ac:dyDescent="0.3">
      <c r="A87" s="1">
        <v>86</v>
      </c>
      <c r="B87" s="3" t="s">
        <v>39</v>
      </c>
      <c r="C87" s="3" t="s">
        <v>82</v>
      </c>
      <c r="D87" s="3" t="str">
        <f>CONCATENATE(Table1[[#This Row],[First Name]]," ",Table1[[#This Row],[Last Name]])</f>
        <v>Henry Bailey</v>
      </c>
      <c r="E87" s="3" t="s">
        <v>12</v>
      </c>
      <c r="F87" s="3" t="s">
        <v>32</v>
      </c>
      <c r="G87" s="7">
        <v>51000</v>
      </c>
      <c r="H87" s="12" t="str">
        <f>IF(Table1[[#This Row],[Salary]]&gt;50000,"High","Low")</f>
        <v>High</v>
      </c>
      <c r="I87" s="10">
        <v>44727</v>
      </c>
      <c r="J87" s="10"/>
      <c r="K87" s="1">
        <v>3.8</v>
      </c>
      <c r="L8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87" s="1" t="s">
        <v>29</v>
      </c>
    </row>
    <row r="88" spans="1:13" x14ac:dyDescent="0.3">
      <c r="A88" s="1">
        <v>87</v>
      </c>
      <c r="B88" s="3" t="s">
        <v>42</v>
      </c>
      <c r="C88" s="3" t="s">
        <v>145</v>
      </c>
      <c r="D88" s="3" t="str">
        <f>CONCATENATE(Table1[[#This Row],[First Name]]," ",Table1[[#This Row],[Last Name]])</f>
        <v>Ivy Gonzalez</v>
      </c>
      <c r="E88" s="3" t="s">
        <v>22</v>
      </c>
      <c r="F88" s="3" t="s">
        <v>23</v>
      </c>
      <c r="G88" s="7">
        <v>88000</v>
      </c>
      <c r="H88" s="12" t="str">
        <f>IF(Table1[[#This Row],[Salary]]&gt;50000,"High","Low")</f>
        <v>High</v>
      </c>
      <c r="I88" s="10">
        <v>43884</v>
      </c>
      <c r="J88" s="10"/>
      <c r="K88" s="1">
        <v>4.7</v>
      </c>
      <c r="L8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88" s="1" t="s">
        <v>14</v>
      </c>
    </row>
    <row r="89" spans="1:13" x14ac:dyDescent="0.3">
      <c r="A89" s="1">
        <v>88</v>
      </c>
      <c r="B89" s="3" t="s">
        <v>45</v>
      </c>
      <c r="C89" s="3" t="s">
        <v>85</v>
      </c>
      <c r="D89" s="3" t="str">
        <f>CONCATENATE(Table1[[#This Row],[First Name]]," ",Table1[[#This Row],[Last Name]])</f>
        <v>Jack Foster</v>
      </c>
      <c r="E89" s="3" t="s">
        <v>17</v>
      </c>
      <c r="F89" s="3" t="s">
        <v>86</v>
      </c>
      <c r="G89" s="7">
        <v>74000</v>
      </c>
      <c r="H89" s="12" t="str">
        <f>IF(Table1[[#This Row],[Salary]]&gt;50000,"High","Low")</f>
        <v>High</v>
      </c>
      <c r="I89" s="10">
        <v>44207</v>
      </c>
      <c r="J89" s="10"/>
      <c r="K89" s="1">
        <v>4.3</v>
      </c>
      <c r="L8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89" s="1" t="s">
        <v>19</v>
      </c>
    </row>
    <row r="90" spans="1:13" x14ac:dyDescent="0.3">
      <c r="A90" s="1">
        <v>89</v>
      </c>
      <c r="B90" s="3" t="s">
        <v>48</v>
      </c>
      <c r="C90" s="3" t="s">
        <v>132</v>
      </c>
      <c r="D90" s="3" t="str">
        <f>CONCATENATE(Table1[[#This Row],[First Name]]," ",Table1[[#This Row],[Last Name]])</f>
        <v>Karen Kim</v>
      </c>
      <c r="E90" s="3" t="s">
        <v>27</v>
      </c>
      <c r="F90" s="3" t="s">
        <v>56</v>
      </c>
      <c r="G90" s="7">
        <v>65000</v>
      </c>
      <c r="H90" s="12" t="str">
        <f>IF(Table1[[#This Row],[Salary]]&gt;50000,"High","Low")</f>
        <v>High</v>
      </c>
      <c r="I90" s="10">
        <v>43920</v>
      </c>
      <c r="J90" s="10">
        <v>44977</v>
      </c>
      <c r="K90" s="1">
        <v>4.5</v>
      </c>
      <c r="L9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90" s="1" t="s">
        <v>24</v>
      </c>
    </row>
    <row r="91" spans="1:13" x14ac:dyDescent="0.3">
      <c r="A91" s="1">
        <v>90</v>
      </c>
      <c r="B91" s="3" t="s">
        <v>50</v>
      </c>
      <c r="C91" s="3" t="s">
        <v>154</v>
      </c>
      <c r="D91" s="3" t="str">
        <f>CONCATENATE(Table1[[#This Row],[First Name]]," ",Table1[[#This Row],[Last Name]])</f>
        <v>Liam Hughes</v>
      </c>
      <c r="E91" s="3" t="s">
        <v>12</v>
      </c>
      <c r="F91" s="3" t="s">
        <v>112</v>
      </c>
      <c r="G91" s="7">
        <v>78000</v>
      </c>
      <c r="H91" s="12" t="str">
        <f>IF(Table1[[#This Row],[Salary]]&gt;50000,"High","Low")</f>
        <v>High</v>
      </c>
      <c r="I91" s="10">
        <v>44806</v>
      </c>
      <c r="J91" s="10"/>
      <c r="K91" s="1">
        <v>4.5999999999999996</v>
      </c>
      <c r="L9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91" s="1" t="s">
        <v>29</v>
      </c>
    </row>
    <row r="92" spans="1:13" x14ac:dyDescent="0.3">
      <c r="A92" s="1">
        <v>91</v>
      </c>
      <c r="B92" s="3" t="s">
        <v>52</v>
      </c>
      <c r="C92" s="3" t="s">
        <v>122</v>
      </c>
      <c r="D92" s="3" t="str">
        <f>CONCATENATE(Table1[[#This Row],[First Name]]," ",Table1[[#This Row],[Last Name]])</f>
        <v>Mia Long</v>
      </c>
      <c r="E92" s="3" t="s">
        <v>22</v>
      </c>
      <c r="F92" s="3" t="s">
        <v>44</v>
      </c>
      <c r="G92" s="7">
        <v>70000</v>
      </c>
      <c r="H92" s="12" t="str">
        <f>IF(Table1[[#This Row],[Salary]]&gt;50000,"High","Low")</f>
        <v>High</v>
      </c>
      <c r="I92" s="10">
        <v>43692</v>
      </c>
      <c r="J92" s="10">
        <v>44938</v>
      </c>
      <c r="K92" s="1">
        <v>4.8</v>
      </c>
      <c r="L9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92" s="1" t="s">
        <v>14</v>
      </c>
    </row>
    <row r="93" spans="1:13" x14ac:dyDescent="0.3">
      <c r="A93" s="1">
        <v>92</v>
      </c>
      <c r="B93" s="3" t="s">
        <v>54</v>
      </c>
      <c r="C93" s="3" t="s">
        <v>46</v>
      </c>
      <c r="D93" s="3" t="str">
        <f>CONCATENATE(Table1[[#This Row],[First Name]]," ",Table1[[#This Row],[Last Name]])</f>
        <v>Noah Lee</v>
      </c>
      <c r="E93" s="3" t="s">
        <v>17</v>
      </c>
      <c r="F93" s="3" t="s">
        <v>18</v>
      </c>
      <c r="G93" s="7">
        <v>68000</v>
      </c>
      <c r="H93" s="12" t="str">
        <f>IF(Table1[[#This Row],[Salary]]&gt;50000,"High","Low")</f>
        <v>High</v>
      </c>
      <c r="I93" s="10">
        <v>44345</v>
      </c>
      <c r="J93" s="10"/>
      <c r="K93" s="1">
        <v>4.4000000000000004</v>
      </c>
      <c r="L9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93" s="1" t="s">
        <v>19</v>
      </c>
    </row>
    <row r="94" spans="1:13" x14ac:dyDescent="0.3">
      <c r="A94" s="1">
        <v>93</v>
      </c>
      <c r="B94" s="3" t="s">
        <v>57</v>
      </c>
      <c r="C94" s="3" t="s">
        <v>159</v>
      </c>
      <c r="D94" s="3" t="str">
        <f>CONCATENATE(Table1[[#This Row],[First Name]]," ",Table1[[#This Row],[Last Name]])</f>
        <v>Olivia Moore</v>
      </c>
      <c r="E94" s="3" t="s">
        <v>27</v>
      </c>
      <c r="F94" s="3" t="s">
        <v>120</v>
      </c>
      <c r="G94" s="7">
        <v>62000</v>
      </c>
      <c r="H94" s="12" t="str">
        <f>IF(Table1[[#This Row],[Salary]]&gt;50000,"High","Low")</f>
        <v>High</v>
      </c>
      <c r="I94" s="10">
        <v>44150</v>
      </c>
      <c r="J94" s="10"/>
      <c r="K94" s="1">
        <v>4.3</v>
      </c>
      <c r="L9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94" s="1" t="s">
        <v>24</v>
      </c>
    </row>
    <row r="95" spans="1:13" x14ac:dyDescent="0.3">
      <c r="A95" s="1">
        <v>94</v>
      </c>
      <c r="B95" s="3" t="s">
        <v>59</v>
      </c>
      <c r="C95" s="3" t="s">
        <v>160</v>
      </c>
      <c r="D95" s="3" t="str">
        <f>CONCATENATE(Table1[[#This Row],[First Name]]," ",Table1[[#This Row],[Last Name]])</f>
        <v>Peter Thompson</v>
      </c>
      <c r="E95" s="3" t="s">
        <v>12</v>
      </c>
      <c r="F95" s="3" t="s">
        <v>32</v>
      </c>
      <c r="G95" s="7">
        <v>49000</v>
      </c>
      <c r="H95" s="12" t="str">
        <f>IF(Table1[[#This Row],[Salary]]&gt;50000,"High","Low")</f>
        <v>Low</v>
      </c>
      <c r="I95" s="10">
        <v>44977</v>
      </c>
      <c r="J95" s="10"/>
      <c r="K95" s="1">
        <v>3.6</v>
      </c>
      <c r="L9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95" s="1" t="s">
        <v>29</v>
      </c>
    </row>
    <row r="96" spans="1:13" x14ac:dyDescent="0.3">
      <c r="A96" s="1">
        <v>95</v>
      </c>
      <c r="B96" s="3" t="s">
        <v>61</v>
      </c>
      <c r="C96" s="3" t="s">
        <v>161</v>
      </c>
      <c r="D96" s="3" t="str">
        <f>CONCATENATE(Table1[[#This Row],[First Name]]," ",Table1[[#This Row],[Last Name]])</f>
        <v>Quinn Hill</v>
      </c>
      <c r="E96" s="3" t="s">
        <v>22</v>
      </c>
      <c r="F96" s="3" t="s">
        <v>133</v>
      </c>
      <c r="G96" s="7">
        <v>91000</v>
      </c>
      <c r="H96" s="12" t="str">
        <f>IF(Table1[[#This Row],[Salary]]&gt;50000,"High","Low")</f>
        <v>High</v>
      </c>
      <c r="I96" s="10">
        <v>44280</v>
      </c>
      <c r="J96" s="10">
        <v>45108</v>
      </c>
      <c r="K96" s="1">
        <v>4.9000000000000004</v>
      </c>
      <c r="L9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96" s="1" t="s">
        <v>14</v>
      </c>
    </row>
    <row r="97" spans="1:13" x14ac:dyDescent="0.3">
      <c r="A97" s="1">
        <v>96</v>
      </c>
      <c r="B97" s="3" t="s">
        <v>121</v>
      </c>
      <c r="C97" s="3" t="s">
        <v>74</v>
      </c>
      <c r="D97" s="3" t="str">
        <f>CONCATENATE(Table1[[#This Row],[First Name]]," ",Table1[[#This Row],[Last Name]])</f>
        <v>Ruby Edwards</v>
      </c>
      <c r="E97" s="3" t="s">
        <v>17</v>
      </c>
      <c r="F97" s="3" t="s">
        <v>149</v>
      </c>
      <c r="G97" s="7">
        <v>72000</v>
      </c>
      <c r="H97" s="12" t="str">
        <f>IF(Table1[[#This Row],[Salary]]&gt;50000,"High","Low")</f>
        <v>High</v>
      </c>
      <c r="I97" s="10">
        <v>43748</v>
      </c>
      <c r="J97" s="10"/>
      <c r="K97" s="1">
        <v>4.0999999999999996</v>
      </c>
      <c r="L9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97" s="1" t="s">
        <v>19</v>
      </c>
    </row>
    <row r="98" spans="1:13" x14ac:dyDescent="0.3">
      <c r="A98" s="1">
        <v>97</v>
      </c>
      <c r="B98" s="3" t="s">
        <v>123</v>
      </c>
      <c r="C98" s="3" t="s">
        <v>162</v>
      </c>
      <c r="D98" s="3" t="str">
        <f>CONCATENATE(Table1[[#This Row],[First Name]]," ",Table1[[#This Row],[Last Name]])</f>
        <v>Sam Perez</v>
      </c>
      <c r="E98" s="3" t="s">
        <v>27</v>
      </c>
      <c r="F98" s="3" t="s">
        <v>116</v>
      </c>
      <c r="G98" s="7">
        <v>57000</v>
      </c>
      <c r="H98" s="12" t="str">
        <f>IF(Table1[[#This Row],[Salary]]&gt;50000,"High","Low")</f>
        <v>High</v>
      </c>
      <c r="I98" s="10">
        <v>44398</v>
      </c>
      <c r="J98" s="10"/>
      <c r="K98" s="1">
        <v>4.2</v>
      </c>
      <c r="L9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98" s="1" t="s">
        <v>24</v>
      </c>
    </row>
    <row r="99" spans="1:13" x14ac:dyDescent="0.3">
      <c r="A99" s="1">
        <v>98</v>
      </c>
      <c r="B99" s="3" t="s">
        <v>125</v>
      </c>
      <c r="C99" s="3" t="s">
        <v>152</v>
      </c>
      <c r="D99" s="3" t="str">
        <f>CONCATENATE(Table1[[#This Row],[First Name]]," ",Table1[[#This Row],[Last Name]])</f>
        <v>Tina Ward</v>
      </c>
      <c r="E99" s="3" t="s">
        <v>12</v>
      </c>
      <c r="F99" s="3" t="s">
        <v>13</v>
      </c>
      <c r="G99" s="7">
        <v>80000</v>
      </c>
      <c r="H99" s="12" t="str">
        <f>IF(Table1[[#This Row],[Salary]]&gt;50000,"High","Low")</f>
        <v>High</v>
      </c>
      <c r="I99" s="10">
        <v>43941</v>
      </c>
      <c r="J99" s="10"/>
      <c r="K99" s="1">
        <v>4.5</v>
      </c>
      <c r="L9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99" s="1" t="s">
        <v>29</v>
      </c>
    </row>
    <row r="100" spans="1:13" x14ac:dyDescent="0.3">
      <c r="A100" s="1">
        <v>99</v>
      </c>
      <c r="B100" s="3" t="s">
        <v>68</v>
      </c>
      <c r="C100" s="3" t="s">
        <v>66</v>
      </c>
      <c r="D100" s="3" t="str">
        <f>CONCATENATE(Table1[[#This Row],[First Name]]," ",Table1[[#This Row],[Last Name]])</f>
        <v>Ulysses Carter</v>
      </c>
      <c r="E100" s="3" t="s">
        <v>22</v>
      </c>
      <c r="F100" s="3" t="s">
        <v>106</v>
      </c>
      <c r="G100" s="7">
        <v>75000</v>
      </c>
      <c r="H100" s="12" t="str">
        <f>IF(Table1[[#This Row],[Salary]]&gt;50000,"High","Low")</f>
        <v>High</v>
      </c>
      <c r="I100" s="10">
        <v>44346</v>
      </c>
      <c r="J100" s="10"/>
      <c r="K100" s="1">
        <v>4.5999999999999996</v>
      </c>
      <c r="L10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00" s="1" t="s">
        <v>14</v>
      </c>
    </row>
    <row r="101" spans="1:13" ht="28.8" x14ac:dyDescent="0.3">
      <c r="A101" s="1">
        <v>100</v>
      </c>
      <c r="B101" s="3" t="s">
        <v>70</v>
      </c>
      <c r="C101" s="3" t="s">
        <v>150</v>
      </c>
      <c r="D101" s="3" t="str">
        <f>CONCATENATE(Table1[[#This Row],[First Name]]," ",Table1[[#This Row],[Last Name]])</f>
        <v>Vanessa Sanchez</v>
      </c>
      <c r="E101" s="3" t="s">
        <v>17</v>
      </c>
      <c r="F101" s="3" t="s">
        <v>163</v>
      </c>
      <c r="G101" s="7">
        <v>64000</v>
      </c>
      <c r="H101" s="12" t="str">
        <f>IF(Table1[[#This Row],[Salary]]&gt;50000,"High","Low")</f>
        <v>High</v>
      </c>
      <c r="I101" s="10">
        <v>44593</v>
      </c>
      <c r="J101" s="10"/>
      <c r="K101" s="1">
        <v>4.2</v>
      </c>
      <c r="L10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01" s="1" t="s">
        <v>19</v>
      </c>
    </row>
    <row r="102" spans="1:13" x14ac:dyDescent="0.3">
      <c r="A102" s="1">
        <v>101</v>
      </c>
      <c r="B102" s="3" t="s">
        <v>164</v>
      </c>
      <c r="C102" s="3" t="s">
        <v>110</v>
      </c>
      <c r="D102" s="3" t="str">
        <f>CONCATENATE(Table1[[#This Row],[First Name]]," ",Table1[[#This Row],[Last Name]])</f>
        <v>Adam Kelly</v>
      </c>
      <c r="E102" s="3" t="s">
        <v>22</v>
      </c>
      <c r="F102" s="3" t="s">
        <v>165</v>
      </c>
      <c r="G102" s="7">
        <v>83000</v>
      </c>
      <c r="H102" s="12" t="str">
        <f>IF(Table1[[#This Row],[Salary]]&gt;50000,"High","Low")</f>
        <v>High</v>
      </c>
      <c r="I102" s="10">
        <v>44088</v>
      </c>
      <c r="J102" s="10"/>
      <c r="K102" s="1">
        <v>4.4000000000000004</v>
      </c>
      <c r="L10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02" s="1" t="s">
        <v>14</v>
      </c>
    </row>
    <row r="103" spans="1:13" x14ac:dyDescent="0.3">
      <c r="A103" s="1">
        <v>102</v>
      </c>
      <c r="B103" s="3" t="s">
        <v>166</v>
      </c>
      <c r="C103" s="3" t="s">
        <v>96</v>
      </c>
      <c r="D103" s="3" t="str">
        <f>CONCATENATE(Table1[[#This Row],[First Name]]," ",Table1[[#This Row],[Last Name]])</f>
        <v>Beth Morgan</v>
      </c>
      <c r="E103" s="3" t="s">
        <v>12</v>
      </c>
      <c r="F103" s="3" t="s">
        <v>32</v>
      </c>
      <c r="G103" s="7">
        <v>59000</v>
      </c>
      <c r="H103" s="12" t="str">
        <f>IF(Table1[[#This Row],[Salary]]&gt;50000,"High","Low")</f>
        <v>High</v>
      </c>
      <c r="I103" s="10">
        <v>44260</v>
      </c>
      <c r="J103" s="10"/>
      <c r="K103" s="1">
        <v>4.0999999999999996</v>
      </c>
      <c r="L10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03" s="1" t="s">
        <v>19</v>
      </c>
    </row>
    <row r="104" spans="1:13" x14ac:dyDescent="0.3">
      <c r="A104" s="1">
        <v>103</v>
      </c>
      <c r="B104" s="3" t="s">
        <v>167</v>
      </c>
      <c r="C104" s="3" t="s">
        <v>151</v>
      </c>
      <c r="D104" s="3" t="str">
        <f>CONCATENATE(Table1[[#This Row],[First Name]]," ",Table1[[#This Row],[Last Name]])</f>
        <v>Chris Brooks</v>
      </c>
      <c r="E104" s="3" t="s">
        <v>17</v>
      </c>
      <c r="F104" s="3" t="s">
        <v>135</v>
      </c>
      <c r="G104" s="7">
        <v>95000</v>
      </c>
      <c r="H104" s="12" t="str">
        <f>IF(Table1[[#This Row],[Salary]]&gt;50000,"High","Low")</f>
        <v>High</v>
      </c>
      <c r="I104" s="10">
        <v>43794</v>
      </c>
      <c r="J104" s="10">
        <v>44999</v>
      </c>
      <c r="K104" s="1">
        <v>4.8</v>
      </c>
      <c r="L10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04" s="1" t="s">
        <v>24</v>
      </c>
    </row>
    <row r="105" spans="1:13" x14ac:dyDescent="0.3">
      <c r="A105" s="1">
        <v>104</v>
      </c>
      <c r="B105" s="3" t="s">
        <v>168</v>
      </c>
      <c r="C105" s="3" t="s">
        <v>91</v>
      </c>
      <c r="D105" s="3" t="str">
        <f>CONCATENATE(Table1[[#This Row],[First Name]]," ",Table1[[#This Row],[Last Name]])</f>
        <v>Diana Reed</v>
      </c>
      <c r="E105" s="3" t="s">
        <v>27</v>
      </c>
      <c r="F105" s="3" t="s">
        <v>28</v>
      </c>
      <c r="G105" s="7">
        <v>78000</v>
      </c>
      <c r="H105" s="12" t="str">
        <f>IF(Table1[[#This Row],[Salary]]&gt;50000,"High","Low")</f>
        <v>High</v>
      </c>
      <c r="I105" s="10">
        <v>44206</v>
      </c>
      <c r="J105" s="10"/>
      <c r="K105" s="1">
        <v>4.5999999999999996</v>
      </c>
      <c r="L10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05" s="1" t="s">
        <v>29</v>
      </c>
    </row>
    <row r="106" spans="1:13" x14ac:dyDescent="0.3">
      <c r="A106" s="1">
        <v>105</v>
      </c>
      <c r="B106" s="3" t="s">
        <v>169</v>
      </c>
      <c r="C106" s="3" t="s">
        <v>46</v>
      </c>
      <c r="D106" s="3" t="str">
        <f>CONCATENATE(Table1[[#This Row],[First Name]]," ",Table1[[#This Row],[Last Name]])</f>
        <v>Ethan Lee</v>
      </c>
      <c r="E106" s="3" t="s">
        <v>22</v>
      </c>
      <c r="F106" s="3" t="s">
        <v>75</v>
      </c>
      <c r="G106" s="7">
        <v>70000</v>
      </c>
      <c r="H106" s="12" t="str">
        <f>IF(Table1[[#This Row],[Salary]]&gt;50000,"High","Low")</f>
        <v>High</v>
      </c>
      <c r="I106" s="10">
        <v>44034</v>
      </c>
      <c r="J106" s="10"/>
      <c r="K106" s="1">
        <v>4.3</v>
      </c>
      <c r="L10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06" s="1" t="s">
        <v>14</v>
      </c>
    </row>
    <row r="107" spans="1:13" x14ac:dyDescent="0.3">
      <c r="A107" s="1">
        <v>106</v>
      </c>
      <c r="B107" s="3" t="s">
        <v>170</v>
      </c>
      <c r="C107" s="3" t="s">
        <v>129</v>
      </c>
      <c r="D107" s="3" t="str">
        <f>CONCATENATE(Table1[[#This Row],[First Name]]," ",Table1[[#This Row],[Last Name]])</f>
        <v>Fiona Garcia</v>
      </c>
      <c r="E107" s="3" t="s">
        <v>12</v>
      </c>
      <c r="F107" s="3" t="s">
        <v>155</v>
      </c>
      <c r="G107" s="7">
        <v>52000</v>
      </c>
      <c r="H107" s="12" t="str">
        <f>IF(Table1[[#This Row],[Salary]]&gt;50000,"High","Low")</f>
        <v>High</v>
      </c>
      <c r="I107" s="10">
        <v>44426</v>
      </c>
      <c r="J107" s="10">
        <v>45076</v>
      </c>
      <c r="K107" s="1">
        <v>3.7</v>
      </c>
      <c r="L10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07" s="1" t="s">
        <v>19</v>
      </c>
    </row>
    <row r="108" spans="1:13" x14ac:dyDescent="0.3">
      <c r="A108" s="1">
        <v>107</v>
      </c>
      <c r="B108" s="3" t="s">
        <v>171</v>
      </c>
      <c r="C108" s="3" t="s">
        <v>43</v>
      </c>
      <c r="D108" s="3" t="str">
        <f>CONCATENATE(Table1[[#This Row],[First Name]]," ",Table1[[#This Row],[Last Name]])</f>
        <v>Greg Thomas</v>
      </c>
      <c r="E108" s="3" t="s">
        <v>17</v>
      </c>
      <c r="F108" s="3" t="s">
        <v>140</v>
      </c>
      <c r="G108" s="7">
        <v>64000</v>
      </c>
      <c r="H108" s="12" t="str">
        <f>IF(Table1[[#This Row],[Salary]]&gt;50000,"High","Low")</f>
        <v>High</v>
      </c>
      <c r="I108" s="10">
        <v>44671</v>
      </c>
      <c r="J108" s="10"/>
      <c r="K108" s="1">
        <v>4.2</v>
      </c>
      <c r="L10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08" s="1" t="s">
        <v>24</v>
      </c>
    </row>
    <row r="109" spans="1:13" x14ac:dyDescent="0.3">
      <c r="A109" s="1">
        <v>108</v>
      </c>
      <c r="B109" s="3" t="s">
        <v>172</v>
      </c>
      <c r="C109" s="3" t="s">
        <v>55</v>
      </c>
      <c r="D109" s="3" t="str">
        <f>CONCATENATE(Table1[[#This Row],[First Name]]," ",Table1[[#This Row],[Last Name]])</f>
        <v>Helen Wright</v>
      </c>
      <c r="E109" s="3" t="s">
        <v>27</v>
      </c>
      <c r="F109" s="3" t="s">
        <v>56</v>
      </c>
      <c r="G109" s="7">
        <v>60000</v>
      </c>
      <c r="H109" s="12" t="str">
        <f>IF(Table1[[#This Row],[Salary]]&gt;50000,"High","Low")</f>
        <v>High</v>
      </c>
      <c r="I109" s="10">
        <v>44177</v>
      </c>
      <c r="J109" s="10"/>
      <c r="K109" s="1">
        <v>4</v>
      </c>
      <c r="L10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09" s="1" t="s">
        <v>29</v>
      </c>
    </row>
    <row r="110" spans="1:13" x14ac:dyDescent="0.3">
      <c r="A110" s="1">
        <v>109</v>
      </c>
      <c r="B110" s="3" t="s">
        <v>173</v>
      </c>
      <c r="C110" s="3" t="s">
        <v>148</v>
      </c>
      <c r="D110" s="3" t="str">
        <f>CONCATENATE(Table1[[#This Row],[First Name]]," ",Table1[[#This Row],[Last Name]])</f>
        <v>Ian Hernandez</v>
      </c>
      <c r="E110" s="3" t="s">
        <v>22</v>
      </c>
      <c r="F110" s="3" t="s">
        <v>83</v>
      </c>
      <c r="G110" s="7">
        <v>87000</v>
      </c>
      <c r="H110" s="12" t="str">
        <f>IF(Table1[[#This Row],[Salary]]&gt;50000,"High","Low")</f>
        <v>High</v>
      </c>
      <c r="I110" s="10">
        <v>44377</v>
      </c>
      <c r="J110" s="10"/>
      <c r="K110" s="1">
        <v>4.5</v>
      </c>
      <c r="L11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0" s="1" t="s">
        <v>14</v>
      </c>
    </row>
    <row r="111" spans="1:13" x14ac:dyDescent="0.3">
      <c r="A111" s="1">
        <v>110</v>
      </c>
      <c r="B111" s="3" t="s">
        <v>174</v>
      </c>
      <c r="C111" s="3" t="s">
        <v>161</v>
      </c>
      <c r="D111" s="3" t="str">
        <f>CONCATENATE(Table1[[#This Row],[First Name]]," ",Table1[[#This Row],[Last Name]])</f>
        <v>Julie Hill</v>
      </c>
      <c r="E111" s="3" t="s">
        <v>12</v>
      </c>
      <c r="F111" s="3" t="s">
        <v>13</v>
      </c>
      <c r="G111" s="7">
        <v>80000</v>
      </c>
      <c r="H111" s="12" t="str">
        <f>IF(Table1[[#This Row],[Salary]]&gt;50000,"High","Low")</f>
        <v>High</v>
      </c>
      <c r="I111" s="10">
        <v>43569</v>
      </c>
      <c r="J111" s="10"/>
      <c r="K111" s="1">
        <v>4.4000000000000004</v>
      </c>
      <c r="L11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1" s="1" t="s">
        <v>19</v>
      </c>
    </row>
    <row r="112" spans="1:13" x14ac:dyDescent="0.3">
      <c r="A112" s="1">
        <v>111</v>
      </c>
      <c r="B112" s="3" t="s">
        <v>175</v>
      </c>
      <c r="C112" s="3" t="s">
        <v>141</v>
      </c>
      <c r="D112" s="3" t="str">
        <f>CONCATENATE(Table1[[#This Row],[First Name]]," ",Table1[[#This Row],[Last Name]])</f>
        <v>Kevin Collins</v>
      </c>
      <c r="E112" s="3" t="s">
        <v>17</v>
      </c>
      <c r="F112" s="3" t="s">
        <v>109</v>
      </c>
      <c r="G112" s="7">
        <v>59000</v>
      </c>
      <c r="H112" s="12" t="str">
        <f>IF(Table1[[#This Row],[Salary]]&gt;50000,"High","Low")</f>
        <v>High</v>
      </c>
      <c r="I112" s="10">
        <v>44075</v>
      </c>
      <c r="J112" s="10"/>
      <c r="K112" s="1">
        <v>4.3</v>
      </c>
      <c r="L11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2" s="1" t="s">
        <v>24</v>
      </c>
    </row>
    <row r="113" spans="1:13" x14ac:dyDescent="0.3">
      <c r="A113" s="1">
        <v>112</v>
      </c>
      <c r="B113" s="3" t="s">
        <v>176</v>
      </c>
      <c r="C113" s="3" t="s">
        <v>177</v>
      </c>
      <c r="D113" s="3" t="str">
        <f>CONCATENATE(Table1[[#This Row],[First Name]]," ",Table1[[#This Row],[Last Name]])</f>
        <v>Laura Campbell</v>
      </c>
      <c r="E113" s="3" t="s">
        <v>27</v>
      </c>
      <c r="F113" s="3" t="s">
        <v>116</v>
      </c>
      <c r="G113" s="7">
        <v>64000</v>
      </c>
      <c r="H113" s="12" t="str">
        <f>IF(Table1[[#This Row],[Salary]]&gt;50000,"High","Low")</f>
        <v>High</v>
      </c>
      <c r="I113" s="10">
        <v>44388</v>
      </c>
      <c r="J113" s="10"/>
      <c r="K113" s="1">
        <v>4.0999999999999996</v>
      </c>
      <c r="L11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3" s="1" t="s">
        <v>29</v>
      </c>
    </row>
    <row r="114" spans="1:13" x14ac:dyDescent="0.3">
      <c r="A114" s="1">
        <v>113</v>
      </c>
      <c r="B114" s="3" t="s">
        <v>178</v>
      </c>
      <c r="C114" s="3" t="s">
        <v>179</v>
      </c>
      <c r="D114" s="3" t="str">
        <f>CONCATENATE(Table1[[#This Row],[First Name]]," ",Table1[[#This Row],[Last Name]])</f>
        <v>Mike Parker</v>
      </c>
      <c r="E114" s="3" t="s">
        <v>22</v>
      </c>
      <c r="F114" s="3" t="s">
        <v>106</v>
      </c>
      <c r="G114" s="7">
        <v>72000</v>
      </c>
      <c r="H114" s="12" t="str">
        <f>IF(Table1[[#This Row],[Salary]]&gt;50000,"High","Low")</f>
        <v>High</v>
      </c>
      <c r="I114" s="10">
        <v>44140</v>
      </c>
      <c r="J114" s="10">
        <v>44946</v>
      </c>
      <c r="K114" s="1">
        <v>4.5999999999999996</v>
      </c>
      <c r="L11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14" s="1" t="s">
        <v>14</v>
      </c>
    </row>
    <row r="115" spans="1:13" x14ac:dyDescent="0.3">
      <c r="A115" s="1">
        <v>114</v>
      </c>
      <c r="B115" s="3" t="s">
        <v>180</v>
      </c>
      <c r="C115" s="3" t="s">
        <v>60</v>
      </c>
      <c r="D115" s="3" t="str">
        <f>CONCATENATE(Table1[[#This Row],[First Name]]," ",Table1[[#This Row],[Last Name]])</f>
        <v>Nina Adams</v>
      </c>
      <c r="E115" s="3" t="s">
        <v>12</v>
      </c>
      <c r="F115" s="3" t="s">
        <v>32</v>
      </c>
      <c r="G115" s="7">
        <v>56000</v>
      </c>
      <c r="H115" s="12" t="str">
        <f>IF(Table1[[#This Row],[Salary]]&gt;50000,"High","Low")</f>
        <v>High</v>
      </c>
      <c r="I115" s="10">
        <v>44578</v>
      </c>
      <c r="J115" s="10"/>
      <c r="K115" s="1">
        <v>3.8</v>
      </c>
      <c r="L11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15" s="1" t="s">
        <v>19</v>
      </c>
    </row>
    <row r="116" spans="1:13" x14ac:dyDescent="0.3">
      <c r="A116" s="1">
        <v>115</v>
      </c>
      <c r="B116" s="3" t="s">
        <v>181</v>
      </c>
      <c r="C116" s="3" t="s">
        <v>182</v>
      </c>
      <c r="D116" s="3" t="str">
        <f>CONCATENATE(Table1[[#This Row],[First Name]]," ",Table1[[#This Row],[Last Name]])</f>
        <v>Owen Rogers</v>
      </c>
      <c r="E116" s="3" t="s">
        <v>17</v>
      </c>
      <c r="F116" s="3" t="s">
        <v>149</v>
      </c>
      <c r="G116" s="7">
        <v>67000</v>
      </c>
      <c r="H116" s="12" t="str">
        <f>IF(Table1[[#This Row],[Salary]]&gt;50000,"High","Low")</f>
        <v>High</v>
      </c>
      <c r="I116" s="10">
        <v>43748</v>
      </c>
      <c r="J116" s="10"/>
      <c r="K116" s="1">
        <v>4.5</v>
      </c>
      <c r="L11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6" s="1" t="s">
        <v>24</v>
      </c>
    </row>
    <row r="117" spans="1:13" x14ac:dyDescent="0.3">
      <c r="A117" s="1">
        <v>116</v>
      </c>
      <c r="B117" s="3" t="s">
        <v>183</v>
      </c>
      <c r="C117" s="3" t="s">
        <v>99</v>
      </c>
      <c r="D117" s="3" t="str">
        <f>CONCATENATE(Table1[[#This Row],[First Name]]," ",Table1[[#This Row],[Last Name]])</f>
        <v>Pam Bennett</v>
      </c>
      <c r="E117" s="3" t="s">
        <v>27</v>
      </c>
      <c r="F117" s="3" t="s">
        <v>120</v>
      </c>
      <c r="G117" s="7">
        <v>61000</v>
      </c>
      <c r="H117" s="12" t="str">
        <f>IF(Table1[[#This Row],[Salary]]&gt;50000,"High","Low")</f>
        <v>High</v>
      </c>
      <c r="I117" s="10">
        <v>44341</v>
      </c>
      <c r="J117" s="10"/>
      <c r="K117" s="1">
        <v>4.2</v>
      </c>
      <c r="L11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7" s="1" t="s">
        <v>29</v>
      </c>
    </row>
    <row r="118" spans="1:13" x14ac:dyDescent="0.3">
      <c r="A118" s="1">
        <v>117</v>
      </c>
      <c r="B118" s="3" t="s">
        <v>61</v>
      </c>
      <c r="C118" s="3" t="s">
        <v>64</v>
      </c>
      <c r="D118" s="3" t="str">
        <f>CONCATENATE(Table1[[#This Row],[First Name]]," ",Table1[[#This Row],[Last Name]])</f>
        <v>Quinn Nelson</v>
      </c>
      <c r="E118" s="3" t="s">
        <v>22</v>
      </c>
      <c r="F118" s="3" t="s">
        <v>137</v>
      </c>
      <c r="G118" s="7">
        <v>75000</v>
      </c>
      <c r="H118" s="12" t="str">
        <f>IF(Table1[[#This Row],[Salary]]&gt;50000,"High","Low")</f>
        <v>High</v>
      </c>
      <c r="I118" s="10">
        <v>44046</v>
      </c>
      <c r="J118" s="10"/>
      <c r="K118" s="1">
        <v>4.4000000000000004</v>
      </c>
      <c r="L11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8" s="1" t="s">
        <v>14</v>
      </c>
    </row>
    <row r="119" spans="1:13" x14ac:dyDescent="0.3">
      <c r="A119" s="1">
        <v>118</v>
      </c>
      <c r="B119" s="3" t="s">
        <v>184</v>
      </c>
      <c r="C119" s="3" t="s">
        <v>74</v>
      </c>
      <c r="D119" s="3" t="str">
        <f>CONCATENATE(Table1[[#This Row],[First Name]]," ",Table1[[#This Row],[Last Name]])</f>
        <v>Ron Edwards</v>
      </c>
      <c r="E119" s="3" t="s">
        <v>12</v>
      </c>
      <c r="F119" s="3" t="s">
        <v>112</v>
      </c>
      <c r="G119" s="7">
        <v>76000</v>
      </c>
      <c r="H119" s="12" t="str">
        <f>IF(Table1[[#This Row],[Salary]]&gt;50000,"High","Low")</f>
        <v>High</v>
      </c>
      <c r="I119" s="10">
        <v>43628</v>
      </c>
      <c r="J119" s="10"/>
      <c r="K119" s="1">
        <v>4.3</v>
      </c>
      <c r="L11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19" s="1" t="s">
        <v>19</v>
      </c>
    </row>
    <row r="120" spans="1:13" x14ac:dyDescent="0.3">
      <c r="A120" s="1">
        <v>119</v>
      </c>
      <c r="B120" s="3" t="s">
        <v>185</v>
      </c>
      <c r="C120" s="3" t="s">
        <v>115</v>
      </c>
      <c r="D120" s="3" t="str">
        <f>CONCATENATE(Table1[[#This Row],[First Name]]," ",Table1[[#This Row],[Last Name]])</f>
        <v>Sara Torres</v>
      </c>
      <c r="E120" s="3" t="s">
        <v>17</v>
      </c>
      <c r="F120" s="3" t="s">
        <v>18</v>
      </c>
      <c r="G120" s="7">
        <v>58000</v>
      </c>
      <c r="H120" s="12" t="str">
        <f>IF(Table1[[#This Row],[Salary]]&gt;50000,"High","Low")</f>
        <v>High</v>
      </c>
      <c r="I120" s="10">
        <v>44315</v>
      </c>
      <c r="J120" s="10">
        <v>44972</v>
      </c>
      <c r="K120" s="1">
        <v>4.0999999999999996</v>
      </c>
      <c r="L12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0" s="1" t="s">
        <v>24</v>
      </c>
    </row>
    <row r="121" spans="1:13" x14ac:dyDescent="0.3">
      <c r="A121" s="1">
        <v>120</v>
      </c>
      <c r="B121" s="3" t="s">
        <v>186</v>
      </c>
      <c r="C121" s="3" t="s">
        <v>146</v>
      </c>
      <c r="D121" s="3" t="str">
        <f>CONCATENATE(Table1[[#This Row],[First Name]]," ",Table1[[#This Row],[Last Name]])</f>
        <v>Tom Martinez</v>
      </c>
      <c r="E121" s="3" t="s">
        <v>27</v>
      </c>
      <c r="F121" s="3" t="s">
        <v>78</v>
      </c>
      <c r="G121" s="7">
        <v>49000</v>
      </c>
      <c r="H121" s="12" t="str">
        <f>IF(Table1[[#This Row],[Salary]]&gt;50000,"High","Low")</f>
        <v>Low</v>
      </c>
      <c r="I121" s="10">
        <v>44096</v>
      </c>
      <c r="J121" s="10"/>
      <c r="K121" s="1">
        <v>3.9</v>
      </c>
      <c r="L12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21" s="1" t="s">
        <v>29</v>
      </c>
    </row>
    <row r="122" spans="1:13" x14ac:dyDescent="0.3">
      <c r="A122" s="1">
        <v>121</v>
      </c>
      <c r="B122" s="3" t="s">
        <v>187</v>
      </c>
      <c r="C122" s="3" t="s">
        <v>188</v>
      </c>
      <c r="D122" s="3" t="str">
        <f>CONCATENATE(Table1[[#This Row],[First Name]]," ",Table1[[#This Row],[Last Name]])</f>
        <v>Uma Walker</v>
      </c>
      <c r="E122" s="3" t="s">
        <v>22</v>
      </c>
      <c r="F122" s="3" t="s">
        <v>44</v>
      </c>
      <c r="G122" s="7">
        <v>80000</v>
      </c>
      <c r="H122" s="12" t="str">
        <f>IF(Table1[[#This Row],[Salary]]&gt;50000,"High","Low")</f>
        <v>High</v>
      </c>
      <c r="I122" s="10">
        <v>44634</v>
      </c>
      <c r="J122" s="10"/>
      <c r="K122" s="1">
        <v>4.5</v>
      </c>
      <c r="L12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2" s="1" t="s">
        <v>14</v>
      </c>
    </row>
    <row r="123" spans="1:13" x14ac:dyDescent="0.3">
      <c r="A123" s="1">
        <v>122</v>
      </c>
      <c r="B123" s="3" t="s">
        <v>189</v>
      </c>
      <c r="C123" s="3" t="s">
        <v>49</v>
      </c>
      <c r="D123" s="3" t="str">
        <f>CONCATENATE(Table1[[#This Row],[First Name]]," ",Table1[[#This Row],[Last Name]])</f>
        <v>Vince Hall</v>
      </c>
      <c r="E123" s="3" t="s">
        <v>12</v>
      </c>
      <c r="F123" s="3" t="s">
        <v>32</v>
      </c>
      <c r="G123" s="7">
        <v>52000</v>
      </c>
      <c r="H123" s="12" t="str">
        <f>IF(Table1[[#This Row],[Salary]]&gt;50000,"High","Low")</f>
        <v>High</v>
      </c>
      <c r="I123" s="10">
        <v>44968</v>
      </c>
      <c r="J123" s="10"/>
      <c r="K123" s="1">
        <v>3.8</v>
      </c>
      <c r="L12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23" s="1" t="s">
        <v>19</v>
      </c>
    </row>
    <row r="124" spans="1:13" x14ac:dyDescent="0.3">
      <c r="A124" s="1">
        <v>123</v>
      </c>
      <c r="B124" s="3" t="s">
        <v>131</v>
      </c>
      <c r="C124" s="3" t="s">
        <v>159</v>
      </c>
      <c r="D124" s="3" t="str">
        <f>CONCATENATE(Table1[[#This Row],[First Name]]," ",Table1[[#This Row],[Last Name]])</f>
        <v>Wendy Moore</v>
      </c>
      <c r="E124" s="3" t="s">
        <v>17</v>
      </c>
      <c r="F124" s="3" t="s">
        <v>153</v>
      </c>
      <c r="G124" s="7">
        <v>67000</v>
      </c>
      <c r="H124" s="12" t="str">
        <f>IF(Table1[[#This Row],[Salary]]&gt;50000,"High","Low")</f>
        <v>High</v>
      </c>
      <c r="I124" s="10">
        <v>44042</v>
      </c>
      <c r="J124" s="10"/>
      <c r="K124" s="1">
        <v>4.3</v>
      </c>
      <c r="L12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4" s="1" t="s">
        <v>24</v>
      </c>
    </row>
    <row r="125" spans="1:13" x14ac:dyDescent="0.3">
      <c r="A125" s="1">
        <v>124</v>
      </c>
      <c r="B125" s="3" t="s">
        <v>134</v>
      </c>
      <c r="C125" s="3" t="s">
        <v>16</v>
      </c>
      <c r="D125" s="3" t="str">
        <f>CONCATENATE(Table1[[#This Row],[First Name]]," ",Table1[[#This Row],[Last Name]])</f>
        <v>Xavier Smith</v>
      </c>
      <c r="E125" s="3" t="s">
        <v>27</v>
      </c>
      <c r="F125" s="3" t="s">
        <v>56</v>
      </c>
      <c r="G125" s="7">
        <v>59000</v>
      </c>
      <c r="H125" s="12" t="str">
        <f>IF(Table1[[#This Row],[Salary]]&gt;50000,"High","Low")</f>
        <v>High</v>
      </c>
      <c r="I125" s="10">
        <v>44479</v>
      </c>
      <c r="J125" s="10"/>
      <c r="K125" s="1">
        <v>4.4000000000000004</v>
      </c>
      <c r="L12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5" s="1" t="s">
        <v>29</v>
      </c>
    </row>
    <row r="126" spans="1:13" ht="28.8" x14ac:dyDescent="0.3">
      <c r="A126" s="1">
        <v>125</v>
      </c>
      <c r="B126" s="3" t="s">
        <v>136</v>
      </c>
      <c r="C126" s="3" t="s">
        <v>11</v>
      </c>
      <c r="D126" s="3" t="str">
        <f>CONCATENATE(Table1[[#This Row],[First Name]]," ",Table1[[#This Row],[Last Name]])</f>
        <v>Yasmine Johnson</v>
      </c>
      <c r="E126" s="3" t="s">
        <v>22</v>
      </c>
      <c r="F126" s="3" t="s">
        <v>100</v>
      </c>
      <c r="G126" s="7">
        <v>82000</v>
      </c>
      <c r="H126" s="12" t="str">
        <f>IF(Table1[[#This Row],[Salary]]&gt;50000,"High","Low")</f>
        <v>High</v>
      </c>
      <c r="I126" s="10">
        <v>43997</v>
      </c>
      <c r="J126" s="10"/>
      <c r="K126" s="1">
        <v>4.7</v>
      </c>
      <c r="L12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26" s="1" t="s">
        <v>14</v>
      </c>
    </row>
    <row r="127" spans="1:13" x14ac:dyDescent="0.3">
      <c r="A127" s="1">
        <v>126</v>
      </c>
      <c r="B127" s="3" t="s">
        <v>190</v>
      </c>
      <c r="C127" s="3" t="s">
        <v>191</v>
      </c>
      <c r="D127" s="3" t="str">
        <f>CONCATENATE(Table1[[#This Row],[First Name]]," ",Table1[[#This Row],[Last Name]])</f>
        <v>Zach Jones</v>
      </c>
      <c r="E127" s="3" t="s">
        <v>12</v>
      </c>
      <c r="F127" s="3" t="s">
        <v>13</v>
      </c>
      <c r="G127" s="7">
        <v>76000</v>
      </c>
      <c r="H127" s="12" t="str">
        <f>IF(Table1[[#This Row],[Salary]]&gt;50000,"High","Low")</f>
        <v>High</v>
      </c>
      <c r="I127" s="10">
        <v>44416</v>
      </c>
      <c r="J127" s="10">
        <v>44995</v>
      </c>
      <c r="K127" s="1">
        <v>4.5</v>
      </c>
      <c r="L12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7" s="1" t="s">
        <v>19</v>
      </c>
    </row>
    <row r="128" spans="1:13" x14ac:dyDescent="0.3">
      <c r="A128" s="1">
        <v>127</v>
      </c>
      <c r="B128" s="3" t="s">
        <v>10</v>
      </c>
      <c r="C128" s="3" t="s">
        <v>46</v>
      </c>
      <c r="D128" s="3" t="str">
        <f>CONCATENATE(Table1[[#This Row],[First Name]]," ",Table1[[#This Row],[Last Name]])</f>
        <v>Alice Lee</v>
      </c>
      <c r="E128" s="3" t="s">
        <v>17</v>
      </c>
      <c r="F128" s="3" t="s">
        <v>97</v>
      </c>
      <c r="G128" s="7">
        <v>61000</v>
      </c>
      <c r="H128" s="12" t="str">
        <f>IF(Table1[[#This Row],[Salary]]&gt;50000,"High","Low")</f>
        <v>High</v>
      </c>
      <c r="I128" s="10">
        <v>44578</v>
      </c>
      <c r="J128" s="10"/>
      <c r="K128" s="1">
        <v>4.2</v>
      </c>
      <c r="L12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8" s="1" t="s">
        <v>24</v>
      </c>
    </row>
    <row r="129" spans="1:13" x14ac:dyDescent="0.3">
      <c r="A129" s="1">
        <v>128</v>
      </c>
      <c r="B129" s="3" t="s">
        <v>15</v>
      </c>
      <c r="C129" s="3" t="s">
        <v>146</v>
      </c>
      <c r="D129" s="3" t="str">
        <f>CONCATENATE(Table1[[#This Row],[First Name]]," ",Table1[[#This Row],[Last Name]])</f>
        <v>Bob Martinez</v>
      </c>
      <c r="E129" s="3" t="s">
        <v>27</v>
      </c>
      <c r="F129" s="3" t="s">
        <v>120</v>
      </c>
      <c r="G129" s="7">
        <v>60000</v>
      </c>
      <c r="H129" s="12" t="str">
        <f>IF(Table1[[#This Row],[Salary]]&gt;50000,"High","Low")</f>
        <v>High</v>
      </c>
      <c r="I129" s="10">
        <v>44502</v>
      </c>
      <c r="J129" s="10"/>
      <c r="K129" s="1">
        <v>4.0999999999999996</v>
      </c>
      <c r="L12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29" s="1" t="s">
        <v>29</v>
      </c>
    </row>
    <row r="130" spans="1:13" x14ac:dyDescent="0.3">
      <c r="A130" s="1">
        <v>129</v>
      </c>
      <c r="B130" s="3" t="s">
        <v>20</v>
      </c>
      <c r="C130" s="3" t="s">
        <v>192</v>
      </c>
      <c r="D130" s="3" t="str">
        <f>CONCATENATE(Table1[[#This Row],[First Name]]," ",Table1[[#This Row],[Last Name]])</f>
        <v>Charlie Roberts</v>
      </c>
      <c r="E130" s="3" t="s">
        <v>22</v>
      </c>
      <c r="F130" s="3" t="s">
        <v>193</v>
      </c>
      <c r="G130" s="7">
        <v>70000</v>
      </c>
      <c r="H130" s="12" t="str">
        <f>IF(Table1[[#This Row],[Salary]]&gt;50000,"High","Low")</f>
        <v>High</v>
      </c>
      <c r="I130" s="10">
        <v>44124</v>
      </c>
      <c r="J130" s="10"/>
      <c r="K130" s="1">
        <v>4.4000000000000004</v>
      </c>
      <c r="L13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30" s="1" t="s">
        <v>14</v>
      </c>
    </row>
    <row r="131" spans="1:13" x14ac:dyDescent="0.3">
      <c r="A131" s="1">
        <v>130</v>
      </c>
      <c r="B131" s="3" t="s">
        <v>168</v>
      </c>
      <c r="C131" s="3" t="s">
        <v>162</v>
      </c>
      <c r="D131" s="3" t="str">
        <f>CONCATENATE(Table1[[#This Row],[First Name]]," ",Table1[[#This Row],[Last Name]])</f>
        <v>Diana Perez</v>
      </c>
      <c r="E131" s="3" t="s">
        <v>12</v>
      </c>
      <c r="F131" s="3" t="s">
        <v>47</v>
      </c>
      <c r="G131" s="7">
        <v>49000</v>
      </c>
      <c r="H131" s="12" t="str">
        <f>IF(Table1[[#This Row],[Salary]]&gt;50000,"High","Low")</f>
        <v>Low</v>
      </c>
      <c r="I131" s="10">
        <v>44614</v>
      </c>
      <c r="J131" s="10"/>
      <c r="K131" s="1">
        <v>3.7</v>
      </c>
      <c r="L13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31" s="1" t="s">
        <v>19</v>
      </c>
    </row>
    <row r="132" spans="1:13" x14ac:dyDescent="0.3">
      <c r="A132" s="1">
        <v>131</v>
      </c>
      <c r="B132" s="3" t="s">
        <v>169</v>
      </c>
      <c r="C132" s="3" t="s">
        <v>143</v>
      </c>
      <c r="D132" s="3" t="str">
        <f>CONCATENATE(Table1[[#This Row],[First Name]]," ",Table1[[#This Row],[Last Name]])</f>
        <v>Ethan Lopez</v>
      </c>
      <c r="E132" s="3" t="s">
        <v>17</v>
      </c>
      <c r="F132" s="3" t="s">
        <v>86</v>
      </c>
      <c r="G132" s="7">
        <v>74000</v>
      </c>
      <c r="H132" s="12" t="str">
        <f>IF(Table1[[#This Row],[Salary]]&gt;50000,"High","Low")</f>
        <v>High</v>
      </c>
      <c r="I132" s="10">
        <v>44284</v>
      </c>
      <c r="J132" s="10"/>
      <c r="K132" s="1">
        <v>4.5999999999999996</v>
      </c>
      <c r="L13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32" s="1" t="s">
        <v>24</v>
      </c>
    </row>
    <row r="133" spans="1:13" x14ac:dyDescent="0.3">
      <c r="A133" s="1">
        <v>132</v>
      </c>
      <c r="B133" s="3" t="s">
        <v>170</v>
      </c>
      <c r="C133" s="3" t="s">
        <v>194</v>
      </c>
      <c r="D133" s="3" t="str">
        <f>CONCATENATE(Table1[[#This Row],[First Name]]," ",Table1[[#This Row],[Last Name]])</f>
        <v>Fiona White</v>
      </c>
      <c r="E133" s="3" t="s">
        <v>27</v>
      </c>
      <c r="F133" s="3" t="s">
        <v>116</v>
      </c>
      <c r="G133" s="7">
        <v>61000</v>
      </c>
      <c r="H133" s="12" t="str">
        <f>IF(Table1[[#This Row],[Salary]]&gt;50000,"High","Low")</f>
        <v>High</v>
      </c>
      <c r="I133" s="10">
        <v>44666</v>
      </c>
      <c r="J133" s="10"/>
      <c r="K133" s="1">
        <v>4.2</v>
      </c>
      <c r="L13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33" s="1" t="s">
        <v>29</v>
      </c>
    </row>
    <row r="134" spans="1:13" x14ac:dyDescent="0.3">
      <c r="A134" s="1">
        <v>133</v>
      </c>
      <c r="B134" s="3" t="s">
        <v>171</v>
      </c>
      <c r="C134" s="3" t="s">
        <v>160</v>
      </c>
      <c r="D134" s="3" t="str">
        <f>CONCATENATE(Table1[[#This Row],[First Name]]," ",Table1[[#This Row],[Last Name]])</f>
        <v>Greg Thompson</v>
      </c>
      <c r="E134" s="3" t="s">
        <v>22</v>
      </c>
      <c r="F134" s="3" t="s">
        <v>23</v>
      </c>
      <c r="G134" s="7">
        <v>89000</v>
      </c>
      <c r="H134" s="12" t="str">
        <f>IF(Table1[[#This Row],[Salary]]&gt;50000,"High","Low")</f>
        <v>High</v>
      </c>
      <c r="I134" s="10">
        <v>43976</v>
      </c>
      <c r="J134" s="10"/>
      <c r="K134" s="1">
        <v>4.5</v>
      </c>
      <c r="L13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34" s="1" t="s">
        <v>14</v>
      </c>
    </row>
    <row r="135" spans="1:13" x14ac:dyDescent="0.3">
      <c r="A135" s="1">
        <v>134</v>
      </c>
      <c r="B135" s="3" t="s">
        <v>172</v>
      </c>
      <c r="C135" s="3" t="s">
        <v>195</v>
      </c>
      <c r="D135" s="3" t="str">
        <f>CONCATENATE(Table1[[#This Row],[First Name]]," ",Table1[[#This Row],[Last Name]])</f>
        <v>Helen Harris</v>
      </c>
      <c r="E135" s="3" t="s">
        <v>12</v>
      </c>
      <c r="F135" s="3" t="s">
        <v>155</v>
      </c>
      <c r="G135" s="7">
        <v>55000</v>
      </c>
      <c r="H135" s="12" t="str">
        <f>IF(Table1[[#This Row],[Salary]]&gt;50000,"High","Low")</f>
        <v>High</v>
      </c>
      <c r="I135" s="10">
        <v>44207</v>
      </c>
      <c r="J135" s="10">
        <v>45038</v>
      </c>
      <c r="K135" s="1">
        <v>3.8</v>
      </c>
      <c r="L13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35" s="1" t="s">
        <v>19</v>
      </c>
    </row>
    <row r="136" spans="1:13" x14ac:dyDescent="0.3">
      <c r="A136" s="1">
        <v>135</v>
      </c>
      <c r="B136" s="3" t="s">
        <v>173</v>
      </c>
      <c r="C136" s="3" t="s">
        <v>196</v>
      </c>
      <c r="D136" s="3" t="str">
        <f>CONCATENATE(Table1[[#This Row],[First Name]]," ",Table1[[#This Row],[Last Name]])</f>
        <v>Ian Martin</v>
      </c>
      <c r="E136" s="3" t="s">
        <v>17</v>
      </c>
      <c r="F136" s="3" t="s">
        <v>18</v>
      </c>
      <c r="G136" s="7">
        <v>62000</v>
      </c>
      <c r="H136" s="12" t="str">
        <f>IF(Table1[[#This Row],[Salary]]&gt;50000,"High","Low")</f>
        <v>High</v>
      </c>
      <c r="I136" s="10">
        <v>43655</v>
      </c>
      <c r="J136" s="10"/>
      <c r="K136" s="1">
        <v>4.3</v>
      </c>
      <c r="L13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36" s="1" t="s">
        <v>24</v>
      </c>
    </row>
    <row r="137" spans="1:13" x14ac:dyDescent="0.3">
      <c r="A137" s="1">
        <v>136</v>
      </c>
      <c r="B137" s="3" t="s">
        <v>174</v>
      </c>
      <c r="C137" s="3" t="s">
        <v>53</v>
      </c>
      <c r="D137" s="3" t="str">
        <f>CONCATENATE(Table1[[#This Row],[First Name]]," ",Table1[[#This Row],[Last Name]])</f>
        <v>Julie King</v>
      </c>
      <c r="E137" s="3" t="s">
        <v>27</v>
      </c>
      <c r="F137" s="3" t="s">
        <v>78</v>
      </c>
      <c r="G137" s="7">
        <v>47000</v>
      </c>
      <c r="H137" s="12" t="str">
        <f>IF(Table1[[#This Row],[Salary]]&gt;50000,"High","Low")</f>
        <v>Low</v>
      </c>
      <c r="I137" s="10">
        <v>44409</v>
      </c>
      <c r="J137" s="10"/>
      <c r="K137" s="1">
        <v>3.9</v>
      </c>
      <c r="L13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37" s="1" t="s">
        <v>29</v>
      </c>
    </row>
    <row r="138" spans="1:13" x14ac:dyDescent="0.3">
      <c r="A138" s="1">
        <v>137</v>
      </c>
      <c r="B138" s="3" t="s">
        <v>175</v>
      </c>
      <c r="C138" s="3" t="s">
        <v>58</v>
      </c>
      <c r="D138" s="3" t="str">
        <f>CONCATENATE(Table1[[#This Row],[First Name]]," ",Table1[[#This Row],[Last Name]])</f>
        <v>Kevin Scott</v>
      </c>
      <c r="E138" s="3" t="s">
        <v>22</v>
      </c>
      <c r="F138" s="3" t="s">
        <v>83</v>
      </c>
      <c r="G138" s="7">
        <v>80000</v>
      </c>
      <c r="H138" s="12" t="str">
        <f>IF(Table1[[#This Row],[Salary]]&gt;50000,"High","Low")</f>
        <v>High</v>
      </c>
      <c r="I138" s="10">
        <v>44085</v>
      </c>
      <c r="J138" s="10"/>
      <c r="K138" s="1">
        <v>4.5999999999999996</v>
      </c>
      <c r="L13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38" s="1" t="s">
        <v>14</v>
      </c>
    </row>
    <row r="139" spans="1:13" x14ac:dyDescent="0.3">
      <c r="A139" s="1">
        <v>138</v>
      </c>
      <c r="B139" s="3" t="s">
        <v>176</v>
      </c>
      <c r="C139" s="3" t="s">
        <v>197</v>
      </c>
      <c r="D139" s="3" t="str">
        <f>CONCATENATE(Table1[[#This Row],[First Name]]," ",Table1[[#This Row],[Last Name]])</f>
        <v>Laura Clark</v>
      </c>
      <c r="E139" s="3" t="s">
        <v>12</v>
      </c>
      <c r="F139" s="3" t="s">
        <v>13</v>
      </c>
      <c r="G139" s="7">
        <v>79000</v>
      </c>
      <c r="H139" s="12" t="str">
        <f>IF(Table1[[#This Row],[Salary]]&gt;50000,"High","Low")</f>
        <v>High</v>
      </c>
      <c r="I139" s="10">
        <v>44594</v>
      </c>
      <c r="J139" s="10">
        <v>45076</v>
      </c>
      <c r="K139" s="1">
        <v>4.4000000000000004</v>
      </c>
      <c r="L13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39" s="1" t="s">
        <v>19</v>
      </c>
    </row>
    <row r="140" spans="1:13" ht="28.8" x14ac:dyDescent="0.3">
      <c r="A140" s="1">
        <v>139</v>
      </c>
      <c r="B140" s="3" t="s">
        <v>178</v>
      </c>
      <c r="C140" s="3" t="s">
        <v>198</v>
      </c>
      <c r="D140" s="3" t="str">
        <f>CONCATENATE(Table1[[#This Row],[First Name]]," ",Table1[[#This Row],[Last Name]])</f>
        <v>Mike Rodriguez</v>
      </c>
      <c r="E140" s="3" t="s">
        <v>17</v>
      </c>
      <c r="F140" s="3" t="s">
        <v>127</v>
      </c>
      <c r="G140" s="7">
        <v>75000</v>
      </c>
      <c r="H140" s="12" t="str">
        <f>IF(Table1[[#This Row],[Salary]]&gt;50000,"High","Low")</f>
        <v>High</v>
      </c>
      <c r="I140" s="10">
        <v>43900</v>
      </c>
      <c r="J140" s="10"/>
      <c r="K140" s="1">
        <v>4.5</v>
      </c>
      <c r="L14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0" s="1" t="s">
        <v>24</v>
      </c>
    </row>
    <row r="141" spans="1:13" x14ac:dyDescent="0.3">
      <c r="A141" s="1">
        <v>140</v>
      </c>
      <c r="B141" s="3" t="s">
        <v>180</v>
      </c>
      <c r="C141" s="3" t="s">
        <v>46</v>
      </c>
      <c r="D141" s="3" t="str">
        <f>CONCATENATE(Table1[[#This Row],[First Name]]," ",Table1[[#This Row],[Last Name]])</f>
        <v>Nina Lee</v>
      </c>
      <c r="E141" s="3" t="s">
        <v>27</v>
      </c>
      <c r="F141" s="3" t="s">
        <v>120</v>
      </c>
      <c r="G141" s="7">
        <v>59000</v>
      </c>
      <c r="H141" s="12" t="str">
        <f>IF(Table1[[#This Row],[Salary]]&gt;50000,"High","Low")</f>
        <v>High</v>
      </c>
      <c r="I141" s="10">
        <v>44487</v>
      </c>
      <c r="J141" s="10"/>
      <c r="K141" s="1">
        <v>4.2</v>
      </c>
      <c r="L14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1" s="1" t="s">
        <v>29</v>
      </c>
    </row>
    <row r="142" spans="1:13" x14ac:dyDescent="0.3">
      <c r="A142" s="1">
        <v>141</v>
      </c>
      <c r="B142" s="3" t="s">
        <v>181</v>
      </c>
      <c r="C142" s="3" t="s">
        <v>26</v>
      </c>
      <c r="D142" s="3" t="str">
        <f>CONCATENATE(Table1[[#This Row],[First Name]]," ",Table1[[#This Row],[Last Name]])</f>
        <v>Owen Wilson</v>
      </c>
      <c r="E142" s="3" t="s">
        <v>22</v>
      </c>
      <c r="F142" s="3" t="s">
        <v>44</v>
      </c>
      <c r="G142" s="7">
        <v>72000</v>
      </c>
      <c r="H142" s="12" t="str">
        <f>IF(Table1[[#This Row],[Salary]]&gt;50000,"High","Low")</f>
        <v>High</v>
      </c>
      <c r="I142" s="10">
        <v>44004</v>
      </c>
      <c r="J142" s="10"/>
      <c r="K142" s="1">
        <v>4.4000000000000004</v>
      </c>
      <c r="L14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2" s="1" t="s">
        <v>14</v>
      </c>
    </row>
    <row r="143" spans="1:13" x14ac:dyDescent="0.3">
      <c r="A143" s="1">
        <v>142</v>
      </c>
      <c r="B143" s="3" t="s">
        <v>183</v>
      </c>
      <c r="C143" s="3" t="s">
        <v>146</v>
      </c>
      <c r="D143" s="3" t="str">
        <f>CONCATENATE(Table1[[#This Row],[First Name]]," ",Table1[[#This Row],[Last Name]])</f>
        <v>Pam Martinez</v>
      </c>
      <c r="E143" s="3" t="s">
        <v>12</v>
      </c>
      <c r="F143" s="3" t="s">
        <v>32</v>
      </c>
      <c r="G143" s="7">
        <v>48000</v>
      </c>
      <c r="H143" s="12" t="str">
        <f>IF(Table1[[#This Row],[Salary]]&gt;50000,"High","Low")</f>
        <v>Low</v>
      </c>
      <c r="I143" s="10">
        <v>44576</v>
      </c>
      <c r="J143" s="10"/>
      <c r="K143" s="1">
        <v>3.6</v>
      </c>
      <c r="L14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43" s="1" t="s">
        <v>19</v>
      </c>
    </row>
    <row r="144" spans="1:13" x14ac:dyDescent="0.3">
      <c r="A144" s="1">
        <v>143</v>
      </c>
      <c r="B144" s="3" t="s">
        <v>61</v>
      </c>
      <c r="C144" s="3" t="s">
        <v>31</v>
      </c>
      <c r="D144" s="3" t="str">
        <f>CONCATENATE(Table1[[#This Row],[First Name]]," ",Table1[[#This Row],[Last Name]])</f>
        <v>Quinn Davis</v>
      </c>
      <c r="E144" s="3" t="s">
        <v>17</v>
      </c>
      <c r="F144" s="3" t="s">
        <v>140</v>
      </c>
      <c r="G144" s="7">
        <v>65000</v>
      </c>
      <c r="H144" s="12" t="str">
        <f>IF(Table1[[#This Row],[Salary]]&gt;50000,"High","Low")</f>
        <v>High</v>
      </c>
      <c r="I144" s="10">
        <v>44155</v>
      </c>
      <c r="J144" s="10"/>
      <c r="K144" s="1">
        <v>4.0999999999999996</v>
      </c>
      <c r="L14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4" s="1" t="s">
        <v>24</v>
      </c>
    </row>
    <row r="145" spans="1:13" x14ac:dyDescent="0.3">
      <c r="A145" s="1">
        <v>144</v>
      </c>
      <c r="B145" s="3" t="s">
        <v>184</v>
      </c>
      <c r="C145" s="3" t="s">
        <v>160</v>
      </c>
      <c r="D145" s="3" t="str">
        <f>CONCATENATE(Table1[[#This Row],[First Name]]," ",Table1[[#This Row],[Last Name]])</f>
        <v>Ron Thompson</v>
      </c>
      <c r="E145" s="3" t="s">
        <v>27</v>
      </c>
      <c r="F145" s="3" t="s">
        <v>28</v>
      </c>
      <c r="G145" s="7">
        <v>72000</v>
      </c>
      <c r="H145" s="12" t="str">
        <f>IF(Table1[[#This Row],[Salary]]&gt;50000,"High","Low")</f>
        <v>High</v>
      </c>
      <c r="I145" s="10">
        <v>44267</v>
      </c>
      <c r="J145" s="10"/>
      <c r="K145" s="1">
        <v>4.3</v>
      </c>
      <c r="L14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5" s="1" t="s">
        <v>29</v>
      </c>
    </row>
    <row r="146" spans="1:13" x14ac:dyDescent="0.3">
      <c r="A146" s="1">
        <v>145</v>
      </c>
      <c r="B146" s="3" t="s">
        <v>185</v>
      </c>
      <c r="C146" s="3" t="s">
        <v>66</v>
      </c>
      <c r="D146" s="3" t="str">
        <f>CONCATENATE(Table1[[#This Row],[First Name]]," ",Table1[[#This Row],[Last Name]])</f>
        <v>Sara Carter</v>
      </c>
      <c r="E146" s="3" t="s">
        <v>22</v>
      </c>
      <c r="F146" s="3" t="s">
        <v>137</v>
      </c>
      <c r="G146" s="7">
        <v>83000</v>
      </c>
      <c r="H146" s="12" t="str">
        <f>IF(Table1[[#This Row],[Salary]]&gt;50000,"High","Low")</f>
        <v>High</v>
      </c>
      <c r="I146" s="10">
        <v>44665</v>
      </c>
      <c r="J146" s="10"/>
      <c r="K146" s="1">
        <v>4.5</v>
      </c>
      <c r="L14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6" s="1" t="s">
        <v>14</v>
      </c>
    </row>
    <row r="147" spans="1:13" x14ac:dyDescent="0.3">
      <c r="A147" s="1">
        <v>146</v>
      </c>
      <c r="B147" s="3" t="s">
        <v>186</v>
      </c>
      <c r="C147" s="3" t="s">
        <v>51</v>
      </c>
      <c r="D147" s="3" t="str">
        <f>CONCATENATE(Table1[[#This Row],[First Name]]," ",Table1[[#This Row],[Last Name]])</f>
        <v>Tom Young</v>
      </c>
      <c r="E147" s="3" t="s">
        <v>12</v>
      </c>
      <c r="F147" s="3" t="s">
        <v>13</v>
      </c>
      <c r="G147" s="7">
        <v>78000</v>
      </c>
      <c r="H147" s="12" t="str">
        <f>IF(Table1[[#This Row],[Salary]]&gt;50000,"High","Low")</f>
        <v>High</v>
      </c>
      <c r="I147" s="10">
        <v>44348</v>
      </c>
      <c r="J147" s="10"/>
      <c r="K147" s="1">
        <v>4.4000000000000004</v>
      </c>
      <c r="L14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7" s="1" t="s">
        <v>19</v>
      </c>
    </row>
    <row r="148" spans="1:13" x14ac:dyDescent="0.3">
      <c r="A148" s="1">
        <v>147</v>
      </c>
      <c r="B148" s="3" t="s">
        <v>187</v>
      </c>
      <c r="C148" s="3" t="s">
        <v>139</v>
      </c>
      <c r="D148" s="3" t="str">
        <f>CONCATENATE(Table1[[#This Row],[First Name]]," ",Table1[[#This Row],[Last Name]])</f>
        <v>Uma Turner</v>
      </c>
      <c r="E148" s="3" t="s">
        <v>17</v>
      </c>
      <c r="F148" s="3" t="s">
        <v>109</v>
      </c>
      <c r="G148" s="7">
        <v>67000</v>
      </c>
      <c r="H148" s="12" t="str">
        <f>IF(Table1[[#This Row],[Salary]]&gt;50000,"High","Low")</f>
        <v>High</v>
      </c>
      <c r="I148" s="10">
        <v>44060</v>
      </c>
      <c r="J148" s="10"/>
      <c r="K148" s="1">
        <v>4.3</v>
      </c>
      <c r="L14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8" s="1" t="s">
        <v>24</v>
      </c>
    </row>
    <row r="149" spans="1:13" x14ac:dyDescent="0.3">
      <c r="A149" s="1">
        <v>148</v>
      </c>
      <c r="B149" s="3" t="s">
        <v>189</v>
      </c>
      <c r="C149" s="3" t="s">
        <v>40</v>
      </c>
      <c r="D149" s="3" t="str">
        <f>CONCATENATE(Table1[[#This Row],[First Name]]," ",Table1[[#This Row],[Last Name]])</f>
        <v>Vince Anderson</v>
      </c>
      <c r="E149" s="3" t="s">
        <v>27</v>
      </c>
      <c r="F149" s="3" t="s">
        <v>56</v>
      </c>
      <c r="G149" s="7">
        <v>61000</v>
      </c>
      <c r="H149" s="12" t="str">
        <f>IF(Table1[[#This Row],[Salary]]&gt;50000,"High","Low")</f>
        <v>High</v>
      </c>
      <c r="I149" s="10">
        <v>44809</v>
      </c>
      <c r="J149" s="10">
        <v>45005</v>
      </c>
      <c r="K149" s="1">
        <v>4.4000000000000004</v>
      </c>
      <c r="L14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49" s="1" t="s">
        <v>29</v>
      </c>
    </row>
    <row r="150" spans="1:13" ht="28.8" x14ac:dyDescent="0.3">
      <c r="A150" s="1">
        <v>149</v>
      </c>
      <c r="B150" s="3" t="s">
        <v>131</v>
      </c>
      <c r="C150" s="3" t="s">
        <v>198</v>
      </c>
      <c r="D150" s="3" t="str">
        <f>CONCATENATE(Table1[[#This Row],[First Name]]," ",Table1[[#This Row],[Last Name]])</f>
        <v>Wendy Rodriguez</v>
      </c>
      <c r="E150" s="3" t="s">
        <v>22</v>
      </c>
      <c r="F150" s="3" t="s">
        <v>106</v>
      </c>
      <c r="G150" s="7">
        <v>71000</v>
      </c>
      <c r="H150" s="12" t="str">
        <f>IF(Table1[[#This Row],[Salary]]&gt;50000,"High","Low")</f>
        <v>High</v>
      </c>
      <c r="I150" s="10">
        <v>44221</v>
      </c>
      <c r="J150" s="10"/>
      <c r="K150" s="1">
        <v>4.2</v>
      </c>
      <c r="L15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0" s="1" t="s">
        <v>14</v>
      </c>
    </row>
    <row r="151" spans="1:13" x14ac:dyDescent="0.3">
      <c r="A151" s="1">
        <v>150</v>
      </c>
      <c r="B151" s="3" t="s">
        <v>134</v>
      </c>
      <c r="C151" s="3" t="s">
        <v>195</v>
      </c>
      <c r="D151" s="3" t="str">
        <f>CONCATENATE(Table1[[#This Row],[First Name]]," ",Table1[[#This Row],[Last Name]])</f>
        <v>Xavier Harris</v>
      </c>
      <c r="E151" s="3" t="s">
        <v>12</v>
      </c>
      <c r="F151" s="3" t="s">
        <v>155</v>
      </c>
      <c r="G151" s="7">
        <v>50000</v>
      </c>
      <c r="H151" s="12" t="str">
        <f>IF(Table1[[#This Row],[Salary]]&gt;50000,"High","Low")</f>
        <v>Low</v>
      </c>
      <c r="I151" s="10">
        <v>44602</v>
      </c>
      <c r="J151" s="10"/>
      <c r="K151" s="1">
        <v>3.8</v>
      </c>
      <c r="L15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51" s="1" t="s">
        <v>19</v>
      </c>
    </row>
    <row r="152" spans="1:13" x14ac:dyDescent="0.3">
      <c r="A152" s="1">
        <v>151</v>
      </c>
      <c r="B152" s="3" t="s">
        <v>10</v>
      </c>
      <c r="C152" s="3" t="s">
        <v>99</v>
      </c>
      <c r="D152" s="3" t="str">
        <f>CONCATENATE(Table1[[#This Row],[First Name]]," ",Table1[[#This Row],[Last Name]])</f>
        <v>Alice Bennett</v>
      </c>
      <c r="E152" s="3" t="s">
        <v>22</v>
      </c>
      <c r="F152" s="3" t="s">
        <v>165</v>
      </c>
      <c r="G152" s="7">
        <v>85000</v>
      </c>
      <c r="H152" s="12" t="str">
        <f>IF(Table1[[#This Row],[Salary]]&gt;50000,"High","Low")</f>
        <v>High</v>
      </c>
      <c r="I152" s="10">
        <v>43864</v>
      </c>
      <c r="J152" s="10"/>
      <c r="K152" s="1">
        <v>4.5</v>
      </c>
      <c r="L15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2" s="1" t="s">
        <v>14</v>
      </c>
    </row>
    <row r="153" spans="1:13" x14ac:dyDescent="0.3">
      <c r="A153" s="1">
        <v>152</v>
      </c>
      <c r="B153" s="3" t="s">
        <v>199</v>
      </c>
      <c r="C153" s="3" t="s">
        <v>179</v>
      </c>
      <c r="D153" s="3" t="str">
        <f>CONCATENATE(Table1[[#This Row],[First Name]]," ",Table1[[#This Row],[Last Name]])</f>
        <v>Brian Parker</v>
      </c>
      <c r="E153" s="3" t="s">
        <v>12</v>
      </c>
      <c r="F153" s="3" t="s">
        <v>32</v>
      </c>
      <c r="G153" s="7">
        <v>57000</v>
      </c>
      <c r="H153" s="12" t="str">
        <f>IF(Table1[[#This Row],[Salary]]&gt;50000,"High","Low")</f>
        <v>High</v>
      </c>
      <c r="I153" s="10">
        <v>44501</v>
      </c>
      <c r="J153" s="10"/>
      <c r="K153" s="1">
        <v>3.9</v>
      </c>
      <c r="L15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53" s="1" t="s">
        <v>19</v>
      </c>
    </row>
    <row r="154" spans="1:13" x14ac:dyDescent="0.3">
      <c r="A154" s="1">
        <v>153</v>
      </c>
      <c r="B154" s="3" t="s">
        <v>200</v>
      </c>
      <c r="C154" s="3" t="s">
        <v>96</v>
      </c>
      <c r="D154" s="3" t="str">
        <f>CONCATENATE(Table1[[#This Row],[First Name]]," ",Table1[[#This Row],[Last Name]])</f>
        <v>Carol Morgan</v>
      </c>
      <c r="E154" s="3" t="s">
        <v>17</v>
      </c>
      <c r="F154" s="3" t="s">
        <v>135</v>
      </c>
      <c r="G154" s="7">
        <v>95000</v>
      </c>
      <c r="H154" s="12" t="str">
        <f>IF(Table1[[#This Row],[Salary]]&gt;50000,"High","Low")</f>
        <v>High</v>
      </c>
      <c r="I154" s="10">
        <v>43814</v>
      </c>
      <c r="J154" s="10">
        <v>45087</v>
      </c>
      <c r="K154" s="1">
        <v>4.8</v>
      </c>
      <c r="L15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54" s="1" t="s">
        <v>24</v>
      </c>
    </row>
    <row r="155" spans="1:13" x14ac:dyDescent="0.3">
      <c r="A155" s="1">
        <v>154</v>
      </c>
      <c r="B155" s="3" t="s">
        <v>25</v>
      </c>
      <c r="C155" s="3" t="s">
        <v>141</v>
      </c>
      <c r="D155" s="3" t="str">
        <f>CONCATENATE(Table1[[#This Row],[First Name]]," ",Table1[[#This Row],[Last Name]])</f>
        <v>David Collins</v>
      </c>
      <c r="E155" s="3" t="s">
        <v>27</v>
      </c>
      <c r="F155" s="3" t="s">
        <v>28</v>
      </c>
      <c r="G155" s="7">
        <v>78000</v>
      </c>
      <c r="H155" s="12" t="str">
        <f>IF(Table1[[#This Row],[Salary]]&gt;50000,"High","Low")</f>
        <v>High</v>
      </c>
      <c r="I155" s="10">
        <v>44306</v>
      </c>
      <c r="J155" s="10"/>
      <c r="K155" s="1">
        <v>4.5999999999999996</v>
      </c>
      <c r="L15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55" s="1" t="s">
        <v>29</v>
      </c>
    </row>
    <row r="156" spans="1:13" x14ac:dyDescent="0.3">
      <c r="A156" s="1">
        <v>155</v>
      </c>
      <c r="B156" s="3" t="s">
        <v>201</v>
      </c>
      <c r="C156" s="3" t="s">
        <v>147</v>
      </c>
      <c r="D156" s="3" t="str">
        <f>CONCATENATE(Table1[[#This Row],[First Name]]," ",Table1[[#This Row],[Last Name]])</f>
        <v>Emily Robinson</v>
      </c>
      <c r="E156" s="3" t="s">
        <v>22</v>
      </c>
      <c r="F156" s="3" t="s">
        <v>75</v>
      </c>
      <c r="G156" s="7">
        <v>72000</v>
      </c>
      <c r="H156" s="12" t="str">
        <f>IF(Table1[[#This Row],[Salary]]&gt;50000,"High","Low")</f>
        <v>High</v>
      </c>
      <c r="I156" s="10">
        <v>44083</v>
      </c>
      <c r="J156" s="10"/>
      <c r="K156" s="1">
        <v>4.4000000000000004</v>
      </c>
      <c r="L15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6" s="1" t="s">
        <v>14</v>
      </c>
    </row>
    <row r="157" spans="1:13" x14ac:dyDescent="0.3">
      <c r="A157" s="1">
        <v>156</v>
      </c>
      <c r="B157" s="3" t="s">
        <v>33</v>
      </c>
      <c r="C157" s="3" t="s">
        <v>74</v>
      </c>
      <c r="D157" s="3" t="str">
        <f>CONCATENATE(Table1[[#This Row],[First Name]]," ",Table1[[#This Row],[Last Name]])</f>
        <v>Frank Edwards</v>
      </c>
      <c r="E157" s="3" t="s">
        <v>12</v>
      </c>
      <c r="F157" s="3" t="s">
        <v>112</v>
      </c>
      <c r="G157" s="7">
        <v>79000</v>
      </c>
      <c r="H157" s="12" t="str">
        <f>IF(Table1[[#This Row],[Salary]]&gt;50000,"High","Low")</f>
        <v>High</v>
      </c>
      <c r="I157" s="10">
        <v>44249</v>
      </c>
      <c r="J157" s="10">
        <v>45000</v>
      </c>
      <c r="K157" s="1">
        <v>4.2</v>
      </c>
      <c r="L15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7" s="1" t="s">
        <v>19</v>
      </c>
    </row>
    <row r="158" spans="1:13" x14ac:dyDescent="0.3">
      <c r="A158" s="1">
        <v>157</v>
      </c>
      <c r="B158" s="3" t="s">
        <v>36</v>
      </c>
      <c r="C158" s="3" t="s">
        <v>157</v>
      </c>
      <c r="D158" s="3" t="str">
        <f>CONCATENATE(Table1[[#This Row],[First Name]]," ",Table1[[#This Row],[Last Name]])</f>
        <v>Grace Wood</v>
      </c>
      <c r="E158" s="3" t="s">
        <v>17</v>
      </c>
      <c r="F158" s="3" t="s">
        <v>140</v>
      </c>
      <c r="G158" s="7">
        <v>65000</v>
      </c>
      <c r="H158" s="12" t="str">
        <f>IF(Table1[[#This Row],[Salary]]&gt;50000,"High","Low")</f>
        <v>High</v>
      </c>
      <c r="I158" s="10">
        <v>43969</v>
      </c>
      <c r="J158" s="10"/>
      <c r="K158" s="1">
        <v>4.3</v>
      </c>
      <c r="L15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8" s="1" t="s">
        <v>24</v>
      </c>
    </row>
    <row r="159" spans="1:13" x14ac:dyDescent="0.3">
      <c r="A159" s="1">
        <v>158</v>
      </c>
      <c r="B159" s="3" t="s">
        <v>39</v>
      </c>
      <c r="C159" s="3" t="s">
        <v>51</v>
      </c>
      <c r="D159" s="3" t="str">
        <f>CONCATENATE(Table1[[#This Row],[First Name]]," ",Table1[[#This Row],[Last Name]])</f>
        <v>Henry Young</v>
      </c>
      <c r="E159" s="3" t="s">
        <v>27</v>
      </c>
      <c r="F159" s="3" t="s">
        <v>56</v>
      </c>
      <c r="G159" s="7">
        <v>59000</v>
      </c>
      <c r="H159" s="12" t="str">
        <f>IF(Table1[[#This Row],[Salary]]&gt;50000,"High","Low")</f>
        <v>High</v>
      </c>
      <c r="I159" s="10">
        <v>44407</v>
      </c>
      <c r="J159" s="10"/>
      <c r="K159" s="1">
        <v>4.0999999999999996</v>
      </c>
      <c r="L15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59" s="1" t="s">
        <v>29</v>
      </c>
    </row>
    <row r="160" spans="1:13" x14ac:dyDescent="0.3">
      <c r="A160" s="1">
        <v>159</v>
      </c>
      <c r="B160" s="3" t="s">
        <v>42</v>
      </c>
      <c r="C160" s="3" t="s">
        <v>71</v>
      </c>
      <c r="D160" s="3" t="str">
        <f>CONCATENATE(Table1[[#This Row],[First Name]]," ",Table1[[#This Row],[Last Name]])</f>
        <v>Ivy Rivera</v>
      </c>
      <c r="E160" s="3" t="s">
        <v>22</v>
      </c>
      <c r="F160" s="3" t="s">
        <v>83</v>
      </c>
      <c r="G160" s="7">
        <v>86000</v>
      </c>
      <c r="H160" s="12" t="str">
        <f>IF(Table1[[#This Row],[Salary]]&gt;50000,"High","Low")</f>
        <v>High</v>
      </c>
      <c r="I160" s="10">
        <v>44641</v>
      </c>
      <c r="J160" s="10"/>
      <c r="K160" s="1">
        <v>4.5</v>
      </c>
      <c r="L16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60" s="1" t="s">
        <v>14</v>
      </c>
    </row>
    <row r="161" spans="1:13" x14ac:dyDescent="0.3">
      <c r="A161" s="1">
        <v>160</v>
      </c>
      <c r="B161" s="3" t="s">
        <v>45</v>
      </c>
      <c r="C161" s="3" t="s">
        <v>49</v>
      </c>
      <c r="D161" s="3" t="str">
        <f>CONCATENATE(Table1[[#This Row],[First Name]]," ",Table1[[#This Row],[Last Name]])</f>
        <v>Jack Hall</v>
      </c>
      <c r="E161" s="3" t="s">
        <v>12</v>
      </c>
      <c r="F161" s="3" t="s">
        <v>47</v>
      </c>
      <c r="G161" s="7">
        <v>52000</v>
      </c>
      <c r="H161" s="12" t="str">
        <f>IF(Table1[[#This Row],[Salary]]&gt;50000,"High","Low")</f>
        <v>High</v>
      </c>
      <c r="I161" s="10">
        <v>44362</v>
      </c>
      <c r="J161" s="10"/>
      <c r="K161" s="1">
        <v>3.8</v>
      </c>
      <c r="L16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61" s="1" t="s">
        <v>19</v>
      </c>
    </row>
    <row r="162" spans="1:13" x14ac:dyDescent="0.3">
      <c r="A162" s="1">
        <v>161</v>
      </c>
      <c r="B162" s="3" t="s">
        <v>48</v>
      </c>
      <c r="C162" s="3" t="s">
        <v>143</v>
      </c>
      <c r="D162" s="3" t="str">
        <f>CONCATENATE(Table1[[#This Row],[First Name]]," ",Table1[[#This Row],[Last Name]])</f>
        <v>Karen Lopez</v>
      </c>
      <c r="E162" s="3" t="s">
        <v>17</v>
      </c>
      <c r="F162" s="3" t="s">
        <v>109</v>
      </c>
      <c r="G162" s="7">
        <v>63000</v>
      </c>
      <c r="H162" s="12" t="str">
        <f>IF(Table1[[#This Row],[Salary]]&gt;50000,"High","Low")</f>
        <v>High</v>
      </c>
      <c r="I162" s="10">
        <v>44142</v>
      </c>
      <c r="J162" s="10"/>
      <c r="K162" s="1">
        <v>4.2</v>
      </c>
      <c r="L16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62" s="1" t="s">
        <v>24</v>
      </c>
    </row>
    <row r="163" spans="1:13" x14ac:dyDescent="0.3">
      <c r="A163" s="1">
        <v>162</v>
      </c>
      <c r="B163" s="3" t="s">
        <v>50</v>
      </c>
      <c r="C163" s="3" t="s">
        <v>196</v>
      </c>
      <c r="D163" s="3" t="str">
        <f>CONCATENATE(Table1[[#This Row],[First Name]]," ",Table1[[#This Row],[Last Name]])</f>
        <v>Liam Martin</v>
      </c>
      <c r="E163" s="3" t="s">
        <v>27</v>
      </c>
      <c r="F163" s="3" t="s">
        <v>120</v>
      </c>
      <c r="G163" s="7">
        <v>60000</v>
      </c>
      <c r="H163" s="12" t="str">
        <f>IF(Table1[[#This Row],[Salary]]&gt;50000,"High","Low")</f>
        <v>High</v>
      </c>
      <c r="I163" s="10">
        <v>44499</v>
      </c>
      <c r="J163" s="10"/>
      <c r="K163" s="1">
        <v>4.4000000000000004</v>
      </c>
      <c r="L16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63" s="1" t="s">
        <v>29</v>
      </c>
    </row>
    <row r="164" spans="1:13" x14ac:dyDescent="0.3">
      <c r="A164" s="1">
        <v>163</v>
      </c>
      <c r="B164" s="3" t="s">
        <v>52</v>
      </c>
      <c r="C164" s="3" t="s">
        <v>195</v>
      </c>
      <c r="D164" s="3" t="str">
        <f>CONCATENATE(Table1[[#This Row],[First Name]]," ",Table1[[#This Row],[Last Name]])</f>
        <v>Mia Harris</v>
      </c>
      <c r="E164" s="3" t="s">
        <v>22</v>
      </c>
      <c r="F164" s="3" t="s">
        <v>106</v>
      </c>
      <c r="G164" s="7">
        <v>75000</v>
      </c>
      <c r="H164" s="12" t="str">
        <f>IF(Table1[[#This Row],[Salary]]&gt;50000,"High","Low")</f>
        <v>High</v>
      </c>
      <c r="I164" s="10">
        <v>44180</v>
      </c>
      <c r="J164" s="10"/>
      <c r="K164" s="1">
        <v>4.5999999999999996</v>
      </c>
      <c r="L16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64" s="1" t="s">
        <v>14</v>
      </c>
    </row>
    <row r="165" spans="1:13" x14ac:dyDescent="0.3">
      <c r="A165" s="1">
        <v>164</v>
      </c>
      <c r="B165" s="3" t="s">
        <v>54</v>
      </c>
      <c r="C165" s="3" t="s">
        <v>58</v>
      </c>
      <c r="D165" s="3" t="str">
        <f>CONCATENATE(Table1[[#This Row],[First Name]]," ",Table1[[#This Row],[Last Name]])</f>
        <v>Noah Scott</v>
      </c>
      <c r="E165" s="3" t="s">
        <v>12</v>
      </c>
      <c r="F165" s="3" t="s">
        <v>13</v>
      </c>
      <c r="G165" s="7">
        <v>80000</v>
      </c>
      <c r="H165" s="12" t="str">
        <f>IF(Table1[[#This Row],[Salary]]&gt;50000,"High","Low")</f>
        <v>High</v>
      </c>
      <c r="I165" s="10">
        <v>44265</v>
      </c>
      <c r="J165" s="10"/>
      <c r="K165" s="1">
        <v>4.5</v>
      </c>
      <c r="L16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65" s="1" t="s">
        <v>19</v>
      </c>
    </row>
    <row r="166" spans="1:13" x14ac:dyDescent="0.3">
      <c r="A166" s="1">
        <v>165</v>
      </c>
      <c r="B166" s="3" t="s">
        <v>57</v>
      </c>
      <c r="C166" s="3" t="s">
        <v>99</v>
      </c>
      <c r="D166" s="3" t="str">
        <f>CONCATENATE(Table1[[#This Row],[First Name]]," ",Table1[[#This Row],[Last Name]])</f>
        <v>Olivia Bennett</v>
      </c>
      <c r="E166" s="3" t="s">
        <v>17</v>
      </c>
      <c r="F166" s="3" t="s">
        <v>149</v>
      </c>
      <c r="G166" s="7">
        <v>62000</v>
      </c>
      <c r="H166" s="12" t="str">
        <f>IF(Table1[[#This Row],[Salary]]&gt;50000,"High","Low")</f>
        <v>High</v>
      </c>
      <c r="I166" s="10">
        <v>44665</v>
      </c>
      <c r="J166" s="10"/>
      <c r="K166" s="1">
        <v>4.0999999999999996</v>
      </c>
      <c r="L16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66" s="1" t="s">
        <v>24</v>
      </c>
    </row>
    <row r="167" spans="1:13" x14ac:dyDescent="0.3">
      <c r="A167" s="1">
        <v>166</v>
      </c>
      <c r="B167" s="3" t="s">
        <v>59</v>
      </c>
      <c r="C167" s="3" t="s">
        <v>67</v>
      </c>
      <c r="D167" s="3" t="str">
        <f>CONCATENATE(Table1[[#This Row],[First Name]]," ",Table1[[#This Row],[Last Name]])</f>
        <v>Peter Mitchell</v>
      </c>
      <c r="E167" s="3" t="s">
        <v>27</v>
      </c>
      <c r="F167" s="3" t="s">
        <v>78</v>
      </c>
      <c r="G167" s="7">
        <v>50000</v>
      </c>
      <c r="H167" s="12" t="str">
        <f>IF(Table1[[#This Row],[Salary]]&gt;50000,"High","Low")</f>
        <v>Low</v>
      </c>
      <c r="I167" s="10">
        <v>44218</v>
      </c>
      <c r="J167" s="10"/>
      <c r="K167" s="1">
        <v>3.9</v>
      </c>
      <c r="L16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67" s="1" t="s">
        <v>29</v>
      </c>
    </row>
    <row r="168" spans="1:13" x14ac:dyDescent="0.3">
      <c r="A168" s="1">
        <v>167</v>
      </c>
      <c r="B168" s="3" t="s">
        <v>61</v>
      </c>
      <c r="C168" s="3" t="s">
        <v>139</v>
      </c>
      <c r="D168" s="3" t="str">
        <f>CONCATENATE(Table1[[#This Row],[First Name]]," ",Table1[[#This Row],[Last Name]])</f>
        <v>Quinn Turner</v>
      </c>
      <c r="E168" s="3" t="s">
        <v>22</v>
      </c>
      <c r="F168" s="3" t="s">
        <v>44</v>
      </c>
      <c r="G168" s="7">
        <v>82000</v>
      </c>
      <c r="H168" s="12" t="str">
        <f>IF(Table1[[#This Row],[Salary]]&gt;50000,"High","Low")</f>
        <v>High</v>
      </c>
      <c r="I168" s="10">
        <v>44134</v>
      </c>
      <c r="J168" s="10"/>
      <c r="K168" s="1">
        <v>4.7</v>
      </c>
      <c r="L16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68" s="1" t="s">
        <v>14</v>
      </c>
    </row>
    <row r="169" spans="1:13" x14ac:dyDescent="0.3">
      <c r="A169" s="1">
        <v>168</v>
      </c>
      <c r="B169" s="3" t="s">
        <v>202</v>
      </c>
      <c r="C169" s="3" t="s">
        <v>197</v>
      </c>
      <c r="D169" s="3" t="str">
        <f>CONCATENATE(Table1[[#This Row],[First Name]]," ",Table1[[#This Row],[Last Name]])</f>
        <v>Rachel Clark</v>
      </c>
      <c r="E169" s="3" t="s">
        <v>12</v>
      </c>
      <c r="F169" s="3" t="s">
        <v>155</v>
      </c>
      <c r="G169" s="7">
        <v>55000</v>
      </c>
      <c r="H169" s="12" t="str">
        <f>IF(Table1[[#This Row],[Salary]]&gt;50000,"High","Low")</f>
        <v>High</v>
      </c>
      <c r="I169" s="10">
        <v>44327</v>
      </c>
      <c r="J169" s="10"/>
      <c r="K169" s="1">
        <v>4</v>
      </c>
      <c r="L16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69" s="1" t="s">
        <v>19</v>
      </c>
    </row>
    <row r="170" spans="1:13" x14ac:dyDescent="0.3">
      <c r="A170" s="1">
        <v>169</v>
      </c>
      <c r="B170" s="3" t="s">
        <v>123</v>
      </c>
      <c r="C170" s="3" t="s">
        <v>64</v>
      </c>
      <c r="D170" s="3" t="str">
        <f>CONCATENATE(Table1[[#This Row],[First Name]]," ",Table1[[#This Row],[Last Name]])</f>
        <v>Sam Nelson</v>
      </c>
      <c r="E170" s="3" t="s">
        <v>17</v>
      </c>
      <c r="F170" s="3" t="s">
        <v>153</v>
      </c>
      <c r="G170" s="7">
        <v>67000</v>
      </c>
      <c r="H170" s="12" t="str">
        <f>IF(Table1[[#This Row],[Salary]]&gt;50000,"High","Low")</f>
        <v>High</v>
      </c>
      <c r="I170" s="10">
        <v>44604</v>
      </c>
      <c r="J170" s="10">
        <v>45068</v>
      </c>
      <c r="K170" s="1">
        <v>4.3</v>
      </c>
      <c r="L17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0" s="1" t="s">
        <v>24</v>
      </c>
    </row>
    <row r="171" spans="1:13" x14ac:dyDescent="0.3">
      <c r="A171" s="1">
        <v>170</v>
      </c>
      <c r="B171" s="3" t="s">
        <v>125</v>
      </c>
      <c r="C171" s="3" t="s">
        <v>40</v>
      </c>
      <c r="D171" s="3" t="str">
        <f>CONCATENATE(Table1[[#This Row],[First Name]]," ",Table1[[#This Row],[Last Name]])</f>
        <v>Tina Anderson</v>
      </c>
      <c r="E171" s="3" t="s">
        <v>27</v>
      </c>
      <c r="F171" s="3" t="s">
        <v>116</v>
      </c>
      <c r="G171" s="7">
        <v>58000</v>
      </c>
      <c r="H171" s="12" t="str">
        <f>IF(Table1[[#This Row],[Salary]]&gt;50000,"High","Low")</f>
        <v>High</v>
      </c>
      <c r="I171" s="10">
        <v>43906</v>
      </c>
      <c r="J171" s="10"/>
      <c r="K171" s="1">
        <v>4.2</v>
      </c>
      <c r="L17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1" s="1" t="s">
        <v>29</v>
      </c>
    </row>
    <row r="172" spans="1:13" x14ac:dyDescent="0.3">
      <c r="A172" s="1">
        <v>171</v>
      </c>
      <c r="B172" s="3" t="s">
        <v>68</v>
      </c>
      <c r="C172" s="3" t="s">
        <v>67</v>
      </c>
      <c r="D172" s="3" t="str">
        <f>CONCATENATE(Table1[[#This Row],[First Name]]," ",Table1[[#This Row],[Last Name]])</f>
        <v>Ulysses Mitchell</v>
      </c>
      <c r="E172" s="3" t="s">
        <v>22</v>
      </c>
      <c r="F172" s="3" t="s">
        <v>137</v>
      </c>
      <c r="G172" s="7">
        <v>90000</v>
      </c>
      <c r="H172" s="12" t="str">
        <f>IF(Table1[[#This Row],[Salary]]&gt;50000,"High","Low")</f>
        <v>High</v>
      </c>
      <c r="I172" s="10">
        <v>44367</v>
      </c>
      <c r="J172" s="10"/>
      <c r="K172" s="1">
        <v>4.5</v>
      </c>
      <c r="L17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2" s="1" t="s">
        <v>14</v>
      </c>
    </row>
    <row r="173" spans="1:13" x14ac:dyDescent="0.3">
      <c r="A173" s="1">
        <v>172</v>
      </c>
      <c r="B173" s="3" t="s">
        <v>70</v>
      </c>
      <c r="C173" s="3" t="s">
        <v>129</v>
      </c>
      <c r="D173" s="3" t="str">
        <f>CONCATENATE(Table1[[#This Row],[First Name]]," ",Table1[[#This Row],[Last Name]])</f>
        <v>Vanessa Garcia</v>
      </c>
      <c r="E173" s="3" t="s">
        <v>12</v>
      </c>
      <c r="F173" s="3" t="s">
        <v>32</v>
      </c>
      <c r="G173" s="7">
        <v>54000</v>
      </c>
      <c r="H173" s="12" t="str">
        <f>IF(Table1[[#This Row],[Salary]]&gt;50000,"High","Low")</f>
        <v>High</v>
      </c>
      <c r="I173" s="10">
        <v>44571</v>
      </c>
      <c r="J173" s="10"/>
      <c r="K173" s="1">
        <v>3.8</v>
      </c>
      <c r="L17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73" s="1" t="s">
        <v>19</v>
      </c>
    </row>
    <row r="174" spans="1:13" ht="28.8" x14ac:dyDescent="0.3">
      <c r="A174" s="1">
        <v>173</v>
      </c>
      <c r="B174" s="3" t="s">
        <v>73</v>
      </c>
      <c r="C174" s="3" t="s">
        <v>146</v>
      </c>
      <c r="D174" s="3" t="str">
        <f>CONCATENATE(Table1[[#This Row],[First Name]]," ",Table1[[#This Row],[Last Name]])</f>
        <v>William Martinez</v>
      </c>
      <c r="E174" s="3" t="s">
        <v>17</v>
      </c>
      <c r="F174" s="3" t="s">
        <v>86</v>
      </c>
      <c r="G174" s="7">
        <v>73000</v>
      </c>
      <c r="H174" s="12" t="str">
        <f>IF(Table1[[#This Row],[Salary]]&gt;50000,"High","Low")</f>
        <v>High</v>
      </c>
      <c r="I174" s="10">
        <v>43946</v>
      </c>
      <c r="J174" s="10"/>
      <c r="K174" s="1">
        <v>4.5999999999999996</v>
      </c>
      <c r="L17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74" s="1" t="s">
        <v>24</v>
      </c>
    </row>
    <row r="175" spans="1:13" x14ac:dyDescent="0.3">
      <c r="A175" s="1">
        <v>174</v>
      </c>
      <c r="B175" s="3" t="s">
        <v>76</v>
      </c>
      <c r="C175" s="3" t="s">
        <v>49</v>
      </c>
      <c r="D175" s="3" t="str">
        <f>CONCATENATE(Table1[[#This Row],[First Name]]," ",Table1[[#This Row],[Last Name]])</f>
        <v>Xena Hall</v>
      </c>
      <c r="E175" s="3" t="s">
        <v>27</v>
      </c>
      <c r="F175" s="3" t="s">
        <v>56</v>
      </c>
      <c r="G175" s="7">
        <v>62000</v>
      </c>
      <c r="H175" s="12" t="str">
        <f>IF(Table1[[#This Row],[Salary]]&gt;50000,"High","Low")</f>
        <v>High</v>
      </c>
      <c r="I175" s="10">
        <v>44418</v>
      </c>
      <c r="J175" s="10"/>
      <c r="K175" s="1">
        <v>4.3</v>
      </c>
      <c r="L17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5" s="1" t="s">
        <v>29</v>
      </c>
    </row>
    <row r="176" spans="1:13" x14ac:dyDescent="0.3">
      <c r="A176" s="1">
        <v>175</v>
      </c>
      <c r="B176" s="3" t="s">
        <v>79</v>
      </c>
      <c r="C176" s="3" t="s">
        <v>11</v>
      </c>
      <c r="D176" s="3" t="str">
        <f>CONCATENATE(Table1[[#This Row],[First Name]]," ",Table1[[#This Row],[Last Name]])</f>
        <v>Yara Johnson</v>
      </c>
      <c r="E176" s="3" t="s">
        <v>22</v>
      </c>
      <c r="F176" s="3" t="s">
        <v>83</v>
      </c>
      <c r="G176" s="7">
        <v>88000</v>
      </c>
      <c r="H176" s="12" t="str">
        <f>IF(Table1[[#This Row],[Salary]]&gt;50000,"High","Low")</f>
        <v>High</v>
      </c>
      <c r="I176" s="10">
        <v>44625</v>
      </c>
      <c r="J176" s="10"/>
      <c r="K176" s="1">
        <v>4.5</v>
      </c>
      <c r="L17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6" s="1" t="s">
        <v>14</v>
      </c>
    </row>
    <row r="177" spans="1:13" x14ac:dyDescent="0.3">
      <c r="A177" s="1">
        <v>176</v>
      </c>
      <c r="B177" s="3" t="s">
        <v>81</v>
      </c>
      <c r="C177" s="3" t="s">
        <v>192</v>
      </c>
      <c r="D177" s="3" t="str">
        <f>CONCATENATE(Table1[[#This Row],[First Name]]," ",Table1[[#This Row],[Last Name]])</f>
        <v>Zachary Roberts</v>
      </c>
      <c r="E177" s="3" t="s">
        <v>12</v>
      </c>
      <c r="F177" s="3" t="s">
        <v>155</v>
      </c>
      <c r="G177" s="7">
        <v>57000</v>
      </c>
      <c r="H177" s="12" t="str">
        <f>IF(Table1[[#This Row],[Salary]]&gt;50000,"High","Low")</f>
        <v>High</v>
      </c>
      <c r="I177" s="10">
        <v>44448</v>
      </c>
      <c r="J177" s="10">
        <v>45036</v>
      </c>
      <c r="K177" s="1">
        <v>4.0999999999999996</v>
      </c>
      <c r="L17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7" s="1" t="s">
        <v>19</v>
      </c>
    </row>
    <row r="178" spans="1:13" x14ac:dyDescent="0.3">
      <c r="A178" s="1">
        <v>177</v>
      </c>
      <c r="B178" s="3" t="s">
        <v>10</v>
      </c>
      <c r="C178" s="3" t="s">
        <v>46</v>
      </c>
      <c r="D178" s="3" t="str">
        <f>CONCATENATE(Table1[[#This Row],[First Name]]," ",Table1[[#This Row],[Last Name]])</f>
        <v>Alice Lee</v>
      </c>
      <c r="E178" s="3" t="s">
        <v>17</v>
      </c>
      <c r="F178" s="3" t="s">
        <v>149</v>
      </c>
      <c r="G178" s="7">
        <v>69000</v>
      </c>
      <c r="H178" s="12" t="str">
        <f>IF(Table1[[#This Row],[Salary]]&gt;50000,"High","Low")</f>
        <v>High</v>
      </c>
      <c r="I178" s="10">
        <v>44166</v>
      </c>
      <c r="J178" s="10"/>
      <c r="K178" s="1">
        <v>4.2</v>
      </c>
      <c r="L17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78" s="1" t="s">
        <v>24</v>
      </c>
    </row>
    <row r="179" spans="1:13" x14ac:dyDescent="0.3">
      <c r="A179" s="1">
        <v>178</v>
      </c>
      <c r="B179" s="3" t="s">
        <v>199</v>
      </c>
      <c r="C179" s="3" t="s">
        <v>31</v>
      </c>
      <c r="D179" s="3" t="str">
        <f>CONCATENATE(Table1[[#This Row],[First Name]]," ",Table1[[#This Row],[Last Name]])</f>
        <v>Brian Davis</v>
      </c>
      <c r="E179" s="3" t="s">
        <v>27</v>
      </c>
      <c r="F179" s="3" t="s">
        <v>78</v>
      </c>
      <c r="G179" s="7">
        <v>51000</v>
      </c>
      <c r="H179" s="12" t="str">
        <f>IF(Table1[[#This Row],[Salary]]&gt;50000,"High","Low")</f>
        <v>High</v>
      </c>
      <c r="I179" s="10">
        <v>44303</v>
      </c>
      <c r="J179" s="10"/>
      <c r="K179" s="1">
        <v>3.9</v>
      </c>
      <c r="L17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79" s="1" t="s">
        <v>29</v>
      </c>
    </row>
    <row r="180" spans="1:13" x14ac:dyDescent="0.3">
      <c r="A180" s="1">
        <v>179</v>
      </c>
      <c r="B180" s="3" t="s">
        <v>200</v>
      </c>
      <c r="C180" s="3" t="s">
        <v>115</v>
      </c>
      <c r="D180" s="3" t="str">
        <f>CONCATENATE(Table1[[#This Row],[First Name]]," ",Table1[[#This Row],[Last Name]])</f>
        <v>Carol Torres</v>
      </c>
      <c r="E180" s="3" t="s">
        <v>22</v>
      </c>
      <c r="F180" s="3" t="s">
        <v>75</v>
      </c>
      <c r="G180" s="7">
        <v>74000</v>
      </c>
      <c r="H180" s="12" t="str">
        <f>IF(Table1[[#This Row],[Salary]]&gt;50000,"High","Low")</f>
        <v>High</v>
      </c>
      <c r="I180" s="10">
        <v>44019</v>
      </c>
      <c r="J180" s="10"/>
      <c r="K180" s="1">
        <v>4.4000000000000004</v>
      </c>
      <c r="L18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0" s="1" t="s">
        <v>14</v>
      </c>
    </row>
    <row r="181" spans="1:13" x14ac:dyDescent="0.3">
      <c r="A181" s="1">
        <v>180</v>
      </c>
      <c r="B181" s="3" t="s">
        <v>25</v>
      </c>
      <c r="C181" s="3" t="s">
        <v>179</v>
      </c>
      <c r="D181" s="3" t="str">
        <f>CONCATENATE(Table1[[#This Row],[First Name]]," ",Table1[[#This Row],[Last Name]])</f>
        <v>David Parker</v>
      </c>
      <c r="E181" s="3" t="s">
        <v>12</v>
      </c>
      <c r="F181" s="3" t="s">
        <v>13</v>
      </c>
      <c r="G181" s="7">
        <v>76000</v>
      </c>
      <c r="H181" s="12" t="str">
        <f>IF(Table1[[#This Row],[Salary]]&gt;50000,"High","Low")</f>
        <v>High</v>
      </c>
      <c r="I181" s="10">
        <v>44617</v>
      </c>
      <c r="J181" s="10"/>
      <c r="K181" s="1">
        <v>4.5</v>
      </c>
      <c r="L18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1" s="1" t="s">
        <v>19</v>
      </c>
    </row>
    <row r="182" spans="1:13" x14ac:dyDescent="0.3">
      <c r="A182" s="1">
        <v>181</v>
      </c>
      <c r="B182" s="3" t="s">
        <v>201</v>
      </c>
      <c r="C182" s="3" t="s">
        <v>141</v>
      </c>
      <c r="D182" s="3" t="str">
        <f>CONCATENATE(Table1[[#This Row],[First Name]]," ",Table1[[#This Row],[Last Name]])</f>
        <v>Emily Collins</v>
      </c>
      <c r="E182" s="3" t="s">
        <v>17</v>
      </c>
      <c r="F182" s="3" t="s">
        <v>109</v>
      </c>
      <c r="G182" s="7">
        <v>62000</v>
      </c>
      <c r="H182" s="12" t="str">
        <f>IF(Table1[[#This Row],[Salary]]&gt;50000,"High","Low")</f>
        <v>High</v>
      </c>
      <c r="I182" s="10">
        <v>44376</v>
      </c>
      <c r="J182" s="10">
        <v>45000</v>
      </c>
      <c r="K182" s="1">
        <v>4.3</v>
      </c>
      <c r="L18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2" s="1" t="s">
        <v>24</v>
      </c>
    </row>
    <row r="183" spans="1:13" x14ac:dyDescent="0.3">
      <c r="A183" s="1">
        <v>182</v>
      </c>
      <c r="B183" s="3" t="s">
        <v>33</v>
      </c>
      <c r="C183" s="3" t="s">
        <v>147</v>
      </c>
      <c r="D183" s="3" t="str">
        <f>CONCATENATE(Table1[[#This Row],[First Name]]," ",Table1[[#This Row],[Last Name]])</f>
        <v>Frank Robinson</v>
      </c>
      <c r="E183" s="3" t="s">
        <v>27</v>
      </c>
      <c r="F183" s="3" t="s">
        <v>56</v>
      </c>
      <c r="G183" s="7">
        <v>60000</v>
      </c>
      <c r="H183" s="12" t="str">
        <f>IF(Table1[[#This Row],[Salary]]&gt;50000,"High","Low")</f>
        <v>High</v>
      </c>
      <c r="I183" s="10">
        <v>44104</v>
      </c>
      <c r="J183" s="10"/>
      <c r="K183" s="1">
        <v>4.2</v>
      </c>
      <c r="L18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3" s="1" t="s">
        <v>29</v>
      </c>
    </row>
    <row r="184" spans="1:13" x14ac:dyDescent="0.3">
      <c r="A184" s="1">
        <v>183</v>
      </c>
      <c r="B184" s="3" t="s">
        <v>36</v>
      </c>
      <c r="C184" s="3" t="s">
        <v>51</v>
      </c>
      <c r="D184" s="3" t="str">
        <f>CONCATENATE(Table1[[#This Row],[First Name]]," ",Table1[[#This Row],[Last Name]])</f>
        <v>Grace Young</v>
      </c>
      <c r="E184" s="3" t="s">
        <v>22</v>
      </c>
      <c r="F184" s="3" t="s">
        <v>23</v>
      </c>
      <c r="G184" s="7">
        <v>85000</v>
      </c>
      <c r="H184" s="12" t="str">
        <f>IF(Table1[[#This Row],[Salary]]&gt;50000,"High","Low")</f>
        <v>High</v>
      </c>
      <c r="I184" s="10">
        <v>44239</v>
      </c>
      <c r="J184" s="10"/>
      <c r="K184" s="1">
        <v>4.5999999999999996</v>
      </c>
      <c r="L18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84" s="1" t="s">
        <v>14</v>
      </c>
    </row>
    <row r="185" spans="1:13" x14ac:dyDescent="0.3">
      <c r="A185" s="1">
        <v>184</v>
      </c>
      <c r="B185" s="3" t="s">
        <v>39</v>
      </c>
      <c r="C185" s="3" t="s">
        <v>197</v>
      </c>
      <c r="D185" s="3" t="str">
        <f>CONCATENATE(Table1[[#This Row],[First Name]]," ",Table1[[#This Row],[Last Name]])</f>
        <v>Henry Clark</v>
      </c>
      <c r="E185" s="3" t="s">
        <v>12</v>
      </c>
      <c r="F185" s="3" t="s">
        <v>32</v>
      </c>
      <c r="G185" s="7">
        <v>53000</v>
      </c>
      <c r="H185" s="12" t="str">
        <f>IF(Table1[[#This Row],[Salary]]&gt;50000,"High","Low")</f>
        <v>High</v>
      </c>
      <c r="I185" s="10">
        <v>44687</v>
      </c>
      <c r="J185" s="10"/>
      <c r="K185" s="1">
        <v>3.8</v>
      </c>
      <c r="L18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85" s="1" t="s">
        <v>19</v>
      </c>
    </row>
    <row r="186" spans="1:13" x14ac:dyDescent="0.3">
      <c r="A186" s="1">
        <v>185</v>
      </c>
      <c r="B186" s="3" t="s">
        <v>42</v>
      </c>
      <c r="C186" s="3" t="s">
        <v>143</v>
      </c>
      <c r="D186" s="3" t="str">
        <f>CONCATENATE(Table1[[#This Row],[First Name]]," ",Table1[[#This Row],[Last Name]])</f>
        <v>Ivy Lopez</v>
      </c>
      <c r="E186" s="3" t="s">
        <v>17</v>
      </c>
      <c r="F186" s="3" t="s">
        <v>153</v>
      </c>
      <c r="G186" s="7">
        <v>70000</v>
      </c>
      <c r="H186" s="12" t="str">
        <f>IF(Table1[[#This Row],[Salary]]&gt;50000,"High","Low")</f>
        <v>High</v>
      </c>
      <c r="I186" s="10">
        <v>44145</v>
      </c>
      <c r="J186" s="10"/>
      <c r="K186" s="1">
        <v>4.0999999999999996</v>
      </c>
      <c r="L18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6" s="1" t="s">
        <v>24</v>
      </c>
    </row>
    <row r="187" spans="1:13" x14ac:dyDescent="0.3">
      <c r="A187" s="1">
        <v>186</v>
      </c>
      <c r="B187" s="3" t="s">
        <v>45</v>
      </c>
      <c r="C187" s="3" t="s">
        <v>146</v>
      </c>
      <c r="D187" s="3" t="str">
        <f>CONCATENATE(Table1[[#This Row],[First Name]]," ",Table1[[#This Row],[Last Name]])</f>
        <v>Jack Martinez</v>
      </c>
      <c r="E187" s="3" t="s">
        <v>27</v>
      </c>
      <c r="F187" s="3" t="s">
        <v>28</v>
      </c>
      <c r="G187" s="7">
        <v>78000</v>
      </c>
      <c r="H187" s="12" t="str">
        <f>IF(Table1[[#This Row],[Salary]]&gt;50000,"High","Low")</f>
        <v>High</v>
      </c>
      <c r="I187" s="10">
        <v>44430</v>
      </c>
      <c r="J187" s="10"/>
      <c r="K187" s="1">
        <v>4.4000000000000004</v>
      </c>
      <c r="L18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7" s="1" t="s">
        <v>29</v>
      </c>
    </row>
    <row r="188" spans="1:13" x14ac:dyDescent="0.3">
      <c r="A188" s="1">
        <v>187</v>
      </c>
      <c r="B188" s="3" t="s">
        <v>48</v>
      </c>
      <c r="C188" s="3" t="s">
        <v>203</v>
      </c>
      <c r="D188" s="3" t="str">
        <f>CONCATENATE(Table1[[#This Row],[First Name]]," ",Table1[[#This Row],[Last Name]])</f>
        <v>Karen Allen</v>
      </c>
      <c r="E188" s="3" t="s">
        <v>22</v>
      </c>
      <c r="F188" s="3" t="s">
        <v>106</v>
      </c>
      <c r="G188" s="7">
        <v>74000</v>
      </c>
      <c r="H188" s="12" t="str">
        <f>IF(Table1[[#This Row],[Salary]]&gt;50000,"High","Low")</f>
        <v>High</v>
      </c>
      <c r="I188" s="10">
        <v>44637</v>
      </c>
      <c r="J188" s="10"/>
      <c r="K188" s="1">
        <v>4.5</v>
      </c>
      <c r="L18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88" s="1" t="s">
        <v>14</v>
      </c>
    </row>
    <row r="189" spans="1:13" x14ac:dyDescent="0.3">
      <c r="A189" s="1">
        <v>188</v>
      </c>
      <c r="B189" s="3" t="s">
        <v>50</v>
      </c>
      <c r="C189" s="3" t="s">
        <v>62</v>
      </c>
      <c r="D189" s="3" t="str">
        <f>CONCATENATE(Table1[[#This Row],[First Name]]," ",Table1[[#This Row],[Last Name]])</f>
        <v>Liam Baker</v>
      </c>
      <c r="E189" s="3" t="s">
        <v>12</v>
      </c>
      <c r="F189" s="3" t="s">
        <v>155</v>
      </c>
      <c r="G189" s="7">
        <v>59000</v>
      </c>
      <c r="H189" s="12" t="str">
        <f>IF(Table1[[#This Row],[Salary]]&gt;50000,"High","Low")</f>
        <v>High</v>
      </c>
      <c r="I189" s="10">
        <v>44287</v>
      </c>
      <c r="J189" s="10">
        <v>44972</v>
      </c>
      <c r="K189" s="1">
        <v>3.7</v>
      </c>
      <c r="L18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89" s="1" t="s">
        <v>19</v>
      </c>
    </row>
    <row r="190" spans="1:13" x14ac:dyDescent="0.3">
      <c r="A190" s="1">
        <v>189</v>
      </c>
      <c r="B190" s="3" t="s">
        <v>52</v>
      </c>
      <c r="C190" s="3" t="s">
        <v>147</v>
      </c>
      <c r="D190" s="3" t="str">
        <f>CONCATENATE(Table1[[#This Row],[First Name]]," ",Table1[[#This Row],[Last Name]])</f>
        <v>Mia Robinson</v>
      </c>
      <c r="E190" s="3" t="s">
        <v>17</v>
      </c>
      <c r="F190" s="3" t="s">
        <v>149</v>
      </c>
      <c r="G190" s="7">
        <v>67000</v>
      </c>
      <c r="H190" s="12" t="str">
        <f>IF(Table1[[#This Row],[Salary]]&gt;50000,"High","Low")</f>
        <v>High</v>
      </c>
      <c r="I190" s="10">
        <v>43997</v>
      </c>
      <c r="J190" s="10"/>
      <c r="K190" s="1">
        <v>4.3</v>
      </c>
      <c r="L19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90" s="1" t="s">
        <v>24</v>
      </c>
    </row>
    <row r="191" spans="1:13" x14ac:dyDescent="0.3">
      <c r="A191" s="1">
        <v>190</v>
      </c>
      <c r="B191" s="3" t="s">
        <v>54</v>
      </c>
      <c r="C191" s="3" t="s">
        <v>196</v>
      </c>
      <c r="D191" s="3" t="str">
        <f>CONCATENATE(Table1[[#This Row],[First Name]]," ",Table1[[#This Row],[Last Name]])</f>
        <v>Noah Martin</v>
      </c>
      <c r="E191" s="3" t="s">
        <v>27</v>
      </c>
      <c r="F191" s="3" t="s">
        <v>78</v>
      </c>
      <c r="G191" s="7">
        <v>48000</v>
      </c>
      <c r="H191" s="12" t="str">
        <f>IF(Table1[[#This Row],[Salary]]&gt;50000,"High","Low")</f>
        <v>Low</v>
      </c>
      <c r="I191" s="10">
        <v>44586</v>
      </c>
      <c r="J191" s="10"/>
      <c r="K191" s="1">
        <v>3.8</v>
      </c>
      <c r="L19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91" s="1" t="s">
        <v>29</v>
      </c>
    </row>
    <row r="192" spans="1:13" x14ac:dyDescent="0.3">
      <c r="A192" s="1">
        <v>191</v>
      </c>
      <c r="B192" s="3" t="s">
        <v>57</v>
      </c>
      <c r="C192" s="3" t="s">
        <v>31</v>
      </c>
      <c r="D192" s="3" t="str">
        <f>CONCATENATE(Table1[[#This Row],[First Name]]," ",Table1[[#This Row],[Last Name]])</f>
        <v>Olivia Davis</v>
      </c>
      <c r="E192" s="3" t="s">
        <v>22</v>
      </c>
      <c r="F192" s="3" t="s">
        <v>133</v>
      </c>
      <c r="G192" s="7">
        <v>90000</v>
      </c>
      <c r="H192" s="12" t="str">
        <f>IF(Table1[[#This Row],[Salary]]&gt;50000,"High","Low")</f>
        <v>High</v>
      </c>
      <c r="I192" s="10">
        <v>44331</v>
      </c>
      <c r="J192" s="10"/>
      <c r="K192" s="1">
        <v>4.8</v>
      </c>
      <c r="L19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192" s="1" t="s">
        <v>14</v>
      </c>
    </row>
    <row r="193" spans="1:13" x14ac:dyDescent="0.3">
      <c r="A193" s="1">
        <v>192</v>
      </c>
      <c r="B193" s="3" t="s">
        <v>59</v>
      </c>
      <c r="C193" s="3" t="s">
        <v>156</v>
      </c>
      <c r="D193" s="3" t="str">
        <f>CONCATENATE(Table1[[#This Row],[First Name]]," ",Table1[[#This Row],[Last Name]])</f>
        <v>Peter Green</v>
      </c>
      <c r="E193" s="3" t="s">
        <v>12</v>
      </c>
      <c r="F193" s="3" t="s">
        <v>32</v>
      </c>
      <c r="G193" s="7">
        <v>51000</v>
      </c>
      <c r="H193" s="12" t="str">
        <f>IF(Table1[[#This Row],[Salary]]&gt;50000,"High","Low")</f>
        <v>High</v>
      </c>
      <c r="I193" s="10">
        <v>44367</v>
      </c>
      <c r="J193" s="10"/>
      <c r="K193" s="1">
        <v>3.9</v>
      </c>
      <c r="L19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93" s="1" t="s">
        <v>19</v>
      </c>
    </row>
    <row r="194" spans="1:13" x14ac:dyDescent="0.3">
      <c r="A194" s="1">
        <v>193</v>
      </c>
      <c r="B194" s="3" t="s">
        <v>61</v>
      </c>
      <c r="C194" s="3" t="s">
        <v>194</v>
      </c>
      <c r="D194" s="3" t="str">
        <f>CONCATENATE(Table1[[#This Row],[First Name]]," ",Table1[[#This Row],[Last Name]])</f>
        <v>Quinn White</v>
      </c>
      <c r="E194" s="3" t="s">
        <v>17</v>
      </c>
      <c r="F194" s="3" t="s">
        <v>86</v>
      </c>
      <c r="G194" s="7">
        <v>74000</v>
      </c>
      <c r="H194" s="12" t="str">
        <f>IF(Table1[[#This Row],[Salary]]&gt;50000,"High","Low")</f>
        <v>High</v>
      </c>
      <c r="I194" s="10">
        <v>44129</v>
      </c>
      <c r="J194" s="10"/>
      <c r="K194" s="1">
        <v>4.4000000000000004</v>
      </c>
      <c r="L19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94" s="1" t="s">
        <v>24</v>
      </c>
    </row>
    <row r="195" spans="1:13" x14ac:dyDescent="0.3">
      <c r="A195" s="1">
        <v>194</v>
      </c>
      <c r="B195" s="3" t="s">
        <v>202</v>
      </c>
      <c r="C195" s="3" t="s">
        <v>46</v>
      </c>
      <c r="D195" s="3" t="str">
        <f>CONCATENATE(Table1[[#This Row],[First Name]]," ",Table1[[#This Row],[Last Name]])</f>
        <v>Rachel Lee</v>
      </c>
      <c r="E195" s="3" t="s">
        <v>27</v>
      </c>
      <c r="F195" s="3" t="s">
        <v>56</v>
      </c>
      <c r="G195" s="7">
        <v>64000</v>
      </c>
      <c r="H195" s="12" t="str">
        <f>IF(Table1[[#This Row],[Salary]]&gt;50000,"High","Low")</f>
        <v>High</v>
      </c>
      <c r="I195" s="10">
        <v>44438</v>
      </c>
      <c r="J195" s="10"/>
      <c r="K195" s="1">
        <v>4.2</v>
      </c>
      <c r="L19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95" s="1" t="s">
        <v>29</v>
      </c>
    </row>
    <row r="196" spans="1:13" x14ac:dyDescent="0.3">
      <c r="A196" s="1">
        <v>195</v>
      </c>
      <c r="B196" s="3" t="s">
        <v>123</v>
      </c>
      <c r="C196" s="3" t="s">
        <v>11</v>
      </c>
      <c r="D196" s="3" t="str">
        <f>CONCATENATE(Table1[[#This Row],[First Name]]," ",Table1[[#This Row],[Last Name]])</f>
        <v>Sam Johnson</v>
      </c>
      <c r="E196" s="3" t="s">
        <v>22</v>
      </c>
      <c r="F196" s="3" t="s">
        <v>44</v>
      </c>
      <c r="G196" s="7">
        <v>80000</v>
      </c>
      <c r="H196" s="12" t="str">
        <f>IF(Table1[[#This Row],[Salary]]&gt;50000,"High","Low")</f>
        <v>High</v>
      </c>
      <c r="I196" s="10">
        <v>44593</v>
      </c>
      <c r="J196" s="10"/>
      <c r="K196" s="1">
        <v>4.5</v>
      </c>
      <c r="L19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96" s="1" t="s">
        <v>14</v>
      </c>
    </row>
    <row r="197" spans="1:13" x14ac:dyDescent="0.3">
      <c r="A197" s="1">
        <v>196</v>
      </c>
      <c r="B197" s="3" t="s">
        <v>125</v>
      </c>
      <c r="C197" s="3" t="s">
        <v>143</v>
      </c>
      <c r="D197" s="3" t="str">
        <f>CONCATENATE(Table1[[#This Row],[First Name]]," ",Table1[[#This Row],[Last Name]])</f>
        <v>Tina Lopez</v>
      </c>
      <c r="E197" s="3" t="s">
        <v>12</v>
      </c>
      <c r="F197" s="3" t="s">
        <v>13</v>
      </c>
      <c r="G197" s="7">
        <v>72000</v>
      </c>
      <c r="H197" s="12" t="str">
        <f>IF(Table1[[#This Row],[Salary]]&gt;50000,"High","Low")</f>
        <v>High</v>
      </c>
      <c r="I197" s="10">
        <v>44296</v>
      </c>
      <c r="J197" s="10"/>
      <c r="K197" s="1">
        <v>4.3</v>
      </c>
      <c r="L19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97" s="1" t="s">
        <v>19</v>
      </c>
    </row>
    <row r="198" spans="1:13" ht="28.8" x14ac:dyDescent="0.3">
      <c r="A198" s="1">
        <v>197</v>
      </c>
      <c r="B198" s="3" t="s">
        <v>187</v>
      </c>
      <c r="C198" s="3" t="s">
        <v>66</v>
      </c>
      <c r="D198" s="3" t="str">
        <f>CONCATENATE(Table1[[#This Row],[First Name]]," ",Table1[[#This Row],[Last Name]])</f>
        <v>Uma Carter</v>
      </c>
      <c r="E198" s="3" t="s">
        <v>17</v>
      </c>
      <c r="F198" s="3" t="s">
        <v>163</v>
      </c>
      <c r="G198" s="7">
        <v>65000</v>
      </c>
      <c r="H198" s="12" t="str">
        <f>IF(Table1[[#This Row],[Salary]]&gt;50000,"High","Low")</f>
        <v>High</v>
      </c>
      <c r="I198" s="10">
        <v>44103</v>
      </c>
      <c r="J198" s="10"/>
      <c r="K198" s="1">
        <v>4.0999999999999996</v>
      </c>
      <c r="L19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198" s="1" t="s">
        <v>24</v>
      </c>
    </row>
    <row r="199" spans="1:13" x14ac:dyDescent="0.3">
      <c r="A199" s="1">
        <v>198</v>
      </c>
      <c r="B199" s="3" t="s">
        <v>189</v>
      </c>
      <c r="C199" s="3" t="s">
        <v>146</v>
      </c>
      <c r="D199" s="3" t="str">
        <f>CONCATENATE(Table1[[#This Row],[First Name]]," ",Table1[[#This Row],[Last Name]])</f>
        <v>Vince Martinez</v>
      </c>
      <c r="E199" s="3" t="s">
        <v>27</v>
      </c>
      <c r="F199" s="3" t="s">
        <v>116</v>
      </c>
      <c r="G199" s="7">
        <v>57000</v>
      </c>
      <c r="H199" s="12" t="str">
        <f>IF(Table1[[#This Row],[Salary]]&gt;50000,"High","Low")</f>
        <v>High</v>
      </c>
      <c r="I199" s="10">
        <v>44283</v>
      </c>
      <c r="J199" s="10"/>
      <c r="K199" s="1">
        <v>4</v>
      </c>
      <c r="L19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199" s="1" t="s">
        <v>29</v>
      </c>
    </row>
    <row r="200" spans="1:13" ht="28.8" x14ac:dyDescent="0.3">
      <c r="A200" s="1">
        <v>199</v>
      </c>
      <c r="B200" s="3" t="s">
        <v>131</v>
      </c>
      <c r="C200" s="3" t="s">
        <v>40</v>
      </c>
      <c r="D200" s="3" t="str">
        <f>CONCATENATE(Table1[[#This Row],[First Name]]," ",Table1[[#This Row],[Last Name]])</f>
        <v>Wendy Anderson</v>
      </c>
      <c r="E200" s="3" t="s">
        <v>22</v>
      </c>
      <c r="F200" s="3" t="s">
        <v>193</v>
      </c>
      <c r="G200" s="7">
        <v>71000</v>
      </c>
      <c r="H200" s="12" t="str">
        <f>IF(Table1[[#This Row],[Salary]]&gt;50000,"High","Low")</f>
        <v>High</v>
      </c>
      <c r="I200" s="10">
        <v>44695</v>
      </c>
      <c r="J200" s="10"/>
      <c r="K200" s="1">
        <v>4.5999999999999996</v>
      </c>
      <c r="L20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00" s="1" t="s">
        <v>14</v>
      </c>
    </row>
    <row r="201" spans="1:13" x14ac:dyDescent="0.3">
      <c r="A201" s="1">
        <v>200</v>
      </c>
      <c r="B201" s="3" t="s">
        <v>134</v>
      </c>
      <c r="C201" s="3" t="s">
        <v>16</v>
      </c>
      <c r="D201" s="3" t="str">
        <f>CONCATENATE(Table1[[#This Row],[First Name]]," ",Table1[[#This Row],[Last Name]])</f>
        <v>Xavier Smith</v>
      </c>
      <c r="E201" s="3" t="s">
        <v>12</v>
      </c>
      <c r="F201" s="3" t="s">
        <v>155</v>
      </c>
      <c r="G201" s="7">
        <v>52000</v>
      </c>
      <c r="H201" s="12" t="str">
        <f>IF(Table1[[#This Row],[Salary]]&gt;50000,"High","Low")</f>
        <v>High</v>
      </c>
      <c r="I201" s="10">
        <v>44502</v>
      </c>
      <c r="J201" s="10"/>
      <c r="K201" s="1">
        <v>3.8</v>
      </c>
      <c r="L20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01" s="1" t="s">
        <v>19</v>
      </c>
    </row>
    <row r="202" spans="1:13" x14ac:dyDescent="0.3">
      <c r="A202" s="1">
        <v>201</v>
      </c>
      <c r="B202" s="3" t="s">
        <v>164</v>
      </c>
      <c r="C202" s="3" t="s">
        <v>62</v>
      </c>
      <c r="D202" s="3" t="str">
        <f>CONCATENATE(Table1[[#This Row],[First Name]]," ",Table1[[#This Row],[Last Name]])</f>
        <v>Adam Baker</v>
      </c>
      <c r="E202" s="3" t="s">
        <v>22</v>
      </c>
      <c r="F202" s="3" t="s">
        <v>23</v>
      </c>
      <c r="G202" s="7">
        <v>88000</v>
      </c>
      <c r="H202" s="12" t="str">
        <f>IF(Table1[[#This Row],[Salary]]&gt;50000,"High","Low")</f>
        <v>High</v>
      </c>
      <c r="I202" s="10">
        <v>44362</v>
      </c>
      <c r="J202" s="10"/>
      <c r="K202" s="1">
        <v>4.5</v>
      </c>
      <c r="L20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02" s="1" t="s">
        <v>14</v>
      </c>
    </row>
    <row r="203" spans="1:13" x14ac:dyDescent="0.3">
      <c r="A203" s="1">
        <v>202</v>
      </c>
      <c r="B203" s="3" t="s">
        <v>166</v>
      </c>
      <c r="C203" s="3" t="s">
        <v>204</v>
      </c>
      <c r="D203" s="3" t="str">
        <f>CONCATENATE(Table1[[#This Row],[First Name]]," ",Table1[[#This Row],[Last Name]])</f>
        <v>Beth Lewis</v>
      </c>
      <c r="E203" s="3" t="s">
        <v>12</v>
      </c>
      <c r="F203" s="3" t="s">
        <v>47</v>
      </c>
      <c r="G203" s="7">
        <v>56000</v>
      </c>
      <c r="H203" s="12" t="str">
        <f>IF(Table1[[#This Row],[Salary]]&gt;50000,"High","Low")</f>
        <v>High</v>
      </c>
      <c r="I203" s="10">
        <v>44175</v>
      </c>
      <c r="J203" s="10"/>
      <c r="K203" s="1">
        <v>3.8</v>
      </c>
      <c r="L20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03" s="1" t="s">
        <v>19</v>
      </c>
    </row>
    <row r="204" spans="1:13" x14ac:dyDescent="0.3">
      <c r="A204" s="1">
        <v>203</v>
      </c>
      <c r="B204" s="3" t="s">
        <v>167</v>
      </c>
      <c r="C204" s="3" t="s">
        <v>188</v>
      </c>
      <c r="D204" s="3" t="str">
        <f>CONCATENATE(Table1[[#This Row],[First Name]]," ",Table1[[#This Row],[Last Name]])</f>
        <v>Chris Walker</v>
      </c>
      <c r="E204" s="3" t="s">
        <v>17</v>
      </c>
      <c r="F204" s="3" t="s">
        <v>135</v>
      </c>
      <c r="G204" s="7">
        <v>97000</v>
      </c>
      <c r="H204" s="12" t="str">
        <f>IF(Table1[[#This Row],[Salary]]&gt;50000,"High","Low")</f>
        <v>High</v>
      </c>
      <c r="I204" s="10">
        <v>43789</v>
      </c>
      <c r="J204" s="10">
        <v>45143</v>
      </c>
      <c r="K204" s="1">
        <v>4.9000000000000004</v>
      </c>
      <c r="L20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04" s="1" t="s">
        <v>24</v>
      </c>
    </row>
    <row r="205" spans="1:13" x14ac:dyDescent="0.3">
      <c r="A205" s="1">
        <v>204</v>
      </c>
      <c r="B205" s="3" t="s">
        <v>168</v>
      </c>
      <c r="C205" s="3" t="s">
        <v>161</v>
      </c>
      <c r="D205" s="3" t="str">
        <f>CONCATENATE(Table1[[#This Row],[First Name]]," ",Table1[[#This Row],[Last Name]])</f>
        <v>Diana Hill</v>
      </c>
      <c r="E205" s="3" t="s">
        <v>27</v>
      </c>
      <c r="F205" s="3" t="s">
        <v>28</v>
      </c>
      <c r="G205" s="7">
        <v>79000</v>
      </c>
      <c r="H205" s="12" t="str">
        <f>IF(Table1[[#This Row],[Salary]]&gt;50000,"High","Low")</f>
        <v>High</v>
      </c>
      <c r="I205" s="10">
        <v>44221</v>
      </c>
      <c r="J205" s="10"/>
      <c r="K205" s="1">
        <v>4.5999999999999996</v>
      </c>
      <c r="L20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05" s="1" t="s">
        <v>29</v>
      </c>
    </row>
    <row r="206" spans="1:13" x14ac:dyDescent="0.3">
      <c r="A206" s="1">
        <v>205</v>
      </c>
      <c r="B206" s="3" t="s">
        <v>169</v>
      </c>
      <c r="C206" s="3" t="s">
        <v>203</v>
      </c>
      <c r="D206" s="3" t="str">
        <f>CONCATENATE(Table1[[#This Row],[First Name]]," ",Table1[[#This Row],[Last Name]])</f>
        <v>Ethan Allen</v>
      </c>
      <c r="E206" s="3" t="s">
        <v>22</v>
      </c>
      <c r="F206" s="3" t="s">
        <v>75</v>
      </c>
      <c r="G206" s="7">
        <v>71000</v>
      </c>
      <c r="H206" s="12" t="str">
        <f>IF(Table1[[#This Row],[Salary]]&gt;50000,"High","Low")</f>
        <v>High</v>
      </c>
      <c r="I206" s="10">
        <v>44053</v>
      </c>
      <c r="J206" s="10"/>
      <c r="K206" s="1">
        <v>4.3</v>
      </c>
      <c r="L20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06" s="1" t="s">
        <v>14</v>
      </c>
    </row>
    <row r="207" spans="1:13" x14ac:dyDescent="0.3">
      <c r="A207" s="1">
        <v>206</v>
      </c>
      <c r="B207" s="3" t="s">
        <v>170</v>
      </c>
      <c r="C207" s="3" t="s">
        <v>139</v>
      </c>
      <c r="D207" s="3" t="str">
        <f>CONCATENATE(Table1[[#This Row],[First Name]]," ",Table1[[#This Row],[Last Name]])</f>
        <v>Fiona Turner</v>
      </c>
      <c r="E207" s="3" t="s">
        <v>12</v>
      </c>
      <c r="F207" s="3" t="s">
        <v>32</v>
      </c>
      <c r="G207" s="7">
        <v>60000</v>
      </c>
      <c r="H207" s="12" t="str">
        <f>IF(Table1[[#This Row],[Salary]]&gt;50000,"High","Low")</f>
        <v>High</v>
      </c>
      <c r="I207" s="10">
        <v>44331</v>
      </c>
      <c r="J207" s="10">
        <v>45097</v>
      </c>
      <c r="K207" s="1">
        <v>4.0999999999999996</v>
      </c>
      <c r="L20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07" s="1" t="s">
        <v>19</v>
      </c>
    </row>
    <row r="208" spans="1:13" x14ac:dyDescent="0.3">
      <c r="A208" s="1">
        <v>207</v>
      </c>
      <c r="B208" s="3" t="s">
        <v>171</v>
      </c>
      <c r="C208" s="3" t="s">
        <v>67</v>
      </c>
      <c r="D208" s="3" t="str">
        <f>CONCATENATE(Table1[[#This Row],[First Name]]," ",Table1[[#This Row],[Last Name]])</f>
        <v>Greg Mitchell</v>
      </c>
      <c r="E208" s="3" t="s">
        <v>17</v>
      </c>
      <c r="F208" s="3" t="s">
        <v>140</v>
      </c>
      <c r="G208" s="7">
        <v>67000</v>
      </c>
      <c r="H208" s="12" t="str">
        <f>IF(Table1[[#This Row],[Salary]]&gt;50000,"High","Low")</f>
        <v>High</v>
      </c>
      <c r="I208" s="10">
        <v>43926</v>
      </c>
      <c r="J208" s="10"/>
      <c r="K208" s="1">
        <v>4.4000000000000004</v>
      </c>
      <c r="L20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08" s="1" t="s">
        <v>24</v>
      </c>
    </row>
    <row r="209" spans="1:13" x14ac:dyDescent="0.3">
      <c r="A209" s="1">
        <v>208</v>
      </c>
      <c r="B209" s="3" t="s">
        <v>172</v>
      </c>
      <c r="C209" s="3" t="s">
        <v>195</v>
      </c>
      <c r="D209" s="3" t="str">
        <f>CONCATENATE(Table1[[#This Row],[First Name]]," ",Table1[[#This Row],[Last Name]])</f>
        <v>Helen Harris</v>
      </c>
      <c r="E209" s="3" t="s">
        <v>27</v>
      </c>
      <c r="F209" s="3" t="s">
        <v>116</v>
      </c>
      <c r="G209" s="7">
        <v>62000</v>
      </c>
      <c r="H209" s="12" t="str">
        <f>IF(Table1[[#This Row],[Salary]]&gt;50000,"High","Low")</f>
        <v>High</v>
      </c>
      <c r="I209" s="10">
        <v>44454</v>
      </c>
      <c r="J209" s="10"/>
      <c r="K209" s="1">
        <v>4.2</v>
      </c>
      <c r="L20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09" s="1" t="s">
        <v>29</v>
      </c>
    </row>
    <row r="210" spans="1:13" x14ac:dyDescent="0.3">
      <c r="A210" s="1">
        <v>209</v>
      </c>
      <c r="B210" s="3" t="s">
        <v>173</v>
      </c>
      <c r="C210" s="3" t="s">
        <v>58</v>
      </c>
      <c r="D210" s="3" t="str">
        <f>CONCATENATE(Table1[[#This Row],[First Name]]," ",Table1[[#This Row],[Last Name]])</f>
        <v>Ian Scott</v>
      </c>
      <c r="E210" s="3" t="s">
        <v>22</v>
      </c>
      <c r="F210" s="3" t="s">
        <v>106</v>
      </c>
      <c r="G210" s="7">
        <v>75000</v>
      </c>
      <c r="H210" s="12" t="str">
        <f>IF(Table1[[#This Row],[Salary]]&gt;50000,"High","Low")</f>
        <v>High</v>
      </c>
      <c r="I210" s="10">
        <v>44247</v>
      </c>
      <c r="J210" s="10"/>
      <c r="K210" s="1">
        <v>4.5</v>
      </c>
      <c r="L21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10" s="1" t="s">
        <v>14</v>
      </c>
    </row>
    <row r="211" spans="1:13" x14ac:dyDescent="0.3">
      <c r="A211" s="1">
        <v>210</v>
      </c>
      <c r="B211" s="3" t="s">
        <v>174</v>
      </c>
      <c r="C211" s="3" t="s">
        <v>194</v>
      </c>
      <c r="D211" s="3" t="str">
        <f>CONCATENATE(Table1[[#This Row],[First Name]]," ",Table1[[#This Row],[Last Name]])</f>
        <v>Julie White</v>
      </c>
      <c r="E211" s="3" t="s">
        <v>12</v>
      </c>
      <c r="F211" s="3" t="s">
        <v>13</v>
      </c>
      <c r="G211" s="7">
        <v>79000</v>
      </c>
      <c r="H211" s="12" t="str">
        <f>IF(Table1[[#This Row],[Salary]]&gt;50000,"High","Low")</f>
        <v>High</v>
      </c>
      <c r="I211" s="10">
        <v>44116</v>
      </c>
      <c r="J211" s="10"/>
      <c r="K211" s="1">
        <v>4.4000000000000004</v>
      </c>
      <c r="L21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11" s="1" t="s">
        <v>19</v>
      </c>
    </row>
    <row r="212" spans="1:13" x14ac:dyDescent="0.3">
      <c r="A212" s="1">
        <v>211</v>
      </c>
      <c r="B212" s="3" t="s">
        <v>175</v>
      </c>
      <c r="C212" s="3" t="s">
        <v>192</v>
      </c>
      <c r="D212" s="3" t="str">
        <f>CONCATENATE(Table1[[#This Row],[First Name]]," ",Table1[[#This Row],[Last Name]])</f>
        <v>Kevin Roberts</v>
      </c>
      <c r="E212" s="3" t="s">
        <v>17</v>
      </c>
      <c r="F212" s="3" t="s">
        <v>109</v>
      </c>
      <c r="G212" s="7">
        <v>62000</v>
      </c>
      <c r="H212" s="12" t="str">
        <f>IF(Table1[[#This Row],[Salary]]&gt;50000,"High","Low")</f>
        <v>High</v>
      </c>
      <c r="I212" s="10">
        <v>44409</v>
      </c>
      <c r="J212" s="10"/>
      <c r="K212" s="1">
        <v>4.3</v>
      </c>
      <c r="L21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12" s="1" t="s">
        <v>24</v>
      </c>
    </row>
    <row r="213" spans="1:13" x14ac:dyDescent="0.3">
      <c r="A213" s="1">
        <v>212</v>
      </c>
      <c r="B213" s="3" t="s">
        <v>176</v>
      </c>
      <c r="C213" s="3" t="s">
        <v>53</v>
      </c>
      <c r="D213" s="3" t="str">
        <f>CONCATENATE(Table1[[#This Row],[First Name]]," ",Table1[[#This Row],[Last Name]])</f>
        <v>Laura King</v>
      </c>
      <c r="E213" s="3" t="s">
        <v>27</v>
      </c>
      <c r="F213" s="3" t="s">
        <v>78</v>
      </c>
      <c r="G213" s="7">
        <v>50000</v>
      </c>
      <c r="H213" s="12" t="str">
        <f>IF(Table1[[#This Row],[Salary]]&gt;50000,"High","Low")</f>
        <v>Low</v>
      </c>
      <c r="I213" s="10">
        <v>44402</v>
      </c>
      <c r="J213" s="10"/>
      <c r="K213" s="1">
        <v>3.9</v>
      </c>
      <c r="L21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13" s="1" t="s">
        <v>29</v>
      </c>
    </row>
    <row r="214" spans="1:13" x14ac:dyDescent="0.3">
      <c r="A214" s="1">
        <v>213</v>
      </c>
      <c r="B214" s="3" t="s">
        <v>178</v>
      </c>
      <c r="C214" s="3" t="s">
        <v>143</v>
      </c>
      <c r="D214" s="3" t="str">
        <f>CONCATENATE(Table1[[#This Row],[First Name]]," ",Table1[[#This Row],[Last Name]])</f>
        <v>Mike Lopez</v>
      </c>
      <c r="E214" s="3" t="s">
        <v>22</v>
      </c>
      <c r="F214" s="3" t="s">
        <v>83</v>
      </c>
      <c r="G214" s="7">
        <v>88000</v>
      </c>
      <c r="H214" s="12" t="str">
        <f>IF(Table1[[#This Row],[Salary]]&gt;50000,"High","Low")</f>
        <v>High</v>
      </c>
      <c r="I214" s="10">
        <v>43901</v>
      </c>
      <c r="J214" s="10"/>
      <c r="K214" s="1">
        <v>4.5999999999999996</v>
      </c>
      <c r="L21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14" s="1" t="s">
        <v>14</v>
      </c>
    </row>
    <row r="215" spans="1:13" x14ac:dyDescent="0.3">
      <c r="A215" s="1">
        <v>214</v>
      </c>
      <c r="B215" s="3" t="s">
        <v>180</v>
      </c>
      <c r="C215" s="3" t="s">
        <v>62</v>
      </c>
      <c r="D215" s="3" t="str">
        <f>CONCATENATE(Table1[[#This Row],[First Name]]," ",Table1[[#This Row],[Last Name]])</f>
        <v>Nina Baker</v>
      </c>
      <c r="E215" s="3" t="s">
        <v>12</v>
      </c>
      <c r="F215" s="3" t="s">
        <v>155</v>
      </c>
      <c r="G215" s="7">
        <v>57000</v>
      </c>
      <c r="H215" s="12" t="str">
        <f>IF(Table1[[#This Row],[Salary]]&gt;50000,"High","Low")</f>
        <v>High</v>
      </c>
      <c r="I215" s="10">
        <v>44377</v>
      </c>
      <c r="J215" s="10"/>
      <c r="K215" s="1">
        <v>4.2</v>
      </c>
      <c r="L21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15" s="1" t="s">
        <v>19</v>
      </c>
    </row>
    <row r="216" spans="1:13" x14ac:dyDescent="0.3">
      <c r="A216" s="1">
        <v>215</v>
      </c>
      <c r="B216" s="3" t="s">
        <v>181</v>
      </c>
      <c r="C216" s="3" t="s">
        <v>71</v>
      </c>
      <c r="D216" s="3" t="str">
        <f>CONCATENATE(Table1[[#This Row],[First Name]]," ",Table1[[#This Row],[Last Name]])</f>
        <v>Owen Rivera</v>
      </c>
      <c r="E216" s="3" t="s">
        <v>17</v>
      </c>
      <c r="F216" s="3" t="s">
        <v>149</v>
      </c>
      <c r="G216" s="7">
        <v>64000</v>
      </c>
      <c r="H216" s="12" t="str">
        <f>IF(Table1[[#This Row],[Salary]]&gt;50000,"High","Low")</f>
        <v>High</v>
      </c>
      <c r="I216" s="10">
        <v>43966</v>
      </c>
      <c r="J216" s="10"/>
      <c r="K216" s="1">
        <v>4.0999999999999996</v>
      </c>
      <c r="L21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16" s="1" t="s">
        <v>24</v>
      </c>
    </row>
    <row r="217" spans="1:13" x14ac:dyDescent="0.3">
      <c r="A217" s="1">
        <v>216</v>
      </c>
      <c r="B217" s="3" t="s">
        <v>183</v>
      </c>
      <c r="C217" s="3" t="s">
        <v>146</v>
      </c>
      <c r="D217" s="3" t="str">
        <f>CONCATENATE(Table1[[#This Row],[First Name]]," ",Table1[[#This Row],[Last Name]])</f>
        <v>Pam Martinez</v>
      </c>
      <c r="E217" s="3" t="s">
        <v>27</v>
      </c>
      <c r="F217" s="3" t="s">
        <v>120</v>
      </c>
      <c r="G217" s="7">
        <v>61000</v>
      </c>
      <c r="H217" s="12" t="str">
        <f>IF(Table1[[#This Row],[Salary]]&gt;50000,"High","Low")</f>
        <v>High</v>
      </c>
      <c r="I217" s="10">
        <v>44201</v>
      </c>
      <c r="J217" s="10"/>
      <c r="K217" s="1">
        <v>4.4000000000000004</v>
      </c>
      <c r="L21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17" s="1" t="s">
        <v>29</v>
      </c>
    </row>
    <row r="218" spans="1:13" x14ac:dyDescent="0.3">
      <c r="A218" s="1">
        <v>217</v>
      </c>
      <c r="B218" s="3" t="s">
        <v>61</v>
      </c>
      <c r="C218" s="3" t="s">
        <v>156</v>
      </c>
      <c r="D218" s="3" t="str">
        <f>CONCATENATE(Table1[[#This Row],[First Name]]," ",Table1[[#This Row],[Last Name]])</f>
        <v>Quinn Green</v>
      </c>
      <c r="E218" s="3" t="s">
        <v>22</v>
      </c>
      <c r="F218" s="3" t="s">
        <v>44</v>
      </c>
      <c r="G218" s="7">
        <v>82000</v>
      </c>
      <c r="H218" s="12" t="str">
        <f>IF(Table1[[#This Row],[Salary]]&gt;50000,"High","Low")</f>
        <v>High</v>
      </c>
      <c r="I218" s="10">
        <v>44594</v>
      </c>
      <c r="J218" s="10"/>
      <c r="K218" s="1">
        <v>4.7</v>
      </c>
      <c r="L21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18" s="1" t="s">
        <v>14</v>
      </c>
    </row>
    <row r="219" spans="1:13" x14ac:dyDescent="0.3">
      <c r="A219" s="1">
        <v>218</v>
      </c>
      <c r="B219" s="3" t="s">
        <v>184</v>
      </c>
      <c r="C219" s="3" t="s">
        <v>139</v>
      </c>
      <c r="D219" s="3" t="str">
        <f>CONCATENATE(Table1[[#This Row],[First Name]]," ",Table1[[#This Row],[Last Name]])</f>
        <v>Ron Turner</v>
      </c>
      <c r="E219" s="3" t="s">
        <v>12</v>
      </c>
      <c r="F219" s="3" t="s">
        <v>32</v>
      </c>
      <c r="G219" s="7">
        <v>53000</v>
      </c>
      <c r="H219" s="12" t="str">
        <f>IF(Table1[[#This Row],[Salary]]&gt;50000,"High","Low")</f>
        <v>High</v>
      </c>
      <c r="I219" s="10">
        <v>44479</v>
      </c>
      <c r="J219" s="10"/>
      <c r="K219" s="1">
        <v>3.8</v>
      </c>
      <c r="L21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19" s="1" t="s">
        <v>19</v>
      </c>
    </row>
    <row r="220" spans="1:13" x14ac:dyDescent="0.3">
      <c r="A220" s="1">
        <v>219</v>
      </c>
      <c r="B220" s="3" t="s">
        <v>185</v>
      </c>
      <c r="C220" s="3" t="s">
        <v>53</v>
      </c>
      <c r="D220" s="3" t="str">
        <f>CONCATENATE(Table1[[#This Row],[First Name]]," ",Table1[[#This Row],[Last Name]])</f>
        <v>Sara King</v>
      </c>
      <c r="E220" s="3" t="s">
        <v>17</v>
      </c>
      <c r="F220" s="3" t="s">
        <v>153</v>
      </c>
      <c r="G220" s="7">
        <v>69000</v>
      </c>
      <c r="H220" s="12" t="str">
        <f>IF(Table1[[#This Row],[Salary]]&gt;50000,"High","Low")</f>
        <v>High</v>
      </c>
      <c r="I220" s="10">
        <v>44300</v>
      </c>
      <c r="J220" s="10">
        <v>44956</v>
      </c>
      <c r="K220" s="1">
        <v>4.3</v>
      </c>
      <c r="L22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20" s="1" t="s">
        <v>24</v>
      </c>
    </row>
    <row r="221" spans="1:13" x14ac:dyDescent="0.3">
      <c r="A221" s="1">
        <v>220</v>
      </c>
      <c r="B221" s="3" t="s">
        <v>186</v>
      </c>
      <c r="C221" s="3" t="s">
        <v>55</v>
      </c>
      <c r="D221" s="3" t="str">
        <f>CONCATENATE(Table1[[#This Row],[First Name]]," ",Table1[[#This Row],[Last Name]])</f>
        <v>Tom Wright</v>
      </c>
      <c r="E221" s="3" t="s">
        <v>27</v>
      </c>
      <c r="F221" s="3" t="s">
        <v>56</v>
      </c>
      <c r="G221" s="7">
        <v>64000</v>
      </c>
      <c r="H221" s="12" t="str">
        <f>IF(Table1[[#This Row],[Salary]]&gt;50000,"High","Low")</f>
        <v>High</v>
      </c>
      <c r="I221" s="10">
        <v>44157</v>
      </c>
      <c r="J221" s="10"/>
      <c r="K221" s="1">
        <v>4</v>
      </c>
      <c r="L22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21" s="1" t="s">
        <v>29</v>
      </c>
    </row>
    <row r="222" spans="1:13" x14ac:dyDescent="0.3">
      <c r="A222" s="1">
        <v>221</v>
      </c>
      <c r="B222" s="3" t="s">
        <v>187</v>
      </c>
      <c r="C222" s="3" t="s">
        <v>49</v>
      </c>
      <c r="D222" s="3" t="str">
        <f>CONCATENATE(Table1[[#This Row],[First Name]]," ",Table1[[#This Row],[Last Name]])</f>
        <v>Uma Hall</v>
      </c>
      <c r="E222" s="3" t="s">
        <v>22</v>
      </c>
      <c r="F222" s="3" t="s">
        <v>137</v>
      </c>
      <c r="G222" s="7">
        <v>90000</v>
      </c>
      <c r="H222" s="12" t="str">
        <f>IF(Table1[[#This Row],[Salary]]&gt;50000,"High","Low")</f>
        <v>High</v>
      </c>
      <c r="I222" s="10">
        <v>44378</v>
      </c>
      <c r="J222" s="10"/>
      <c r="K222" s="1">
        <v>4.5</v>
      </c>
      <c r="L22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22" s="1" t="s">
        <v>14</v>
      </c>
    </row>
    <row r="223" spans="1:13" x14ac:dyDescent="0.3">
      <c r="A223" s="1">
        <v>222</v>
      </c>
      <c r="B223" s="3" t="s">
        <v>189</v>
      </c>
      <c r="C223" s="3" t="s">
        <v>64</v>
      </c>
      <c r="D223" s="3" t="str">
        <f>CONCATENATE(Table1[[#This Row],[First Name]]," ",Table1[[#This Row],[Last Name]])</f>
        <v>Vince Nelson</v>
      </c>
      <c r="E223" s="3" t="s">
        <v>12</v>
      </c>
      <c r="F223" s="3" t="s">
        <v>13</v>
      </c>
      <c r="G223" s="7">
        <v>78000</v>
      </c>
      <c r="H223" s="12" t="str">
        <f>IF(Table1[[#This Row],[Salary]]&gt;50000,"High","Low")</f>
        <v>High</v>
      </c>
      <c r="I223" s="10">
        <v>44000</v>
      </c>
      <c r="J223" s="10"/>
      <c r="K223" s="1">
        <v>4.4000000000000004</v>
      </c>
      <c r="L22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23" s="1" t="s">
        <v>19</v>
      </c>
    </row>
    <row r="224" spans="1:13" x14ac:dyDescent="0.3">
      <c r="A224" s="1">
        <v>223</v>
      </c>
      <c r="B224" s="3" t="s">
        <v>131</v>
      </c>
      <c r="C224" s="3" t="s">
        <v>58</v>
      </c>
      <c r="D224" s="3" t="str">
        <f>CONCATENATE(Table1[[#This Row],[First Name]]," ",Table1[[#This Row],[Last Name]])</f>
        <v>Wendy Scott</v>
      </c>
      <c r="E224" s="3" t="s">
        <v>17</v>
      </c>
      <c r="F224" s="3" t="s">
        <v>140</v>
      </c>
      <c r="G224" s="7">
        <v>67000</v>
      </c>
      <c r="H224" s="12" t="str">
        <f>IF(Table1[[#This Row],[Salary]]&gt;50000,"High","Low")</f>
        <v>High</v>
      </c>
      <c r="I224" s="10">
        <v>44630</v>
      </c>
      <c r="J224" s="10"/>
      <c r="K224" s="1">
        <v>4.2</v>
      </c>
      <c r="L22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24" s="1" t="s">
        <v>24</v>
      </c>
    </row>
    <row r="225" spans="1:13" x14ac:dyDescent="0.3">
      <c r="A225" s="1">
        <v>224</v>
      </c>
      <c r="B225" s="3" t="s">
        <v>134</v>
      </c>
      <c r="C225" s="3" t="s">
        <v>31</v>
      </c>
      <c r="D225" s="3" t="str">
        <f>CONCATENATE(Table1[[#This Row],[First Name]]," ",Table1[[#This Row],[Last Name]])</f>
        <v>Xavier Davis</v>
      </c>
      <c r="E225" s="3" t="s">
        <v>27</v>
      </c>
      <c r="F225" s="3" t="s">
        <v>116</v>
      </c>
      <c r="G225" s="7">
        <v>59000</v>
      </c>
      <c r="H225" s="12" t="str">
        <f>IF(Table1[[#This Row],[Salary]]&gt;50000,"High","Low")</f>
        <v>High</v>
      </c>
      <c r="I225" s="10">
        <v>44444</v>
      </c>
      <c r="J225" s="10"/>
      <c r="K225" s="1">
        <v>4.0999999999999996</v>
      </c>
      <c r="L22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25" s="1" t="s">
        <v>29</v>
      </c>
    </row>
    <row r="226" spans="1:13" x14ac:dyDescent="0.3">
      <c r="A226" s="1">
        <v>225</v>
      </c>
      <c r="B226" s="3" t="s">
        <v>136</v>
      </c>
      <c r="C226" s="3" t="s">
        <v>195</v>
      </c>
      <c r="D226" s="3" t="str">
        <f>CONCATENATE(Table1[[#This Row],[First Name]]," ",Table1[[#This Row],[Last Name]])</f>
        <v>Yasmine Harris</v>
      </c>
      <c r="E226" s="3" t="s">
        <v>22</v>
      </c>
      <c r="F226" s="3" t="s">
        <v>193</v>
      </c>
      <c r="G226" s="7">
        <v>74000</v>
      </c>
      <c r="H226" s="12" t="str">
        <f>IF(Table1[[#This Row],[Salary]]&gt;50000,"High","Low")</f>
        <v>High</v>
      </c>
      <c r="I226" s="10">
        <v>44576</v>
      </c>
      <c r="J226" s="10"/>
      <c r="K226" s="1">
        <v>4.5999999999999996</v>
      </c>
      <c r="L22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26" s="1" t="s">
        <v>14</v>
      </c>
    </row>
    <row r="227" spans="1:13" ht="28.8" x14ac:dyDescent="0.3">
      <c r="A227" s="1">
        <v>226</v>
      </c>
      <c r="B227" s="3" t="s">
        <v>81</v>
      </c>
      <c r="C227" s="3" t="s">
        <v>146</v>
      </c>
      <c r="D227" s="3" t="str">
        <f>CONCATENATE(Table1[[#This Row],[First Name]]," ",Table1[[#This Row],[Last Name]])</f>
        <v>Zachary Martinez</v>
      </c>
      <c r="E227" s="3" t="s">
        <v>12</v>
      </c>
      <c r="F227" s="3" t="s">
        <v>155</v>
      </c>
      <c r="G227" s="7">
        <v>55000</v>
      </c>
      <c r="H227" s="12" t="str">
        <f>IF(Table1[[#This Row],[Salary]]&gt;50000,"High","Low")</f>
        <v>High</v>
      </c>
      <c r="I227" s="10">
        <v>44285</v>
      </c>
      <c r="J227" s="10"/>
      <c r="K227" s="1">
        <v>3.9</v>
      </c>
      <c r="L22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27" s="1" t="s">
        <v>19</v>
      </c>
    </row>
    <row r="228" spans="1:13" x14ac:dyDescent="0.3">
      <c r="A228" s="1">
        <v>227</v>
      </c>
      <c r="B228" s="3" t="s">
        <v>10</v>
      </c>
      <c r="C228" s="3" t="s">
        <v>11</v>
      </c>
      <c r="D228" s="3" t="str">
        <f>CONCATENATE(Table1[[#This Row],[First Name]]," ",Table1[[#This Row],[Last Name]])</f>
        <v>Alice Johnson</v>
      </c>
      <c r="E228" s="3" t="s">
        <v>17</v>
      </c>
      <c r="F228" s="3" t="s">
        <v>109</v>
      </c>
      <c r="G228" s="7">
        <v>62000</v>
      </c>
      <c r="H228" s="12" t="str">
        <f>IF(Table1[[#This Row],[Salary]]&gt;50000,"High","Low")</f>
        <v>High</v>
      </c>
      <c r="I228" s="10">
        <v>44027</v>
      </c>
      <c r="J228" s="10"/>
      <c r="K228" s="1">
        <v>4.3</v>
      </c>
      <c r="L22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28" s="1" t="s">
        <v>24</v>
      </c>
    </row>
    <row r="229" spans="1:13" x14ac:dyDescent="0.3">
      <c r="A229" s="1">
        <v>228</v>
      </c>
      <c r="B229" s="3" t="s">
        <v>199</v>
      </c>
      <c r="C229" s="3" t="s">
        <v>26</v>
      </c>
      <c r="D229" s="3" t="str">
        <f>CONCATENATE(Table1[[#This Row],[First Name]]," ",Table1[[#This Row],[Last Name]])</f>
        <v>Brian Wilson</v>
      </c>
      <c r="E229" s="3" t="s">
        <v>27</v>
      </c>
      <c r="F229" s="3" t="s">
        <v>78</v>
      </c>
      <c r="G229" s="7">
        <v>50000</v>
      </c>
      <c r="H229" s="12" t="str">
        <f>IF(Table1[[#This Row],[Salary]]&gt;50000,"High","Low")</f>
        <v>Low</v>
      </c>
      <c r="I229" s="10">
        <v>44239</v>
      </c>
      <c r="J229" s="10"/>
      <c r="K229" s="1">
        <v>3.8</v>
      </c>
      <c r="L22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29" s="1" t="s">
        <v>29</v>
      </c>
    </row>
    <row r="230" spans="1:13" x14ac:dyDescent="0.3">
      <c r="A230" s="1">
        <v>229</v>
      </c>
      <c r="B230" s="3" t="s">
        <v>200</v>
      </c>
      <c r="C230" s="3" t="s">
        <v>160</v>
      </c>
      <c r="D230" s="3" t="str">
        <f>CONCATENATE(Table1[[#This Row],[First Name]]," ",Table1[[#This Row],[Last Name]])</f>
        <v>Carol Thompson</v>
      </c>
      <c r="E230" s="3" t="s">
        <v>22</v>
      </c>
      <c r="F230" s="3" t="s">
        <v>44</v>
      </c>
      <c r="G230" s="7">
        <v>79000</v>
      </c>
      <c r="H230" s="12" t="str">
        <f>IF(Table1[[#This Row],[Salary]]&gt;50000,"High","Low")</f>
        <v>High</v>
      </c>
      <c r="I230" s="10">
        <v>44508</v>
      </c>
      <c r="J230" s="10"/>
      <c r="K230" s="1">
        <v>4.4000000000000004</v>
      </c>
      <c r="L23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0" s="1" t="s">
        <v>14</v>
      </c>
    </row>
    <row r="231" spans="1:13" x14ac:dyDescent="0.3">
      <c r="A231" s="1">
        <v>230</v>
      </c>
      <c r="B231" s="3" t="s">
        <v>25</v>
      </c>
      <c r="C231" s="3" t="s">
        <v>194</v>
      </c>
      <c r="D231" s="3" t="str">
        <f>CONCATENATE(Table1[[#This Row],[First Name]]," ",Table1[[#This Row],[Last Name]])</f>
        <v>David White</v>
      </c>
      <c r="E231" s="3" t="s">
        <v>12</v>
      </c>
      <c r="F231" s="3" t="s">
        <v>32</v>
      </c>
      <c r="G231" s="7">
        <v>54000</v>
      </c>
      <c r="H231" s="12" t="str">
        <f>IF(Table1[[#This Row],[Salary]]&gt;50000,"High","Low")</f>
        <v>High</v>
      </c>
      <c r="I231" s="10">
        <v>44341</v>
      </c>
      <c r="J231" s="10">
        <v>45122</v>
      </c>
      <c r="K231" s="1">
        <v>4.0999999999999996</v>
      </c>
      <c r="L23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1" s="1" t="s">
        <v>19</v>
      </c>
    </row>
    <row r="232" spans="1:13" x14ac:dyDescent="0.3">
      <c r="A232" s="1">
        <v>231</v>
      </c>
      <c r="B232" s="3" t="s">
        <v>201</v>
      </c>
      <c r="C232" s="3" t="s">
        <v>192</v>
      </c>
      <c r="D232" s="3" t="str">
        <f>CONCATENATE(Table1[[#This Row],[First Name]]," ",Table1[[#This Row],[Last Name]])</f>
        <v>Emily Roberts</v>
      </c>
      <c r="E232" s="3" t="s">
        <v>17</v>
      </c>
      <c r="F232" s="3" t="s">
        <v>86</v>
      </c>
      <c r="G232" s="7">
        <v>74000</v>
      </c>
      <c r="H232" s="12" t="str">
        <f>IF(Table1[[#This Row],[Salary]]&gt;50000,"High","Low")</f>
        <v>High</v>
      </c>
      <c r="I232" s="10">
        <v>44065</v>
      </c>
      <c r="J232" s="10"/>
      <c r="K232" s="1">
        <v>4.2</v>
      </c>
      <c r="L23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2" s="1" t="s">
        <v>24</v>
      </c>
    </row>
    <row r="233" spans="1:13" x14ac:dyDescent="0.3">
      <c r="A233" s="1">
        <v>232</v>
      </c>
      <c r="B233" s="3" t="s">
        <v>33</v>
      </c>
      <c r="C233" s="3" t="s">
        <v>156</v>
      </c>
      <c r="D233" s="3" t="str">
        <f>CONCATENATE(Table1[[#This Row],[First Name]]," ",Table1[[#This Row],[Last Name]])</f>
        <v>Frank Green</v>
      </c>
      <c r="E233" s="3" t="s">
        <v>27</v>
      </c>
      <c r="F233" s="3" t="s">
        <v>28</v>
      </c>
      <c r="G233" s="7">
        <v>78000</v>
      </c>
      <c r="H233" s="12" t="str">
        <f>IF(Table1[[#This Row],[Salary]]&gt;50000,"High","Low")</f>
        <v>High</v>
      </c>
      <c r="I233" s="10">
        <v>44454</v>
      </c>
      <c r="J233" s="10"/>
      <c r="K233" s="1">
        <v>4.5</v>
      </c>
      <c r="L23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3" s="1" t="s">
        <v>29</v>
      </c>
    </row>
    <row r="234" spans="1:13" x14ac:dyDescent="0.3">
      <c r="A234" s="1">
        <v>233</v>
      </c>
      <c r="B234" s="3" t="s">
        <v>36</v>
      </c>
      <c r="C234" s="3" t="s">
        <v>51</v>
      </c>
      <c r="D234" s="3" t="str">
        <f>CONCATENATE(Table1[[#This Row],[First Name]]," ",Table1[[#This Row],[Last Name]])</f>
        <v>Grace Young</v>
      </c>
      <c r="E234" s="3" t="s">
        <v>22</v>
      </c>
      <c r="F234" s="3" t="s">
        <v>23</v>
      </c>
      <c r="G234" s="7">
        <v>85000</v>
      </c>
      <c r="H234" s="12" t="str">
        <f>IF(Table1[[#This Row],[Salary]]&gt;50000,"High","Low")</f>
        <v>High</v>
      </c>
      <c r="I234" s="10">
        <v>43911</v>
      </c>
      <c r="J234" s="10"/>
      <c r="K234" s="1">
        <v>4.5999999999999996</v>
      </c>
      <c r="L23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34" s="1" t="s">
        <v>14</v>
      </c>
    </row>
    <row r="235" spans="1:13" x14ac:dyDescent="0.3">
      <c r="A235" s="1">
        <v>234</v>
      </c>
      <c r="B235" s="3" t="s">
        <v>39</v>
      </c>
      <c r="C235" s="3" t="s">
        <v>62</v>
      </c>
      <c r="D235" s="3" t="str">
        <f>CONCATENATE(Table1[[#This Row],[First Name]]," ",Table1[[#This Row],[Last Name]])</f>
        <v>Henry Baker</v>
      </c>
      <c r="E235" s="3" t="s">
        <v>12</v>
      </c>
      <c r="F235" s="3" t="s">
        <v>47</v>
      </c>
      <c r="G235" s="7">
        <v>51000</v>
      </c>
      <c r="H235" s="12" t="str">
        <f>IF(Table1[[#This Row],[Salary]]&gt;50000,"High","Low")</f>
        <v>High</v>
      </c>
      <c r="I235" s="10">
        <v>44389</v>
      </c>
      <c r="J235" s="10"/>
      <c r="K235" s="1">
        <v>3.7</v>
      </c>
      <c r="L23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35" s="1" t="s">
        <v>19</v>
      </c>
    </row>
    <row r="236" spans="1:13" x14ac:dyDescent="0.3">
      <c r="A236" s="1">
        <v>235</v>
      </c>
      <c r="B236" s="3" t="s">
        <v>42</v>
      </c>
      <c r="C236" s="3" t="s">
        <v>49</v>
      </c>
      <c r="D236" s="3" t="str">
        <f>CONCATENATE(Table1[[#This Row],[First Name]]," ",Table1[[#This Row],[Last Name]])</f>
        <v>Ivy Hall</v>
      </c>
      <c r="E236" s="3" t="s">
        <v>17</v>
      </c>
      <c r="F236" s="3" t="s">
        <v>149</v>
      </c>
      <c r="G236" s="7">
        <v>68000</v>
      </c>
      <c r="H236" s="12" t="str">
        <f>IF(Table1[[#This Row],[Salary]]&gt;50000,"High","Low")</f>
        <v>High</v>
      </c>
      <c r="I236" s="10">
        <v>44109</v>
      </c>
      <c r="J236" s="10"/>
      <c r="K236" s="1">
        <v>4</v>
      </c>
      <c r="L23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36" s="1" t="s">
        <v>24</v>
      </c>
    </row>
    <row r="237" spans="1:13" x14ac:dyDescent="0.3">
      <c r="A237" s="1">
        <v>236</v>
      </c>
      <c r="B237" s="3" t="s">
        <v>45</v>
      </c>
      <c r="C237" s="3" t="s">
        <v>146</v>
      </c>
      <c r="D237" s="3" t="str">
        <f>CONCATENATE(Table1[[#This Row],[First Name]]," ",Table1[[#This Row],[Last Name]])</f>
        <v>Jack Martinez</v>
      </c>
      <c r="E237" s="3" t="s">
        <v>27</v>
      </c>
      <c r="F237" s="3" t="s">
        <v>56</v>
      </c>
      <c r="G237" s="7">
        <v>64000</v>
      </c>
      <c r="H237" s="12" t="str">
        <f>IF(Table1[[#This Row],[Salary]]&gt;50000,"High","Low")</f>
        <v>High</v>
      </c>
      <c r="I237" s="10">
        <v>44316</v>
      </c>
      <c r="J237" s="10"/>
      <c r="K237" s="1">
        <v>4.4000000000000004</v>
      </c>
      <c r="L23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7" s="1" t="s">
        <v>29</v>
      </c>
    </row>
    <row r="238" spans="1:13" x14ac:dyDescent="0.3">
      <c r="A238" s="1">
        <v>237</v>
      </c>
      <c r="B238" s="3" t="s">
        <v>48</v>
      </c>
      <c r="C238" s="3" t="s">
        <v>58</v>
      </c>
      <c r="D238" s="3" t="str">
        <f>CONCATENATE(Table1[[#This Row],[First Name]]," ",Table1[[#This Row],[Last Name]])</f>
        <v>Karen Scott</v>
      </c>
      <c r="E238" s="3" t="s">
        <v>22</v>
      </c>
      <c r="F238" s="3" t="s">
        <v>106</v>
      </c>
      <c r="G238" s="7">
        <v>73000</v>
      </c>
      <c r="H238" s="12" t="str">
        <f>IF(Table1[[#This Row],[Salary]]&gt;50000,"High","Low")</f>
        <v>High</v>
      </c>
      <c r="I238" s="10">
        <v>44344</v>
      </c>
      <c r="J238" s="10"/>
      <c r="K238" s="1">
        <v>4.5</v>
      </c>
      <c r="L23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8" s="1" t="s">
        <v>14</v>
      </c>
    </row>
    <row r="239" spans="1:13" x14ac:dyDescent="0.3">
      <c r="A239" s="1">
        <v>238</v>
      </c>
      <c r="B239" s="3" t="s">
        <v>50</v>
      </c>
      <c r="C239" s="3" t="s">
        <v>143</v>
      </c>
      <c r="D239" s="3" t="str">
        <f>CONCATENATE(Table1[[#This Row],[First Name]]," ",Table1[[#This Row],[Last Name]])</f>
        <v>Liam Lopez</v>
      </c>
      <c r="E239" s="3" t="s">
        <v>12</v>
      </c>
      <c r="F239" s="3" t="s">
        <v>13</v>
      </c>
      <c r="G239" s="7">
        <v>80000</v>
      </c>
      <c r="H239" s="12" t="str">
        <f>IF(Table1[[#This Row],[Salary]]&gt;50000,"High","Low")</f>
        <v>High</v>
      </c>
      <c r="I239" s="10">
        <v>44409</v>
      </c>
      <c r="J239" s="10"/>
      <c r="K239" s="1">
        <v>4.4000000000000004</v>
      </c>
      <c r="L23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39" s="1" t="s">
        <v>19</v>
      </c>
    </row>
    <row r="240" spans="1:13" ht="28.8" x14ac:dyDescent="0.3">
      <c r="A240" s="1">
        <v>239</v>
      </c>
      <c r="B240" s="3" t="s">
        <v>52</v>
      </c>
      <c r="C240" s="3" t="s">
        <v>11</v>
      </c>
      <c r="D240" s="3" t="str">
        <f>CONCATENATE(Table1[[#This Row],[First Name]]," ",Table1[[#This Row],[Last Name]])</f>
        <v>Mia Johnson</v>
      </c>
      <c r="E240" s="3" t="s">
        <v>17</v>
      </c>
      <c r="F240" s="3" t="s">
        <v>163</v>
      </c>
      <c r="G240" s="7">
        <v>65000</v>
      </c>
      <c r="H240" s="12" t="str">
        <f>IF(Table1[[#This Row],[Salary]]&gt;50000,"High","Low")</f>
        <v>High</v>
      </c>
      <c r="I240" s="10">
        <v>44612</v>
      </c>
      <c r="J240" s="10"/>
      <c r="K240" s="1">
        <v>4.3</v>
      </c>
      <c r="L24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40" s="1" t="s">
        <v>24</v>
      </c>
    </row>
    <row r="241" spans="1:13" x14ac:dyDescent="0.3">
      <c r="A241" s="1">
        <v>240</v>
      </c>
      <c r="B241" s="3" t="s">
        <v>54</v>
      </c>
      <c r="C241" s="3" t="s">
        <v>66</v>
      </c>
      <c r="D241" s="3" t="str">
        <f>CONCATENATE(Table1[[#This Row],[First Name]]," ",Table1[[#This Row],[Last Name]])</f>
        <v>Noah Carter</v>
      </c>
      <c r="E241" s="3" t="s">
        <v>27</v>
      </c>
      <c r="F241" s="3" t="s">
        <v>116</v>
      </c>
      <c r="G241" s="7">
        <v>61000</v>
      </c>
      <c r="H241" s="12" t="str">
        <f>IF(Table1[[#This Row],[Salary]]&gt;50000,"High","Low")</f>
        <v>High</v>
      </c>
      <c r="I241" s="10">
        <v>44166</v>
      </c>
      <c r="J241" s="10"/>
      <c r="K241" s="1">
        <v>4.0999999999999996</v>
      </c>
      <c r="L24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41" s="1" t="s">
        <v>29</v>
      </c>
    </row>
    <row r="242" spans="1:13" x14ac:dyDescent="0.3">
      <c r="A242" s="1">
        <v>241</v>
      </c>
      <c r="B242" s="3" t="s">
        <v>57</v>
      </c>
      <c r="C242" s="3" t="s">
        <v>205</v>
      </c>
      <c r="D242" s="3" t="str">
        <f>CONCATENATE(Table1[[#This Row],[First Name]]," ",Table1[[#This Row],[Last Name]])</f>
        <v>Olivia Williams</v>
      </c>
      <c r="E242" s="3" t="s">
        <v>22</v>
      </c>
      <c r="F242" s="3" t="s">
        <v>133</v>
      </c>
      <c r="G242" s="7">
        <v>90000</v>
      </c>
      <c r="H242" s="12" t="str">
        <f>IF(Table1[[#This Row],[Salary]]&gt;50000,"High","Low")</f>
        <v>High</v>
      </c>
      <c r="I242" s="10">
        <v>44208</v>
      </c>
      <c r="J242" s="10"/>
      <c r="K242" s="1">
        <v>4.8</v>
      </c>
      <c r="L242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42" s="1" t="s">
        <v>14</v>
      </c>
    </row>
    <row r="243" spans="1:13" x14ac:dyDescent="0.3">
      <c r="A243" s="1">
        <v>242</v>
      </c>
      <c r="B243" s="3" t="s">
        <v>59</v>
      </c>
      <c r="C243" s="3" t="s">
        <v>160</v>
      </c>
      <c r="D243" s="3" t="str">
        <f>CONCATENATE(Table1[[#This Row],[First Name]]," ",Table1[[#This Row],[Last Name]])</f>
        <v>Peter Thompson</v>
      </c>
      <c r="E243" s="3" t="s">
        <v>12</v>
      </c>
      <c r="F243" s="3" t="s">
        <v>155</v>
      </c>
      <c r="G243" s="7">
        <v>55000</v>
      </c>
      <c r="H243" s="12" t="str">
        <f>IF(Table1[[#This Row],[Salary]]&gt;50000,"High","Low")</f>
        <v>High</v>
      </c>
      <c r="I243" s="10">
        <v>44336</v>
      </c>
      <c r="J243" s="10"/>
      <c r="K243" s="1">
        <v>3.9</v>
      </c>
      <c r="L243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43" s="1" t="s">
        <v>19</v>
      </c>
    </row>
    <row r="244" spans="1:13" x14ac:dyDescent="0.3">
      <c r="A244" s="1">
        <v>243</v>
      </c>
      <c r="B244" s="3" t="s">
        <v>61</v>
      </c>
      <c r="C244" s="3" t="s">
        <v>53</v>
      </c>
      <c r="D244" s="3" t="str">
        <f>CONCATENATE(Table1[[#This Row],[First Name]]," ",Table1[[#This Row],[Last Name]])</f>
        <v>Quinn King</v>
      </c>
      <c r="E244" s="3" t="s">
        <v>17</v>
      </c>
      <c r="F244" s="3" t="s">
        <v>140</v>
      </c>
      <c r="G244" s="7">
        <v>67000</v>
      </c>
      <c r="H244" s="12" t="str">
        <f>IF(Table1[[#This Row],[Salary]]&gt;50000,"High","Low")</f>
        <v>High</v>
      </c>
      <c r="I244" s="10">
        <v>44075</v>
      </c>
      <c r="J244" s="10"/>
      <c r="K244" s="1">
        <v>4.2</v>
      </c>
      <c r="L244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44" s="1" t="s">
        <v>24</v>
      </c>
    </row>
    <row r="245" spans="1:13" x14ac:dyDescent="0.3">
      <c r="A245" s="1">
        <v>244</v>
      </c>
      <c r="B245" s="3" t="s">
        <v>202</v>
      </c>
      <c r="C245" s="3" t="s">
        <v>46</v>
      </c>
      <c r="D245" s="3" t="str">
        <f>CONCATENATE(Table1[[#This Row],[First Name]]," ",Table1[[#This Row],[Last Name]])</f>
        <v>Rachel Lee</v>
      </c>
      <c r="E245" s="3" t="s">
        <v>27</v>
      </c>
      <c r="F245" s="3" t="s">
        <v>56</v>
      </c>
      <c r="G245" s="7">
        <v>59000</v>
      </c>
      <c r="H245" s="12" t="str">
        <f>IF(Table1[[#This Row],[Salary]]&gt;50000,"High","Low")</f>
        <v>High</v>
      </c>
      <c r="I245" s="10">
        <v>44365</v>
      </c>
      <c r="J245" s="10"/>
      <c r="K245" s="1">
        <v>4</v>
      </c>
      <c r="L245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45" s="1" t="s">
        <v>29</v>
      </c>
    </row>
    <row r="246" spans="1:13" x14ac:dyDescent="0.3">
      <c r="A246" s="1">
        <v>245</v>
      </c>
      <c r="B246" s="3" t="s">
        <v>123</v>
      </c>
      <c r="C246" s="3" t="s">
        <v>11</v>
      </c>
      <c r="D246" s="3" t="str">
        <f>CONCATENATE(Table1[[#This Row],[First Name]]," ",Table1[[#This Row],[Last Name]])</f>
        <v>Sam Johnson</v>
      </c>
      <c r="E246" s="3" t="s">
        <v>22</v>
      </c>
      <c r="F246" s="3" t="s">
        <v>44</v>
      </c>
      <c r="G246" s="7">
        <v>81000</v>
      </c>
      <c r="H246" s="12" t="str">
        <f>IF(Table1[[#This Row],[Salary]]&gt;50000,"High","Low")</f>
        <v>High</v>
      </c>
      <c r="I246" s="10">
        <v>44260</v>
      </c>
      <c r="J246" s="10"/>
      <c r="K246" s="1">
        <v>4.7</v>
      </c>
      <c r="L246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46" s="1" t="s">
        <v>14</v>
      </c>
    </row>
    <row r="247" spans="1:13" x14ac:dyDescent="0.3">
      <c r="A247" s="1">
        <v>246</v>
      </c>
      <c r="B247" s="3" t="s">
        <v>125</v>
      </c>
      <c r="C247" s="3" t="s">
        <v>55</v>
      </c>
      <c r="D247" s="3" t="str">
        <f>CONCATENATE(Table1[[#This Row],[First Name]]," ",Table1[[#This Row],[Last Name]])</f>
        <v>Tina Wright</v>
      </c>
      <c r="E247" s="3" t="s">
        <v>12</v>
      </c>
      <c r="F247" s="3" t="s">
        <v>32</v>
      </c>
      <c r="G247" s="7">
        <v>52000</v>
      </c>
      <c r="H247" s="12" t="str">
        <f>IF(Table1[[#This Row],[Salary]]&gt;50000,"High","Low")</f>
        <v>High</v>
      </c>
      <c r="I247" s="10">
        <v>44479</v>
      </c>
      <c r="J247" s="10"/>
      <c r="K247" s="1">
        <v>3.8</v>
      </c>
      <c r="L247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Good</v>
      </c>
      <c r="M247" s="1" t="s">
        <v>19</v>
      </c>
    </row>
    <row r="248" spans="1:13" x14ac:dyDescent="0.3">
      <c r="A248" s="1">
        <v>247</v>
      </c>
      <c r="B248" s="3" t="s">
        <v>187</v>
      </c>
      <c r="C248" s="3" t="s">
        <v>31</v>
      </c>
      <c r="D248" s="3" t="str">
        <f>CONCATENATE(Table1[[#This Row],[First Name]]," ",Table1[[#This Row],[Last Name]])</f>
        <v>Uma Davis</v>
      </c>
      <c r="E248" s="3" t="s">
        <v>17</v>
      </c>
      <c r="F248" s="3" t="s">
        <v>109</v>
      </c>
      <c r="G248" s="7">
        <v>64000</v>
      </c>
      <c r="H248" s="12" t="str">
        <f>IF(Table1[[#This Row],[Salary]]&gt;50000,"High","Low")</f>
        <v>High</v>
      </c>
      <c r="I248" s="10">
        <v>44157</v>
      </c>
      <c r="J248" s="10"/>
      <c r="K248" s="1">
        <v>4.3</v>
      </c>
      <c r="L248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48" s="1" t="s">
        <v>24</v>
      </c>
    </row>
    <row r="249" spans="1:13" x14ac:dyDescent="0.3">
      <c r="A249" s="1">
        <v>248</v>
      </c>
      <c r="B249" s="3" t="s">
        <v>189</v>
      </c>
      <c r="C249" s="3" t="s">
        <v>198</v>
      </c>
      <c r="D249" s="3" t="str">
        <f>CONCATENATE(Table1[[#This Row],[First Name]]," ",Table1[[#This Row],[Last Name]])</f>
        <v>Vince Rodriguez</v>
      </c>
      <c r="E249" s="3" t="s">
        <v>27</v>
      </c>
      <c r="F249" s="3" t="s">
        <v>28</v>
      </c>
      <c r="G249" s="7">
        <v>80000</v>
      </c>
      <c r="H249" s="12" t="str">
        <f>IF(Table1[[#This Row],[Salary]]&gt;50000,"High","Low")</f>
        <v>High</v>
      </c>
      <c r="I249" s="10">
        <v>44407</v>
      </c>
      <c r="J249" s="10"/>
      <c r="K249" s="1">
        <v>4.5</v>
      </c>
      <c r="L249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49" s="1" t="s">
        <v>29</v>
      </c>
    </row>
    <row r="250" spans="1:13" x14ac:dyDescent="0.3">
      <c r="A250" s="1">
        <v>249</v>
      </c>
      <c r="B250" s="3" t="s">
        <v>131</v>
      </c>
      <c r="C250" s="3" t="s">
        <v>21</v>
      </c>
      <c r="D250" s="3" t="str">
        <f>CONCATENATE(Table1[[#This Row],[First Name]]," ",Table1[[#This Row],[Last Name]])</f>
        <v>Wendy Brown</v>
      </c>
      <c r="E250" s="3" t="s">
        <v>22</v>
      </c>
      <c r="F250" s="3" t="s">
        <v>193</v>
      </c>
      <c r="G250" s="7">
        <v>71000</v>
      </c>
      <c r="H250" s="12" t="str">
        <f>IF(Table1[[#This Row],[Salary]]&gt;50000,"High","Low")</f>
        <v>High</v>
      </c>
      <c r="I250" s="10">
        <v>43961</v>
      </c>
      <c r="J250" s="10"/>
      <c r="K250" s="1">
        <v>4.5999999999999996</v>
      </c>
      <c r="L250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Excellent</v>
      </c>
      <c r="M250" s="1" t="s">
        <v>14</v>
      </c>
    </row>
    <row r="251" spans="1:13" x14ac:dyDescent="0.3">
      <c r="A251" s="1">
        <v>250</v>
      </c>
      <c r="B251" s="3" t="s">
        <v>134</v>
      </c>
      <c r="C251" s="3" t="s">
        <v>146</v>
      </c>
      <c r="D251" s="3" t="str">
        <f>CONCATENATE(Table1[[#This Row],[First Name]]," ",Table1[[#This Row],[Last Name]])</f>
        <v>Xavier Martinez</v>
      </c>
      <c r="E251" s="3" t="s">
        <v>12</v>
      </c>
      <c r="F251" s="3" t="s">
        <v>155</v>
      </c>
      <c r="G251" s="7">
        <v>53000</v>
      </c>
      <c r="H251" s="12" t="str">
        <f>IF(Table1[[#This Row],[Salary]]&gt;50000,"High","Low")</f>
        <v>High</v>
      </c>
      <c r="I251" s="10">
        <v>44377</v>
      </c>
      <c r="J251" s="10"/>
      <c r="K251" s="1">
        <v>4.0999999999999996</v>
      </c>
      <c r="L251" s="1" t="str">
        <f>IF(Table1[[#This Row],[Performance Rating]]&gt;4.5,"Excellent",IF(Table1[[#This Row],[Performance Rating]]&gt;4,"Very Good",IF(Table1[[#This Row],[Performance Rating]]&gt;3.5,"Good",IF(Table1[[#This Row],[Performance Rating]]&gt;3,"Commandable","Need Improvement"))))</f>
        <v>Very Good</v>
      </c>
      <c r="M251" s="1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DATASET</vt:lpstr>
      <vt:lpstr>ADVANCED EXCEL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Rajapandi</dc:creator>
  <cp:lastModifiedBy>Monish Rajapandi</cp:lastModifiedBy>
  <dcterms:created xsi:type="dcterms:W3CDTF">2024-10-06T11:59:44Z</dcterms:created>
  <dcterms:modified xsi:type="dcterms:W3CDTF">2024-10-06T13:51:45Z</dcterms:modified>
</cp:coreProperties>
</file>