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re\Desktop\Learnings\Excel\Workbooks_Analytics\"/>
    </mc:Choice>
  </mc:AlternateContent>
  <xr:revisionPtr revIDLastSave="0" documentId="13_ncr:1_{8F6DE172-414F-4FBA-AD00-D735B48C36FA}" xr6:coauthVersionLast="47" xr6:coauthVersionMax="47" xr10:uidLastSave="{00000000-0000-0000-0000-000000000000}"/>
  <bookViews>
    <workbookView xWindow="5964" yWindow="324" windowWidth="16896" windowHeight="11688" xr2:uid="{00000000-000D-0000-FFFF-FFFF00000000}"/>
  </bookViews>
  <sheets>
    <sheet name="Supplier Invoice Statement" sheetId="2" r:id="rId1"/>
    <sheet name="MC Invoice Report" sheetId="1" r:id="rId2"/>
    <sheet name="Recon Analysis" sheetId="4" r:id="rId3"/>
    <sheet name="ASCII Table" sheetId="3" r:id="rId4"/>
  </sheets>
  <definedNames>
    <definedName name="_xlnm._FilterDatabase" localSheetId="0" hidden="1">'Supplier Invoice Statement'!$A$1:$O$37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M3" i="2" l="1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N2" i="2"/>
  <c r="M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C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<sst xmlns="http://schemas.openxmlformats.org/spreadsheetml/2006/main" count="1158" uniqueCount="704">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</sst>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1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8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0"/>
      <name val="Arial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Arial"/>
      <family val="2"/>
      <scheme val="minor"/>
    </font>
    <font>
      <sz val="18"/>
      <color theme="3"/>
      <name val="Times New Roman"/>
      <family val="2"/>
      <scheme val="major"/>
    </font>
    <font>
      <sz val="1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168" fontId="0" fillId="7" borderId="2" xfId="0" applyNumberFormat="1" applyFill="1" applyBorder="1"/>
    <xf numFmtId="10" fontId="0" fillId="7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9" applyNumberFormat="1" applyFont="1"/>
    <xf numFmtId="0" fontId="9" fillId="0" borderId="1" xfId="10"/>
    <xf numFmtId="168" fontId="0" fillId="7" borderId="3" xfId="0" applyNumberFormat="1" applyFill="1" applyBorder="1" applyAlignment="1">
      <alignment horizontal="right"/>
    </xf>
    <xf numFmtId="0" fontId="10" fillId="0" borderId="0" xfId="11"/>
    <xf numFmtId="0" fontId="0" fillId="7" borderId="3" xfId="0" applyFill="1" applyBorder="1"/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1" fillId="2" borderId="0" xfId="1" applyBorder="1"/>
    <xf numFmtId="0" fontId="11" fillId="0" borderId="0" xfId="0" applyFont="1"/>
    <xf numFmtId="14" fontId="11" fillId="0" borderId="0" xfId="0" applyNumberFormat="1" applyFont="1"/>
    <xf numFmtId="164" fontId="11" fillId="0" borderId="0" xfId="0" applyNumberFormat="1" applyFont="1"/>
    <xf numFmtId="0" fontId="7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vertical="center" wrapText="1"/>
    </xf>
    <xf numFmtId="0" fontId="6" fillId="3" borderId="0" xfId="8" applyFont="1" applyAlignment="1">
      <alignment horizontal="center" vertical="center" wrapText="1"/>
    </xf>
  </cellXfs>
  <cellStyles count="12">
    <cellStyle name="20% - Accent3" xfId="1" builtinId="38"/>
    <cellStyle name="Accent1" xfId="8" builtinId="29"/>
    <cellStyle name="Comma 2" xfId="3" xr:uid="{00000000-0005-0000-0000-000002000000}"/>
    <cellStyle name="Currency" xfId="9" builtinId="4"/>
    <cellStyle name="Currency 2" xfId="4" xr:uid="{00000000-0005-0000-0000-000004000000}"/>
    <cellStyle name="Heading 1" xfId="10" builtinId="16"/>
    <cellStyle name="Normal" xfId="0" builtinId="0"/>
    <cellStyle name="Normal 2" xfId="2" xr:uid="{00000000-0005-0000-0000-000007000000}"/>
    <cellStyle name="Normal 37" xfId="5" xr:uid="{00000000-0005-0000-0000-000008000000}"/>
    <cellStyle name="Normal 38" xfId="6" xr:uid="{00000000-0005-0000-0000-000009000000}"/>
    <cellStyle name="Normal 43" xfId="7" xr:uid="{00000000-0005-0000-0000-00000A000000}"/>
    <cellStyle name="Title" xfId="11" builtinId="1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5"/>
  <sheetViews>
    <sheetView tabSelected="1" topLeftCell="M1" zoomScale="150" zoomScaleNormal="150" workbookViewId="0">
      <selection activeCell="Q2" sqref="Q2"/>
    </sheetView>
  </sheetViews>
  <sheetFormatPr defaultColWidth="9.09765625" defaultRowHeight="13.8" x14ac:dyDescent="0.25"/>
  <cols>
    <col min="1" max="1" width="13.8984375" customWidth="1"/>
    <col min="2" max="2" width="13.09765625" customWidth="1"/>
    <col min="3" max="3" width="11.69921875" customWidth="1"/>
    <col min="4" max="4" width="13.09765625" customWidth="1"/>
    <col min="5" max="5" width="9.3984375" customWidth="1"/>
    <col min="6" max="6" width="12.296875" customWidth="1"/>
    <col min="7" max="7" width="19.69921875" customWidth="1"/>
    <col min="8" max="8" width="5.69921875" customWidth="1"/>
    <col min="9" max="9" width="9.3984375" customWidth="1"/>
    <col min="10" max="10" width="7.3984375" customWidth="1"/>
    <col min="11" max="11" width="12.59765625" customWidth="1"/>
    <col min="12" max="12" width="17.59765625" customWidth="1"/>
    <col min="13" max="13" width="11.09765625" customWidth="1"/>
    <col min="14" max="14" width="12" customWidth="1"/>
    <col min="15" max="15" width="11.09765625" customWidth="1"/>
    <col min="17" max="17" width="10.69921875" style="1" customWidth="1"/>
    <col min="18" max="18" width="9" customWidth="1"/>
  </cols>
  <sheetData>
    <row r="1" spans="1:17" s="11" customFormat="1" ht="22.95" customHeight="1" x14ac:dyDescent="0.25">
      <c r="A1" s="20" t="s">
        <v>3</v>
      </c>
      <c r="B1" s="20" t="s">
        <v>5</v>
      </c>
      <c r="C1" s="20" t="s">
        <v>700</v>
      </c>
      <c r="D1" s="20" t="s">
        <v>699</v>
      </c>
      <c r="E1" s="20" t="s">
        <v>702</v>
      </c>
      <c r="F1" s="20" t="s">
        <v>686</v>
      </c>
      <c r="G1" s="20" t="s">
        <v>4</v>
      </c>
      <c r="H1" s="20" t="s">
        <v>11</v>
      </c>
      <c r="I1" s="20" t="s">
        <v>6</v>
      </c>
      <c r="J1" s="20" t="s">
        <v>9</v>
      </c>
      <c r="K1" s="20" t="s">
        <v>363</v>
      </c>
      <c r="L1" s="20" t="s">
        <v>8</v>
      </c>
      <c r="M1" s="20" t="s">
        <v>45</v>
      </c>
      <c r="N1" s="20" t="s">
        <v>47</v>
      </c>
      <c r="O1" s="20" t="s">
        <v>7</v>
      </c>
      <c r="P1" s="20" t="s">
        <v>10</v>
      </c>
      <c r="Q1" s="21" t="s">
        <v>46</v>
      </c>
    </row>
    <row r="2" spans="1:17" x14ac:dyDescent="0.25">
      <c r="A2" s="22">
        <v>24673</v>
      </c>
      <c r="B2" s="22">
        <v>1</v>
      </c>
      <c r="C2" s="22" t="s">
        <v>92</v>
      </c>
      <c r="D2" s="22" t="s">
        <v>97</v>
      </c>
      <c r="E2" s="22" t="s">
        <v>12</v>
      </c>
      <c r="F2" s="22" t="s">
        <v>99</v>
      </c>
      <c r="G2" s="22" t="s">
        <v>100</v>
      </c>
      <c r="H2" s="22">
        <v>1641</v>
      </c>
      <c r="I2" s="22">
        <v>7654320</v>
      </c>
      <c r="J2" s="22">
        <v>72</v>
      </c>
      <c r="K2" t="str">
        <f>CONCATENATE(A2,"_",B2)</f>
        <v>24673_1</v>
      </c>
      <c r="L2" t="str">
        <f>H2&amp;"-"&amp;I2&amp;"-"&amp;J2</f>
        <v>1641-7654320-72</v>
      </c>
      <c r="M2" t="str">
        <f>LEFT(D2,3)</f>
        <v>Mar</v>
      </c>
      <c r="N2" t="str">
        <f>RIGHT(G2,6)</f>
        <v>223809</v>
      </c>
      <c r="O2" t="str">
        <f>MID(G2,4,FIND("-",G2,4)-4)</f>
        <v>Sydney</v>
      </c>
      <c r="P2" t="str">
        <f>UPPER(TRIM(CLEAN(E2)))</f>
        <v>INV</v>
      </c>
      <c r="Q2" s="1" t="str">
        <f>SUBSTITUTE(SUBSTITUTE(F2,"S",""),MID(F2,2,1),"")</f>
        <v>742.50</v>
      </c>
    </row>
    <row r="3" spans="1:17" x14ac:dyDescent="0.25">
      <c r="A3" s="22">
        <v>24673</v>
      </c>
      <c r="B3" s="22">
        <v>1</v>
      </c>
      <c r="C3" s="22" t="s">
        <v>48</v>
      </c>
      <c r="D3" s="22" t="s">
        <v>61</v>
      </c>
      <c r="E3" s="22" t="s">
        <v>13</v>
      </c>
      <c r="F3" s="22" t="s">
        <v>101</v>
      </c>
      <c r="G3" s="22" t="s">
        <v>102</v>
      </c>
      <c r="H3" s="22">
        <v>2554</v>
      </c>
      <c r="I3" s="22">
        <v>4551221</v>
      </c>
      <c r="J3" s="22">
        <v>33</v>
      </c>
      <c r="K3" t="str">
        <f t="shared" ref="K3:K66" si="0">CONCATENATE(A3,"_",B3)</f>
        <v>24673_1</v>
      </c>
      <c r="L3" t="str">
        <f t="shared" ref="L3:L66" si="1">H3&amp;"-"&amp;I3&amp;"-"&amp;J3</f>
        <v>2554-4551221-33</v>
      </c>
      <c r="M3" t="str">
        <f t="shared" ref="M3:M66" si="2">LEFT(D3,3)</f>
        <v>Apr</v>
      </c>
      <c r="N3" t="str">
        <f t="shared" ref="N3:N66" si="3">RIGHT(G3,6)</f>
        <v>327600</v>
      </c>
      <c r="O3" t="str">
        <f t="shared" ref="O3:O66" si="4">MID(G3,4,FIND("-",G3,4)-4)</f>
        <v>Melbourne</v>
      </c>
      <c r="P3" t="str">
        <f t="shared" ref="P3:P66" si="5">UPPER(TRIM(CLEAN(E3)))</f>
        <v>INV</v>
      </c>
      <c r="Q3" s="1" t="str">
        <f t="shared" ref="Q3:Q66" si="6">SUBSTITUTE(SUBSTITUTE(F3,"S",""),MID(F3,2,1),"")</f>
        <v>1021.02</v>
      </c>
    </row>
    <row r="4" spans="1:17" x14ac:dyDescent="0.25">
      <c r="A4" s="22">
        <v>24675</v>
      </c>
      <c r="B4" s="22">
        <v>1</v>
      </c>
      <c r="C4" s="22" t="s">
        <v>54</v>
      </c>
      <c r="D4" s="22" t="s">
        <v>57</v>
      </c>
      <c r="E4" s="22" t="s">
        <v>12</v>
      </c>
      <c r="F4" s="22" t="s">
        <v>103</v>
      </c>
      <c r="G4" s="22" t="s">
        <v>104</v>
      </c>
      <c r="H4" s="22">
        <v>2554</v>
      </c>
      <c r="I4" s="22">
        <v>4551221</v>
      </c>
      <c r="J4" s="22">
        <v>33</v>
      </c>
      <c r="K4" t="str">
        <f t="shared" si="0"/>
        <v>24675_1</v>
      </c>
      <c r="L4" t="str">
        <f t="shared" si="1"/>
        <v>2554-4551221-33</v>
      </c>
      <c r="M4" t="str">
        <f t="shared" si="2"/>
        <v>Mar</v>
      </c>
      <c r="N4" t="str">
        <f t="shared" si="3"/>
        <v>332589</v>
      </c>
      <c r="O4" t="str">
        <f t="shared" si="4"/>
        <v>Melbourne</v>
      </c>
      <c r="P4" t="str">
        <f t="shared" si="5"/>
        <v>INV</v>
      </c>
      <c r="Q4" s="1" t="str">
        <f t="shared" si="6"/>
        <v>409.53</v>
      </c>
    </row>
    <row r="5" spans="1:17" x14ac:dyDescent="0.25">
      <c r="A5" s="22">
        <v>24676</v>
      </c>
      <c r="B5" s="22">
        <v>1</v>
      </c>
      <c r="C5" s="22" t="s">
        <v>48</v>
      </c>
      <c r="D5" s="22" t="s">
        <v>93</v>
      </c>
      <c r="E5" s="22" t="s">
        <v>14</v>
      </c>
      <c r="F5" s="22" t="s">
        <v>105</v>
      </c>
      <c r="G5" s="22" t="s">
        <v>106</v>
      </c>
      <c r="H5" s="22">
        <v>2554</v>
      </c>
      <c r="I5" s="22">
        <v>4551221</v>
      </c>
      <c r="J5" s="22">
        <v>33</v>
      </c>
      <c r="K5" t="str">
        <f t="shared" si="0"/>
        <v>24676_1</v>
      </c>
      <c r="L5" t="str">
        <f t="shared" si="1"/>
        <v>2554-4551221-33</v>
      </c>
      <c r="M5" t="str">
        <f t="shared" si="2"/>
        <v>Mar</v>
      </c>
      <c r="N5" t="str">
        <f t="shared" si="3"/>
        <v>337131</v>
      </c>
      <c r="O5" t="str">
        <f t="shared" si="4"/>
        <v>Melbourne</v>
      </c>
      <c r="P5" t="str">
        <f t="shared" si="5"/>
        <v>CR</v>
      </c>
      <c r="Q5" s="1" t="str">
        <f t="shared" si="6"/>
        <v>234.96</v>
      </c>
    </row>
    <row r="6" spans="1:17" x14ac:dyDescent="0.25">
      <c r="A6" s="22">
        <v>24677</v>
      </c>
      <c r="B6" s="22">
        <v>1</v>
      </c>
      <c r="C6" s="22" t="s">
        <v>56</v>
      </c>
      <c r="D6" s="22" t="s">
        <v>86</v>
      </c>
      <c r="E6" s="22" t="s">
        <v>15</v>
      </c>
      <c r="F6" s="22" t="s">
        <v>107</v>
      </c>
      <c r="G6" s="22" t="s">
        <v>108</v>
      </c>
      <c r="H6" s="22">
        <v>2554</v>
      </c>
      <c r="I6" s="22">
        <v>4551221</v>
      </c>
      <c r="J6" s="22">
        <v>33</v>
      </c>
      <c r="K6" t="str">
        <f t="shared" si="0"/>
        <v>24677_1</v>
      </c>
      <c r="L6" t="str">
        <f t="shared" si="1"/>
        <v>2554-4551221-33</v>
      </c>
      <c r="M6" t="str">
        <f t="shared" si="2"/>
        <v>Mar</v>
      </c>
      <c r="N6" t="str">
        <f t="shared" si="3"/>
        <v>319376</v>
      </c>
      <c r="O6" t="str">
        <f t="shared" si="4"/>
        <v>Melbourne</v>
      </c>
      <c r="P6" t="str">
        <f t="shared" si="5"/>
        <v>CR</v>
      </c>
      <c r="Q6" s="1" t="str">
        <f t="shared" si="6"/>
        <v>450.12</v>
      </c>
    </row>
    <row r="7" spans="1:17" x14ac:dyDescent="0.25">
      <c r="A7" s="22">
        <v>24679</v>
      </c>
      <c r="B7" s="22">
        <v>1</v>
      </c>
      <c r="C7" s="22" t="s">
        <v>109</v>
      </c>
      <c r="D7" s="22" t="s">
        <v>75</v>
      </c>
      <c r="E7" s="22" t="s">
        <v>13</v>
      </c>
      <c r="F7" s="22" t="s">
        <v>110</v>
      </c>
      <c r="G7" s="22" t="s">
        <v>111</v>
      </c>
      <c r="H7" s="22">
        <v>2554</v>
      </c>
      <c r="I7" s="22">
        <v>4551221</v>
      </c>
      <c r="J7" s="22">
        <v>33</v>
      </c>
      <c r="K7" t="str">
        <f t="shared" si="0"/>
        <v>24679_1</v>
      </c>
      <c r="L7" t="str">
        <f t="shared" si="1"/>
        <v>2554-4551221-33</v>
      </c>
      <c r="M7" t="str">
        <f t="shared" si="2"/>
        <v>Apr</v>
      </c>
      <c r="N7" t="str">
        <f t="shared" si="3"/>
        <v>334724</v>
      </c>
      <c r="O7" t="str">
        <f t="shared" si="4"/>
        <v>Melbourne</v>
      </c>
      <c r="P7" t="str">
        <f t="shared" si="5"/>
        <v>INV</v>
      </c>
      <c r="Q7" s="1" t="str">
        <f t="shared" si="6"/>
        <v>114.18</v>
      </c>
    </row>
    <row r="8" spans="1:17" x14ac:dyDescent="0.25">
      <c r="A8" s="22">
        <v>24679</v>
      </c>
      <c r="B8" s="22">
        <v>2</v>
      </c>
      <c r="C8" s="22" t="s">
        <v>109</v>
      </c>
      <c r="D8" s="22" t="s">
        <v>97</v>
      </c>
      <c r="E8" s="22" t="s">
        <v>16</v>
      </c>
      <c r="F8" s="22" t="s">
        <v>112</v>
      </c>
      <c r="G8" s="22" t="s">
        <v>113</v>
      </c>
      <c r="H8" s="22">
        <v>2554</v>
      </c>
      <c r="I8" s="22">
        <v>4551221</v>
      </c>
      <c r="J8" s="22">
        <v>33</v>
      </c>
      <c r="K8" t="str">
        <f t="shared" si="0"/>
        <v>24679_2</v>
      </c>
      <c r="L8" t="str">
        <f t="shared" si="1"/>
        <v>2554-4551221-33</v>
      </c>
      <c r="M8" t="str">
        <f t="shared" si="2"/>
        <v>Mar</v>
      </c>
      <c r="N8" t="str">
        <f t="shared" si="3"/>
        <v>310607</v>
      </c>
      <c r="O8" t="str">
        <f t="shared" si="4"/>
        <v>Melbourne</v>
      </c>
      <c r="P8" t="str">
        <f t="shared" si="5"/>
        <v>INV</v>
      </c>
      <c r="Q8" s="1" t="str">
        <f t="shared" si="6"/>
        <v>930.93</v>
      </c>
    </row>
    <row r="9" spans="1:17" x14ac:dyDescent="0.25">
      <c r="A9" s="22">
        <v>24680</v>
      </c>
      <c r="B9" s="22">
        <v>1</v>
      </c>
      <c r="C9" s="22" t="s">
        <v>94</v>
      </c>
      <c r="D9" s="22" t="s">
        <v>95</v>
      </c>
      <c r="E9" s="22" t="s">
        <v>17</v>
      </c>
      <c r="F9" s="22" t="s">
        <v>85</v>
      </c>
      <c r="G9" s="22" t="s">
        <v>114</v>
      </c>
      <c r="H9" s="22">
        <v>1641</v>
      </c>
      <c r="I9" s="22">
        <v>7654320</v>
      </c>
      <c r="J9" s="22">
        <v>72</v>
      </c>
      <c r="K9" t="str">
        <f t="shared" si="0"/>
        <v>24680_1</v>
      </c>
      <c r="L9" t="str">
        <f t="shared" si="1"/>
        <v>1641-7654320-72</v>
      </c>
      <c r="M9" t="str">
        <f t="shared" si="2"/>
        <v>Mar</v>
      </c>
      <c r="N9" t="str">
        <f t="shared" si="3"/>
        <v>226225</v>
      </c>
      <c r="O9" t="str">
        <f t="shared" si="4"/>
        <v>Sydney</v>
      </c>
      <c r="P9" t="str">
        <f t="shared" si="5"/>
        <v>INV</v>
      </c>
      <c r="Q9" s="1" t="str">
        <f t="shared" si="6"/>
        <v>466.29</v>
      </c>
    </row>
    <row r="10" spans="1:17" x14ac:dyDescent="0.25">
      <c r="A10" s="22">
        <v>24683</v>
      </c>
      <c r="B10" s="22">
        <v>1</v>
      </c>
      <c r="C10" s="22" t="s">
        <v>115</v>
      </c>
      <c r="D10" s="22" t="s">
        <v>65</v>
      </c>
      <c r="E10" s="22" t="s">
        <v>13</v>
      </c>
      <c r="F10" s="22" t="s">
        <v>116</v>
      </c>
      <c r="G10" s="22" t="s">
        <v>117</v>
      </c>
      <c r="H10" s="22">
        <v>1641</v>
      </c>
      <c r="I10" s="22">
        <v>7654320</v>
      </c>
      <c r="J10" s="22">
        <v>72</v>
      </c>
      <c r="K10" t="str">
        <f t="shared" si="0"/>
        <v>24683_1</v>
      </c>
      <c r="L10" t="str">
        <f t="shared" si="1"/>
        <v>1641-7654320-72</v>
      </c>
      <c r="M10" t="str">
        <f t="shared" si="2"/>
        <v>Mar</v>
      </c>
      <c r="N10" t="str">
        <f t="shared" si="3"/>
        <v>223858</v>
      </c>
      <c r="O10" t="str">
        <f t="shared" si="4"/>
        <v>Sydney</v>
      </c>
      <c r="P10" t="str">
        <f t="shared" si="5"/>
        <v>INV</v>
      </c>
      <c r="Q10" s="1" t="str">
        <f t="shared" si="6"/>
        <v>222.42</v>
      </c>
    </row>
    <row r="11" spans="1:17" x14ac:dyDescent="0.25">
      <c r="A11" s="22">
        <v>24685</v>
      </c>
      <c r="B11" s="22">
        <v>1</v>
      </c>
      <c r="C11" s="22" t="s">
        <v>77</v>
      </c>
      <c r="D11" s="22" t="s">
        <v>118</v>
      </c>
      <c r="E11" s="22" t="s">
        <v>12</v>
      </c>
      <c r="F11" s="22" t="s">
        <v>119</v>
      </c>
      <c r="G11" s="22" t="s">
        <v>120</v>
      </c>
      <c r="H11" s="22">
        <v>1641</v>
      </c>
      <c r="I11" s="22">
        <v>7654320</v>
      </c>
      <c r="J11" s="22">
        <v>72</v>
      </c>
      <c r="K11" t="str">
        <f t="shared" si="0"/>
        <v>24685_1</v>
      </c>
      <c r="L11" t="str">
        <f t="shared" si="1"/>
        <v>1641-7654320-72</v>
      </c>
      <c r="M11" t="str">
        <f t="shared" si="2"/>
        <v>Mar</v>
      </c>
      <c r="N11" t="str">
        <f t="shared" si="3"/>
        <v>211781</v>
      </c>
      <c r="O11" t="str">
        <f t="shared" si="4"/>
        <v>Sydney</v>
      </c>
      <c r="P11" t="str">
        <f t="shared" si="5"/>
        <v>INV</v>
      </c>
      <c r="Q11" s="1" t="str">
        <f t="shared" si="6"/>
        <v>679.80</v>
      </c>
    </row>
    <row r="12" spans="1:17" x14ac:dyDescent="0.25">
      <c r="A12" s="22">
        <v>24690</v>
      </c>
      <c r="B12" s="22">
        <v>1</v>
      </c>
      <c r="C12" s="22" t="s">
        <v>90</v>
      </c>
      <c r="D12" s="22" t="s">
        <v>58</v>
      </c>
      <c r="E12" s="22" t="s">
        <v>13</v>
      </c>
      <c r="F12" s="22" t="s">
        <v>121</v>
      </c>
      <c r="G12" s="22" t="s">
        <v>122</v>
      </c>
      <c r="H12" s="22">
        <v>1641</v>
      </c>
      <c r="I12" s="22">
        <v>7654320</v>
      </c>
      <c r="J12" s="22">
        <v>72</v>
      </c>
      <c r="K12" t="str">
        <f t="shared" si="0"/>
        <v>24690_1</v>
      </c>
      <c r="L12" t="str">
        <f t="shared" si="1"/>
        <v>1641-7654320-72</v>
      </c>
      <c r="M12" t="str">
        <f t="shared" si="2"/>
        <v>Apr</v>
      </c>
      <c r="N12" t="str">
        <f t="shared" si="3"/>
        <v>232805</v>
      </c>
      <c r="O12" t="str">
        <f t="shared" si="4"/>
        <v>Sydney</v>
      </c>
      <c r="P12" t="str">
        <f t="shared" si="5"/>
        <v>INV</v>
      </c>
      <c r="Q12" s="1" t="str">
        <f t="shared" si="6"/>
        <v>171.93</v>
      </c>
    </row>
    <row r="13" spans="1:17" x14ac:dyDescent="0.25">
      <c r="A13" s="22">
        <v>24693</v>
      </c>
      <c r="B13" s="22">
        <v>1</v>
      </c>
      <c r="C13" s="22" t="s">
        <v>59</v>
      </c>
      <c r="D13" s="22" t="s">
        <v>123</v>
      </c>
      <c r="E13" s="22" t="s">
        <v>18</v>
      </c>
      <c r="F13" s="22" t="s">
        <v>124</v>
      </c>
      <c r="G13" s="22" t="s">
        <v>125</v>
      </c>
      <c r="H13" s="22">
        <v>2554</v>
      </c>
      <c r="I13" s="22">
        <v>4551221</v>
      </c>
      <c r="J13" s="22">
        <v>33</v>
      </c>
      <c r="K13" t="str">
        <f t="shared" si="0"/>
        <v>24693_1</v>
      </c>
      <c r="L13" t="str">
        <f t="shared" si="1"/>
        <v>2554-4551221-33</v>
      </c>
      <c r="M13" t="str">
        <f t="shared" si="2"/>
        <v>Feb</v>
      </c>
      <c r="N13" t="str">
        <f t="shared" si="3"/>
        <v>312187</v>
      </c>
      <c r="O13" t="str">
        <f t="shared" si="4"/>
        <v>Melbourne</v>
      </c>
      <c r="P13" t="str">
        <f t="shared" si="5"/>
        <v>INV</v>
      </c>
      <c r="Q13" s="1" t="str">
        <f t="shared" si="6"/>
        <v>623.70</v>
      </c>
    </row>
    <row r="14" spans="1:17" x14ac:dyDescent="0.25">
      <c r="A14" s="22">
        <v>24697</v>
      </c>
      <c r="B14" s="22">
        <v>1</v>
      </c>
      <c r="C14" s="22" t="s">
        <v>68</v>
      </c>
      <c r="D14" s="22" t="s">
        <v>73</v>
      </c>
      <c r="E14" s="22" t="s">
        <v>13</v>
      </c>
      <c r="F14" s="22" t="s">
        <v>126</v>
      </c>
      <c r="G14" s="22" t="s">
        <v>127</v>
      </c>
      <c r="H14" s="22">
        <v>2554</v>
      </c>
      <c r="I14" s="22">
        <v>4551221</v>
      </c>
      <c r="J14" s="22">
        <v>33</v>
      </c>
      <c r="K14" t="str">
        <f t="shared" si="0"/>
        <v>24697_1</v>
      </c>
      <c r="L14" t="str">
        <f t="shared" si="1"/>
        <v>2554-4551221-33</v>
      </c>
      <c r="M14" t="str">
        <f t="shared" si="2"/>
        <v>Mar</v>
      </c>
      <c r="N14" t="str">
        <f t="shared" si="3"/>
        <v>319790</v>
      </c>
      <c r="O14" t="str">
        <f t="shared" si="4"/>
        <v>Melbourne</v>
      </c>
      <c r="P14" t="str">
        <f t="shared" si="5"/>
        <v>INV</v>
      </c>
      <c r="Q14" s="1" t="str">
        <f t="shared" si="6"/>
        <v>221.10</v>
      </c>
    </row>
    <row r="15" spans="1:17" x14ac:dyDescent="0.25">
      <c r="A15" s="22">
        <v>24698</v>
      </c>
      <c r="B15" s="22">
        <v>1</v>
      </c>
      <c r="C15" s="22" t="s">
        <v>80</v>
      </c>
      <c r="D15" s="22" t="s">
        <v>75</v>
      </c>
      <c r="E15" s="22" t="s">
        <v>13</v>
      </c>
      <c r="F15" s="22" t="s">
        <v>128</v>
      </c>
      <c r="G15" s="22" t="s">
        <v>129</v>
      </c>
      <c r="H15" s="22">
        <v>2554</v>
      </c>
      <c r="I15" s="22">
        <v>4551221</v>
      </c>
      <c r="J15" s="22">
        <v>33</v>
      </c>
      <c r="K15" t="str">
        <f t="shared" si="0"/>
        <v>24698_1</v>
      </c>
      <c r="L15" t="str">
        <f t="shared" si="1"/>
        <v>2554-4551221-33</v>
      </c>
      <c r="M15" t="str">
        <f t="shared" si="2"/>
        <v>Apr</v>
      </c>
      <c r="N15" t="str">
        <f t="shared" si="3"/>
        <v>327342</v>
      </c>
      <c r="O15" t="str">
        <f t="shared" si="4"/>
        <v>Melbourne</v>
      </c>
      <c r="P15" t="str">
        <f t="shared" si="5"/>
        <v>INV</v>
      </c>
      <c r="Q15" s="1" t="str">
        <f t="shared" si="6"/>
        <v>393.36</v>
      </c>
    </row>
    <row r="16" spans="1:17" x14ac:dyDescent="0.25">
      <c r="A16" s="22">
        <v>24699</v>
      </c>
      <c r="B16" s="22">
        <v>1</v>
      </c>
      <c r="C16" s="22" t="s">
        <v>76</v>
      </c>
      <c r="D16" s="22" t="s">
        <v>118</v>
      </c>
      <c r="E16" s="22" t="s">
        <v>13</v>
      </c>
      <c r="F16" s="22" t="s">
        <v>130</v>
      </c>
      <c r="G16" s="22" t="s">
        <v>131</v>
      </c>
      <c r="H16" s="22">
        <v>2554</v>
      </c>
      <c r="I16" s="22">
        <v>4551221</v>
      </c>
      <c r="J16" s="22">
        <v>33</v>
      </c>
      <c r="K16" t="str">
        <f t="shared" si="0"/>
        <v>24699_1</v>
      </c>
      <c r="L16" t="str">
        <f t="shared" si="1"/>
        <v>2554-4551221-33</v>
      </c>
      <c r="M16" t="str">
        <f t="shared" si="2"/>
        <v>Mar</v>
      </c>
      <c r="N16" t="str">
        <f t="shared" si="3"/>
        <v>335460</v>
      </c>
      <c r="O16" t="str">
        <f t="shared" si="4"/>
        <v>Melbourne</v>
      </c>
      <c r="P16" t="str">
        <f t="shared" si="5"/>
        <v>INV</v>
      </c>
      <c r="Q16" s="1" t="str">
        <f t="shared" si="6"/>
        <v>642.18</v>
      </c>
    </row>
    <row r="17" spans="1:17" x14ac:dyDescent="0.25">
      <c r="A17" s="22">
        <v>24704</v>
      </c>
      <c r="B17" s="22">
        <v>1</v>
      </c>
      <c r="C17" s="22" t="s">
        <v>109</v>
      </c>
      <c r="D17" s="22" t="s">
        <v>62</v>
      </c>
      <c r="E17" s="22" t="s">
        <v>12</v>
      </c>
      <c r="F17" s="22" t="s">
        <v>132</v>
      </c>
      <c r="G17" s="22" t="s">
        <v>133</v>
      </c>
      <c r="H17" s="22">
        <v>2554</v>
      </c>
      <c r="I17" s="22">
        <v>4551221</v>
      </c>
      <c r="J17" s="22">
        <v>33</v>
      </c>
      <c r="K17" t="str">
        <f t="shared" si="0"/>
        <v>24704_1</v>
      </c>
      <c r="L17" t="str">
        <f t="shared" si="1"/>
        <v>2554-4551221-33</v>
      </c>
      <c r="M17" t="str">
        <f t="shared" si="2"/>
        <v>Mar</v>
      </c>
      <c r="N17" t="str">
        <f t="shared" si="3"/>
        <v>323955</v>
      </c>
      <c r="O17" t="str">
        <f t="shared" si="4"/>
        <v>Melbourne</v>
      </c>
      <c r="P17" t="str">
        <f t="shared" si="5"/>
        <v>INV</v>
      </c>
      <c r="Q17" s="1" t="str">
        <f t="shared" si="6"/>
        <v>499.95</v>
      </c>
    </row>
    <row r="18" spans="1:17" x14ac:dyDescent="0.25">
      <c r="A18" s="22">
        <v>24707</v>
      </c>
      <c r="B18" s="22">
        <v>1</v>
      </c>
      <c r="C18" s="22" t="s">
        <v>60</v>
      </c>
      <c r="D18" s="22" t="s">
        <v>134</v>
      </c>
      <c r="E18" s="22" t="s">
        <v>12</v>
      </c>
      <c r="F18" s="22" t="s">
        <v>135</v>
      </c>
      <c r="G18" s="22" t="s">
        <v>136</v>
      </c>
      <c r="H18" s="22">
        <v>2554</v>
      </c>
      <c r="I18" s="22">
        <v>4551221</v>
      </c>
      <c r="J18" s="22">
        <v>33</v>
      </c>
      <c r="K18" t="str">
        <f t="shared" si="0"/>
        <v>24707_1</v>
      </c>
      <c r="L18" t="str">
        <f t="shared" si="1"/>
        <v>2554-4551221-33</v>
      </c>
      <c r="M18" t="str">
        <f t="shared" si="2"/>
        <v>Feb</v>
      </c>
      <c r="N18" t="str">
        <f t="shared" si="3"/>
        <v>316515</v>
      </c>
      <c r="O18" t="str">
        <f t="shared" si="4"/>
        <v>Melbourne</v>
      </c>
      <c r="P18" t="str">
        <f t="shared" si="5"/>
        <v>INV</v>
      </c>
      <c r="Q18" s="1" t="str">
        <f t="shared" si="6"/>
        <v>299.64</v>
      </c>
    </row>
    <row r="19" spans="1:17" x14ac:dyDescent="0.25">
      <c r="A19" s="22">
        <v>24712</v>
      </c>
      <c r="B19" s="22">
        <v>1</v>
      </c>
      <c r="C19" s="22" t="s">
        <v>109</v>
      </c>
      <c r="D19" s="22" t="s">
        <v>65</v>
      </c>
      <c r="E19" s="22" t="s">
        <v>12</v>
      </c>
      <c r="F19" s="22" t="s">
        <v>137</v>
      </c>
      <c r="G19" s="22" t="s">
        <v>138</v>
      </c>
      <c r="H19" s="22">
        <v>1641</v>
      </c>
      <c r="I19" s="22">
        <v>7654320</v>
      </c>
      <c r="J19" s="22">
        <v>72</v>
      </c>
      <c r="K19" t="str">
        <f t="shared" si="0"/>
        <v>24712_1</v>
      </c>
      <c r="L19" t="str">
        <f t="shared" si="1"/>
        <v>1641-7654320-72</v>
      </c>
      <c r="M19" t="str">
        <f t="shared" si="2"/>
        <v>Mar</v>
      </c>
      <c r="N19" t="str">
        <f t="shared" si="3"/>
        <v>231320</v>
      </c>
      <c r="O19" t="str">
        <f t="shared" si="4"/>
        <v>Sydney</v>
      </c>
      <c r="P19" t="str">
        <f t="shared" si="5"/>
        <v>INV</v>
      </c>
      <c r="Q19" s="1" t="str">
        <f t="shared" si="6"/>
        <v>312.84</v>
      </c>
    </row>
    <row r="20" spans="1:17" x14ac:dyDescent="0.25">
      <c r="A20" s="22">
        <v>24717</v>
      </c>
      <c r="B20" s="22">
        <v>1</v>
      </c>
      <c r="C20" s="22" t="s">
        <v>54</v>
      </c>
      <c r="D20" s="22" t="s">
        <v>83</v>
      </c>
      <c r="E20" s="22" t="s">
        <v>13</v>
      </c>
      <c r="F20" s="22" t="s">
        <v>139</v>
      </c>
      <c r="G20" s="22" t="s">
        <v>140</v>
      </c>
      <c r="H20" s="22">
        <v>1641</v>
      </c>
      <c r="I20" s="22">
        <v>7654320</v>
      </c>
      <c r="J20" s="22">
        <v>72</v>
      </c>
      <c r="K20" t="str">
        <f t="shared" si="0"/>
        <v>24717_1</v>
      </c>
      <c r="L20" t="str">
        <f t="shared" si="1"/>
        <v>1641-7654320-72</v>
      </c>
      <c r="M20" t="str">
        <f t="shared" si="2"/>
        <v>Mar</v>
      </c>
      <c r="N20" t="str">
        <f t="shared" si="3"/>
        <v>213670</v>
      </c>
      <c r="O20" t="str">
        <f t="shared" si="4"/>
        <v>Sydney</v>
      </c>
      <c r="P20" t="str">
        <f t="shared" si="5"/>
        <v>INV</v>
      </c>
      <c r="Q20" s="1" t="str">
        <f t="shared" si="6"/>
        <v>993.63</v>
      </c>
    </row>
    <row r="21" spans="1:17" x14ac:dyDescent="0.25">
      <c r="A21" s="22">
        <v>24722</v>
      </c>
      <c r="B21" s="22">
        <v>1</v>
      </c>
      <c r="C21" s="22" t="s">
        <v>61</v>
      </c>
      <c r="D21" s="22" t="s">
        <v>95</v>
      </c>
      <c r="E21" s="22" t="s">
        <v>13</v>
      </c>
      <c r="F21" s="22" t="s">
        <v>141</v>
      </c>
      <c r="G21" s="22" t="s">
        <v>142</v>
      </c>
      <c r="H21" s="22">
        <v>1641</v>
      </c>
      <c r="I21" s="22">
        <v>7654320</v>
      </c>
      <c r="J21" s="22">
        <v>72</v>
      </c>
      <c r="K21" t="str">
        <f t="shared" si="0"/>
        <v>24722_1</v>
      </c>
      <c r="L21" t="str">
        <f t="shared" si="1"/>
        <v>1641-7654320-72</v>
      </c>
      <c r="M21" t="str">
        <f t="shared" si="2"/>
        <v>Mar</v>
      </c>
      <c r="N21" t="str">
        <f t="shared" si="3"/>
        <v>226166</v>
      </c>
      <c r="O21" t="str">
        <f t="shared" si="4"/>
        <v>Sydney</v>
      </c>
      <c r="P21" t="str">
        <f t="shared" si="5"/>
        <v>INV</v>
      </c>
      <c r="Q21" s="1" t="str">
        <f t="shared" si="6"/>
        <v>1053.69</v>
      </c>
    </row>
    <row r="22" spans="1:17" x14ac:dyDescent="0.25">
      <c r="A22" s="22">
        <v>24727</v>
      </c>
      <c r="B22" s="22">
        <v>1</v>
      </c>
      <c r="C22" s="22" t="s">
        <v>109</v>
      </c>
      <c r="D22" s="22" t="s">
        <v>79</v>
      </c>
      <c r="E22" s="22" t="s">
        <v>13</v>
      </c>
      <c r="F22" s="22" t="s">
        <v>143</v>
      </c>
      <c r="G22" s="22" t="s">
        <v>144</v>
      </c>
      <c r="H22" s="22">
        <v>2554</v>
      </c>
      <c r="I22" s="22">
        <v>4551221</v>
      </c>
      <c r="J22" s="22">
        <v>33</v>
      </c>
      <c r="K22" t="str">
        <f t="shared" si="0"/>
        <v>24727_1</v>
      </c>
      <c r="L22" t="str">
        <f t="shared" si="1"/>
        <v>2554-4551221-33</v>
      </c>
      <c r="M22" t="str">
        <f t="shared" si="2"/>
        <v>Apr</v>
      </c>
      <c r="N22" t="str">
        <f t="shared" si="3"/>
        <v>316479</v>
      </c>
      <c r="O22" t="str">
        <f t="shared" si="4"/>
        <v>Melbourne</v>
      </c>
      <c r="P22" t="str">
        <f t="shared" si="5"/>
        <v>INV</v>
      </c>
      <c r="Q22" s="1" t="str">
        <f t="shared" si="6"/>
        <v>1047.75</v>
      </c>
    </row>
    <row r="23" spans="1:17" x14ac:dyDescent="0.25">
      <c r="A23" s="22">
        <v>24730</v>
      </c>
      <c r="B23" s="22">
        <v>1</v>
      </c>
      <c r="C23" s="22" t="s">
        <v>79</v>
      </c>
      <c r="D23" s="22" t="s">
        <v>145</v>
      </c>
      <c r="E23" s="22" t="s">
        <v>13</v>
      </c>
      <c r="F23" s="22" t="s">
        <v>146</v>
      </c>
      <c r="G23" s="22" t="s">
        <v>147</v>
      </c>
      <c r="H23" s="22">
        <v>1641</v>
      </c>
      <c r="I23" s="22">
        <v>7654320</v>
      </c>
      <c r="J23" s="22">
        <v>72</v>
      </c>
      <c r="K23" t="str">
        <f t="shared" si="0"/>
        <v>24730_1</v>
      </c>
      <c r="L23" t="str">
        <f t="shared" si="1"/>
        <v>1641-7654320-72</v>
      </c>
      <c r="M23" t="str">
        <f t="shared" si="2"/>
        <v>Feb</v>
      </c>
      <c r="N23" t="str">
        <f t="shared" si="3"/>
        <v>230046</v>
      </c>
      <c r="O23" t="str">
        <f t="shared" si="4"/>
        <v>Sydney</v>
      </c>
      <c r="P23" t="str">
        <f t="shared" si="5"/>
        <v>INV</v>
      </c>
      <c r="Q23" s="1" t="str">
        <f t="shared" si="6"/>
        <v>1096.92</v>
      </c>
    </row>
    <row r="24" spans="1:17" x14ac:dyDescent="0.25">
      <c r="A24" s="22">
        <v>24732</v>
      </c>
      <c r="B24" s="22">
        <v>1</v>
      </c>
      <c r="C24" s="22" t="s">
        <v>60</v>
      </c>
      <c r="D24" s="22" t="s">
        <v>91</v>
      </c>
      <c r="E24" s="22" t="s">
        <v>13</v>
      </c>
      <c r="F24" s="22" t="s">
        <v>148</v>
      </c>
      <c r="G24" s="22" t="s">
        <v>149</v>
      </c>
      <c r="H24" s="22">
        <v>1641</v>
      </c>
      <c r="I24" s="22">
        <v>7654320</v>
      </c>
      <c r="J24" s="22">
        <v>72</v>
      </c>
      <c r="K24" t="str">
        <f t="shared" si="0"/>
        <v>24732_1</v>
      </c>
      <c r="L24" t="str">
        <f t="shared" si="1"/>
        <v>1641-7654320-72</v>
      </c>
      <c r="M24" t="str">
        <f t="shared" si="2"/>
        <v>Feb</v>
      </c>
      <c r="N24" t="str">
        <f t="shared" si="3"/>
        <v>224680</v>
      </c>
      <c r="O24" t="str">
        <f t="shared" si="4"/>
        <v>Sydney</v>
      </c>
      <c r="P24" t="str">
        <f t="shared" si="5"/>
        <v>INV</v>
      </c>
      <c r="Q24" s="1" t="str">
        <f t="shared" si="6"/>
        <v>257.07</v>
      </c>
    </row>
    <row r="25" spans="1:17" x14ac:dyDescent="0.25">
      <c r="A25" s="22">
        <v>24735</v>
      </c>
      <c r="B25" s="22">
        <v>2</v>
      </c>
      <c r="C25" s="22" t="s">
        <v>80</v>
      </c>
      <c r="D25" s="22" t="s">
        <v>68</v>
      </c>
      <c r="E25" s="22" t="s">
        <v>13</v>
      </c>
      <c r="F25" s="22" t="s">
        <v>150</v>
      </c>
      <c r="G25" s="22" t="s">
        <v>151</v>
      </c>
      <c r="H25" s="22">
        <v>1641</v>
      </c>
      <c r="I25" s="22">
        <v>7654320</v>
      </c>
      <c r="J25" s="22">
        <v>72</v>
      </c>
      <c r="K25" t="str">
        <f t="shared" si="0"/>
        <v>24735_2</v>
      </c>
      <c r="L25" t="str">
        <f t="shared" si="1"/>
        <v>1641-7654320-72</v>
      </c>
      <c r="M25" t="str">
        <f t="shared" si="2"/>
        <v>Apr</v>
      </c>
      <c r="N25" t="str">
        <f t="shared" si="3"/>
        <v>238023</v>
      </c>
      <c r="O25" t="str">
        <f t="shared" si="4"/>
        <v>Sydney</v>
      </c>
      <c r="P25" t="str">
        <f t="shared" si="5"/>
        <v>INV</v>
      </c>
      <c r="Q25" s="1" t="str">
        <f t="shared" si="6"/>
        <v>215.49</v>
      </c>
    </row>
    <row r="26" spans="1:17" x14ac:dyDescent="0.25">
      <c r="A26" s="22">
        <v>24739</v>
      </c>
      <c r="B26" s="22">
        <v>1</v>
      </c>
      <c r="C26" s="22" t="s">
        <v>68</v>
      </c>
      <c r="D26" s="22" t="s">
        <v>54</v>
      </c>
      <c r="E26" s="22" t="s">
        <v>13</v>
      </c>
      <c r="F26" s="22" t="s">
        <v>152</v>
      </c>
      <c r="G26" s="22" t="s">
        <v>153</v>
      </c>
      <c r="H26" s="22">
        <v>1641</v>
      </c>
      <c r="I26" s="22">
        <v>7654320</v>
      </c>
      <c r="J26" s="22">
        <v>72</v>
      </c>
      <c r="K26" t="str">
        <f t="shared" si="0"/>
        <v>24739_1</v>
      </c>
      <c r="L26" t="str">
        <f t="shared" si="1"/>
        <v>1641-7654320-72</v>
      </c>
      <c r="M26" t="str">
        <f t="shared" si="2"/>
        <v>Apr</v>
      </c>
      <c r="N26" t="str">
        <f t="shared" si="3"/>
        <v>224184</v>
      </c>
      <c r="O26" t="str">
        <f t="shared" si="4"/>
        <v>Sydney</v>
      </c>
      <c r="P26" t="str">
        <f t="shared" si="5"/>
        <v>INV</v>
      </c>
      <c r="Q26" s="1" t="str">
        <f t="shared" si="6"/>
        <v>455.07</v>
      </c>
    </row>
    <row r="27" spans="1:17" x14ac:dyDescent="0.25">
      <c r="A27" s="22">
        <v>24740</v>
      </c>
      <c r="B27" s="22">
        <v>1</v>
      </c>
      <c r="C27" s="22" t="s">
        <v>75</v>
      </c>
      <c r="D27" s="22" t="s">
        <v>72</v>
      </c>
      <c r="E27" s="22" t="s">
        <v>13</v>
      </c>
      <c r="F27" s="22" t="s">
        <v>154</v>
      </c>
      <c r="G27" s="22" t="s">
        <v>155</v>
      </c>
      <c r="H27" s="22">
        <v>1641</v>
      </c>
      <c r="I27" s="22">
        <v>7654320</v>
      </c>
      <c r="J27" s="22">
        <v>72</v>
      </c>
      <c r="K27" t="str">
        <f t="shared" si="0"/>
        <v>24740_1</v>
      </c>
      <c r="L27" t="str">
        <f t="shared" si="1"/>
        <v>1641-7654320-72</v>
      </c>
      <c r="M27" t="str">
        <f t="shared" si="2"/>
        <v>Apr</v>
      </c>
      <c r="N27" t="str">
        <f t="shared" si="3"/>
        <v>216205</v>
      </c>
      <c r="O27" t="str">
        <f t="shared" si="4"/>
        <v>Sydney</v>
      </c>
      <c r="P27" t="str">
        <f t="shared" si="5"/>
        <v>INV</v>
      </c>
      <c r="Q27" s="1" t="str">
        <f t="shared" si="6"/>
        <v>711.81</v>
      </c>
    </row>
    <row r="28" spans="1:17" x14ac:dyDescent="0.25">
      <c r="A28" s="22">
        <v>24743</v>
      </c>
      <c r="B28" s="22">
        <v>1</v>
      </c>
      <c r="C28" s="22" t="s">
        <v>58</v>
      </c>
      <c r="D28" s="22" t="s">
        <v>156</v>
      </c>
      <c r="E28" s="22" t="s">
        <v>13</v>
      </c>
      <c r="F28" s="22" t="s">
        <v>157</v>
      </c>
      <c r="G28" s="22" t="s">
        <v>158</v>
      </c>
      <c r="H28" s="22">
        <v>2554</v>
      </c>
      <c r="I28" s="22">
        <v>4551221</v>
      </c>
      <c r="J28" s="22">
        <v>33</v>
      </c>
      <c r="K28" t="str">
        <f t="shared" si="0"/>
        <v>24743_1</v>
      </c>
      <c r="L28" t="str">
        <f t="shared" si="1"/>
        <v>2554-4551221-33</v>
      </c>
      <c r="M28" t="str">
        <f t="shared" si="2"/>
        <v>Mar</v>
      </c>
      <c r="N28" t="str">
        <f t="shared" si="3"/>
        <v>331383</v>
      </c>
      <c r="O28" t="str">
        <f t="shared" si="4"/>
        <v>Melbourne</v>
      </c>
      <c r="P28" t="str">
        <f t="shared" si="5"/>
        <v>INV</v>
      </c>
      <c r="Q28" s="1" t="str">
        <f t="shared" si="6"/>
        <v>78.54</v>
      </c>
    </row>
    <row r="29" spans="1:17" x14ac:dyDescent="0.25">
      <c r="A29" s="22">
        <v>24746</v>
      </c>
      <c r="B29" s="22">
        <v>1</v>
      </c>
      <c r="C29" s="22" t="s">
        <v>59</v>
      </c>
      <c r="D29" s="22" t="s">
        <v>88</v>
      </c>
      <c r="E29" s="22" t="s">
        <v>13</v>
      </c>
      <c r="F29" s="22" t="s">
        <v>159</v>
      </c>
      <c r="G29" s="22" t="s">
        <v>160</v>
      </c>
      <c r="H29" s="22">
        <v>2554</v>
      </c>
      <c r="I29" s="22">
        <v>4551221</v>
      </c>
      <c r="J29" s="22">
        <v>33</v>
      </c>
      <c r="K29" t="str">
        <f t="shared" si="0"/>
        <v>24746_1</v>
      </c>
      <c r="L29" t="str">
        <f t="shared" si="1"/>
        <v>2554-4551221-33</v>
      </c>
      <c r="M29" t="str">
        <f t="shared" si="2"/>
        <v>Mar</v>
      </c>
      <c r="N29" t="str">
        <f t="shared" si="3"/>
        <v>335282</v>
      </c>
      <c r="O29" t="str">
        <f t="shared" si="4"/>
        <v>Melbourne</v>
      </c>
      <c r="P29" t="str">
        <f t="shared" si="5"/>
        <v>INV</v>
      </c>
      <c r="Q29" s="1" t="str">
        <f t="shared" si="6"/>
        <v>302.61</v>
      </c>
    </row>
    <row r="30" spans="1:17" x14ac:dyDescent="0.25">
      <c r="A30" s="22">
        <v>24750</v>
      </c>
      <c r="B30" s="22">
        <v>1</v>
      </c>
      <c r="C30" s="22" t="s">
        <v>56</v>
      </c>
      <c r="D30" s="22" t="s">
        <v>91</v>
      </c>
      <c r="E30" s="22" t="s">
        <v>12</v>
      </c>
      <c r="F30" s="22" t="s">
        <v>161</v>
      </c>
      <c r="G30" s="22" t="s">
        <v>162</v>
      </c>
      <c r="H30" s="22">
        <v>2554</v>
      </c>
      <c r="I30" s="22">
        <v>4551221</v>
      </c>
      <c r="J30" s="22">
        <v>33</v>
      </c>
      <c r="K30" t="str">
        <f t="shared" si="0"/>
        <v>24750_1</v>
      </c>
      <c r="L30" t="str">
        <f t="shared" si="1"/>
        <v>2554-4551221-33</v>
      </c>
      <c r="M30" t="str">
        <f t="shared" si="2"/>
        <v>Feb</v>
      </c>
      <c r="N30" t="str">
        <f t="shared" si="3"/>
        <v>330858</v>
      </c>
      <c r="O30" t="str">
        <f t="shared" si="4"/>
        <v>Melbourne</v>
      </c>
      <c r="P30" t="str">
        <f t="shared" si="5"/>
        <v>INV</v>
      </c>
      <c r="Q30" s="1" t="str">
        <f t="shared" si="6"/>
        <v>426.03</v>
      </c>
    </row>
    <row r="31" spans="1:17" x14ac:dyDescent="0.25">
      <c r="A31" s="22">
        <v>24753</v>
      </c>
      <c r="B31" s="22">
        <v>1</v>
      </c>
      <c r="C31" s="22" t="s">
        <v>77</v>
      </c>
      <c r="D31" s="22" t="s">
        <v>118</v>
      </c>
      <c r="E31" s="22" t="s">
        <v>13</v>
      </c>
      <c r="F31" s="22" t="s">
        <v>163</v>
      </c>
      <c r="G31" s="22" t="s">
        <v>164</v>
      </c>
      <c r="H31" s="22">
        <v>1641</v>
      </c>
      <c r="I31" s="22">
        <v>7654320</v>
      </c>
      <c r="J31" s="22">
        <v>72</v>
      </c>
      <c r="K31" t="str">
        <f t="shared" si="0"/>
        <v>24753_1</v>
      </c>
      <c r="L31" t="str">
        <f t="shared" si="1"/>
        <v>1641-7654320-72</v>
      </c>
      <c r="M31" t="str">
        <f t="shared" si="2"/>
        <v>Mar</v>
      </c>
      <c r="N31" t="str">
        <f t="shared" si="3"/>
        <v>238202</v>
      </c>
      <c r="O31" t="str">
        <f t="shared" si="4"/>
        <v>Sydney</v>
      </c>
      <c r="P31" t="str">
        <f t="shared" si="5"/>
        <v>INV</v>
      </c>
      <c r="Q31" s="1" t="str">
        <f t="shared" si="6"/>
        <v>489.72</v>
      </c>
    </row>
    <row r="32" spans="1:17" x14ac:dyDescent="0.25">
      <c r="A32" s="22">
        <v>24754</v>
      </c>
      <c r="B32" s="22">
        <v>1</v>
      </c>
      <c r="C32" s="22" t="s">
        <v>80</v>
      </c>
      <c r="D32" s="22" t="s">
        <v>93</v>
      </c>
      <c r="E32" s="22" t="s">
        <v>13</v>
      </c>
      <c r="F32" s="22" t="s">
        <v>165</v>
      </c>
      <c r="G32" s="22" t="s">
        <v>166</v>
      </c>
      <c r="H32" s="22">
        <v>1641</v>
      </c>
      <c r="I32" s="22">
        <v>7654320</v>
      </c>
      <c r="J32" s="22">
        <v>72</v>
      </c>
      <c r="K32" t="str">
        <f t="shared" si="0"/>
        <v>24754_1</v>
      </c>
      <c r="L32" t="str">
        <f t="shared" si="1"/>
        <v>1641-7654320-72</v>
      </c>
      <c r="M32" t="str">
        <f t="shared" si="2"/>
        <v>Mar</v>
      </c>
      <c r="N32" t="str">
        <f t="shared" si="3"/>
        <v>217217</v>
      </c>
      <c r="O32" t="str">
        <f t="shared" si="4"/>
        <v>Sydney</v>
      </c>
      <c r="P32" t="str">
        <f t="shared" si="5"/>
        <v>INV</v>
      </c>
      <c r="Q32" s="1" t="str">
        <f t="shared" si="6"/>
        <v>352.44</v>
      </c>
    </row>
    <row r="33" spans="1:17" x14ac:dyDescent="0.25">
      <c r="A33" s="22">
        <v>24756</v>
      </c>
      <c r="B33" s="22">
        <v>1</v>
      </c>
      <c r="C33" s="22" t="s">
        <v>74</v>
      </c>
      <c r="D33" s="22" t="s">
        <v>65</v>
      </c>
      <c r="E33" s="22" t="s">
        <v>13</v>
      </c>
      <c r="F33" s="22" t="s">
        <v>167</v>
      </c>
      <c r="G33" s="22" t="s">
        <v>168</v>
      </c>
      <c r="H33" s="22">
        <v>1641</v>
      </c>
      <c r="I33" s="22">
        <v>7654320</v>
      </c>
      <c r="J33" s="22">
        <v>72</v>
      </c>
      <c r="K33" t="str">
        <f t="shared" si="0"/>
        <v>24756_1</v>
      </c>
      <c r="L33" t="str">
        <f t="shared" si="1"/>
        <v>1641-7654320-72</v>
      </c>
      <c r="M33" t="str">
        <f t="shared" si="2"/>
        <v>Mar</v>
      </c>
      <c r="N33" t="str">
        <f t="shared" si="3"/>
        <v>234637</v>
      </c>
      <c r="O33" t="str">
        <f t="shared" si="4"/>
        <v>Sydney</v>
      </c>
      <c r="P33" t="str">
        <f t="shared" si="5"/>
        <v>INV</v>
      </c>
      <c r="Q33" s="1" t="str">
        <f t="shared" si="6"/>
        <v>238.59</v>
      </c>
    </row>
    <row r="34" spans="1:17" x14ac:dyDescent="0.25">
      <c r="A34" s="22">
        <v>24757</v>
      </c>
      <c r="B34" s="22">
        <v>1</v>
      </c>
      <c r="C34" s="22" t="s">
        <v>48</v>
      </c>
      <c r="D34" s="22" t="s">
        <v>52</v>
      </c>
      <c r="E34" s="22" t="s">
        <v>13</v>
      </c>
      <c r="F34" s="22" t="s">
        <v>169</v>
      </c>
      <c r="G34" s="22" t="s">
        <v>170</v>
      </c>
      <c r="H34" s="22">
        <v>2554</v>
      </c>
      <c r="I34" s="22">
        <v>4551221</v>
      </c>
      <c r="J34" s="22">
        <v>33</v>
      </c>
      <c r="K34" t="str">
        <f t="shared" si="0"/>
        <v>24757_1</v>
      </c>
      <c r="L34" t="str">
        <f t="shared" si="1"/>
        <v>2554-4551221-33</v>
      </c>
      <c r="M34" t="str">
        <f t="shared" si="2"/>
        <v>Apr</v>
      </c>
      <c r="N34" t="str">
        <f t="shared" si="3"/>
        <v>332725</v>
      </c>
      <c r="O34" t="str">
        <f t="shared" si="4"/>
        <v>Melbourne</v>
      </c>
      <c r="P34" t="str">
        <f t="shared" si="5"/>
        <v>INV</v>
      </c>
      <c r="Q34" s="1" t="str">
        <f t="shared" si="6"/>
        <v>549.12</v>
      </c>
    </row>
    <row r="35" spans="1:17" x14ac:dyDescent="0.25">
      <c r="A35" s="22">
        <v>24758</v>
      </c>
      <c r="B35" s="22">
        <v>1</v>
      </c>
      <c r="C35" s="22" t="s">
        <v>72</v>
      </c>
      <c r="D35" s="22" t="s">
        <v>51</v>
      </c>
      <c r="E35" s="22" t="s">
        <v>13</v>
      </c>
      <c r="F35" s="22" t="s">
        <v>171</v>
      </c>
      <c r="G35" s="22" t="s">
        <v>172</v>
      </c>
      <c r="H35" s="22">
        <v>1641</v>
      </c>
      <c r="I35" s="22">
        <v>7654320</v>
      </c>
      <c r="J35" s="22">
        <v>72</v>
      </c>
      <c r="K35" t="str">
        <f t="shared" si="0"/>
        <v>24758_1</v>
      </c>
      <c r="L35" t="str">
        <f t="shared" si="1"/>
        <v>1641-7654320-72</v>
      </c>
      <c r="M35" t="str">
        <f t="shared" si="2"/>
        <v>Mar</v>
      </c>
      <c r="N35" t="str">
        <f t="shared" si="3"/>
        <v>227351</v>
      </c>
      <c r="O35" t="str">
        <f t="shared" si="4"/>
        <v>Sydney</v>
      </c>
      <c r="P35" t="str">
        <f t="shared" si="5"/>
        <v>INV</v>
      </c>
      <c r="Q35" s="1" t="str">
        <f t="shared" si="6"/>
        <v>322.41</v>
      </c>
    </row>
    <row r="36" spans="1:17" x14ac:dyDescent="0.25">
      <c r="A36" s="22">
        <v>24759</v>
      </c>
      <c r="B36" s="22">
        <v>1</v>
      </c>
      <c r="C36" s="22" t="s">
        <v>50</v>
      </c>
      <c r="D36" s="22" t="s">
        <v>88</v>
      </c>
      <c r="E36" s="22" t="s">
        <v>13</v>
      </c>
      <c r="F36" s="22" t="s">
        <v>173</v>
      </c>
      <c r="G36" s="22" t="s">
        <v>174</v>
      </c>
      <c r="H36" s="22">
        <v>2554</v>
      </c>
      <c r="I36" s="22">
        <v>4551221</v>
      </c>
      <c r="J36" s="22">
        <v>33</v>
      </c>
      <c r="K36" t="str">
        <f t="shared" si="0"/>
        <v>24759_1</v>
      </c>
      <c r="L36" t="str">
        <f t="shared" si="1"/>
        <v>2554-4551221-33</v>
      </c>
      <c r="M36" t="str">
        <f t="shared" si="2"/>
        <v>Mar</v>
      </c>
      <c r="N36" t="str">
        <f t="shared" si="3"/>
        <v>336345</v>
      </c>
      <c r="O36" t="str">
        <f t="shared" si="4"/>
        <v>Melbourne</v>
      </c>
      <c r="P36" t="str">
        <f t="shared" si="5"/>
        <v>INV</v>
      </c>
      <c r="Q36" s="1" t="str">
        <f t="shared" si="6"/>
        <v>644.82</v>
      </c>
    </row>
    <row r="37" spans="1:17" x14ac:dyDescent="0.25">
      <c r="A37" s="22">
        <v>24760</v>
      </c>
      <c r="B37" s="22">
        <v>1</v>
      </c>
      <c r="C37" s="22" t="s">
        <v>90</v>
      </c>
      <c r="D37" s="22" t="s">
        <v>72</v>
      </c>
      <c r="E37" s="22" t="s">
        <v>13</v>
      </c>
      <c r="F37" s="22" t="s">
        <v>175</v>
      </c>
      <c r="G37" s="22" t="s">
        <v>176</v>
      </c>
      <c r="H37" s="22">
        <v>2554</v>
      </c>
      <c r="I37" s="22">
        <v>4551221</v>
      </c>
      <c r="J37" s="22">
        <v>33</v>
      </c>
      <c r="K37" t="str">
        <f t="shared" si="0"/>
        <v>24760_1</v>
      </c>
      <c r="L37" t="str">
        <f t="shared" si="1"/>
        <v>2554-4551221-33</v>
      </c>
      <c r="M37" t="str">
        <f t="shared" si="2"/>
        <v>Apr</v>
      </c>
      <c r="N37" t="str">
        <f t="shared" si="3"/>
        <v>338595</v>
      </c>
      <c r="O37" t="str">
        <f t="shared" si="4"/>
        <v>Melbourne</v>
      </c>
      <c r="P37" t="str">
        <f t="shared" si="5"/>
        <v>INV</v>
      </c>
      <c r="Q37" s="1" t="str">
        <f t="shared" si="6"/>
        <v>113.19</v>
      </c>
    </row>
    <row r="38" spans="1:17" x14ac:dyDescent="0.25">
      <c r="A38" s="22">
        <v>24761</v>
      </c>
      <c r="B38" s="22">
        <v>1</v>
      </c>
      <c r="C38" s="22" t="s">
        <v>80</v>
      </c>
      <c r="D38" s="22" t="s">
        <v>48</v>
      </c>
      <c r="E38" s="22" t="s">
        <v>13</v>
      </c>
      <c r="F38" s="22" t="s">
        <v>177</v>
      </c>
      <c r="G38" s="22" t="s">
        <v>178</v>
      </c>
      <c r="H38" s="22">
        <v>2554</v>
      </c>
      <c r="I38" s="22">
        <v>4551221</v>
      </c>
      <c r="J38" s="22">
        <v>33</v>
      </c>
      <c r="K38" t="str">
        <f t="shared" si="0"/>
        <v>24761_1</v>
      </c>
      <c r="L38" t="str">
        <f t="shared" si="1"/>
        <v>2554-4551221-33</v>
      </c>
      <c r="M38" t="str">
        <f t="shared" si="2"/>
        <v>Apr</v>
      </c>
      <c r="N38" t="str">
        <f t="shared" si="3"/>
        <v>325149</v>
      </c>
      <c r="O38" t="str">
        <f t="shared" si="4"/>
        <v>Melbourne</v>
      </c>
      <c r="P38" t="str">
        <f t="shared" si="5"/>
        <v>INV</v>
      </c>
      <c r="Q38" s="1" t="str">
        <f t="shared" si="6"/>
        <v>449.13</v>
      </c>
    </row>
    <row r="39" spans="1:17" x14ac:dyDescent="0.25">
      <c r="A39" s="22">
        <v>24764</v>
      </c>
      <c r="B39" s="22">
        <v>1</v>
      </c>
      <c r="C39" s="22" t="s">
        <v>71</v>
      </c>
      <c r="D39" s="22" t="s">
        <v>156</v>
      </c>
      <c r="E39" s="22" t="s">
        <v>13</v>
      </c>
      <c r="F39" s="22" t="s">
        <v>179</v>
      </c>
      <c r="G39" s="22" t="s">
        <v>180</v>
      </c>
      <c r="H39" s="22">
        <v>1641</v>
      </c>
      <c r="I39" s="22">
        <v>7654320</v>
      </c>
      <c r="J39" s="22">
        <v>72</v>
      </c>
      <c r="K39" t="str">
        <f t="shared" si="0"/>
        <v>24764_1</v>
      </c>
      <c r="L39" t="str">
        <f t="shared" si="1"/>
        <v>1641-7654320-72</v>
      </c>
      <c r="M39" t="str">
        <f t="shared" si="2"/>
        <v>Mar</v>
      </c>
      <c r="N39" t="str">
        <f t="shared" si="3"/>
        <v>227994</v>
      </c>
      <c r="O39" t="str">
        <f t="shared" si="4"/>
        <v>Sydney</v>
      </c>
      <c r="P39" t="str">
        <f t="shared" si="5"/>
        <v>INV</v>
      </c>
      <c r="Q39" s="1" t="str">
        <f t="shared" si="6"/>
        <v>819.06</v>
      </c>
    </row>
    <row r="40" spans="1:17" x14ac:dyDescent="0.25">
      <c r="A40" s="22">
        <v>24767</v>
      </c>
      <c r="B40" s="22">
        <v>1</v>
      </c>
      <c r="C40" s="22" t="s">
        <v>66</v>
      </c>
      <c r="D40" s="22" t="s">
        <v>181</v>
      </c>
      <c r="E40" s="22" t="s">
        <v>13</v>
      </c>
      <c r="F40" s="22" t="s">
        <v>182</v>
      </c>
      <c r="G40" s="22" t="s">
        <v>183</v>
      </c>
      <c r="H40" s="22">
        <v>1641</v>
      </c>
      <c r="I40" s="22">
        <v>7654320</v>
      </c>
      <c r="J40" s="22">
        <v>72</v>
      </c>
      <c r="K40" t="str">
        <f t="shared" si="0"/>
        <v>24767_1</v>
      </c>
      <c r="L40" t="str">
        <f t="shared" si="1"/>
        <v>1641-7654320-72</v>
      </c>
      <c r="M40" t="str">
        <f t="shared" si="2"/>
        <v>Feb</v>
      </c>
      <c r="N40" t="str">
        <f t="shared" si="3"/>
        <v>222399</v>
      </c>
      <c r="O40" t="str">
        <f t="shared" si="4"/>
        <v>Sydney</v>
      </c>
      <c r="P40" t="str">
        <f t="shared" si="5"/>
        <v>INV</v>
      </c>
      <c r="Q40" s="1" t="str">
        <f t="shared" si="6"/>
        <v>1019.04</v>
      </c>
    </row>
    <row r="41" spans="1:17" x14ac:dyDescent="0.25">
      <c r="A41" s="22">
        <v>24771</v>
      </c>
      <c r="B41" s="22">
        <v>1</v>
      </c>
      <c r="C41" s="22" t="s">
        <v>94</v>
      </c>
      <c r="D41" s="22" t="s">
        <v>73</v>
      </c>
      <c r="E41" s="22" t="s">
        <v>13</v>
      </c>
      <c r="F41" s="22" t="s">
        <v>184</v>
      </c>
      <c r="G41" s="22" t="s">
        <v>185</v>
      </c>
      <c r="H41" s="22">
        <v>2554</v>
      </c>
      <c r="I41" s="22">
        <v>4551221</v>
      </c>
      <c r="J41" s="22">
        <v>33</v>
      </c>
      <c r="K41" t="str">
        <f t="shared" si="0"/>
        <v>24771_1</v>
      </c>
      <c r="L41" t="str">
        <f t="shared" si="1"/>
        <v>2554-4551221-33</v>
      </c>
      <c r="M41" t="str">
        <f t="shared" si="2"/>
        <v>Mar</v>
      </c>
      <c r="N41" t="str">
        <f t="shared" si="3"/>
        <v>316436</v>
      </c>
      <c r="O41" t="str">
        <f t="shared" si="4"/>
        <v>Melbourne</v>
      </c>
      <c r="P41" t="str">
        <f t="shared" si="5"/>
        <v>INV</v>
      </c>
      <c r="Q41" s="1" t="str">
        <f t="shared" si="6"/>
        <v>736.23</v>
      </c>
    </row>
    <row r="42" spans="1:17" x14ac:dyDescent="0.25">
      <c r="A42" s="22">
        <v>24775</v>
      </c>
      <c r="B42" s="22">
        <v>1</v>
      </c>
      <c r="C42" s="22" t="s">
        <v>74</v>
      </c>
      <c r="D42" s="22" t="s">
        <v>186</v>
      </c>
      <c r="E42" s="22" t="s">
        <v>15</v>
      </c>
      <c r="F42" s="22" t="s">
        <v>187</v>
      </c>
      <c r="G42" s="22" t="s">
        <v>188</v>
      </c>
      <c r="H42" s="22">
        <v>2554</v>
      </c>
      <c r="I42" s="22">
        <v>4551221</v>
      </c>
      <c r="J42" s="22">
        <v>33</v>
      </c>
      <c r="K42" t="str">
        <f t="shared" si="0"/>
        <v>24775_1</v>
      </c>
      <c r="L42" t="str">
        <f t="shared" si="1"/>
        <v>2554-4551221-33</v>
      </c>
      <c r="M42" t="str">
        <f t="shared" si="2"/>
        <v>Mar</v>
      </c>
      <c r="N42" t="str">
        <f t="shared" si="3"/>
        <v>312603</v>
      </c>
      <c r="O42" t="str">
        <f t="shared" si="4"/>
        <v>Melbourne</v>
      </c>
      <c r="P42" t="str">
        <f t="shared" si="5"/>
        <v>CR</v>
      </c>
      <c r="Q42" s="1" t="str">
        <f t="shared" si="6"/>
        <v>600.27</v>
      </c>
    </row>
    <row r="43" spans="1:17" x14ac:dyDescent="0.25">
      <c r="A43" s="22">
        <v>24779</v>
      </c>
      <c r="B43" s="22">
        <v>1</v>
      </c>
      <c r="C43" s="22" t="s">
        <v>79</v>
      </c>
      <c r="D43" s="22" t="s">
        <v>86</v>
      </c>
      <c r="E43" s="22" t="s">
        <v>13</v>
      </c>
      <c r="F43" s="22" t="s">
        <v>189</v>
      </c>
      <c r="G43" s="22" t="s">
        <v>190</v>
      </c>
      <c r="H43" s="22">
        <v>2554</v>
      </c>
      <c r="I43" s="22">
        <v>4551221</v>
      </c>
      <c r="J43" s="22">
        <v>33</v>
      </c>
      <c r="K43" t="str">
        <f t="shared" si="0"/>
        <v>24779_1</v>
      </c>
      <c r="L43" t="str">
        <f t="shared" si="1"/>
        <v>2554-4551221-33</v>
      </c>
      <c r="M43" t="str">
        <f t="shared" si="2"/>
        <v>Mar</v>
      </c>
      <c r="N43" t="str">
        <f t="shared" si="3"/>
        <v>339907</v>
      </c>
      <c r="O43" t="str">
        <f t="shared" si="4"/>
        <v>Melbourne</v>
      </c>
      <c r="P43" t="str">
        <f t="shared" si="5"/>
        <v>INV</v>
      </c>
      <c r="Q43" s="1" t="str">
        <f t="shared" si="6"/>
        <v>480.81</v>
      </c>
    </row>
    <row r="44" spans="1:17" x14ac:dyDescent="0.25">
      <c r="A44" s="22">
        <v>24784</v>
      </c>
      <c r="B44" s="22">
        <v>1</v>
      </c>
      <c r="C44" s="22" t="s">
        <v>115</v>
      </c>
      <c r="D44" s="22" t="s">
        <v>191</v>
      </c>
      <c r="E44" s="22" t="s">
        <v>13</v>
      </c>
      <c r="F44" s="22" t="s">
        <v>192</v>
      </c>
      <c r="G44" s="22" t="s">
        <v>193</v>
      </c>
      <c r="H44" s="22">
        <v>1641</v>
      </c>
      <c r="I44" s="22">
        <v>7654320</v>
      </c>
      <c r="J44" s="22">
        <v>72</v>
      </c>
      <c r="K44" t="str">
        <f t="shared" si="0"/>
        <v>24784_1</v>
      </c>
      <c r="L44" t="str">
        <f t="shared" si="1"/>
        <v>1641-7654320-72</v>
      </c>
      <c r="M44" t="str">
        <f t="shared" si="2"/>
        <v>Mar</v>
      </c>
      <c r="N44" t="str">
        <f t="shared" si="3"/>
        <v>218463</v>
      </c>
      <c r="O44" t="str">
        <f t="shared" si="4"/>
        <v>Sydney</v>
      </c>
      <c r="P44" t="str">
        <f t="shared" si="5"/>
        <v>INV</v>
      </c>
      <c r="Q44" s="1" t="str">
        <f t="shared" si="6"/>
        <v>253.77</v>
      </c>
    </row>
    <row r="45" spans="1:17" x14ac:dyDescent="0.25">
      <c r="A45" s="22">
        <v>24788</v>
      </c>
      <c r="B45" s="22">
        <v>1</v>
      </c>
      <c r="C45" s="22" t="s">
        <v>80</v>
      </c>
      <c r="D45" s="22" t="s">
        <v>57</v>
      </c>
      <c r="E45" s="22" t="s">
        <v>13</v>
      </c>
      <c r="F45" s="22" t="s">
        <v>194</v>
      </c>
      <c r="G45" s="22" t="s">
        <v>174</v>
      </c>
      <c r="H45" s="22">
        <v>2554</v>
      </c>
      <c r="I45" s="22">
        <v>4551221</v>
      </c>
      <c r="J45" s="22">
        <v>33</v>
      </c>
      <c r="K45" t="str">
        <f t="shared" si="0"/>
        <v>24788_1</v>
      </c>
      <c r="L45" t="str">
        <f t="shared" si="1"/>
        <v>2554-4551221-33</v>
      </c>
      <c r="M45" t="str">
        <f t="shared" si="2"/>
        <v>Mar</v>
      </c>
      <c r="N45" t="str">
        <f t="shared" si="3"/>
        <v>336345</v>
      </c>
      <c r="O45" t="str">
        <f t="shared" si="4"/>
        <v>Melbourne</v>
      </c>
      <c r="P45" t="str">
        <f t="shared" si="5"/>
        <v>INV</v>
      </c>
      <c r="Q45" s="1" t="str">
        <f t="shared" si="6"/>
        <v>442.86</v>
      </c>
    </row>
    <row r="46" spans="1:17" x14ac:dyDescent="0.25">
      <c r="A46" s="22">
        <v>24792</v>
      </c>
      <c r="B46" s="22">
        <v>1</v>
      </c>
      <c r="C46" s="22" t="s">
        <v>66</v>
      </c>
      <c r="D46" s="22" t="s">
        <v>53</v>
      </c>
      <c r="E46" s="22" t="s">
        <v>13</v>
      </c>
      <c r="F46" s="22" t="s">
        <v>195</v>
      </c>
      <c r="G46" s="22" t="s">
        <v>196</v>
      </c>
      <c r="H46" s="22">
        <v>1641</v>
      </c>
      <c r="I46" s="22">
        <v>7654320</v>
      </c>
      <c r="J46" s="22">
        <v>72</v>
      </c>
      <c r="K46" t="str">
        <f t="shared" si="0"/>
        <v>24792_1</v>
      </c>
      <c r="L46" t="str">
        <f t="shared" si="1"/>
        <v>1641-7654320-72</v>
      </c>
      <c r="M46" t="str">
        <f t="shared" si="2"/>
        <v>Mar</v>
      </c>
      <c r="N46" t="str">
        <f t="shared" si="3"/>
        <v>227664</v>
      </c>
      <c r="O46" t="str">
        <f t="shared" si="4"/>
        <v>Sydney</v>
      </c>
      <c r="P46" t="str">
        <f t="shared" si="5"/>
        <v>INV</v>
      </c>
      <c r="Q46" s="1" t="str">
        <f t="shared" si="6"/>
        <v>630.96</v>
      </c>
    </row>
    <row r="47" spans="1:17" x14ac:dyDescent="0.25">
      <c r="A47" s="22">
        <v>24793</v>
      </c>
      <c r="B47" s="22">
        <v>1</v>
      </c>
      <c r="C47" s="22" t="s">
        <v>58</v>
      </c>
      <c r="D47" s="22" t="s">
        <v>186</v>
      </c>
      <c r="E47" s="22" t="s">
        <v>13</v>
      </c>
      <c r="F47" s="22" t="s">
        <v>197</v>
      </c>
      <c r="G47" s="22" t="s">
        <v>198</v>
      </c>
      <c r="H47" s="22">
        <v>2554</v>
      </c>
      <c r="I47" s="22">
        <v>4551221</v>
      </c>
      <c r="J47" s="22">
        <v>33</v>
      </c>
      <c r="K47" t="str">
        <f t="shared" si="0"/>
        <v>24793_1</v>
      </c>
      <c r="L47" t="str">
        <f t="shared" si="1"/>
        <v>2554-4551221-33</v>
      </c>
      <c r="M47" t="str">
        <f t="shared" si="2"/>
        <v>Mar</v>
      </c>
      <c r="N47" t="str">
        <f t="shared" si="3"/>
        <v>331460</v>
      </c>
      <c r="O47" t="str">
        <f t="shared" si="4"/>
        <v>Melbourne</v>
      </c>
      <c r="P47" t="str">
        <f t="shared" si="5"/>
        <v>INV</v>
      </c>
      <c r="Q47" s="1" t="str">
        <f t="shared" si="6"/>
        <v>821.37</v>
      </c>
    </row>
    <row r="48" spans="1:17" x14ac:dyDescent="0.25">
      <c r="A48" s="22">
        <v>24795</v>
      </c>
      <c r="B48" s="22">
        <v>1</v>
      </c>
      <c r="C48" s="22" t="s">
        <v>60</v>
      </c>
      <c r="D48" s="22" t="s">
        <v>145</v>
      </c>
      <c r="E48" s="22" t="s">
        <v>13</v>
      </c>
      <c r="F48" s="22" t="s">
        <v>199</v>
      </c>
      <c r="G48" s="22" t="s">
        <v>200</v>
      </c>
      <c r="H48" s="22">
        <v>2554</v>
      </c>
      <c r="I48" s="22">
        <v>4551221</v>
      </c>
      <c r="J48" s="22">
        <v>33</v>
      </c>
      <c r="K48" t="str">
        <f t="shared" si="0"/>
        <v>24795_1</v>
      </c>
      <c r="L48" t="str">
        <f t="shared" si="1"/>
        <v>2554-4551221-33</v>
      </c>
      <c r="M48" t="str">
        <f t="shared" si="2"/>
        <v>Feb</v>
      </c>
      <c r="N48" t="str">
        <f t="shared" si="3"/>
        <v>327740</v>
      </c>
      <c r="O48" t="str">
        <f t="shared" si="4"/>
        <v>Melbourne</v>
      </c>
      <c r="P48" t="str">
        <f t="shared" si="5"/>
        <v>INV</v>
      </c>
      <c r="Q48" s="1" t="str">
        <f t="shared" si="6"/>
        <v>950.73</v>
      </c>
    </row>
    <row r="49" spans="1:17" x14ac:dyDescent="0.25">
      <c r="A49" s="22">
        <v>24798</v>
      </c>
      <c r="B49" s="22">
        <v>1</v>
      </c>
      <c r="C49" s="22" t="s">
        <v>56</v>
      </c>
      <c r="D49" s="22" t="s">
        <v>81</v>
      </c>
      <c r="E49" s="22" t="s">
        <v>13</v>
      </c>
      <c r="F49" s="22" t="s">
        <v>201</v>
      </c>
      <c r="G49" s="22" t="s">
        <v>202</v>
      </c>
      <c r="H49" s="22">
        <v>1641</v>
      </c>
      <c r="I49" s="22">
        <v>7654320</v>
      </c>
      <c r="J49" s="22">
        <v>72</v>
      </c>
      <c r="K49" t="str">
        <f t="shared" si="0"/>
        <v>24798_1</v>
      </c>
      <c r="L49" t="str">
        <f t="shared" si="1"/>
        <v>1641-7654320-72</v>
      </c>
      <c r="M49" t="str">
        <f t="shared" si="2"/>
        <v>Mar</v>
      </c>
      <c r="N49" t="str">
        <f t="shared" si="3"/>
        <v>221183</v>
      </c>
      <c r="O49" t="str">
        <f t="shared" si="4"/>
        <v>Sydney</v>
      </c>
      <c r="P49" t="str">
        <f t="shared" si="5"/>
        <v>INV</v>
      </c>
      <c r="Q49" s="1" t="str">
        <f t="shared" si="6"/>
        <v>956.34</v>
      </c>
    </row>
    <row r="50" spans="1:17" x14ac:dyDescent="0.25">
      <c r="A50" s="22">
        <v>24801</v>
      </c>
      <c r="B50" s="22">
        <v>1</v>
      </c>
      <c r="C50" s="22" t="s">
        <v>71</v>
      </c>
      <c r="D50" s="22" t="s">
        <v>95</v>
      </c>
      <c r="E50" s="22" t="s">
        <v>13</v>
      </c>
      <c r="F50" s="22" t="s">
        <v>203</v>
      </c>
      <c r="G50" s="22" t="s">
        <v>204</v>
      </c>
      <c r="H50" s="22">
        <v>1641</v>
      </c>
      <c r="I50" s="22">
        <v>7654320</v>
      </c>
      <c r="J50" s="22">
        <v>72</v>
      </c>
      <c r="K50" t="str">
        <f t="shared" si="0"/>
        <v>24801_1</v>
      </c>
      <c r="L50" t="str">
        <f t="shared" si="1"/>
        <v>1641-7654320-72</v>
      </c>
      <c r="M50" t="str">
        <f t="shared" si="2"/>
        <v>Mar</v>
      </c>
      <c r="N50" t="str">
        <f t="shared" si="3"/>
        <v>214234</v>
      </c>
      <c r="O50" t="str">
        <f t="shared" si="4"/>
        <v>Sydney</v>
      </c>
      <c r="P50" t="str">
        <f t="shared" si="5"/>
        <v>INV</v>
      </c>
      <c r="Q50" s="1" t="str">
        <f t="shared" si="6"/>
        <v>1094.28</v>
      </c>
    </row>
    <row r="51" spans="1:17" x14ac:dyDescent="0.25">
      <c r="A51" s="22">
        <v>24803</v>
      </c>
      <c r="B51" s="22">
        <v>1</v>
      </c>
      <c r="C51" s="22" t="s">
        <v>54</v>
      </c>
      <c r="D51" s="22" t="s">
        <v>191</v>
      </c>
      <c r="E51" s="22" t="s">
        <v>13</v>
      </c>
      <c r="F51" s="22" t="s">
        <v>205</v>
      </c>
      <c r="G51" s="22" t="s">
        <v>206</v>
      </c>
      <c r="H51" s="22">
        <v>2554</v>
      </c>
      <c r="I51" s="22">
        <v>4551221</v>
      </c>
      <c r="J51" s="22">
        <v>33</v>
      </c>
      <c r="K51" t="str">
        <f t="shared" si="0"/>
        <v>24803_1</v>
      </c>
      <c r="L51" t="str">
        <f t="shared" si="1"/>
        <v>2554-4551221-33</v>
      </c>
      <c r="M51" t="str">
        <f t="shared" si="2"/>
        <v>Mar</v>
      </c>
      <c r="N51" t="str">
        <f t="shared" si="3"/>
        <v>321456</v>
      </c>
      <c r="O51" t="str">
        <f t="shared" si="4"/>
        <v>Melbourne</v>
      </c>
      <c r="P51" t="str">
        <f t="shared" si="5"/>
        <v>INV</v>
      </c>
      <c r="Q51" s="1" t="str">
        <f t="shared" si="6"/>
        <v>628.98</v>
      </c>
    </row>
    <row r="52" spans="1:17" x14ac:dyDescent="0.25">
      <c r="A52" s="22">
        <v>24808</v>
      </c>
      <c r="B52" s="22">
        <v>1</v>
      </c>
      <c r="C52" s="22" t="s">
        <v>48</v>
      </c>
      <c r="D52" s="22" t="s">
        <v>79</v>
      </c>
      <c r="E52" s="22" t="s">
        <v>13</v>
      </c>
      <c r="F52" s="22" t="s">
        <v>207</v>
      </c>
      <c r="G52" s="22" t="s">
        <v>208</v>
      </c>
      <c r="H52" s="22">
        <v>1641</v>
      </c>
      <c r="I52" s="22">
        <v>7654320</v>
      </c>
      <c r="J52" s="22">
        <v>72</v>
      </c>
      <c r="K52" t="str">
        <f t="shared" si="0"/>
        <v>24808_1</v>
      </c>
      <c r="L52" t="str">
        <f t="shared" si="1"/>
        <v>1641-7654320-72</v>
      </c>
      <c r="M52" t="str">
        <f t="shared" si="2"/>
        <v>Apr</v>
      </c>
      <c r="N52" t="str">
        <f t="shared" si="3"/>
        <v>233209</v>
      </c>
      <c r="O52" t="str">
        <f t="shared" si="4"/>
        <v>Sydney</v>
      </c>
      <c r="P52" t="str">
        <f t="shared" si="5"/>
        <v>INV</v>
      </c>
      <c r="Q52" s="1" t="str">
        <f t="shared" si="6"/>
        <v>1058.31</v>
      </c>
    </row>
    <row r="53" spans="1:17" x14ac:dyDescent="0.25">
      <c r="A53" s="22">
        <v>24813</v>
      </c>
      <c r="B53" s="22">
        <v>1</v>
      </c>
      <c r="C53" s="22" t="s">
        <v>79</v>
      </c>
      <c r="D53" s="22" t="s">
        <v>81</v>
      </c>
      <c r="E53" s="22" t="s">
        <v>13</v>
      </c>
      <c r="F53" s="22" t="s">
        <v>209</v>
      </c>
      <c r="G53" s="22" t="s">
        <v>210</v>
      </c>
      <c r="H53" s="22">
        <v>1641</v>
      </c>
      <c r="I53" s="22">
        <v>7654320</v>
      </c>
      <c r="J53" s="22">
        <v>72</v>
      </c>
      <c r="K53" t="str">
        <f t="shared" si="0"/>
        <v>24813_1</v>
      </c>
      <c r="L53" t="str">
        <f t="shared" si="1"/>
        <v>1641-7654320-72</v>
      </c>
      <c r="M53" t="str">
        <f t="shared" si="2"/>
        <v>Mar</v>
      </c>
      <c r="N53" t="str">
        <f t="shared" si="3"/>
        <v>222998</v>
      </c>
      <c r="O53" t="str">
        <f t="shared" si="4"/>
        <v>Sydney</v>
      </c>
      <c r="P53" t="str">
        <f t="shared" si="5"/>
        <v>INV</v>
      </c>
      <c r="Q53" s="1" t="str">
        <f t="shared" si="6"/>
        <v>705.54</v>
      </c>
    </row>
    <row r="54" spans="1:17" x14ac:dyDescent="0.25">
      <c r="A54" s="22">
        <v>24815</v>
      </c>
      <c r="B54" s="22">
        <v>1</v>
      </c>
      <c r="C54" s="22" t="s">
        <v>115</v>
      </c>
      <c r="D54" s="22" t="s">
        <v>94</v>
      </c>
      <c r="E54" s="22" t="s">
        <v>13</v>
      </c>
      <c r="F54" s="22" t="s">
        <v>211</v>
      </c>
      <c r="G54" s="22" t="s">
        <v>212</v>
      </c>
      <c r="H54" s="22">
        <v>1641</v>
      </c>
      <c r="I54" s="22">
        <v>7654320</v>
      </c>
      <c r="J54" s="22">
        <v>72</v>
      </c>
      <c r="K54" t="str">
        <f t="shared" si="0"/>
        <v>24815_1</v>
      </c>
      <c r="L54" t="str">
        <f t="shared" si="1"/>
        <v>1641-7654320-72</v>
      </c>
      <c r="M54" t="str">
        <f t="shared" si="2"/>
        <v>Apr</v>
      </c>
      <c r="N54" t="str">
        <f t="shared" si="3"/>
        <v>228246</v>
      </c>
      <c r="O54" t="str">
        <f t="shared" si="4"/>
        <v>Sydney</v>
      </c>
      <c r="P54" t="str">
        <f t="shared" si="5"/>
        <v>INV</v>
      </c>
      <c r="Q54" s="1" t="str">
        <f t="shared" si="6"/>
        <v>138.60</v>
      </c>
    </row>
    <row r="55" spans="1:17" x14ac:dyDescent="0.25">
      <c r="A55" s="22">
        <v>24819</v>
      </c>
      <c r="B55" s="22">
        <v>1</v>
      </c>
      <c r="C55" s="22" t="s">
        <v>60</v>
      </c>
      <c r="D55" s="22" t="s">
        <v>87</v>
      </c>
      <c r="E55" s="22" t="s">
        <v>13</v>
      </c>
      <c r="F55" s="22" t="s">
        <v>213</v>
      </c>
      <c r="G55" s="22" t="s">
        <v>214</v>
      </c>
      <c r="H55" s="22">
        <v>2554</v>
      </c>
      <c r="I55" s="22">
        <v>4551221</v>
      </c>
      <c r="J55" s="22">
        <v>33</v>
      </c>
      <c r="K55" t="str">
        <f t="shared" si="0"/>
        <v>24819_1</v>
      </c>
      <c r="L55" t="str">
        <f t="shared" si="1"/>
        <v>2554-4551221-33</v>
      </c>
      <c r="M55" t="str">
        <f t="shared" si="2"/>
        <v>Mar</v>
      </c>
      <c r="N55" t="str">
        <f t="shared" si="3"/>
        <v>314876</v>
      </c>
      <c r="O55" t="str">
        <f t="shared" si="4"/>
        <v>Melbourne</v>
      </c>
      <c r="P55" t="str">
        <f t="shared" si="5"/>
        <v>INV</v>
      </c>
      <c r="Q55" s="1" t="str">
        <f t="shared" si="6"/>
        <v>417.12</v>
      </c>
    </row>
    <row r="56" spans="1:17" x14ac:dyDescent="0.25">
      <c r="A56" s="22">
        <v>24822</v>
      </c>
      <c r="B56" s="22">
        <v>1</v>
      </c>
      <c r="C56" s="22" t="s">
        <v>70</v>
      </c>
      <c r="D56" s="22" t="s">
        <v>97</v>
      </c>
      <c r="E56" s="22" t="s">
        <v>13</v>
      </c>
      <c r="F56" s="22" t="s">
        <v>215</v>
      </c>
      <c r="G56" s="22" t="s">
        <v>216</v>
      </c>
      <c r="H56" s="22">
        <v>1641</v>
      </c>
      <c r="I56" s="22">
        <v>7654320</v>
      </c>
      <c r="J56" s="22">
        <v>72</v>
      </c>
      <c r="K56" t="str">
        <f t="shared" si="0"/>
        <v>24822_1</v>
      </c>
      <c r="L56" t="str">
        <f t="shared" si="1"/>
        <v>1641-7654320-72</v>
      </c>
      <c r="M56" t="str">
        <f t="shared" si="2"/>
        <v>Mar</v>
      </c>
      <c r="N56" t="str">
        <f t="shared" si="3"/>
        <v>223602</v>
      </c>
      <c r="O56" t="str">
        <f t="shared" si="4"/>
        <v>Sydney</v>
      </c>
      <c r="P56" t="str">
        <f t="shared" si="5"/>
        <v>INV</v>
      </c>
      <c r="Q56" s="1" t="str">
        <f t="shared" si="6"/>
        <v>422.73</v>
      </c>
    </row>
    <row r="57" spans="1:17" x14ac:dyDescent="0.25">
      <c r="A57" s="22">
        <v>24824</v>
      </c>
      <c r="B57" s="22">
        <v>1</v>
      </c>
      <c r="C57" s="22" t="s">
        <v>94</v>
      </c>
      <c r="D57" s="22" t="s">
        <v>191</v>
      </c>
      <c r="E57" s="22" t="s">
        <v>13</v>
      </c>
      <c r="F57" s="22" t="s">
        <v>217</v>
      </c>
      <c r="G57" s="22" t="s">
        <v>218</v>
      </c>
      <c r="H57" s="22">
        <v>2554</v>
      </c>
      <c r="I57" s="22">
        <v>4551221</v>
      </c>
      <c r="J57" s="22">
        <v>33</v>
      </c>
      <c r="K57" t="str">
        <f t="shared" si="0"/>
        <v>24824_1</v>
      </c>
      <c r="L57" t="str">
        <f t="shared" si="1"/>
        <v>2554-4551221-33</v>
      </c>
      <c r="M57" t="str">
        <f t="shared" si="2"/>
        <v>Mar</v>
      </c>
      <c r="N57" t="str">
        <f t="shared" si="3"/>
        <v>319833</v>
      </c>
      <c r="O57" t="str">
        <f t="shared" si="4"/>
        <v>Melbourne</v>
      </c>
      <c r="P57" t="str">
        <f t="shared" si="5"/>
        <v>INV</v>
      </c>
      <c r="Q57" s="1" t="str">
        <f t="shared" si="6"/>
        <v>1061.94</v>
      </c>
    </row>
    <row r="58" spans="1:17" x14ac:dyDescent="0.25">
      <c r="A58" s="22">
        <v>24825</v>
      </c>
      <c r="B58" s="22">
        <v>1</v>
      </c>
      <c r="C58" s="22" t="s">
        <v>59</v>
      </c>
      <c r="D58" s="22" t="s">
        <v>65</v>
      </c>
      <c r="E58" s="22" t="s">
        <v>13</v>
      </c>
      <c r="F58" s="22" t="s">
        <v>219</v>
      </c>
      <c r="G58" s="22" t="s">
        <v>220</v>
      </c>
      <c r="H58" s="22">
        <v>2554</v>
      </c>
      <c r="I58" s="22">
        <v>4551221</v>
      </c>
      <c r="J58" s="22">
        <v>33</v>
      </c>
      <c r="K58" t="str">
        <f t="shared" si="0"/>
        <v>24825_1</v>
      </c>
      <c r="L58" t="str">
        <f t="shared" si="1"/>
        <v>2554-4551221-33</v>
      </c>
      <c r="M58" t="str">
        <f t="shared" si="2"/>
        <v>Mar</v>
      </c>
      <c r="N58" t="str">
        <f t="shared" si="3"/>
        <v>310345</v>
      </c>
      <c r="O58" t="str">
        <f t="shared" si="4"/>
        <v>Melbourne</v>
      </c>
      <c r="P58" t="str">
        <f t="shared" si="5"/>
        <v>INV</v>
      </c>
      <c r="Q58" s="1" t="str">
        <f t="shared" si="6"/>
        <v>602.58</v>
      </c>
    </row>
    <row r="59" spans="1:17" x14ac:dyDescent="0.25">
      <c r="A59" s="22">
        <v>24830</v>
      </c>
      <c r="B59" s="22">
        <v>1</v>
      </c>
      <c r="C59" s="22" t="s">
        <v>109</v>
      </c>
      <c r="D59" s="22" t="s">
        <v>59</v>
      </c>
      <c r="E59" s="22" t="s">
        <v>13</v>
      </c>
      <c r="F59" s="22" t="s">
        <v>221</v>
      </c>
      <c r="G59" s="22" t="s">
        <v>222</v>
      </c>
      <c r="H59" s="22">
        <v>2554</v>
      </c>
      <c r="I59" s="22">
        <v>4551221</v>
      </c>
      <c r="J59" s="22">
        <v>33</v>
      </c>
      <c r="K59" t="str">
        <f t="shared" si="0"/>
        <v>24830_1</v>
      </c>
      <c r="L59" t="str">
        <f t="shared" si="1"/>
        <v>2554-4551221-33</v>
      </c>
      <c r="M59" t="str">
        <f t="shared" si="2"/>
        <v>Apr</v>
      </c>
      <c r="N59" t="str">
        <f t="shared" si="3"/>
        <v>317142</v>
      </c>
      <c r="O59" t="str">
        <f t="shared" si="4"/>
        <v>Melbourne</v>
      </c>
      <c r="P59" t="str">
        <f t="shared" si="5"/>
        <v>INV</v>
      </c>
      <c r="Q59" s="1" t="str">
        <f t="shared" si="6"/>
        <v>132.66</v>
      </c>
    </row>
    <row r="60" spans="1:17" x14ac:dyDescent="0.25">
      <c r="A60" s="22">
        <v>24831</v>
      </c>
      <c r="B60" s="22">
        <v>1</v>
      </c>
      <c r="C60" s="22" t="s">
        <v>58</v>
      </c>
      <c r="D60" s="22" t="s">
        <v>78</v>
      </c>
      <c r="E60" s="22" t="s">
        <v>13</v>
      </c>
      <c r="F60" s="22" t="s">
        <v>223</v>
      </c>
      <c r="G60" s="22" t="s">
        <v>224</v>
      </c>
      <c r="H60" s="22">
        <v>2554</v>
      </c>
      <c r="I60" s="22">
        <v>4551221</v>
      </c>
      <c r="J60" s="22">
        <v>33</v>
      </c>
      <c r="K60" t="str">
        <f t="shared" si="0"/>
        <v>24831_1</v>
      </c>
      <c r="L60" t="str">
        <f t="shared" si="1"/>
        <v>2554-4551221-33</v>
      </c>
      <c r="M60" t="str">
        <f t="shared" si="2"/>
        <v>Mar</v>
      </c>
      <c r="N60" t="str">
        <f t="shared" si="3"/>
        <v>313747</v>
      </c>
      <c r="O60" t="str">
        <f t="shared" si="4"/>
        <v>Melbourne</v>
      </c>
      <c r="P60" t="str">
        <f t="shared" si="5"/>
        <v>INV</v>
      </c>
      <c r="Q60" s="1" t="str">
        <f t="shared" si="6"/>
        <v>56.43</v>
      </c>
    </row>
    <row r="61" spans="1:17" x14ac:dyDescent="0.25">
      <c r="A61" s="22">
        <v>24833</v>
      </c>
      <c r="B61" s="22">
        <v>1</v>
      </c>
      <c r="C61" s="22" t="s">
        <v>54</v>
      </c>
      <c r="D61" s="22" t="s">
        <v>84</v>
      </c>
      <c r="E61" s="22" t="s">
        <v>13</v>
      </c>
      <c r="F61" s="22" t="s">
        <v>225</v>
      </c>
      <c r="G61" s="22" t="s">
        <v>226</v>
      </c>
      <c r="H61" s="22">
        <v>1641</v>
      </c>
      <c r="I61" s="22">
        <v>7654320</v>
      </c>
      <c r="J61" s="22">
        <v>72</v>
      </c>
      <c r="K61" t="str">
        <f t="shared" si="0"/>
        <v>24833_1</v>
      </c>
      <c r="L61" t="str">
        <f t="shared" si="1"/>
        <v>1641-7654320-72</v>
      </c>
      <c r="M61" t="str">
        <f t="shared" si="2"/>
        <v>Feb</v>
      </c>
      <c r="N61" t="str">
        <f t="shared" si="3"/>
        <v>234966</v>
      </c>
      <c r="O61" t="str">
        <f t="shared" si="4"/>
        <v>Sydney</v>
      </c>
      <c r="P61" t="str">
        <f t="shared" si="5"/>
        <v>INV</v>
      </c>
      <c r="Q61" s="1" t="str">
        <f t="shared" si="6"/>
        <v>511.83</v>
      </c>
    </row>
    <row r="62" spans="1:17" x14ac:dyDescent="0.25">
      <c r="A62" s="22">
        <v>24837</v>
      </c>
      <c r="B62" s="22">
        <v>1</v>
      </c>
      <c r="C62" s="22" t="s">
        <v>79</v>
      </c>
      <c r="D62" s="22" t="s">
        <v>98</v>
      </c>
      <c r="E62" s="22" t="s">
        <v>13</v>
      </c>
      <c r="F62" s="22" t="s">
        <v>227</v>
      </c>
      <c r="G62" s="22" t="s">
        <v>228</v>
      </c>
      <c r="H62" s="22">
        <v>1641</v>
      </c>
      <c r="I62" s="22">
        <v>7654320</v>
      </c>
      <c r="J62" s="22">
        <v>72</v>
      </c>
      <c r="K62" t="str">
        <f t="shared" si="0"/>
        <v>24837_1</v>
      </c>
      <c r="L62" t="str">
        <f t="shared" si="1"/>
        <v>1641-7654320-72</v>
      </c>
      <c r="M62" t="str">
        <f t="shared" si="2"/>
        <v>Mar</v>
      </c>
      <c r="N62" t="str">
        <f t="shared" si="3"/>
        <v>215639</v>
      </c>
      <c r="O62" t="str">
        <f t="shared" si="4"/>
        <v>Sydney</v>
      </c>
      <c r="P62" t="str">
        <f t="shared" si="5"/>
        <v>INV</v>
      </c>
      <c r="Q62" s="1" t="str">
        <f t="shared" si="6"/>
        <v>361.02</v>
      </c>
    </row>
    <row r="63" spans="1:17" x14ac:dyDescent="0.25">
      <c r="A63" s="22">
        <v>24838</v>
      </c>
      <c r="B63" s="22">
        <v>1</v>
      </c>
      <c r="C63" s="22" t="s">
        <v>115</v>
      </c>
      <c r="D63" s="22" t="s">
        <v>77</v>
      </c>
      <c r="E63" s="22" t="s">
        <v>13</v>
      </c>
      <c r="F63" s="22" t="s">
        <v>229</v>
      </c>
      <c r="G63" s="22" t="s">
        <v>230</v>
      </c>
      <c r="H63" s="22">
        <v>2554</v>
      </c>
      <c r="I63" s="22">
        <v>4551221</v>
      </c>
      <c r="J63" s="22">
        <v>33</v>
      </c>
      <c r="K63" t="str">
        <f t="shared" si="0"/>
        <v>24838_1</v>
      </c>
      <c r="L63" t="str">
        <f t="shared" si="1"/>
        <v>2554-4551221-33</v>
      </c>
      <c r="M63" t="str">
        <f t="shared" si="2"/>
        <v>Apr</v>
      </c>
      <c r="N63" t="str">
        <f t="shared" si="3"/>
        <v>328536</v>
      </c>
      <c r="O63" t="str">
        <f t="shared" si="4"/>
        <v>Melbourne</v>
      </c>
      <c r="P63" t="str">
        <f t="shared" si="5"/>
        <v>INV</v>
      </c>
      <c r="Q63" s="1" t="str">
        <f t="shared" si="6"/>
        <v>668.25</v>
      </c>
    </row>
    <row r="64" spans="1:17" x14ac:dyDescent="0.25">
      <c r="A64" s="22">
        <v>24842</v>
      </c>
      <c r="B64" s="22">
        <v>1</v>
      </c>
      <c r="C64" s="22" t="s">
        <v>71</v>
      </c>
      <c r="D64" s="22" t="s">
        <v>87</v>
      </c>
      <c r="E64" s="22" t="s">
        <v>13</v>
      </c>
      <c r="F64" s="22" t="s">
        <v>69</v>
      </c>
      <c r="G64" s="22" t="s">
        <v>231</v>
      </c>
      <c r="H64" s="22">
        <v>1641</v>
      </c>
      <c r="I64" s="22">
        <v>7654320</v>
      </c>
      <c r="J64" s="22">
        <v>72</v>
      </c>
      <c r="K64" t="str">
        <f t="shared" si="0"/>
        <v>24842_1</v>
      </c>
      <c r="L64" t="str">
        <f t="shared" si="1"/>
        <v>1641-7654320-72</v>
      </c>
      <c r="M64" t="str">
        <f t="shared" si="2"/>
        <v>Mar</v>
      </c>
      <c r="N64" t="str">
        <f t="shared" si="3"/>
        <v>210023</v>
      </c>
      <c r="O64" t="str">
        <f t="shared" si="4"/>
        <v>Sydney</v>
      </c>
      <c r="P64" t="str">
        <f t="shared" si="5"/>
        <v>INV</v>
      </c>
      <c r="Q64" s="1" t="str">
        <f t="shared" si="6"/>
        <v>126.72</v>
      </c>
    </row>
    <row r="65" spans="1:17" x14ac:dyDescent="0.25">
      <c r="A65" s="22">
        <v>24847</v>
      </c>
      <c r="B65" s="22">
        <v>1</v>
      </c>
      <c r="C65" s="22" t="s">
        <v>82</v>
      </c>
      <c r="D65" s="22" t="s">
        <v>64</v>
      </c>
      <c r="E65" s="22" t="s">
        <v>13</v>
      </c>
      <c r="F65" s="22" t="s">
        <v>232</v>
      </c>
      <c r="G65" s="22" t="s">
        <v>233</v>
      </c>
      <c r="H65" s="22">
        <v>2554</v>
      </c>
      <c r="I65" s="22">
        <v>4551221</v>
      </c>
      <c r="J65" s="22">
        <v>33</v>
      </c>
      <c r="K65" t="str">
        <f t="shared" si="0"/>
        <v>24847_1</v>
      </c>
      <c r="L65" t="str">
        <f t="shared" si="1"/>
        <v>2554-4551221-33</v>
      </c>
      <c r="M65" t="str">
        <f t="shared" si="2"/>
        <v>Mar</v>
      </c>
      <c r="N65" t="str">
        <f t="shared" si="3"/>
        <v>338938</v>
      </c>
      <c r="O65" t="str">
        <f t="shared" si="4"/>
        <v>Melbourne</v>
      </c>
      <c r="P65" t="str">
        <f t="shared" si="5"/>
        <v>INV</v>
      </c>
      <c r="Q65" s="1" t="str">
        <f t="shared" si="6"/>
        <v>1000.23</v>
      </c>
    </row>
    <row r="66" spans="1:17" x14ac:dyDescent="0.25">
      <c r="A66" s="22">
        <v>24851</v>
      </c>
      <c r="B66" s="22">
        <v>1</v>
      </c>
      <c r="C66" s="22" t="s">
        <v>70</v>
      </c>
      <c r="D66" s="22" t="s">
        <v>89</v>
      </c>
      <c r="E66" s="22" t="s">
        <v>13</v>
      </c>
      <c r="F66" s="22" t="s">
        <v>234</v>
      </c>
      <c r="G66" s="22" t="s">
        <v>235</v>
      </c>
      <c r="H66" s="22">
        <v>2554</v>
      </c>
      <c r="I66" s="22">
        <v>4551221</v>
      </c>
      <c r="J66" s="22">
        <v>33</v>
      </c>
      <c r="K66" t="str">
        <f t="shared" si="0"/>
        <v>24851_1</v>
      </c>
      <c r="L66" t="str">
        <f t="shared" si="1"/>
        <v>2554-4551221-33</v>
      </c>
      <c r="M66" t="str">
        <f t="shared" si="2"/>
        <v>Mar</v>
      </c>
      <c r="N66" t="str">
        <f t="shared" si="3"/>
        <v>320536</v>
      </c>
      <c r="O66" t="str">
        <f t="shared" si="4"/>
        <v>Melbourne</v>
      </c>
      <c r="P66" t="str">
        <f t="shared" si="5"/>
        <v>INV</v>
      </c>
      <c r="Q66" s="1" t="str">
        <f t="shared" si="6"/>
        <v>948.75</v>
      </c>
    </row>
    <row r="67" spans="1:17" x14ac:dyDescent="0.25">
      <c r="A67" s="22">
        <v>24854</v>
      </c>
      <c r="B67" s="22">
        <v>1</v>
      </c>
      <c r="C67" s="22" t="s">
        <v>74</v>
      </c>
      <c r="D67" s="22" t="s">
        <v>83</v>
      </c>
      <c r="E67" s="22" t="s">
        <v>13</v>
      </c>
      <c r="F67" s="22" t="s">
        <v>236</v>
      </c>
      <c r="G67" s="22" t="s">
        <v>237</v>
      </c>
      <c r="H67" s="22">
        <v>2554</v>
      </c>
      <c r="I67" s="22">
        <v>4551221</v>
      </c>
      <c r="J67" s="22">
        <v>33</v>
      </c>
      <c r="K67" t="str">
        <f t="shared" ref="K67:K85" si="7">CONCATENATE(A67,"_",B67)</f>
        <v>24854_1</v>
      </c>
      <c r="L67" t="str">
        <f t="shared" ref="L67:L85" si="8">H67&amp;"-"&amp;I67&amp;"-"&amp;J67</f>
        <v>2554-4551221-33</v>
      </c>
      <c r="M67" t="str">
        <f t="shared" ref="M67:M85" si="9">LEFT(D67,3)</f>
        <v>Mar</v>
      </c>
      <c r="N67" t="str">
        <f t="shared" ref="N67:N85" si="10">RIGHT(G67,6)</f>
        <v>322800</v>
      </c>
      <c r="O67" t="str">
        <f t="shared" ref="O67:O85" si="11">MID(G67,4,FIND("-",G67,4)-4)</f>
        <v>Melbourne</v>
      </c>
      <c r="P67" t="str">
        <f t="shared" ref="P67:P85" si="12">UPPER(TRIM(CLEAN(E67)))</f>
        <v>INV</v>
      </c>
      <c r="Q67" s="1" t="str">
        <f t="shared" ref="Q67:Q85" si="13">SUBSTITUTE(SUBSTITUTE(F67,"S",""),MID(F67,2,1),"")</f>
        <v>446.49</v>
      </c>
    </row>
    <row r="68" spans="1:17" x14ac:dyDescent="0.25">
      <c r="A68" s="22">
        <v>24857</v>
      </c>
      <c r="B68" s="22">
        <v>1</v>
      </c>
      <c r="C68" s="22" t="s">
        <v>63</v>
      </c>
      <c r="D68" s="22" t="s">
        <v>71</v>
      </c>
      <c r="E68" s="22" t="s">
        <v>13</v>
      </c>
      <c r="F68" s="22" t="s">
        <v>238</v>
      </c>
      <c r="G68" s="22" t="s">
        <v>239</v>
      </c>
      <c r="H68" s="22">
        <v>2554</v>
      </c>
      <c r="I68" s="22">
        <v>4551221</v>
      </c>
      <c r="J68" s="22">
        <v>33</v>
      </c>
      <c r="K68" t="str">
        <f t="shared" si="7"/>
        <v>24857_1</v>
      </c>
      <c r="L68" t="str">
        <f t="shared" si="8"/>
        <v>2554-4551221-33</v>
      </c>
      <c r="M68" t="str">
        <f t="shared" si="9"/>
        <v>Apr</v>
      </c>
      <c r="N68" t="str">
        <f t="shared" si="10"/>
        <v>321358</v>
      </c>
      <c r="O68" t="str">
        <f t="shared" si="11"/>
        <v>Melbourne</v>
      </c>
      <c r="P68" t="str">
        <f t="shared" si="12"/>
        <v>INV</v>
      </c>
      <c r="Q68" s="1" t="str">
        <f t="shared" si="13"/>
        <v>242.22</v>
      </c>
    </row>
    <row r="69" spans="1:17" x14ac:dyDescent="0.25">
      <c r="A69" s="22">
        <v>24861</v>
      </c>
      <c r="B69" s="22">
        <v>1</v>
      </c>
      <c r="C69" s="22" t="s">
        <v>79</v>
      </c>
      <c r="D69" s="22" t="s">
        <v>240</v>
      </c>
      <c r="E69" s="22" t="s">
        <v>13</v>
      </c>
      <c r="F69" s="22" t="s">
        <v>241</v>
      </c>
      <c r="G69" s="22" t="s">
        <v>242</v>
      </c>
      <c r="H69" s="22">
        <v>2554</v>
      </c>
      <c r="I69" s="22">
        <v>4551221</v>
      </c>
      <c r="J69" s="22">
        <v>33</v>
      </c>
      <c r="K69" t="str">
        <f t="shared" si="7"/>
        <v>24861_1</v>
      </c>
      <c r="L69" t="str">
        <f t="shared" si="8"/>
        <v>2554-4551221-33</v>
      </c>
      <c r="M69" t="str">
        <f t="shared" si="9"/>
        <v>Feb</v>
      </c>
      <c r="N69" t="str">
        <f t="shared" si="10"/>
        <v>316190</v>
      </c>
      <c r="O69" t="str">
        <f t="shared" si="11"/>
        <v>Melbourne</v>
      </c>
      <c r="P69" t="str">
        <f t="shared" si="12"/>
        <v>INV</v>
      </c>
      <c r="Q69" s="1" t="str">
        <f t="shared" si="13"/>
        <v>600.60</v>
      </c>
    </row>
    <row r="70" spans="1:17" x14ac:dyDescent="0.25">
      <c r="A70" s="22">
        <v>24863</v>
      </c>
      <c r="B70" s="22">
        <v>1</v>
      </c>
      <c r="C70" s="22" t="s">
        <v>76</v>
      </c>
      <c r="D70" s="22" t="s">
        <v>64</v>
      </c>
      <c r="E70" s="22" t="s">
        <v>13</v>
      </c>
      <c r="F70" s="22" t="s">
        <v>243</v>
      </c>
      <c r="G70" s="22" t="s">
        <v>244</v>
      </c>
      <c r="H70" s="22">
        <v>2554</v>
      </c>
      <c r="I70" s="22">
        <v>4551221</v>
      </c>
      <c r="J70" s="22">
        <v>33</v>
      </c>
      <c r="K70" t="str">
        <f t="shared" si="7"/>
        <v>24863_1</v>
      </c>
      <c r="L70" t="str">
        <f t="shared" si="8"/>
        <v>2554-4551221-33</v>
      </c>
      <c r="M70" t="str">
        <f t="shared" si="9"/>
        <v>Mar</v>
      </c>
      <c r="N70" t="str">
        <f t="shared" si="10"/>
        <v>327938</v>
      </c>
      <c r="O70" t="str">
        <f t="shared" si="11"/>
        <v>Melbourne</v>
      </c>
      <c r="P70" t="str">
        <f t="shared" si="12"/>
        <v>INV</v>
      </c>
      <c r="Q70" s="1" t="str">
        <f t="shared" si="13"/>
        <v>546.81</v>
      </c>
    </row>
    <row r="71" spans="1:17" x14ac:dyDescent="0.25">
      <c r="A71" s="22">
        <v>24866</v>
      </c>
      <c r="B71" s="22">
        <v>1</v>
      </c>
      <c r="C71" s="22" t="s">
        <v>56</v>
      </c>
      <c r="D71" s="22" t="s">
        <v>67</v>
      </c>
      <c r="E71" s="22" t="s">
        <v>13</v>
      </c>
      <c r="F71" s="22" t="s">
        <v>245</v>
      </c>
      <c r="G71" s="22" t="s">
        <v>246</v>
      </c>
      <c r="H71" s="22">
        <v>1641</v>
      </c>
      <c r="I71" s="22">
        <v>7654320</v>
      </c>
      <c r="J71" s="22">
        <v>72</v>
      </c>
      <c r="K71" t="str">
        <f t="shared" si="7"/>
        <v>24866_1</v>
      </c>
      <c r="L71" t="str">
        <f t="shared" si="8"/>
        <v>1641-7654320-72</v>
      </c>
      <c r="M71" t="str">
        <f t="shared" si="9"/>
        <v>Mar</v>
      </c>
      <c r="N71" t="str">
        <f t="shared" si="10"/>
        <v>234487</v>
      </c>
      <c r="O71" t="str">
        <f t="shared" si="11"/>
        <v>Sydney</v>
      </c>
      <c r="P71" t="str">
        <f t="shared" si="12"/>
        <v>INV</v>
      </c>
      <c r="Q71" s="1" t="str">
        <f t="shared" si="13"/>
        <v>840.51</v>
      </c>
    </row>
    <row r="72" spans="1:17" x14ac:dyDescent="0.25">
      <c r="A72" s="22">
        <v>24870</v>
      </c>
      <c r="B72" s="22">
        <v>1</v>
      </c>
      <c r="C72" s="22" t="s">
        <v>109</v>
      </c>
      <c r="D72" s="22" t="s">
        <v>72</v>
      </c>
      <c r="E72" s="22" t="s">
        <v>13</v>
      </c>
      <c r="F72" s="22" t="s">
        <v>96</v>
      </c>
      <c r="G72" s="22" t="s">
        <v>247</v>
      </c>
      <c r="H72" s="22">
        <v>1641</v>
      </c>
      <c r="I72" s="22">
        <v>7654320</v>
      </c>
      <c r="J72" s="22">
        <v>72</v>
      </c>
      <c r="K72" t="str">
        <f t="shared" si="7"/>
        <v>24870_1</v>
      </c>
      <c r="L72" t="str">
        <f t="shared" si="8"/>
        <v>1641-7654320-72</v>
      </c>
      <c r="M72" t="str">
        <f t="shared" si="9"/>
        <v>Apr</v>
      </c>
      <c r="N72" t="str">
        <f t="shared" si="10"/>
        <v>231274</v>
      </c>
      <c r="O72" t="str">
        <f t="shared" si="11"/>
        <v>Sydney</v>
      </c>
      <c r="P72" t="str">
        <f t="shared" si="12"/>
        <v>INV</v>
      </c>
      <c r="Q72" s="1" t="str">
        <f t="shared" si="13"/>
        <v>603.57</v>
      </c>
    </row>
    <row r="73" spans="1:17" x14ac:dyDescent="0.25">
      <c r="A73" s="22">
        <v>24873</v>
      </c>
      <c r="B73" s="22">
        <v>1</v>
      </c>
      <c r="C73" s="22" t="s">
        <v>90</v>
      </c>
      <c r="D73" s="22" t="s">
        <v>87</v>
      </c>
      <c r="E73" s="22" t="s">
        <v>13</v>
      </c>
      <c r="F73" s="22" t="s">
        <v>248</v>
      </c>
      <c r="G73" s="22" t="s">
        <v>249</v>
      </c>
      <c r="H73" s="22">
        <v>1641</v>
      </c>
      <c r="I73" s="22">
        <v>7654320</v>
      </c>
      <c r="J73" s="22">
        <v>72</v>
      </c>
      <c r="K73" t="str">
        <f t="shared" si="7"/>
        <v>24873_1</v>
      </c>
      <c r="L73" t="str">
        <f t="shared" si="8"/>
        <v>1641-7654320-72</v>
      </c>
      <c r="M73" t="str">
        <f t="shared" si="9"/>
        <v>Mar</v>
      </c>
      <c r="N73" t="str">
        <f t="shared" si="10"/>
        <v>224955</v>
      </c>
      <c r="O73" t="str">
        <f t="shared" si="11"/>
        <v>Sydney</v>
      </c>
      <c r="P73" t="str">
        <f t="shared" si="12"/>
        <v>INV</v>
      </c>
      <c r="Q73" s="1" t="str">
        <f t="shared" si="13"/>
        <v>816.75</v>
      </c>
    </row>
    <row r="74" spans="1:17" x14ac:dyDescent="0.25">
      <c r="A74" s="22">
        <v>24875</v>
      </c>
      <c r="B74" s="22">
        <v>1</v>
      </c>
      <c r="C74" s="22" t="s">
        <v>109</v>
      </c>
      <c r="D74" s="22" t="s">
        <v>65</v>
      </c>
      <c r="E74" s="22" t="s">
        <v>13</v>
      </c>
      <c r="F74" s="22" t="s">
        <v>250</v>
      </c>
      <c r="G74" s="22" t="s">
        <v>251</v>
      </c>
      <c r="H74" s="22">
        <v>1641</v>
      </c>
      <c r="I74" s="22">
        <v>7654320</v>
      </c>
      <c r="J74" s="22">
        <v>72</v>
      </c>
      <c r="K74" t="str">
        <f t="shared" si="7"/>
        <v>24875_1</v>
      </c>
      <c r="L74" t="str">
        <f t="shared" si="8"/>
        <v>1641-7654320-72</v>
      </c>
      <c r="M74" t="str">
        <f t="shared" si="9"/>
        <v>Mar</v>
      </c>
      <c r="N74" t="str">
        <f t="shared" si="10"/>
        <v>217275</v>
      </c>
      <c r="O74" t="str">
        <f t="shared" si="11"/>
        <v>Sydney</v>
      </c>
      <c r="P74" t="str">
        <f t="shared" si="12"/>
        <v>INV</v>
      </c>
      <c r="Q74" s="1" t="str">
        <f t="shared" si="13"/>
        <v>1065.57</v>
      </c>
    </row>
    <row r="75" spans="1:17" x14ac:dyDescent="0.25">
      <c r="A75" s="22">
        <v>24876</v>
      </c>
      <c r="B75" s="22">
        <v>1</v>
      </c>
      <c r="C75" s="22" t="s">
        <v>58</v>
      </c>
      <c r="D75" s="22" t="s">
        <v>73</v>
      </c>
      <c r="E75" s="22" t="s">
        <v>13</v>
      </c>
      <c r="F75" s="22" t="s">
        <v>252</v>
      </c>
      <c r="G75" s="22" t="s">
        <v>253</v>
      </c>
      <c r="H75" s="22">
        <v>1641</v>
      </c>
      <c r="I75" s="22">
        <v>7654320</v>
      </c>
      <c r="J75" s="22">
        <v>72</v>
      </c>
      <c r="K75" t="str">
        <f t="shared" si="7"/>
        <v>24876_1</v>
      </c>
      <c r="L75" t="str">
        <f t="shared" si="8"/>
        <v>1641-7654320-72</v>
      </c>
      <c r="M75" t="str">
        <f t="shared" si="9"/>
        <v>Mar</v>
      </c>
      <c r="N75" t="str">
        <f t="shared" si="10"/>
        <v>226240</v>
      </c>
      <c r="O75" t="str">
        <f t="shared" si="11"/>
        <v>Sydney</v>
      </c>
      <c r="P75" t="str">
        <f t="shared" si="12"/>
        <v>INV</v>
      </c>
      <c r="Q75" s="1" t="str">
        <f t="shared" si="13"/>
        <v>523.38</v>
      </c>
    </row>
    <row r="76" spans="1:17" x14ac:dyDescent="0.25">
      <c r="A76" s="22">
        <v>24877</v>
      </c>
      <c r="B76" s="22">
        <v>1</v>
      </c>
      <c r="C76" s="22" t="s">
        <v>77</v>
      </c>
      <c r="D76" s="22" t="s">
        <v>134</v>
      </c>
      <c r="E76" s="22" t="s">
        <v>13</v>
      </c>
      <c r="F76" s="22" t="s">
        <v>254</v>
      </c>
      <c r="G76" s="22" t="s">
        <v>255</v>
      </c>
      <c r="H76" s="22">
        <v>2554</v>
      </c>
      <c r="I76" s="22">
        <v>4551221</v>
      </c>
      <c r="J76" s="22">
        <v>33</v>
      </c>
      <c r="K76" t="str">
        <f t="shared" si="7"/>
        <v>24877_1</v>
      </c>
      <c r="L76" t="str">
        <f t="shared" si="8"/>
        <v>2554-4551221-33</v>
      </c>
      <c r="M76" t="str">
        <f t="shared" si="9"/>
        <v>Feb</v>
      </c>
      <c r="N76" t="str">
        <f t="shared" si="10"/>
        <v>325643</v>
      </c>
      <c r="O76" t="str">
        <f t="shared" si="11"/>
        <v>Melbourne</v>
      </c>
      <c r="P76" t="str">
        <f t="shared" si="12"/>
        <v>INV</v>
      </c>
      <c r="Q76" s="1" t="str">
        <f t="shared" si="13"/>
        <v>650.43</v>
      </c>
    </row>
    <row r="77" spans="1:17" x14ac:dyDescent="0.25">
      <c r="A77" s="22">
        <v>24878</v>
      </c>
      <c r="B77" s="22">
        <v>1</v>
      </c>
      <c r="C77" s="22" t="s">
        <v>82</v>
      </c>
      <c r="D77" s="22" t="s">
        <v>50</v>
      </c>
      <c r="E77" s="22" t="s">
        <v>13</v>
      </c>
      <c r="F77" s="22" t="s">
        <v>256</v>
      </c>
      <c r="G77" s="22" t="s">
        <v>257</v>
      </c>
      <c r="H77" s="22">
        <v>2554</v>
      </c>
      <c r="I77" s="22">
        <v>4551221</v>
      </c>
      <c r="J77" s="22">
        <v>33</v>
      </c>
      <c r="K77" t="str">
        <f t="shared" si="7"/>
        <v>24878_1</v>
      </c>
      <c r="L77" t="str">
        <f t="shared" si="8"/>
        <v>2554-4551221-33</v>
      </c>
      <c r="M77" t="str">
        <f t="shared" si="9"/>
        <v>Apr</v>
      </c>
      <c r="N77" t="str">
        <f t="shared" si="10"/>
        <v>312800</v>
      </c>
      <c r="O77" t="str">
        <f t="shared" si="11"/>
        <v>Melbourne</v>
      </c>
      <c r="P77" t="str">
        <f t="shared" si="12"/>
        <v>INV</v>
      </c>
      <c r="Q77" s="1" t="str">
        <f t="shared" si="13"/>
        <v>809.49</v>
      </c>
    </row>
    <row r="78" spans="1:17" x14ac:dyDescent="0.25">
      <c r="A78" s="22">
        <v>24880</v>
      </c>
      <c r="B78" s="22">
        <v>1</v>
      </c>
      <c r="C78" s="22" t="s">
        <v>82</v>
      </c>
      <c r="D78" s="22" t="s">
        <v>53</v>
      </c>
      <c r="E78" s="22" t="s">
        <v>13</v>
      </c>
      <c r="F78" s="22" t="s">
        <v>258</v>
      </c>
      <c r="G78" s="22" t="s">
        <v>259</v>
      </c>
      <c r="H78" s="22">
        <v>2554</v>
      </c>
      <c r="I78" s="22">
        <v>4551221</v>
      </c>
      <c r="J78" s="22">
        <v>33</v>
      </c>
      <c r="K78" t="str">
        <f t="shared" si="7"/>
        <v>24880_1</v>
      </c>
      <c r="L78" t="str">
        <f t="shared" si="8"/>
        <v>2554-4551221-33</v>
      </c>
      <c r="M78" t="str">
        <f t="shared" si="9"/>
        <v>Mar</v>
      </c>
      <c r="N78" t="str">
        <f t="shared" si="10"/>
        <v>338807</v>
      </c>
      <c r="O78" t="str">
        <f t="shared" si="11"/>
        <v>Melbourne</v>
      </c>
      <c r="P78" t="str">
        <f t="shared" si="12"/>
        <v>INV</v>
      </c>
      <c r="Q78" s="1" t="str">
        <f t="shared" si="13"/>
        <v>424.38</v>
      </c>
    </row>
    <row r="79" spans="1:17" x14ac:dyDescent="0.25">
      <c r="A79" s="22">
        <v>24882</v>
      </c>
      <c r="B79" s="22">
        <v>1</v>
      </c>
      <c r="C79" s="22" t="s">
        <v>94</v>
      </c>
      <c r="D79" s="22" t="s">
        <v>71</v>
      </c>
      <c r="E79" s="22" t="s">
        <v>13</v>
      </c>
      <c r="F79" s="22" t="s">
        <v>260</v>
      </c>
      <c r="G79" s="22" t="s">
        <v>261</v>
      </c>
      <c r="H79" s="22">
        <v>1641</v>
      </c>
      <c r="I79" s="22">
        <v>7654320</v>
      </c>
      <c r="J79" s="22">
        <v>72</v>
      </c>
      <c r="K79" t="str">
        <f t="shared" si="7"/>
        <v>24882_1</v>
      </c>
      <c r="L79" t="str">
        <f t="shared" si="8"/>
        <v>1641-7654320-72</v>
      </c>
      <c r="M79" t="str">
        <f t="shared" si="9"/>
        <v>Apr</v>
      </c>
      <c r="N79" t="str">
        <f t="shared" si="10"/>
        <v>239476</v>
      </c>
      <c r="O79" t="str">
        <f t="shared" si="11"/>
        <v>Sydney</v>
      </c>
      <c r="P79" t="str">
        <f t="shared" si="12"/>
        <v>INV</v>
      </c>
      <c r="Q79" s="1" t="str">
        <f t="shared" si="13"/>
        <v>955.68</v>
      </c>
    </row>
    <row r="80" spans="1:17" x14ac:dyDescent="0.25">
      <c r="A80" s="22">
        <v>24885</v>
      </c>
      <c r="B80" s="22">
        <v>1</v>
      </c>
      <c r="C80" s="22" t="s">
        <v>262</v>
      </c>
      <c r="D80" s="22" t="s">
        <v>76</v>
      </c>
      <c r="E80" s="22" t="s">
        <v>13</v>
      </c>
      <c r="F80" s="22" t="s">
        <v>263</v>
      </c>
      <c r="G80" s="22" t="s">
        <v>264</v>
      </c>
      <c r="H80" s="22">
        <v>1641</v>
      </c>
      <c r="I80" s="22">
        <v>7654320</v>
      </c>
      <c r="J80" s="22">
        <v>72</v>
      </c>
      <c r="K80" t="str">
        <f t="shared" si="7"/>
        <v>24885_1</v>
      </c>
      <c r="L80" t="str">
        <f t="shared" si="8"/>
        <v>1641-7654320-72</v>
      </c>
      <c r="M80" t="str">
        <f t="shared" si="9"/>
        <v>Apr</v>
      </c>
      <c r="N80" t="str">
        <f t="shared" si="10"/>
        <v>213693</v>
      </c>
      <c r="O80" t="str">
        <f t="shared" si="11"/>
        <v>Sydney</v>
      </c>
      <c r="P80" t="str">
        <f t="shared" si="12"/>
        <v>INV</v>
      </c>
      <c r="Q80" s="1" t="str">
        <f t="shared" si="13"/>
        <v>764.28</v>
      </c>
    </row>
    <row r="81" spans="1:17" x14ac:dyDescent="0.25">
      <c r="A81" s="22">
        <v>24887</v>
      </c>
      <c r="B81" s="22">
        <v>1</v>
      </c>
      <c r="C81" s="22" t="s">
        <v>54</v>
      </c>
      <c r="D81" s="22" t="s">
        <v>55</v>
      </c>
      <c r="E81" s="22" t="s">
        <v>13</v>
      </c>
      <c r="F81" s="22" t="s">
        <v>265</v>
      </c>
      <c r="G81" s="22" t="s">
        <v>266</v>
      </c>
      <c r="H81" s="22">
        <v>1641</v>
      </c>
      <c r="I81" s="22">
        <v>7654320</v>
      </c>
      <c r="J81" s="22">
        <v>72</v>
      </c>
      <c r="K81" t="str">
        <f t="shared" si="7"/>
        <v>24887_1</v>
      </c>
      <c r="L81" t="str">
        <f t="shared" si="8"/>
        <v>1641-7654320-72</v>
      </c>
      <c r="M81" t="str">
        <f t="shared" si="9"/>
        <v>Mar</v>
      </c>
      <c r="N81" t="str">
        <f t="shared" si="10"/>
        <v>235040</v>
      </c>
      <c r="O81" t="str">
        <f t="shared" si="11"/>
        <v>Sydney</v>
      </c>
      <c r="P81" t="str">
        <f t="shared" si="12"/>
        <v>INV</v>
      </c>
      <c r="Q81" s="1" t="str">
        <f t="shared" si="13"/>
        <v>335.61</v>
      </c>
    </row>
    <row r="82" spans="1:17" x14ac:dyDescent="0.25">
      <c r="A82" s="22">
        <v>24891</v>
      </c>
      <c r="B82" s="22">
        <v>1</v>
      </c>
      <c r="C82" s="22" t="s">
        <v>63</v>
      </c>
      <c r="D82" s="22" t="s">
        <v>49</v>
      </c>
      <c r="E82" s="22" t="s">
        <v>13</v>
      </c>
      <c r="F82" s="22" t="s">
        <v>267</v>
      </c>
      <c r="G82" s="22" t="s">
        <v>268</v>
      </c>
      <c r="H82" s="22">
        <v>1641</v>
      </c>
      <c r="I82" s="22">
        <v>7654320</v>
      </c>
      <c r="J82" s="22">
        <v>72</v>
      </c>
      <c r="K82" t="str">
        <f t="shared" si="7"/>
        <v>24891_1</v>
      </c>
      <c r="L82" t="str">
        <f t="shared" si="8"/>
        <v>1641-7654320-72</v>
      </c>
      <c r="M82" t="str">
        <f t="shared" si="9"/>
        <v>Mar</v>
      </c>
      <c r="N82" t="str">
        <f t="shared" si="10"/>
        <v>211771</v>
      </c>
      <c r="O82" t="str">
        <f t="shared" si="11"/>
        <v>Sydney</v>
      </c>
      <c r="P82" t="str">
        <f t="shared" si="12"/>
        <v>INV</v>
      </c>
      <c r="Q82" s="1" t="str">
        <f t="shared" si="13"/>
        <v>763.29</v>
      </c>
    </row>
    <row r="83" spans="1:17" x14ac:dyDescent="0.25">
      <c r="A83" s="22">
        <v>24893</v>
      </c>
      <c r="B83" s="22">
        <v>1</v>
      </c>
      <c r="C83" s="22" t="s">
        <v>71</v>
      </c>
      <c r="D83" s="22" t="s">
        <v>73</v>
      </c>
      <c r="E83" s="22" t="s">
        <v>13</v>
      </c>
      <c r="F83" s="22" t="s">
        <v>269</v>
      </c>
      <c r="G83" s="22" t="s">
        <v>270</v>
      </c>
      <c r="H83" s="22">
        <v>2554</v>
      </c>
      <c r="I83" s="22">
        <v>4551221</v>
      </c>
      <c r="J83" s="22">
        <v>33</v>
      </c>
      <c r="K83" t="str">
        <f t="shared" si="7"/>
        <v>24893_1</v>
      </c>
      <c r="L83" t="str">
        <f t="shared" si="8"/>
        <v>2554-4551221-33</v>
      </c>
      <c r="M83" t="str">
        <f t="shared" si="9"/>
        <v>Mar</v>
      </c>
      <c r="N83" t="str">
        <f t="shared" si="10"/>
        <v>326543</v>
      </c>
      <c r="O83" t="str">
        <f t="shared" si="11"/>
        <v>Melbourne</v>
      </c>
      <c r="P83" t="str">
        <f t="shared" si="12"/>
        <v>INV</v>
      </c>
      <c r="Q83" s="1" t="str">
        <f t="shared" si="13"/>
        <v>446.16</v>
      </c>
    </row>
    <row r="84" spans="1:17" x14ac:dyDescent="0.25">
      <c r="A84" s="22">
        <v>24898</v>
      </c>
      <c r="B84" s="22">
        <v>1</v>
      </c>
      <c r="C84" s="22" t="s">
        <v>48</v>
      </c>
      <c r="D84" s="22" t="s">
        <v>49</v>
      </c>
      <c r="E84" s="22" t="s">
        <v>13</v>
      </c>
      <c r="F84" s="22" t="s">
        <v>271</v>
      </c>
      <c r="G84" s="22" t="s">
        <v>272</v>
      </c>
      <c r="H84" s="22">
        <v>2554</v>
      </c>
      <c r="I84" s="22">
        <v>4551221</v>
      </c>
      <c r="J84" s="22">
        <v>33</v>
      </c>
      <c r="K84" t="str">
        <f t="shared" si="7"/>
        <v>24898_1</v>
      </c>
      <c r="L84" t="str">
        <f t="shared" si="8"/>
        <v>2554-4551221-33</v>
      </c>
      <c r="M84" t="str">
        <f t="shared" si="9"/>
        <v>Mar</v>
      </c>
      <c r="N84" t="str">
        <f t="shared" si="10"/>
        <v>338553</v>
      </c>
      <c r="O84" t="str">
        <f t="shared" si="11"/>
        <v>Melbourne</v>
      </c>
      <c r="P84" t="str">
        <f t="shared" si="12"/>
        <v>INV</v>
      </c>
      <c r="Q84" s="1" t="str">
        <f t="shared" si="13"/>
        <v>1032.24</v>
      </c>
    </row>
    <row r="85" spans="1:17" x14ac:dyDescent="0.25">
      <c r="A85" s="22">
        <v>24902</v>
      </c>
      <c r="B85" s="22">
        <v>1</v>
      </c>
      <c r="C85" s="22" t="s">
        <v>71</v>
      </c>
      <c r="D85" s="22" t="s">
        <v>93</v>
      </c>
      <c r="E85" s="22" t="s">
        <v>13</v>
      </c>
      <c r="F85" s="22" t="s">
        <v>273</v>
      </c>
      <c r="G85" s="22" t="s">
        <v>274</v>
      </c>
      <c r="H85" s="22">
        <v>1641</v>
      </c>
      <c r="I85" s="22">
        <v>7654320</v>
      </c>
      <c r="J85" s="22">
        <v>72</v>
      </c>
      <c r="K85" t="str">
        <f t="shared" si="7"/>
        <v>24902_1</v>
      </c>
      <c r="L85" t="str">
        <f t="shared" si="8"/>
        <v>1641-7654320-72</v>
      </c>
      <c r="M85" t="str">
        <f t="shared" si="9"/>
        <v>Mar</v>
      </c>
      <c r="N85" t="str">
        <f t="shared" si="10"/>
        <v>213342</v>
      </c>
      <c r="O85" t="str">
        <f t="shared" si="11"/>
        <v>Sydney</v>
      </c>
      <c r="P85" t="str">
        <f t="shared" si="12"/>
        <v>INV</v>
      </c>
      <c r="Q85" s="1" t="str">
        <f t="shared" si="13"/>
        <v>533.28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8"/>
  <sheetViews>
    <sheetView zoomScale="160" zoomScaleNormal="160" workbookViewId="0">
      <selection activeCell="A5" sqref="A5"/>
    </sheetView>
  </sheetViews>
  <sheetFormatPr defaultRowHeight="13.8" x14ac:dyDescent="0.25"/>
  <cols>
    <col min="1" max="3" width="13" customWidth="1"/>
    <col min="4" max="4" width="13.8984375" style="2" bestFit="1" customWidth="1"/>
    <col min="5" max="5" width="13.8984375" style="2" customWidth="1"/>
    <col min="6" max="6" width="14" style="2" customWidth="1"/>
    <col min="7" max="7" width="16" customWidth="1"/>
    <col min="8" max="8" width="12" customWidth="1"/>
    <col min="9" max="10" width="13.09765625" customWidth="1"/>
    <col min="11" max="11" width="14.3984375" customWidth="1"/>
    <col min="12" max="12" width="12.69921875" customWidth="1"/>
    <col min="13" max="13" width="12" customWidth="1"/>
  </cols>
  <sheetData>
    <row r="1" spans="1:13" ht="22.8" x14ac:dyDescent="0.4">
      <c r="A1" s="18" t="s">
        <v>366</v>
      </c>
    </row>
    <row r="2" spans="1:13" x14ac:dyDescent="0.25">
      <c r="D2"/>
      <c r="E2"/>
      <c r="F2" s="12" t="s">
        <v>701</v>
      </c>
      <c r="G2" s="19"/>
      <c r="I2" s="12" t="s">
        <v>698</v>
      </c>
      <c r="J2" s="17"/>
      <c r="K2" s="2"/>
      <c r="L2" s="12" t="s">
        <v>688</v>
      </c>
      <c r="M2" s="13">
        <v>3.5999999999999999E-3</v>
      </c>
    </row>
    <row r="3" spans="1:13" x14ac:dyDescent="0.25">
      <c r="K3" s="2"/>
      <c r="L3" s="2"/>
    </row>
    <row r="4" spans="1:13" x14ac:dyDescent="0.25">
      <c r="A4" s="20" t="s">
        <v>365</v>
      </c>
      <c r="B4" s="20" t="s">
        <v>364</v>
      </c>
      <c r="C4" s="20" t="s">
        <v>5</v>
      </c>
      <c r="D4" s="20" t="s">
        <v>0</v>
      </c>
      <c r="E4" s="20" t="s">
        <v>1</v>
      </c>
      <c r="F4" s="20" t="s">
        <v>2</v>
      </c>
      <c r="G4" s="20" t="s">
        <v>8</v>
      </c>
      <c r="H4" s="20" t="s">
        <v>47</v>
      </c>
      <c r="I4" s="20" t="s">
        <v>7</v>
      </c>
      <c r="J4" s="20" t="s">
        <v>703</v>
      </c>
      <c r="K4" s="20" t="s">
        <v>685</v>
      </c>
      <c r="L4" s="20" t="s">
        <v>689</v>
      </c>
      <c r="M4" s="20" t="s">
        <v>687</v>
      </c>
    </row>
    <row r="5" spans="1:13" x14ac:dyDescent="0.25">
      <c r="A5" s="23" t="s">
        <v>275</v>
      </c>
      <c r="B5" s="23" t="s">
        <v>367</v>
      </c>
      <c r="C5" s="23">
        <f>545671</f>
        <v>545671</v>
      </c>
      <c r="D5" s="24">
        <v>40264</v>
      </c>
      <c r="E5" s="24">
        <f>WORKDAY(EDATE(D5,1)-1,1)</f>
        <v>40295</v>
      </c>
      <c r="F5" s="24">
        <v>40269</v>
      </c>
      <c r="G5" s="23" t="s">
        <v>276</v>
      </c>
      <c r="H5" s="23">
        <v>223809</v>
      </c>
      <c r="I5" s="23" t="s">
        <v>277</v>
      </c>
      <c r="J5" s="25">
        <v>742.5</v>
      </c>
      <c r="K5" s="23"/>
      <c r="L5" s="23"/>
      <c r="M5" s="25"/>
    </row>
    <row r="6" spans="1:13" x14ac:dyDescent="0.25">
      <c r="A6" s="23" t="s">
        <v>275</v>
      </c>
      <c r="B6" s="23" t="s">
        <v>367</v>
      </c>
      <c r="C6" s="23">
        <v>545672</v>
      </c>
      <c r="D6" s="24">
        <v>40240</v>
      </c>
      <c r="E6" s="24">
        <f t="shared" ref="E6:E69" si="0">WORKDAY(EDATE(D6,1)-1,1)</f>
        <v>40273</v>
      </c>
      <c r="F6" s="24">
        <v>40270</v>
      </c>
      <c r="G6" s="23" t="s">
        <v>278</v>
      </c>
      <c r="H6" s="23">
        <v>327600</v>
      </c>
      <c r="I6" s="23" t="s">
        <v>279</v>
      </c>
      <c r="J6" s="25">
        <v>1021.02</v>
      </c>
      <c r="K6" s="23"/>
      <c r="L6" s="23"/>
      <c r="M6" s="25"/>
    </row>
    <row r="7" spans="1:13" x14ac:dyDescent="0.25">
      <c r="A7" s="23" t="s">
        <v>280</v>
      </c>
      <c r="B7" s="23" t="s">
        <v>367</v>
      </c>
      <c r="C7" s="23">
        <v>545674</v>
      </c>
      <c r="D7" s="24">
        <v>40228</v>
      </c>
      <c r="E7" s="24">
        <f t="shared" si="0"/>
        <v>40256</v>
      </c>
      <c r="F7" s="24">
        <v>40271</v>
      </c>
      <c r="G7" s="23" t="s">
        <v>278</v>
      </c>
      <c r="H7" s="23">
        <v>332589</v>
      </c>
      <c r="I7" s="23" t="s">
        <v>279</v>
      </c>
      <c r="J7" s="25">
        <v>409.53</v>
      </c>
      <c r="K7" s="23"/>
      <c r="L7" s="23"/>
      <c r="M7" s="25"/>
    </row>
    <row r="8" spans="1:13" x14ac:dyDescent="0.25">
      <c r="A8" s="23" t="s">
        <v>281</v>
      </c>
      <c r="B8" s="23" t="s">
        <v>367</v>
      </c>
      <c r="C8" s="23">
        <v>545676</v>
      </c>
      <c r="D8" s="24">
        <v>40248</v>
      </c>
      <c r="E8" s="24">
        <f t="shared" si="0"/>
        <v>40280</v>
      </c>
      <c r="F8" s="24">
        <v>40271</v>
      </c>
      <c r="G8" s="23" t="s">
        <v>278</v>
      </c>
      <c r="H8" s="23">
        <v>337131</v>
      </c>
      <c r="I8" s="23" t="s">
        <v>279</v>
      </c>
      <c r="J8" s="25">
        <v>-234.96</v>
      </c>
      <c r="K8" s="23"/>
      <c r="L8" s="23"/>
      <c r="M8" s="25"/>
    </row>
    <row r="9" spans="1:13" x14ac:dyDescent="0.25">
      <c r="A9" s="23" t="s">
        <v>282</v>
      </c>
      <c r="B9" s="23" t="s">
        <v>367</v>
      </c>
      <c r="C9" s="23">
        <v>545677</v>
      </c>
      <c r="D9" s="24">
        <v>40258</v>
      </c>
      <c r="E9" s="24">
        <f t="shared" si="0"/>
        <v>40289</v>
      </c>
      <c r="F9" s="24">
        <v>40272</v>
      </c>
      <c r="G9" s="23" t="s">
        <v>278</v>
      </c>
      <c r="H9" s="23">
        <v>319376</v>
      </c>
      <c r="I9" s="23" t="s">
        <v>279</v>
      </c>
      <c r="J9" s="25">
        <v>-450.12</v>
      </c>
      <c r="K9" s="23"/>
      <c r="L9" s="23"/>
      <c r="M9" s="25"/>
    </row>
    <row r="10" spans="1:13" x14ac:dyDescent="0.25">
      <c r="A10" s="23" t="s">
        <v>284</v>
      </c>
      <c r="B10" s="23" t="s">
        <v>367</v>
      </c>
      <c r="C10" s="23">
        <v>545678</v>
      </c>
      <c r="D10" s="24">
        <v>40242</v>
      </c>
      <c r="E10" s="24">
        <f t="shared" si="0"/>
        <v>40273</v>
      </c>
      <c r="F10" s="24">
        <v>40272</v>
      </c>
      <c r="G10" s="23" t="s">
        <v>278</v>
      </c>
      <c r="H10" s="23">
        <v>334724</v>
      </c>
      <c r="I10" s="23" t="s">
        <v>279</v>
      </c>
      <c r="J10" s="25">
        <v>114.18</v>
      </c>
      <c r="K10" s="23"/>
      <c r="L10" s="23"/>
      <c r="M10" s="25"/>
    </row>
    <row r="11" spans="1:13" x14ac:dyDescent="0.25">
      <c r="A11" s="23" t="s">
        <v>285</v>
      </c>
      <c r="B11" s="23" t="s">
        <v>367</v>
      </c>
      <c r="C11" s="23">
        <v>545679</v>
      </c>
      <c r="D11" s="24">
        <v>40243</v>
      </c>
      <c r="E11" s="24">
        <f t="shared" si="0"/>
        <v>40274</v>
      </c>
      <c r="F11" s="24">
        <v>40272</v>
      </c>
      <c r="G11" s="23" t="s">
        <v>278</v>
      </c>
      <c r="H11" s="23">
        <v>310607</v>
      </c>
      <c r="I11" s="23" t="s">
        <v>279</v>
      </c>
      <c r="J11" s="25">
        <v>930.93</v>
      </c>
      <c r="K11" s="23"/>
      <c r="L11" s="23"/>
      <c r="M11" s="25"/>
    </row>
    <row r="12" spans="1:13" x14ac:dyDescent="0.25">
      <c r="A12" s="23" t="s">
        <v>286</v>
      </c>
      <c r="B12" s="23" t="s">
        <v>367</v>
      </c>
      <c r="C12" s="23">
        <v>545681</v>
      </c>
      <c r="D12" s="24">
        <v>40266</v>
      </c>
      <c r="E12" s="24">
        <f t="shared" si="0"/>
        <v>40297</v>
      </c>
      <c r="F12" s="24">
        <v>40272</v>
      </c>
      <c r="G12" s="23" t="s">
        <v>276</v>
      </c>
      <c r="H12" s="23">
        <v>226225</v>
      </c>
      <c r="I12" s="23" t="s">
        <v>277</v>
      </c>
      <c r="J12" s="25">
        <v>466.29</v>
      </c>
      <c r="K12" s="23"/>
      <c r="L12" s="23"/>
      <c r="M12" s="25"/>
    </row>
    <row r="13" spans="1:13" x14ac:dyDescent="0.25">
      <c r="A13" s="23" t="s">
        <v>287</v>
      </c>
      <c r="B13" s="23" t="s">
        <v>367</v>
      </c>
      <c r="C13" s="23">
        <v>545682</v>
      </c>
      <c r="D13" s="24">
        <v>40253</v>
      </c>
      <c r="E13" s="24">
        <f t="shared" si="0"/>
        <v>40284</v>
      </c>
      <c r="F13" s="24">
        <v>40273</v>
      </c>
      <c r="G13" s="23" t="s">
        <v>276</v>
      </c>
      <c r="H13" s="23">
        <v>223858</v>
      </c>
      <c r="I13" s="23" t="s">
        <v>277</v>
      </c>
      <c r="J13" s="25">
        <v>222.42</v>
      </c>
      <c r="K13" s="23"/>
      <c r="L13" s="23"/>
      <c r="M13" s="25"/>
    </row>
    <row r="14" spans="1:13" x14ac:dyDescent="0.25">
      <c r="A14" s="23" t="s">
        <v>288</v>
      </c>
      <c r="B14" s="23" t="s">
        <v>367</v>
      </c>
      <c r="C14" s="23">
        <v>545683</v>
      </c>
      <c r="D14" s="24">
        <v>40251</v>
      </c>
      <c r="E14" s="24">
        <f t="shared" si="0"/>
        <v>40282</v>
      </c>
      <c r="F14" s="24">
        <v>40273</v>
      </c>
      <c r="G14" s="23" t="s">
        <v>276</v>
      </c>
      <c r="H14" s="23">
        <v>211781</v>
      </c>
      <c r="I14" s="23" t="s">
        <v>277</v>
      </c>
      <c r="J14" s="25">
        <v>679.8</v>
      </c>
      <c r="K14" s="23"/>
      <c r="L14" s="23"/>
      <c r="M14" s="25"/>
    </row>
    <row r="15" spans="1:13" x14ac:dyDescent="0.25">
      <c r="A15" s="23" t="s">
        <v>289</v>
      </c>
      <c r="B15" s="23" t="s">
        <v>367</v>
      </c>
      <c r="C15" s="23">
        <v>545685</v>
      </c>
      <c r="D15" s="24">
        <v>40255</v>
      </c>
      <c r="E15" s="24">
        <f t="shared" si="0"/>
        <v>40287</v>
      </c>
      <c r="F15" s="24">
        <v>40273</v>
      </c>
      <c r="G15" s="23" t="s">
        <v>276</v>
      </c>
      <c r="H15" s="23">
        <v>232805</v>
      </c>
      <c r="I15" s="23" t="s">
        <v>277</v>
      </c>
      <c r="J15" s="25">
        <v>171.93</v>
      </c>
      <c r="K15" s="23"/>
      <c r="L15" s="23"/>
      <c r="M15" s="25"/>
    </row>
    <row r="16" spans="1:13" x14ac:dyDescent="0.25">
      <c r="A16" s="23" t="s">
        <v>290</v>
      </c>
      <c r="B16" s="23" t="s">
        <v>367</v>
      </c>
      <c r="C16" s="23">
        <v>545687</v>
      </c>
      <c r="D16" s="24">
        <v>40229</v>
      </c>
      <c r="E16" s="24">
        <f t="shared" si="0"/>
        <v>40259</v>
      </c>
      <c r="F16" s="24">
        <v>40273</v>
      </c>
      <c r="G16" s="23" t="s">
        <v>278</v>
      </c>
      <c r="H16" s="23">
        <v>312187</v>
      </c>
      <c r="I16" s="23" t="s">
        <v>279</v>
      </c>
      <c r="J16" s="25">
        <v>623.70000000000005</v>
      </c>
      <c r="K16" s="23"/>
      <c r="L16" s="23"/>
      <c r="M16" s="25"/>
    </row>
    <row r="17" spans="1:13" x14ac:dyDescent="0.25">
      <c r="A17" s="23" t="s">
        <v>291</v>
      </c>
      <c r="B17" s="23" t="s">
        <v>367</v>
      </c>
      <c r="C17" s="23">
        <v>545689</v>
      </c>
      <c r="D17" s="24">
        <v>40244</v>
      </c>
      <c r="E17" s="24">
        <f t="shared" si="0"/>
        <v>40275</v>
      </c>
      <c r="F17" s="24">
        <v>40273</v>
      </c>
      <c r="G17" s="23" t="s">
        <v>278</v>
      </c>
      <c r="H17" s="23">
        <v>319790</v>
      </c>
      <c r="I17" s="23" t="s">
        <v>279</v>
      </c>
      <c r="J17" s="25">
        <v>221.1</v>
      </c>
      <c r="K17" s="23"/>
      <c r="L17" s="23"/>
      <c r="M17" s="25"/>
    </row>
    <row r="18" spans="1:13" x14ac:dyDescent="0.25">
      <c r="A18" s="23" t="s">
        <v>292</v>
      </c>
      <c r="B18" s="23" t="s">
        <v>367</v>
      </c>
      <c r="C18" s="23">
        <v>545690</v>
      </c>
      <c r="D18" s="24">
        <v>40233</v>
      </c>
      <c r="E18" s="24">
        <f t="shared" si="0"/>
        <v>40261</v>
      </c>
      <c r="F18" s="24">
        <v>40274</v>
      </c>
      <c r="G18" s="23" t="s">
        <v>278</v>
      </c>
      <c r="H18" s="23">
        <v>327342</v>
      </c>
      <c r="I18" s="23" t="s">
        <v>279</v>
      </c>
      <c r="J18" s="25">
        <v>393.36</v>
      </c>
      <c r="K18" s="23"/>
      <c r="L18" s="23"/>
      <c r="M18" s="25"/>
    </row>
    <row r="19" spans="1:13" x14ac:dyDescent="0.25">
      <c r="A19" s="23" t="s">
        <v>293</v>
      </c>
      <c r="B19" s="23" t="s">
        <v>367</v>
      </c>
      <c r="C19" s="23">
        <v>545691</v>
      </c>
      <c r="D19" s="24">
        <v>40239</v>
      </c>
      <c r="E19" s="24">
        <f t="shared" si="0"/>
        <v>40270</v>
      </c>
      <c r="F19" s="24">
        <v>40274</v>
      </c>
      <c r="G19" s="23" t="s">
        <v>278</v>
      </c>
      <c r="H19" s="23">
        <v>335460</v>
      </c>
      <c r="I19" s="23" t="s">
        <v>279</v>
      </c>
      <c r="J19" s="25">
        <v>642.17999999999995</v>
      </c>
      <c r="K19" s="23"/>
      <c r="L19" s="23"/>
      <c r="M19" s="25"/>
    </row>
    <row r="20" spans="1:13" x14ac:dyDescent="0.25">
      <c r="A20" s="23" t="s">
        <v>294</v>
      </c>
      <c r="B20" s="23" t="s">
        <v>367</v>
      </c>
      <c r="C20" s="23">
        <v>545692</v>
      </c>
      <c r="D20" s="24">
        <v>40259</v>
      </c>
      <c r="E20" s="24">
        <f t="shared" si="0"/>
        <v>40290</v>
      </c>
      <c r="F20" s="24">
        <v>40274</v>
      </c>
      <c r="G20" s="23" t="s">
        <v>278</v>
      </c>
      <c r="H20" s="23">
        <v>323955</v>
      </c>
      <c r="I20" s="23" t="s">
        <v>279</v>
      </c>
      <c r="J20" s="25">
        <v>499.95</v>
      </c>
      <c r="K20" s="23"/>
      <c r="L20" s="23"/>
      <c r="M20" s="25"/>
    </row>
    <row r="21" spans="1:13" x14ac:dyDescent="0.25">
      <c r="A21" s="23" t="s">
        <v>295</v>
      </c>
      <c r="B21" s="23" t="s">
        <v>367</v>
      </c>
      <c r="C21" s="23">
        <v>545693</v>
      </c>
      <c r="D21" s="24">
        <v>40238</v>
      </c>
      <c r="E21" s="24">
        <f t="shared" si="0"/>
        <v>40269</v>
      </c>
      <c r="F21" s="24">
        <v>40275</v>
      </c>
      <c r="G21" s="23" t="s">
        <v>278</v>
      </c>
      <c r="H21" s="23">
        <v>316515</v>
      </c>
      <c r="I21" s="23" t="s">
        <v>279</v>
      </c>
      <c r="J21" s="25">
        <v>299.64</v>
      </c>
      <c r="K21" s="23"/>
      <c r="L21" s="23"/>
      <c r="M21" s="25"/>
    </row>
    <row r="22" spans="1:13" x14ac:dyDescent="0.25">
      <c r="A22" s="23" t="s">
        <v>296</v>
      </c>
      <c r="B22" s="23" t="s">
        <v>367</v>
      </c>
      <c r="C22" s="23">
        <v>545695</v>
      </c>
      <c r="D22" s="24">
        <v>40234</v>
      </c>
      <c r="E22" s="24">
        <f t="shared" si="0"/>
        <v>40262</v>
      </c>
      <c r="F22" s="24">
        <v>40275</v>
      </c>
      <c r="G22" s="23" t="s">
        <v>276</v>
      </c>
      <c r="H22" s="23">
        <v>231320</v>
      </c>
      <c r="I22" s="23" t="s">
        <v>277</v>
      </c>
      <c r="J22" s="25">
        <v>312.83999999999997</v>
      </c>
      <c r="K22" s="23"/>
      <c r="L22" s="23"/>
      <c r="M22" s="25"/>
    </row>
    <row r="23" spans="1:13" x14ac:dyDescent="0.25">
      <c r="A23" s="23" t="s">
        <v>297</v>
      </c>
      <c r="B23" s="23" t="s">
        <v>367</v>
      </c>
      <c r="C23" s="23">
        <v>545696</v>
      </c>
      <c r="D23" s="24">
        <v>40236</v>
      </c>
      <c r="E23" s="24">
        <f t="shared" si="0"/>
        <v>40266</v>
      </c>
      <c r="F23" s="24">
        <v>40275</v>
      </c>
      <c r="G23" s="23" t="s">
        <v>276</v>
      </c>
      <c r="H23" s="23">
        <v>213670</v>
      </c>
      <c r="I23" s="23" t="s">
        <v>277</v>
      </c>
      <c r="J23" s="25">
        <v>993.63</v>
      </c>
      <c r="K23" s="23"/>
      <c r="L23" s="23"/>
      <c r="M23" s="25"/>
    </row>
    <row r="24" spans="1:13" x14ac:dyDescent="0.25">
      <c r="A24" s="23" t="s">
        <v>298</v>
      </c>
      <c r="B24" s="23" t="s">
        <v>367</v>
      </c>
      <c r="C24" s="23">
        <v>545697</v>
      </c>
      <c r="D24" s="24">
        <v>40261</v>
      </c>
      <c r="E24" s="24">
        <f t="shared" si="0"/>
        <v>40294</v>
      </c>
      <c r="F24" s="24">
        <v>40275</v>
      </c>
      <c r="G24" s="23" t="s">
        <v>276</v>
      </c>
      <c r="H24" s="23">
        <v>226166</v>
      </c>
      <c r="I24" s="23" t="s">
        <v>277</v>
      </c>
      <c r="J24" s="25">
        <v>1053.69</v>
      </c>
      <c r="K24" s="23"/>
      <c r="L24" s="23"/>
      <c r="M24" s="25"/>
    </row>
    <row r="25" spans="1:13" x14ac:dyDescent="0.25">
      <c r="A25" s="23" t="s">
        <v>299</v>
      </c>
      <c r="B25" s="23" t="s">
        <v>367</v>
      </c>
      <c r="C25" s="23">
        <v>545698</v>
      </c>
      <c r="D25" s="24">
        <v>40236</v>
      </c>
      <c r="E25" s="24">
        <f t="shared" si="0"/>
        <v>40266</v>
      </c>
      <c r="F25" s="24">
        <v>40276</v>
      </c>
      <c r="G25" s="23" t="s">
        <v>278</v>
      </c>
      <c r="H25" s="23">
        <v>316479</v>
      </c>
      <c r="I25" s="23" t="s">
        <v>279</v>
      </c>
      <c r="J25" s="25">
        <v>1047.75</v>
      </c>
      <c r="K25" s="23"/>
      <c r="L25" s="23"/>
      <c r="M25" s="25"/>
    </row>
    <row r="26" spans="1:13" x14ac:dyDescent="0.25">
      <c r="A26" s="23" t="s">
        <v>300</v>
      </c>
      <c r="B26" s="23" t="s">
        <v>367</v>
      </c>
      <c r="C26" s="23">
        <v>545700</v>
      </c>
      <c r="D26" s="24">
        <v>40254</v>
      </c>
      <c r="E26" s="24">
        <f t="shared" si="0"/>
        <v>40287</v>
      </c>
      <c r="F26" s="24">
        <v>40276</v>
      </c>
      <c r="G26" s="23" t="s">
        <v>276</v>
      </c>
      <c r="H26" s="23">
        <v>230046</v>
      </c>
      <c r="I26" s="23" t="s">
        <v>277</v>
      </c>
      <c r="J26" s="25">
        <v>1096.92</v>
      </c>
      <c r="K26" s="23"/>
      <c r="L26" s="23"/>
      <c r="M26" s="25"/>
    </row>
    <row r="27" spans="1:13" x14ac:dyDescent="0.25">
      <c r="A27" s="23" t="s">
        <v>301</v>
      </c>
      <c r="B27" s="23" t="s">
        <v>367</v>
      </c>
      <c r="C27" s="23">
        <v>545702</v>
      </c>
      <c r="D27" s="24">
        <v>40268</v>
      </c>
      <c r="E27" s="24">
        <f t="shared" si="0"/>
        <v>40298</v>
      </c>
      <c r="F27" s="24">
        <v>40276</v>
      </c>
      <c r="G27" s="23" t="s">
        <v>276</v>
      </c>
      <c r="H27" s="23">
        <v>224680</v>
      </c>
      <c r="I27" s="23" t="s">
        <v>277</v>
      </c>
      <c r="J27" s="25">
        <v>257.07</v>
      </c>
      <c r="K27" s="23"/>
      <c r="L27" s="23"/>
      <c r="M27" s="25"/>
    </row>
    <row r="28" spans="1:13" x14ac:dyDescent="0.25">
      <c r="A28" s="23" t="s">
        <v>302</v>
      </c>
      <c r="B28" s="23" t="s">
        <v>367</v>
      </c>
      <c r="C28" s="23">
        <v>545703</v>
      </c>
      <c r="D28" s="24">
        <v>40263</v>
      </c>
      <c r="E28" s="24">
        <f t="shared" si="0"/>
        <v>40294</v>
      </c>
      <c r="F28" s="24">
        <v>40276</v>
      </c>
      <c r="G28" s="23" t="s">
        <v>276</v>
      </c>
      <c r="H28" s="23">
        <v>238023</v>
      </c>
      <c r="I28" s="23" t="s">
        <v>277</v>
      </c>
      <c r="J28" s="25">
        <v>215.49</v>
      </c>
      <c r="K28" s="23"/>
      <c r="L28" s="23"/>
      <c r="M28" s="25"/>
    </row>
    <row r="29" spans="1:13" x14ac:dyDescent="0.25">
      <c r="A29" s="23" t="s">
        <v>303</v>
      </c>
      <c r="B29" s="23" t="s">
        <v>367</v>
      </c>
      <c r="C29" s="23">
        <v>545705</v>
      </c>
      <c r="D29" s="24">
        <v>40235</v>
      </c>
      <c r="E29" s="24">
        <f t="shared" si="0"/>
        <v>40263</v>
      </c>
      <c r="F29" s="24">
        <v>40276</v>
      </c>
      <c r="G29" s="23" t="s">
        <v>276</v>
      </c>
      <c r="H29" s="23">
        <v>224184</v>
      </c>
      <c r="I29" s="23" t="s">
        <v>277</v>
      </c>
      <c r="J29" s="25">
        <v>455.07</v>
      </c>
      <c r="K29" s="23"/>
      <c r="L29" s="23"/>
      <c r="M29" s="25"/>
    </row>
    <row r="30" spans="1:13" x14ac:dyDescent="0.25">
      <c r="A30" s="23" t="s">
        <v>304</v>
      </c>
      <c r="B30" s="23" t="s">
        <v>367</v>
      </c>
      <c r="C30" s="23">
        <v>545706</v>
      </c>
      <c r="D30" s="24">
        <v>40270</v>
      </c>
      <c r="E30" s="24">
        <f t="shared" si="0"/>
        <v>40301</v>
      </c>
      <c r="F30" s="24">
        <v>40277</v>
      </c>
      <c r="G30" s="23" t="s">
        <v>276</v>
      </c>
      <c r="H30" s="23">
        <v>216205</v>
      </c>
      <c r="I30" s="23" t="s">
        <v>277</v>
      </c>
      <c r="J30" s="25">
        <v>711.81</v>
      </c>
      <c r="K30" s="23"/>
      <c r="L30" s="23"/>
      <c r="M30" s="25"/>
    </row>
    <row r="31" spans="1:13" x14ac:dyDescent="0.25">
      <c r="A31" s="23" t="s">
        <v>305</v>
      </c>
      <c r="B31" s="23" t="s">
        <v>367</v>
      </c>
      <c r="C31" s="23">
        <v>545707</v>
      </c>
      <c r="D31" s="24">
        <v>40254</v>
      </c>
      <c r="E31" s="24">
        <f t="shared" si="0"/>
        <v>40287</v>
      </c>
      <c r="F31" s="24">
        <v>40278</v>
      </c>
      <c r="G31" s="23" t="s">
        <v>278</v>
      </c>
      <c r="H31" s="23">
        <v>331383</v>
      </c>
      <c r="I31" s="23" t="s">
        <v>279</v>
      </c>
      <c r="J31" s="25">
        <v>78.540000000000006</v>
      </c>
      <c r="K31" s="23"/>
      <c r="L31" s="23"/>
      <c r="M31" s="25"/>
    </row>
    <row r="32" spans="1:13" x14ac:dyDescent="0.25">
      <c r="A32" s="23" t="s">
        <v>306</v>
      </c>
      <c r="B32" s="23" t="s">
        <v>367</v>
      </c>
      <c r="C32" s="23">
        <v>545708</v>
      </c>
      <c r="D32" s="24">
        <v>40234</v>
      </c>
      <c r="E32" s="24">
        <f t="shared" si="0"/>
        <v>40262</v>
      </c>
      <c r="F32" s="24">
        <v>40278</v>
      </c>
      <c r="G32" s="23" t="s">
        <v>278</v>
      </c>
      <c r="H32" s="23">
        <v>335282</v>
      </c>
      <c r="I32" s="23" t="s">
        <v>279</v>
      </c>
      <c r="J32" s="25">
        <v>302.61</v>
      </c>
      <c r="K32" s="23"/>
      <c r="L32" s="23"/>
      <c r="M32" s="25"/>
    </row>
    <row r="33" spans="1:13" x14ac:dyDescent="0.25">
      <c r="A33" s="23" t="s">
        <v>307</v>
      </c>
      <c r="B33" s="23" t="s">
        <v>367</v>
      </c>
      <c r="C33" s="23">
        <v>545710</v>
      </c>
      <c r="D33" s="24">
        <v>40268</v>
      </c>
      <c r="E33" s="24">
        <f t="shared" si="0"/>
        <v>40298</v>
      </c>
      <c r="F33" s="24">
        <v>40278</v>
      </c>
      <c r="G33" s="23" t="s">
        <v>278</v>
      </c>
      <c r="H33" s="23">
        <v>330858</v>
      </c>
      <c r="I33" s="23" t="s">
        <v>279</v>
      </c>
      <c r="J33" s="25">
        <v>426.03</v>
      </c>
      <c r="K33" s="23"/>
      <c r="L33" s="23"/>
      <c r="M33" s="25"/>
    </row>
    <row r="34" spans="1:13" x14ac:dyDescent="0.25">
      <c r="A34" s="23" t="s">
        <v>308</v>
      </c>
      <c r="B34" s="23" t="s">
        <v>367</v>
      </c>
      <c r="C34" s="23">
        <v>545711</v>
      </c>
      <c r="D34" s="24">
        <v>40247</v>
      </c>
      <c r="E34" s="24">
        <f t="shared" si="0"/>
        <v>40280</v>
      </c>
      <c r="F34" s="24">
        <v>40278</v>
      </c>
      <c r="G34" s="23" t="s">
        <v>276</v>
      </c>
      <c r="H34" s="23">
        <v>238202</v>
      </c>
      <c r="I34" s="23" t="s">
        <v>277</v>
      </c>
      <c r="J34" s="25">
        <v>489.72</v>
      </c>
      <c r="K34" s="23"/>
      <c r="L34" s="23"/>
      <c r="M34" s="25"/>
    </row>
    <row r="35" spans="1:13" x14ac:dyDescent="0.25">
      <c r="A35" s="23" t="s">
        <v>309</v>
      </c>
      <c r="B35" s="23" t="s">
        <v>367</v>
      </c>
      <c r="C35" s="23">
        <v>545713</v>
      </c>
      <c r="D35" s="24">
        <v>40246</v>
      </c>
      <c r="E35" s="24">
        <f t="shared" si="0"/>
        <v>40277</v>
      </c>
      <c r="F35" s="24">
        <v>40279</v>
      </c>
      <c r="G35" s="23" t="s">
        <v>276</v>
      </c>
      <c r="H35" s="23">
        <v>217217</v>
      </c>
      <c r="I35" s="23" t="s">
        <v>277</v>
      </c>
      <c r="J35" s="25">
        <v>352.44</v>
      </c>
      <c r="K35" s="23"/>
      <c r="L35" s="23"/>
      <c r="M35" s="25"/>
    </row>
    <row r="36" spans="1:13" x14ac:dyDescent="0.25">
      <c r="A36" s="23" t="s">
        <v>310</v>
      </c>
      <c r="B36" s="23" t="s">
        <v>367</v>
      </c>
      <c r="C36" s="23">
        <v>545715</v>
      </c>
      <c r="D36" s="24">
        <v>40246</v>
      </c>
      <c r="E36" s="24">
        <f t="shared" si="0"/>
        <v>40277</v>
      </c>
      <c r="F36" s="24">
        <v>40279</v>
      </c>
      <c r="G36" s="23" t="s">
        <v>276</v>
      </c>
      <c r="H36" s="23">
        <v>234637</v>
      </c>
      <c r="I36" s="23" t="s">
        <v>277</v>
      </c>
      <c r="J36" s="25">
        <v>238.59</v>
      </c>
      <c r="K36" s="23"/>
      <c r="L36" s="23"/>
      <c r="M36" s="25"/>
    </row>
    <row r="37" spans="1:13" x14ac:dyDescent="0.25">
      <c r="A37" s="23" t="s">
        <v>311</v>
      </c>
      <c r="B37" s="23" t="s">
        <v>367</v>
      </c>
      <c r="C37" s="23">
        <v>545716</v>
      </c>
      <c r="D37" s="24">
        <v>40238</v>
      </c>
      <c r="E37" s="24">
        <f t="shared" si="0"/>
        <v>40269</v>
      </c>
      <c r="F37" s="24">
        <v>40279</v>
      </c>
      <c r="G37" s="23" t="s">
        <v>278</v>
      </c>
      <c r="H37" s="23">
        <v>332725</v>
      </c>
      <c r="I37" s="23" t="s">
        <v>279</v>
      </c>
      <c r="J37" s="25">
        <v>549.12</v>
      </c>
      <c r="K37" s="23"/>
      <c r="L37" s="23"/>
      <c r="M37" s="25"/>
    </row>
    <row r="38" spans="1:13" x14ac:dyDescent="0.25">
      <c r="A38" s="23" t="s">
        <v>312</v>
      </c>
      <c r="B38" s="23" t="s">
        <v>367</v>
      </c>
      <c r="C38" s="23">
        <v>545718</v>
      </c>
      <c r="D38" s="24">
        <v>40258</v>
      </c>
      <c r="E38" s="24">
        <f t="shared" si="0"/>
        <v>40289</v>
      </c>
      <c r="F38" s="24">
        <v>40280</v>
      </c>
      <c r="G38" s="23" t="s">
        <v>276</v>
      </c>
      <c r="H38" s="23">
        <v>227351</v>
      </c>
      <c r="I38" s="23" t="s">
        <v>277</v>
      </c>
      <c r="J38" s="25">
        <v>322.41000000000003</v>
      </c>
      <c r="K38" s="23"/>
      <c r="L38" s="23"/>
      <c r="M38" s="25"/>
    </row>
    <row r="39" spans="1:13" x14ac:dyDescent="0.25">
      <c r="A39" s="23" t="s">
        <v>313</v>
      </c>
      <c r="B39" s="23" t="s">
        <v>367</v>
      </c>
      <c r="C39" s="23">
        <v>545719</v>
      </c>
      <c r="D39" s="24">
        <v>40264</v>
      </c>
      <c r="E39" s="24">
        <f t="shared" si="0"/>
        <v>40295</v>
      </c>
      <c r="F39" s="24">
        <v>40280</v>
      </c>
      <c r="G39" s="23" t="s">
        <v>278</v>
      </c>
      <c r="H39" s="23">
        <v>336345</v>
      </c>
      <c r="I39" s="23" t="s">
        <v>279</v>
      </c>
      <c r="J39" s="25">
        <v>644.82000000000005</v>
      </c>
      <c r="K39" s="23"/>
      <c r="L39" s="23"/>
      <c r="M39" s="25"/>
    </row>
    <row r="40" spans="1:13" x14ac:dyDescent="0.25">
      <c r="A40" s="23" t="s">
        <v>314</v>
      </c>
      <c r="B40" s="23" t="s">
        <v>367</v>
      </c>
      <c r="C40" s="23">
        <v>545721</v>
      </c>
      <c r="D40" s="24">
        <v>40261</v>
      </c>
      <c r="E40" s="24">
        <f t="shared" si="0"/>
        <v>40294</v>
      </c>
      <c r="F40" s="24">
        <v>40280</v>
      </c>
      <c r="G40" s="23" t="s">
        <v>278</v>
      </c>
      <c r="H40" s="23">
        <v>338595</v>
      </c>
      <c r="I40" s="23" t="s">
        <v>279</v>
      </c>
      <c r="J40" s="25">
        <v>113.19</v>
      </c>
      <c r="K40" s="23"/>
      <c r="L40" s="23"/>
      <c r="M40" s="25"/>
    </row>
    <row r="41" spans="1:13" x14ac:dyDescent="0.25">
      <c r="A41" s="23" t="s">
        <v>315</v>
      </c>
      <c r="B41" s="23" t="s">
        <v>367</v>
      </c>
      <c r="C41" s="23">
        <v>545722</v>
      </c>
      <c r="D41" s="24">
        <v>40266</v>
      </c>
      <c r="E41" s="24">
        <f t="shared" si="0"/>
        <v>40297</v>
      </c>
      <c r="F41" s="24">
        <v>40280</v>
      </c>
      <c r="G41" s="23" t="s">
        <v>278</v>
      </c>
      <c r="H41" s="23">
        <v>325149</v>
      </c>
      <c r="I41" s="23" t="s">
        <v>279</v>
      </c>
      <c r="J41" s="25">
        <v>449.13</v>
      </c>
      <c r="K41" s="23"/>
      <c r="L41" s="23"/>
      <c r="M41" s="25"/>
    </row>
    <row r="42" spans="1:13" x14ac:dyDescent="0.25">
      <c r="A42" s="23" t="s">
        <v>316</v>
      </c>
      <c r="B42" s="23" t="s">
        <v>367</v>
      </c>
      <c r="C42" s="23">
        <v>545723</v>
      </c>
      <c r="D42" s="24">
        <v>40262</v>
      </c>
      <c r="E42" s="24">
        <f t="shared" si="0"/>
        <v>40294</v>
      </c>
      <c r="F42" s="24">
        <v>40280</v>
      </c>
      <c r="G42" s="23" t="s">
        <v>276</v>
      </c>
      <c r="H42" s="23">
        <v>227994</v>
      </c>
      <c r="I42" s="23" t="s">
        <v>277</v>
      </c>
      <c r="J42" s="25">
        <v>819.06</v>
      </c>
      <c r="K42" s="23"/>
      <c r="L42" s="23"/>
      <c r="M42" s="25"/>
    </row>
    <row r="43" spans="1:13" x14ac:dyDescent="0.25">
      <c r="A43" s="23" t="s">
        <v>317</v>
      </c>
      <c r="B43" s="23" t="s">
        <v>367</v>
      </c>
      <c r="C43" s="23">
        <v>545724</v>
      </c>
      <c r="D43" s="24">
        <v>40239</v>
      </c>
      <c r="E43" s="24">
        <f t="shared" si="0"/>
        <v>40270</v>
      </c>
      <c r="F43" s="24">
        <v>40281</v>
      </c>
      <c r="G43" s="23" t="s">
        <v>276</v>
      </c>
      <c r="H43" s="23">
        <v>222399</v>
      </c>
      <c r="I43" s="23" t="s">
        <v>277</v>
      </c>
      <c r="J43" s="25">
        <v>1019.04</v>
      </c>
      <c r="K43" s="23"/>
      <c r="L43" s="23"/>
      <c r="M43" s="25"/>
    </row>
    <row r="44" spans="1:13" x14ac:dyDescent="0.25">
      <c r="A44" s="23" t="s">
        <v>318</v>
      </c>
      <c r="B44" s="23" t="s">
        <v>367</v>
      </c>
      <c r="C44" s="23">
        <v>545725</v>
      </c>
      <c r="D44" s="24">
        <v>40264</v>
      </c>
      <c r="E44" s="24">
        <f t="shared" si="0"/>
        <v>40295</v>
      </c>
      <c r="F44" s="24">
        <v>40282</v>
      </c>
      <c r="G44" s="23" t="s">
        <v>278</v>
      </c>
      <c r="H44" s="23">
        <v>316436</v>
      </c>
      <c r="I44" s="23" t="s">
        <v>279</v>
      </c>
      <c r="J44" s="25">
        <v>736.23</v>
      </c>
      <c r="K44" s="23"/>
      <c r="L44" s="23"/>
      <c r="M44" s="25"/>
    </row>
    <row r="45" spans="1:13" x14ac:dyDescent="0.25">
      <c r="A45" s="23" t="s">
        <v>319</v>
      </c>
      <c r="B45" s="23" t="s">
        <v>367</v>
      </c>
      <c r="C45" s="23">
        <v>545726</v>
      </c>
      <c r="D45" s="24">
        <v>40266</v>
      </c>
      <c r="E45" s="24">
        <f t="shared" si="0"/>
        <v>40297</v>
      </c>
      <c r="F45" s="24">
        <v>40282</v>
      </c>
      <c r="G45" s="23" t="s">
        <v>278</v>
      </c>
      <c r="H45" s="23">
        <v>312603</v>
      </c>
      <c r="I45" s="23" t="s">
        <v>279</v>
      </c>
      <c r="J45" s="25">
        <v>-600.27</v>
      </c>
      <c r="K45" s="23"/>
      <c r="L45" s="23"/>
      <c r="M45" s="25"/>
    </row>
    <row r="46" spans="1:13" x14ac:dyDescent="0.25">
      <c r="A46" s="23" t="s">
        <v>320</v>
      </c>
      <c r="B46" s="23" t="s">
        <v>367</v>
      </c>
      <c r="C46" s="23">
        <v>545727</v>
      </c>
      <c r="D46" s="24">
        <v>40255</v>
      </c>
      <c r="E46" s="24">
        <f t="shared" si="0"/>
        <v>40287</v>
      </c>
      <c r="F46" s="24">
        <v>40282</v>
      </c>
      <c r="G46" s="23" t="s">
        <v>278</v>
      </c>
      <c r="H46" s="23">
        <v>339907</v>
      </c>
      <c r="I46" s="23" t="s">
        <v>279</v>
      </c>
      <c r="J46" s="25">
        <v>480.81</v>
      </c>
      <c r="K46" s="23"/>
      <c r="L46" s="23"/>
      <c r="M46" s="25"/>
    </row>
    <row r="47" spans="1:13" x14ac:dyDescent="0.25">
      <c r="A47" s="23" t="s">
        <v>321</v>
      </c>
      <c r="B47" s="23" t="s">
        <v>367</v>
      </c>
      <c r="C47" s="23">
        <v>545729</v>
      </c>
      <c r="D47" s="24">
        <v>40280</v>
      </c>
      <c r="E47" s="24">
        <f t="shared" si="0"/>
        <v>40310</v>
      </c>
      <c r="F47" s="24">
        <v>40282</v>
      </c>
      <c r="G47" s="23" t="s">
        <v>276</v>
      </c>
      <c r="H47" s="23">
        <v>218463</v>
      </c>
      <c r="I47" s="23" t="s">
        <v>277</v>
      </c>
      <c r="J47" s="25">
        <v>253.77</v>
      </c>
      <c r="K47" s="23"/>
      <c r="L47" s="23"/>
      <c r="M47" s="25"/>
    </row>
    <row r="48" spans="1:13" x14ac:dyDescent="0.25">
      <c r="A48" s="23" t="s">
        <v>322</v>
      </c>
      <c r="B48" s="23" t="s">
        <v>367</v>
      </c>
      <c r="C48" s="23">
        <v>545731</v>
      </c>
      <c r="D48" s="24">
        <v>40259</v>
      </c>
      <c r="E48" s="24">
        <f t="shared" si="0"/>
        <v>40290</v>
      </c>
      <c r="F48" s="24">
        <v>40284</v>
      </c>
      <c r="G48" s="23" t="s">
        <v>278</v>
      </c>
      <c r="H48" s="23">
        <v>336345</v>
      </c>
      <c r="I48" s="23" t="s">
        <v>279</v>
      </c>
      <c r="J48" s="25">
        <v>442.86</v>
      </c>
      <c r="K48" s="23"/>
      <c r="L48" s="23"/>
      <c r="M48" s="25"/>
    </row>
    <row r="49" spans="1:13" x14ac:dyDescent="0.25">
      <c r="A49" s="23" t="s">
        <v>323</v>
      </c>
      <c r="B49" s="23" t="s">
        <v>367</v>
      </c>
      <c r="C49" s="23">
        <v>545732</v>
      </c>
      <c r="D49" s="24">
        <v>40242</v>
      </c>
      <c r="E49" s="24">
        <f t="shared" si="0"/>
        <v>40273</v>
      </c>
      <c r="F49" s="24">
        <v>40284</v>
      </c>
      <c r="G49" s="23" t="s">
        <v>276</v>
      </c>
      <c r="H49" s="23">
        <v>227664</v>
      </c>
      <c r="I49" s="23" t="s">
        <v>277</v>
      </c>
      <c r="J49" s="25">
        <v>630.96</v>
      </c>
      <c r="K49" s="23"/>
      <c r="L49" s="23"/>
      <c r="M49" s="25"/>
    </row>
    <row r="50" spans="1:13" x14ac:dyDescent="0.25">
      <c r="A50" s="23" t="s">
        <v>324</v>
      </c>
      <c r="B50" s="23" t="s">
        <v>367</v>
      </c>
      <c r="C50" s="23">
        <v>545734</v>
      </c>
      <c r="D50" s="24">
        <v>40251</v>
      </c>
      <c r="E50" s="24">
        <f t="shared" si="0"/>
        <v>40282</v>
      </c>
      <c r="F50" s="24">
        <v>40284</v>
      </c>
      <c r="G50" s="23" t="s">
        <v>278</v>
      </c>
      <c r="H50" s="23">
        <v>331460</v>
      </c>
      <c r="I50" s="23" t="s">
        <v>279</v>
      </c>
      <c r="J50" s="25">
        <v>821.37</v>
      </c>
      <c r="K50" s="23"/>
      <c r="L50" s="23"/>
      <c r="M50" s="25"/>
    </row>
    <row r="51" spans="1:13" x14ac:dyDescent="0.25">
      <c r="A51" s="23" t="s">
        <v>325</v>
      </c>
      <c r="B51" s="23" t="s">
        <v>367</v>
      </c>
      <c r="C51" s="23">
        <v>545735</v>
      </c>
      <c r="D51" s="24">
        <v>40260</v>
      </c>
      <c r="E51" s="24">
        <f t="shared" si="0"/>
        <v>40291</v>
      </c>
      <c r="F51" s="24">
        <v>40285</v>
      </c>
      <c r="G51" s="23" t="s">
        <v>278</v>
      </c>
      <c r="H51" s="23">
        <v>327740</v>
      </c>
      <c r="I51" s="23" t="s">
        <v>279</v>
      </c>
      <c r="J51" s="25">
        <v>950.73</v>
      </c>
      <c r="K51" s="23"/>
      <c r="L51" s="23"/>
      <c r="M51" s="25"/>
    </row>
    <row r="52" spans="1:13" x14ac:dyDescent="0.25">
      <c r="A52" s="23" t="s">
        <v>326</v>
      </c>
      <c r="B52" s="23" t="s">
        <v>367</v>
      </c>
      <c r="C52" s="23">
        <v>545737</v>
      </c>
      <c r="D52" s="24">
        <v>40260</v>
      </c>
      <c r="E52" s="24">
        <f t="shared" si="0"/>
        <v>40291</v>
      </c>
      <c r="F52" s="24">
        <v>40286</v>
      </c>
      <c r="G52" s="23" t="s">
        <v>276</v>
      </c>
      <c r="H52" s="23">
        <v>221183</v>
      </c>
      <c r="I52" s="23" t="s">
        <v>277</v>
      </c>
      <c r="J52" s="25">
        <v>956.34</v>
      </c>
      <c r="K52" s="23"/>
      <c r="L52" s="23"/>
      <c r="M52" s="25"/>
    </row>
    <row r="53" spans="1:13" x14ac:dyDescent="0.25">
      <c r="A53" s="23" t="s">
        <v>327</v>
      </c>
      <c r="B53" s="23" t="s">
        <v>367</v>
      </c>
      <c r="C53" s="23">
        <v>545739</v>
      </c>
      <c r="D53" s="24">
        <v>40265</v>
      </c>
      <c r="E53" s="24">
        <f t="shared" si="0"/>
        <v>40296</v>
      </c>
      <c r="F53" s="24">
        <v>40286</v>
      </c>
      <c r="G53" s="23" t="s">
        <v>276</v>
      </c>
      <c r="H53" s="23">
        <v>214234</v>
      </c>
      <c r="I53" s="23" t="s">
        <v>277</v>
      </c>
      <c r="J53" s="25">
        <v>1094.28</v>
      </c>
      <c r="K53" s="23"/>
      <c r="L53" s="23"/>
      <c r="M53" s="25"/>
    </row>
    <row r="54" spans="1:13" x14ac:dyDescent="0.25">
      <c r="A54" s="23" t="s">
        <v>328</v>
      </c>
      <c r="B54" s="23" t="s">
        <v>367</v>
      </c>
      <c r="C54" s="23">
        <v>545740</v>
      </c>
      <c r="D54" s="24">
        <v>40280</v>
      </c>
      <c r="E54" s="24">
        <f t="shared" si="0"/>
        <v>40310</v>
      </c>
      <c r="F54" s="24">
        <v>40287</v>
      </c>
      <c r="G54" s="23" t="s">
        <v>278</v>
      </c>
      <c r="H54" s="23">
        <v>321456</v>
      </c>
      <c r="I54" s="23" t="s">
        <v>279</v>
      </c>
      <c r="J54" s="25">
        <v>628.98</v>
      </c>
      <c r="K54" s="23"/>
      <c r="L54" s="23"/>
      <c r="M54" s="25"/>
    </row>
    <row r="55" spans="1:13" x14ac:dyDescent="0.25">
      <c r="A55" s="23" t="s">
        <v>329</v>
      </c>
      <c r="B55" s="23" t="s">
        <v>367</v>
      </c>
      <c r="C55" s="23">
        <v>545742</v>
      </c>
      <c r="D55" s="24">
        <v>40245</v>
      </c>
      <c r="E55" s="24">
        <f t="shared" si="0"/>
        <v>40276</v>
      </c>
      <c r="F55" s="24">
        <v>40287</v>
      </c>
      <c r="G55" s="23" t="s">
        <v>276</v>
      </c>
      <c r="H55" s="23">
        <v>233209</v>
      </c>
      <c r="I55" s="23" t="s">
        <v>277</v>
      </c>
      <c r="J55" s="25">
        <v>1058.31</v>
      </c>
      <c r="K55" s="23"/>
      <c r="L55" s="23"/>
      <c r="M55" s="25"/>
    </row>
    <row r="56" spans="1:13" x14ac:dyDescent="0.25">
      <c r="A56" s="23" t="s">
        <v>330</v>
      </c>
      <c r="B56" s="23" t="s">
        <v>367</v>
      </c>
      <c r="C56" s="23">
        <v>545743</v>
      </c>
      <c r="D56" s="24">
        <v>40269</v>
      </c>
      <c r="E56" s="24">
        <f t="shared" si="0"/>
        <v>40301</v>
      </c>
      <c r="F56" s="24">
        <v>40288</v>
      </c>
      <c r="G56" s="23" t="s">
        <v>276</v>
      </c>
      <c r="H56" s="23">
        <v>222998</v>
      </c>
      <c r="I56" s="23" t="s">
        <v>277</v>
      </c>
      <c r="J56" s="25">
        <v>705.54</v>
      </c>
      <c r="K56" s="23"/>
      <c r="L56" s="23"/>
      <c r="M56" s="25"/>
    </row>
    <row r="57" spans="1:13" x14ac:dyDescent="0.25">
      <c r="A57" s="23" t="s">
        <v>331</v>
      </c>
      <c r="B57" s="23" t="s">
        <v>367</v>
      </c>
      <c r="C57" s="23">
        <v>545745</v>
      </c>
      <c r="D57" s="24">
        <v>40262</v>
      </c>
      <c r="E57" s="24">
        <f t="shared" si="0"/>
        <v>40294</v>
      </c>
      <c r="F57" s="24">
        <v>40288</v>
      </c>
      <c r="G57" s="23" t="s">
        <v>276</v>
      </c>
      <c r="H57" s="23">
        <v>228246</v>
      </c>
      <c r="I57" s="23" t="s">
        <v>277</v>
      </c>
      <c r="J57" s="25">
        <v>138.6</v>
      </c>
      <c r="K57" s="23"/>
      <c r="L57" s="23"/>
      <c r="M57" s="25"/>
    </row>
    <row r="58" spans="1:13" x14ac:dyDescent="0.25">
      <c r="A58" s="23" t="s">
        <v>332</v>
      </c>
      <c r="B58" s="23" t="s">
        <v>367</v>
      </c>
      <c r="C58" s="23">
        <v>545747</v>
      </c>
      <c r="D58" s="24">
        <v>40283</v>
      </c>
      <c r="E58" s="24">
        <f t="shared" si="0"/>
        <v>40315</v>
      </c>
      <c r="F58" s="24">
        <v>40288</v>
      </c>
      <c r="G58" s="23" t="s">
        <v>278</v>
      </c>
      <c r="H58" s="23">
        <v>314876</v>
      </c>
      <c r="I58" s="23" t="s">
        <v>279</v>
      </c>
      <c r="J58" s="25">
        <v>417.12</v>
      </c>
      <c r="K58" s="23"/>
      <c r="L58" s="23"/>
      <c r="M58" s="25"/>
    </row>
    <row r="59" spans="1:13" x14ac:dyDescent="0.25">
      <c r="A59" s="23" t="s">
        <v>333</v>
      </c>
      <c r="B59" s="23" t="s">
        <v>367</v>
      </c>
      <c r="C59" s="23">
        <v>545748</v>
      </c>
      <c r="D59" s="24">
        <v>40276</v>
      </c>
      <c r="E59" s="24">
        <f t="shared" si="0"/>
        <v>40308</v>
      </c>
      <c r="F59" s="24">
        <v>40288</v>
      </c>
      <c r="G59" s="23" t="s">
        <v>276</v>
      </c>
      <c r="H59" s="23">
        <v>223602</v>
      </c>
      <c r="I59" s="23" t="s">
        <v>277</v>
      </c>
      <c r="J59" s="25">
        <v>422.73</v>
      </c>
      <c r="K59" s="23"/>
      <c r="L59" s="23"/>
      <c r="M59" s="25"/>
    </row>
    <row r="60" spans="1:13" x14ac:dyDescent="0.25">
      <c r="A60" s="23" t="s">
        <v>334</v>
      </c>
      <c r="B60" s="23" t="s">
        <v>367</v>
      </c>
      <c r="C60" s="23">
        <v>545750</v>
      </c>
      <c r="D60" s="24">
        <v>40245</v>
      </c>
      <c r="E60" s="24">
        <f t="shared" si="0"/>
        <v>40276</v>
      </c>
      <c r="F60" s="24">
        <v>40288</v>
      </c>
      <c r="G60" s="23" t="s">
        <v>278</v>
      </c>
      <c r="H60" s="23">
        <v>319833</v>
      </c>
      <c r="I60" s="23" t="s">
        <v>279</v>
      </c>
      <c r="J60" s="25">
        <v>1061.94</v>
      </c>
      <c r="K60" s="23"/>
      <c r="L60" s="23"/>
      <c r="M60" s="25"/>
    </row>
    <row r="61" spans="1:13" x14ac:dyDescent="0.25">
      <c r="A61" s="23" t="s">
        <v>335</v>
      </c>
      <c r="B61" s="23" t="s">
        <v>367</v>
      </c>
      <c r="C61" s="23">
        <v>545751</v>
      </c>
      <c r="D61" s="24">
        <v>40246</v>
      </c>
      <c r="E61" s="24">
        <f t="shared" si="0"/>
        <v>40277</v>
      </c>
      <c r="F61" s="24">
        <v>40289</v>
      </c>
      <c r="G61" s="23" t="s">
        <v>278</v>
      </c>
      <c r="H61" s="23">
        <v>310345</v>
      </c>
      <c r="I61" s="23" t="s">
        <v>279</v>
      </c>
      <c r="J61" s="25">
        <v>602.58000000000004</v>
      </c>
      <c r="K61" s="23"/>
      <c r="L61" s="23"/>
      <c r="M61" s="25"/>
    </row>
    <row r="62" spans="1:13" x14ac:dyDescent="0.25">
      <c r="A62" s="23" t="s">
        <v>336</v>
      </c>
      <c r="B62" s="23" t="s">
        <v>367</v>
      </c>
      <c r="C62" s="23">
        <v>545753</v>
      </c>
      <c r="D62" s="24">
        <v>40252</v>
      </c>
      <c r="E62" s="24">
        <f t="shared" si="0"/>
        <v>40283</v>
      </c>
      <c r="F62" s="24">
        <v>40289</v>
      </c>
      <c r="G62" s="23" t="s">
        <v>278</v>
      </c>
      <c r="H62" s="23">
        <v>317142</v>
      </c>
      <c r="I62" s="23" t="s">
        <v>279</v>
      </c>
      <c r="J62" s="25">
        <v>132.66</v>
      </c>
      <c r="K62" s="23"/>
      <c r="L62" s="23"/>
      <c r="M62" s="25"/>
    </row>
    <row r="63" spans="1:13" x14ac:dyDescent="0.25">
      <c r="A63" s="23" t="s">
        <v>337</v>
      </c>
      <c r="B63" s="23" t="s">
        <v>367</v>
      </c>
      <c r="C63" s="23">
        <v>545754</v>
      </c>
      <c r="D63" s="24">
        <v>40252</v>
      </c>
      <c r="E63" s="24">
        <f t="shared" si="0"/>
        <v>40283</v>
      </c>
      <c r="F63" s="24">
        <v>40290</v>
      </c>
      <c r="G63" s="23" t="s">
        <v>278</v>
      </c>
      <c r="H63" s="23">
        <v>313747</v>
      </c>
      <c r="I63" s="23" t="s">
        <v>279</v>
      </c>
      <c r="J63" s="25">
        <v>56.43</v>
      </c>
      <c r="K63" s="23"/>
      <c r="L63" s="23"/>
      <c r="M63" s="25"/>
    </row>
    <row r="64" spans="1:13" x14ac:dyDescent="0.25">
      <c r="A64" s="23" t="s">
        <v>338</v>
      </c>
      <c r="B64" s="23" t="s">
        <v>367</v>
      </c>
      <c r="C64" s="23">
        <v>545756</v>
      </c>
      <c r="D64" s="24">
        <v>40281</v>
      </c>
      <c r="E64" s="24">
        <f t="shared" si="0"/>
        <v>40311</v>
      </c>
      <c r="F64" s="24">
        <v>40290</v>
      </c>
      <c r="G64" s="23" t="s">
        <v>276</v>
      </c>
      <c r="H64" s="23">
        <v>234966</v>
      </c>
      <c r="I64" s="23" t="s">
        <v>277</v>
      </c>
      <c r="J64" s="25">
        <v>511.83</v>
      </c>
      <c r="K64" s="23"/>
      <c r="L64" s="23"/>
      <c r="M64" s="25"/>
    </row>
    <row r="65" spans="1:13" x14ac:dyDescent="0.25">
      <c r="A65" s="23" t="s">
        <v>339</v>
      </c>
      <c r="B65" s="23" t="s">
        <v>367</v>
      </c>
      <c r="C65" s="23">
        <v>545758</v>
      </c>
      <c r="D65" s="24">
        <v>40248</v>
      </c>
      <c r="E65" s="24">
        <f t="shared" si="0"/>
        <v>40280</v>
      </c>
      <c r="F65" s="24">
        <v>40290</v>
      </c>
      <c r="G65" s="23" t="s">
        <v>276</v>
      </c>
      <c r="H65" s="23">
        <v>215639</v>
      </c>
      <c r="I65" s="23" t="s">
        <v>277</v>
      </c>
      <c r="J65" s="25">
        <v>361.02</v>
      </c>
      <c r="K65" s="23"/>
      <c r="L65" s="23"/>
      <c r="M65" s="25"/>
    </row>
    <row r="66" spans="1:13" x14ac:dyDescent="0.25">
      <c r="A66" s="23" t="s">
        <v>340</v>
      </c>
      <c r="B66" s="23" t="s">
        <v>367</v>
      </c>
      <c r="C66" s="23">
        <v>545760</v>
      </c>
      <c r="D66" s="24">
        <v>40272</v>
      </c>
      <c r="E66" s="24">
        <f t="shared" si="0"/>
        <v>40302</v>
      </c>
      <c r="F66" s="24">
        <v>40291</v>
      </c>
      <c r="G66" s="23" t="s">
        <v>278</v>
      </c>
      <c r="H66" s="23">
        <v>328536</v>
      </c>
      <c r="I66" s="23" t="s">
        <v>279</v>
      </c>
      <c r="J66" s="25">
        <v>668.25</v>
      </c>
      <c r="K66" s="23"/>
      <c r="L66" s="23"/>
      <c r="M66" s="25"/>
    </row>
    <row r="67" spans="1:13" x14ac:dyDescent="0.25">
      <c r="A67" s="23" t="s">
        <v>341</v>
      </c>
      <c r="B67" s="23" t="s">
        <v>367</v>
      </c>
      <c r="C67" s="23">
        <v>545762</v>
      </c>
      <c r="D67" s="24">
        <v>40270</v>
      </c>
      <c r="E67" s="24">
        <f t="shared" si="0"/>
        <v>40301</v>
      </c>
      <c r="F67" s="24">
        <v>40291</v>
      </c>
      <c r="G67" s="23" t="s">
        <v>276</v>
      </c>
      <c r="H67" s="23">
        <v>210023</v>
      </c>
      <c r="I67" s="23" t="s">
        <v>277</v>
      </c>
      <c r="J67" s="25">
        <v>126.72</v>
      </c>
      <c r="K67" s="23"/>
      <c r="L67" s="23"/>
      <c r="M67" s="25"/>
    </row>
    <row r="68" spans="1:13" x14ac:dyDescent="0.25">
      <c r="A68" s="23" t="s">
        <v>342</v>
      </c>
      <c r="B68" s="23" t="s">
        <v>367</v>
      </c>
      <c r="C68" s="23">
        <v>545763</v>
      </c>
      <c r="D68" s="24">
        <v>40261</v>
      </c>
      <c r="E68" s="24">
        <f t="shared" si="0"/>
        <v>40294</v>
      </c>
      <c r="F68" s="24">
        <v>40291</v>
      </c>
      <c r="G68" s="23" t="s">
        <v>278</v>
      </c>
      <c r="H68" s="23">
        <v>338938</v>
      </c>
      <c r="I68" s="23" t="s">
        <v>279</v>
      </c>
      <c r="J68" s="25">
        <v>1000.23</v>
      </c>
      <c r="K68" s="23"/>
      <c r="L68" s="23"/>
      <c r="M68" s="25"/>
    </row>
    <row r="69" spans="1:13" x14ac:dyDescent="0.25">
      <c r="A69" s="23" t="s">
        <v>343</v>
      </c>
      <c r="B69" s="23" t="s">
        <v>367</v>
      </c>
      <c r="C69" s="23">
        <v>545765</v>
      </c>
      <c r="D69" s="24">
        <v>40266</v>
      </c>
      <c r="E69" s="24">
        <f t="shared" si="0"/>
        <v>40297</v>
      </c>
      <c r="F69" s="24">
        <v>40292</v>
      </c>
      <c r="G69" s="23" t="s">
        <v>278</v>
      </c>
      <c r="H69" s="23">
        <v>320536</v>
      </c>
      <c r="I69" s="23" t="s">
        <v>279</v>
      </c>
      <c r="J69" s="25">
        <v>948.75</v>
      </c>
      <c r="K69" s="23"/>
      <c r="L69" s="23"/>
      <c r="M69" s="25"/>
    </row>
    <row r="70" spans="1:13" x14ac:dyDescent="0.25">
      <c r="A70" s="23" t="s">
        <v>344</v>
      </c>
      <c r="B70" s="23" t="s">
        <v>367</v>
      </c>
      <c r="C70" s="23">
        <v>545767</v>
      </c>
      <c r="D70" s="24">
        <v>40273</v>
      </c>
      <c r="E70" s="24">
        <f t="shared" ref="E70:E88" si="1">WORKDAY(EDATE(D70,1)-1,1)</f>
        <v>40303</v>
      </c>
      <c r="F70" s="24">
        <v>40292</v>
      </c>
      <c r="G70" s="23" t="s">
        <v>278</v>
      </c>
      <c r="H70" s="23">
        <v>322800</v>
      </c>
      <c r="I70" s="23" t="s">
        <v>279</v>
      </c>
      <c r="J70" s="25">
        <v>446.49</v>
      </c>
      <c r="K70" s="23"/>
      <c r="L70" s="23"/>
      <c r="M70" s="25"/>
    </row>
    <row r="71" spans="1:13" x14ac:dyDescent="0.25">
      <c r="A71" s="23" t="s">
        <v>345</v>
      </c>
      <c r="B71" s="23" t="s">
        <v>367</v>
      </c>
      <c r="C71" s="23">
        <v>545768</v>
      </c>
      <c r="D71" s="24">
        <v>40259</v>
      </c>
      <c r="E71" s="24">
        <f t="shared" si="1"/>
        <v>40290</v>
      </c>
      <c r="F71" s="24">
        <v>40295</v>
      </c>
      <c r="G71" s="23" t="s">
        <v>278</v>
      </c>
      <c r="H71" s="23">
        <v>321358</v>
      </c>
      <c r="I71" s="23" t="s">
        <v>279</v>
      </c>
      <c r="J71" s="25">
        <v>242.22</v>
      </c>
      <c r="K71" s="23"/>
      <c r="L71" s="23"/>
      <c r="M71" s="25"/>
    </row>
    <row r="72" spans="1:13" x14ac:dyDescent="0.25">
      <c r="A72" s="23" t="s">
        <v>346</v>
      </c>
      <c r="B72" s="23" t="s">
        <v>367</v>
      </c>
      <c r="C72" s="23">
        <v>545769</v>
      </c>
      <c r="D72" s="24">
        <v>40255</v>
      </c>
      <c r="E72" s="24">
        <f t="shared" si="1"/>
        <v>40287</v>
      </c>
      <c r="F72" s="24">
        <v>40295</v>
      </c>
      <c r="G72" s="23" t="s">
        <v>278</v>
      </c>
      <c r="H72" s="23">
        <v>316190</v>
      </c>
      <c r="I72" s="23" t="s">
        <v>279</v>
      </c>
      <c r="J72" s="25">
        <v>600.6</v>
      </c>
      <c r="K72" s="23"/>
      <c r="L72" s="23"/>
      <c r="M72" s="25"/>
    </row>
    <row r="73" spans="1:13" x14ac:dyDescent="0.25">
      <c r="A73" s="23" t="s">
        <v>347</v>
      </c>
      <c r="B73" s="23" t="s">
        <v>367</v>
      </c>
      <c r="C73" s="23">
        <v>545770</v>
      </c>
      <c r="D73" s="24">
        <v>40282</v>
      </c>
      <c r="E73" s="24">
        <f t="shared" si="1"/>
        <v>40312</v>
      </c>
      <c r="F73" s="24">
        <v>40295</v>
      </c>
      <c r="G73" s="23" t="s">
        <v>278</v>
      </c>
      <c r="H73" s="23">
        <v>327938</v>
      </c>
      <c r="I73" s="23" t="s">
        <v>279</v>
      </c>
      <c r="J73" s="25">
        <v>546.80999999999995</v>
      </c>
      <c r="K73" s="23"/>
      <c r="L73" s="23"/>
      <c r="M73" s="25"/>
    </row>
    <row r="74" spans="1:13" x14ac:dyDescent="0.25">
      <c r="A74" s="23" t="s">
        <v>348</v>
      </c>
      <c r="B74" s="23" t="s">
        <v>367</v>
      </c>
      <c r="C74" s="23">
        <v>545772</v>
      </c>
      <c r="D74" s="24">
        <v>40279</v>
      </c>
      <c r="E74" s="24">
        <f t="shared" si="1"/>
        <v>40309</v>
      </c>
      <c r="F74" s="24">
        <v>40295</v>
      </c>
      <c r="G74" s="23" t="s">
        <v>276</v>
      </c>
      <c r="H74" s="23">
        <v>234487</v>
      </c>
      <c r="I74" s="23" t="s">
        <v>277</v>
      </c>
      <c r="J74" s="25">
        <v>840.51</v>
      </c>
      <c r="K74" s="23"/>
      <c r="L74" s="23"/>
      <c r="M74" s="25"/>
    </row>
    <row r="75" spans="1:13" x14ac:dyDescent="0.25">
      <c r="A75" s="23" t="s">
        <v>349</v>
      </c>
      <c r="B75" s="23" t="s">
        <v>367</v>
      </c>
      <c r="C75" s="23">
        <v>545773</v>
      </c>
      <c r="D75" s="24">
        <v>40277</v>
      </c>
      <c r="E75" s="24">
        <f t="shared" si="1"/>
        <v>40308</v>
      </c>
      <c r="F75" s="24">
        <v>40296</v>
      </c>
      <c r="G75" s="23" t="s">
        <v>276</v>
      </c>
      <c r="H75" s="23">
        <v>231274</v>
      </c>
      <c r="I75" s="23" t="s">
        <v>277</v>
      </c>
      <c r="J75" s="25">
        <v>603.57000000000005</v>
      </c>
      <c r="K75" s="23"/>
      <c r="L75" s="23"/>
      <c r="M75" s="25"/>
    </row>
    <row r="76" spans="1:13" x14ac:dyDescent="0.25">
      <c r="A76" s="23" t="s">
        <v>350</v>
      </c>
      <c r="B76" s="23" t="s">
        <v>367</v>
      </c>
      <c r="C76" s="23">
        <v>545774</v>
      </c>
      <c r="D76" s="24">
        <v>40292</v>
      </c>
      <c r="E76" s="24">
        <f t="shared" si="1"/>
        <v>40322</v>
      </c>
      <c r="F76" s="24">
        <v>40296</v>
      </c>
      <c r="G76" s="23" t="s">
        <v>276</v>
      </c>
      <c r="H76" s="23">
        <v>224955</v>
      </c>
      <c r="I76" s="23" t="s">
        <v>277</v>
      </c>
      <c r="J76" s="25">
        <v>816.75</v>
      </c>
      <c r="K76" s="23"/>
      <c r="L76" s="23"/>
      <c r="M76" s="25"/>
    </row>
    <row r="77" spans="1:13" x14ac:dyDescent="0.25">
      <c r="A77" s="23" t="s">
        <v>351</v>
      </c>
      <c r="B77" s="23" t="s">
        <v>367</v>
      </c>
      <c r="C77" s="23">
        <v>545775</v>
      </c>
      <c r="D77" s="24">
        <v>40262</v>
      </c>
      <c r="E77" s="24">
        <f t="shared" si="1"/>
        <v>40294</v>
      </c>
      <c r="F77" s="24">
        <v>40296</v>
      </c>
      <c r="G77" s="23" t="s">
        <v>276</v>
      </c>
      <c r="H77" s="23">
        <v>217275</v>
      </c>
      <c r="I77" s="23" t="s">
        <v>277</v>
      </c>
      <c r="J77" s="25">
        <v>1065.57</v>
      </c>
      <c r="K77" s="23"/>
      <c r="L77" s="23"/>
      <c r="M77" s="25"/>
    </row>
    <row r="78" spans="1:13" x14ac:dyDescent="0.25">
      <c r="A78" s="23" t="s">
        <v>352</v>
      </c>
      <c r="B78" s="23" t="s">
        <v>367</v>
      </c>
      <c r="C78" s="23">
        <v>545776</v>
      </c>
      <c r="D78" s="24">
        <v>40288</v>
      </c>
      <c r="E78" s="24">
        <f t="shared" si="1"/>
        <v>40318</v>
      </c>
      <c r="F78" s="24">
        <v>40296</v>
      </c>
      <c r="G78" s="23" t="s">
        <v>276</v>
      </c>
      <c r="H78" s="23">
        <v>226240</v>
      </c>
      <c r="I78" s="23" t="s">
        <v>277</v>
      </c>
      <c r="J78" s="25">
        <v>523.38</v>
      </c>
      <c r="K78" s="23"/>
      <c r="L78" s="23"/>
      <c r="M78" s="25"/>
    </row>
    <row r="79" spans="1:13" x14ac:dyDescent="0.25">
      <c r="A79" s="23" t="s">
        <v>353</v>
      </c>
      <c r="B79" s="23" t="s">
        <v>367</v>
      </c>
      <c r="C79" s="23">
        <v>545778</v>
      </c>
      <c r="D79" s="24">
        <v>40253</v>
      </c>
      <c r="E79" s="24">
        <f t="shared" si="1"/>
        <v>40284</v>
      </c>
      <c r="F79" s="24">
        <v>40296</v>
      </c>
      <c r="G79" s="23" t="s">
        <v>278</v>
      </c>
      <c r="H79" s="23">
        <v>325643</v>
      </c>
      <c r="I79" s="23" t="s">
        <v>279</v>
      </c>
      <c r="J79" s="25">
        <v>650.42999999999995</v>
      </c>
      <c r="K79" s="23"/>
      <c r="L79" s="23"/>
      <c r="M79" s="25"/>
    </row>
    <row r="80" spans="1:13" x14ac:dyDescent="0.25">
      <c r="A80" s="23" t="s">
        <v>354</v>
      </c>
      <c r="B80" s="23" t="s">
        <v>367</v>
      </c>
      <c r="C80" s="23">
        <v>545780</v>
      </c>
      <c r="D80" s="24">
        <v>40289</v>
      </c>
      <c r="E80" s="24">
        <f t="shared" si="1"/>
        <v>40319</v>
      </c>
      <c r="F80" s="24">
        <v>40297</v>
      </c>
      <c r="G80" s="23" t="s">
        <v>278</v>
      </c>
      <c r="H80" s="23">
        <v>312800</v>
      </c>
      <c r="I80" s="23" t="s">
        <v>279</v>
      </c>
      <c r="J80" s="25">
        <v>809.49</v>
      </c>
      <c r="K80" s="23"/>
      <c r="L80" s="23"/>
      <c r="M80" s="25"/>
    </row>
    <row r="81" spans="1:13" x14ac:dyDescent="0.25">
      <c r="A81" s="23" t="s">
        <v>355</v>
      </c>
      <c r="B81" s="23" t="s">
        <v>367</v>
      </c>
      <c r="C81" s="23">
        <v>545781</v>
      </c>
      <c r="D81" s="24">
        <v>40277</v>
      </c>
      <c r="E81" s="24">
        <f t="shared" si="1"/>
        <v>40308</v>
      </c>
      <c r="F81" s="24">
        <v>40298</v>
      </c>
      <c r="G81" s="23" t="s">
        <v>278</v>
      </c>
      <c r="H81" s="23">
        <v>338807</v>
      </c>
      <c r="I81" s="23" t="s">
        <v>279</v>
      </c>
      <c r="J81" s="25">
        <v>424.38</v>
      </c>
      <c r="K81" s="23"/>
      <c r="L81" s="23"/>
      <c r="M81" s="25"/>
    </row>
    <row r="82" spans="1:13" x14ac:dyDescent="0.25">
      <c r="A82" s="23" t="s">
        <v>356</v>
      </c>
      <c r="B82" s="23" t="s">
        <v>367</v>
      </c>
      <c r="C82" s="23">
        <v>545783</v>
      </c>
      <c r="D82" s="24">
        <v>40260</v>
      </c>
      <c r="E82" s="24">
        <f t="shared" si="1"/>
        <v>40291</v>
      </c>
      <c r="F82" s="24">
        <v>40298</v>
      </c>
      <c r="G82" s="23" t="s">
        <v>276</v>
      </c>
      <c r="H82" s="23">
        <v>239476</v>
      </c>
      <c r="I82" s="23" t="s">
        <v>277</v>
      </c>
      <c r="J82" s="25">
        <v>955.68</v>
      </c>
      <c r="K82" s="23"/>
      <c r="L82" s="23"/>
      <c r="M82" s="25"/>
    </row>
    <row r="83" spans="1:13" x14ac:dyDescent="0.25">
      <c r="A83" s="23" t="s">
        <v>357</v>
      </c>
      <c r="B83" s="23" t="s">
        <v>367</v>
      </c>
      <c r="C83" s="23">
        <v>545784</v>
      </c>
      <c r="D83" s="24">
        <v>40256</v>
      </c>
      <c r="E83" s="24">
        <f t="shared" si="1"/>
        <v>40287</v>
      </c>
      <c r="F83" s="24">
        <v>40298</v>
      </c>
      <c r="G83" s="23" t="s">
        <v>276</v>
      </c>
      <c r="H83" s="23">
        <v>213693</v>
      </c>
      <c r="I83" s="23" t="s">
        <v>277</v>
      </c>
      <c r="J83" s="25">
        <v>764.28</v>
      </c>
      <c r="K83" s="23"/>
      <c r="L83" s="23"/>
      <c r="M83" s="25"/>
    </row>
    <row r="84" spans="1:13" x14ac:dyDescent="0.25">
      <c r="A84" s="23" t="s">
        <v>358</v>
      </c>
      <c r="B84" s="23" t="s">
        <v>367</v>
      </c>
      <c r="C84" s="23">
        <v>545785</v>
      </c>
      <c r="D84" s="24">
        <v>40259</v>
      </c>
      <c r="E84" s="24">
        <f t="shared" si="1"/>
        <v>40290</v>
      </c>
      <c r="F84" s="24">
        <v>40298</v>
      </c>
      <c r="G84" s="23" t="s">
        <v>276</v>
      </c>
      <c r="H84" s="23">
        <v>235040</v>
      </c>
      <c r="I84" s="23" t="s">
        <v>277</v>
      </c>
      <c r="J84" s="25">
        <v>335.61</v>
      </c>
      <c r="K84" s="23"/>
      <c r="L84" s="23"/>
      <c r="M84" s="25"/>
    </row>
    <row r="85" spans="1:13" x14ac:dyDescent="0.25">
      <c r="A85" s="23" t="s">
        <v>359</v>
      </c>
      <c r="B85" s="23" t="s">
        <v>367</v>
      </c>
      <c r="C85" s="23">
        <v>545786</v>
      </c>
      <c r="D85" s="24">
        <v>40276</v>
      </c>
      <c r="E85" s="24">
        <f t="shared" si="1"/>
        <v>40308</v>
      </c>
      <c r="F85" s="24">
        <v>40298</v>
      </c>
      <c r="G85" s="23" t="s">
        <v>276</v>
      </c>
      <c r="H85" s="23">
        <v>211771</v>
      </c>
      <c r="I85" s="23" t="s">
        <v>277</v>
      </c>
      <c r="J85" s="25">
        <v>763.29</v>
      </c>
      <c r="K85" s="23"/>
      <c r="L85" s="23"/>
      <c r="M85" s="25"/>
    </row>
    <row r="86" spans="1:13" x14ac:dyDescent="0.25">
      <c r="A86" s="23" t="s">
        <v>360</v>
      </c>
      <c r="B86" s="23" t="s">
        <v>367</v>
      </c>
      <c r="C86" s="23">
        <v>545788</v>
      </c>
      <c r="D86" s="24">
        <v>40274</v>
      </c>
      <c r="E86" s="24">
        <f t="shared" si="1"/>
        <v>40304</v>
      </c>
      <c r="F86" s="24">
        <v>40298</v>
      </c>
      <c r="G86" s="23" t="s">
        <v>278</v>
      </c>
      <c r="H86" s="23">
        <v>326543</v>
      </c>
      <c r="I86" s="23" t="s">
        <v>279</v>
      </c>
      <c r="J86" s="25">
        <v>446.16</v>
      </c>
      <c r="K86" s="23"/>
      <c r="L86" s="23"/>
      <c r="M86" s="25"/>
    </row>
    <row r="87" spans="1:13" x14ac:dyDescent="0.25">
      <c r="A87" s="23" t="s">
        <v>361</v>
      </c>
      <c r="B87" s="23" t="s">
        <v>367</v>
      </c>
      <c r="C87" s="23">
        <v>545789</v>
      </c>
      <c r="D87" s="24">
        <v>40270</v>
      </c>
      <c r="E87" s="24">
        <f t="shared" si="1"/>
        <v>40301</v>
      </c>
      <c r="F87" s="24">
        <v>40298</v>
      </c>
      <c r="G87" s="23" t="s">
        <v>278</v>
      </c>
      <c r="H87" s="23">
        <v>338553</v>
      </c>
      <c r="I87" s="23" t="s">
        <v>279</v>
      </c>
      <c r="J87" s="25">
        <v>1032.24</v>
      </c>
      <c r="K87" s="23"/>
      <c r="L87" s="23"/>
      <c r="M87" s="25"/>
    </row>
    <row r="88" spans="1:13" x14ac:dyDescent="0.25">
      <c r="A88" s="23" t="s">
        <v>362</v>
      </c>
      <c r="B88" s="23" t="s">
        <v>367</v>
      </c>
      <c r="C88" s="23">
        <v>545790</v>
      </c>
      <c r="D88" s="24">
        <v>40259</v>
      </c>
      <c r="E88" s="24">
        <f t="shared" si="1"/>
        <v>40290</v>
      </c>
      <c r="F88" s="24">
        <v>40298</v>
      </c>
      <c r="G88" s="23" t="s">
        <v>276</v>
      </c>
      <c r="H88" s="23">
        <v>213342</v>
      </c>
      <c r="I88" s="23" t="s">
        <v>277</v>
      </c>
      <c r="J88" s="25">
        <v>533.28</v>
      </c>
      <c r="K88" s="23"/>
      <c r="L88" s="23"/>
      <c r="M88" s="25"/>
    </row>
  </sheetData>
  <sortState xmlns:xlrd2="http://schemas.microsoft.com/office/spreadsheetml/2017/richdata2" ref="D5:F88">
    <sortCondition ref="F5:F88"/>
  </sortState>
  <phoneticPr fontId="4" type="noConversion"/>
  <conditionalFormatting sqref="B5:M88">
    <cfRule type="expression" dxfId="1" priority="8">
      <formula>$I5=$J$2</formula>
    </cfRule>
  </conditionalFormatting>
  <conditionalFormatting sqref="A5:A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3" sqref="B3"/>
    </sheetView>
  </sheetViews>
  <sheetFormatPr defaultRowHeight="13.8" x14ac:dyDescent="0.25"/>
  <cols>
    <col min="1" max="1" width="22.3984375" customWidth="1"/>
    <col min="2" max="4" width="19.3984375" customWidth="1"/>
  </cols>
  <sheetData>
    <row r="1" spans="1:4" ht="19.8" thickBot="1" x14ac:dyDescent="0.4">
      <c r="A1" s="16" t="s">
        <v>690</v>
      </c>
      <c r="B1" s="16"/>
      <c r="C1" s="16"/>
      <c r="D1" s="16"/>
    </row>
    <row r="2" spans="1:4" ht="14.4" thickTop="1" x14ac:dyDescent="0.25"/>
    <row r="3" spans="1:4" x14ac:dyDescent="0.25">
      <c r="A3" t="s">
        <v>692</v>
      </c>
      <c r="B3" s="1"/>
    </row>
    <row r="4" spans="1:4" x14ac:dyDescent="0.25">
      <c r="A4" t="s">
        <v>691</v>
      </c>
      <c r="B4" s="1"/>
    </row>
    <row r="5" spans="1:4" x14ac:dyDescent="0.25">
      <c r="A5" t="s">
        <v>693</v>
      </c>
      <c r="B5" s="1"/>
    </row>
    <row r="7" spans="1:4" x14ac:dyDescent="0.25">
      <c r="A7" s="3" t="s">
        <v>694</v>
      </c>
      <c r="B7" s="14" t="s">
        <v>695</v>
      </c>
      <c r="C7" s="14" t="s">
        <v>696</v>
      </c>
      <c r="D7" s="14" t="s">
        <v>697</v>
      </c>
    </row>
    <row r="8" spans="1:4" x14ac:dyDescent="0.25">
      <c r="A8" t="s">
        <v>277</v>
      </c>
      <c r="D8" s="15"/>
    </row>
    <row r="9" spans="1:4" x14ac:dyDescent="0.25">
      <c r="A9" t="s">
        <v>279</v>
      </c>
      <c r="D9" s="15"/>
    </row>
    <row r="10" spans="1:4" x14ac:dyDescent="0.25">
      <c r="D1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4"/>
  <sheetViews>
    <sheetView zoomScaleNormal="100" workbookViewId="0">
      <selection activeCell="F37" sqref="F37"/>
    </sheetView>
  </sheetViews>
  <sheetFormatPr defaultRowHeight="13.8" x14ac:dyDescent="0.25"/>
  <cols>
    <col min="1" max="3" width="11.59765625" style="11" customWidth="1"/>
    <col min="4" max="4" width="27.09765625" customWidth="1"/>
    <col min="5" max="5" width="2.296875" customWidth="1"/>
    <col min="6" max="8" width="11.59765625" customWidth="1"/>
    <col min="9" max="9" width="27.09765625" customWidth="1"/>
    <col min="10" max="10" width="2.296875" customWidth="1"/>
    <col min="11" max="13" width="11.59765625" customWidth="1"/>
    <col min="14" max="14" width="27.09765625" customWidth="1"/>
    <col min="15" max="15" width="2.296875" customWidth="1"/>
    <col min="16" max="18" width="11.59765625" customWidth="1"/>
    <col min="19" max="19" width="27.09765625" customWidth="1"/>
  </cols>
  <sheetData>
    <row r="1" spans="1:19" ht="19.5" customHeight="1" x14ac:dyDescent="0.25">
      <c r="A1" s="30" t="s">
        <v>368</v>
      </c>
      <c r="B1" s="30"/>
      <c r="C1" s="30"/>
      <c r="D1" s="30"/>
      <c r="F1" s="30" t="s">
        <v>369</v>
      </c>
      <c r="G1" s="30"/>
      <c r="H1" s="30"/>
      <c r="I1" s="30"/>
      <c r="K1" s="30" t="s">
        <v>369</v>
      </c>
      <c r="L1" s="30"/>
      <c r="M1" s="30"/>
      <c r="N1" s="30"/>
      <c r="P1" s="30" t="s">
        <v>370</v>
      </c>
      <c r="Q1" s="30"/>
      <c r="R1" s="30"/>
      <c r="S1" s="30"/>
    </row>
    <row r="2" spans="1:19" ht="14.25" customHeight="1" x14ac:dyDescent="0.25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 x14ac:dyDescent="0.25">
      <c r="A3" s="26">
        <v>0</v>
      </c>
      <c r="B3" s="26">
        <v>0</v>
      </c>
      <c r="C3" s="26" t="s">
        <v>375</v>
      </c>
      <c r="D3" s="27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 x14ac:dyDescent="0.25">
      <c r="A4" s="26">
        <v>1</v>
      </c>
      <c r="B4" s="26">
        <v>1</v>
      </c>
      <c r="C4" s="26" t="s">
        <v>380</v>
      </c>
      <c r="D4" s="27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 x14ac:dyDescent="0.25">
      <c r="A5" s="26">
        <v>2</v>
      </c>
      <c r="B5" s="26">
        <v>10</v>
      </c>
      <c r="C5" s="26" t="s">
        <v>385</v>
      </c>
      <c r="D5" s="27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 x14ac:dyDescent="0.25">
      <c r="A6" s="26">
        <v>3</v>
      </c>
      <c r="B6" s="26">
        <v>11</v>
      </c>
      <c r="C6" s="26" t="s">
        <v>390</v>
      </c>
      <c r="D6" s="27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 x14ac:dyDescent="0.25">
      <c r="A7" s="26">
        <v>4</v>
      </c>
      <c r="B7" s="26">
        <v>100</v>
      </c>
      <c r="C7" s="26" t="s">
        <v>395</v>
      </c>
      <c r="D7" s="27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 x14ac:dyDescent="0.25">
      <c r="A8" s="26">
        <v>5</v>
      </c>
      <c r="B8" s="26">
        <v>101</v>
      </c>
      <c r="C8" s="26" t="s">
        <v>400</v>
      </c>
      <c r="D8" s="27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 x14ac:dyDescent="0.25">
      <c r="A9" s="26">
        <v>6</v>
      </c>
      <c r="B9" s="26">
        <v>110</v>
      </c>
      <c r="C9" s="26" t="s">
        <v>405</v>
      </c>
      <c r="D9" s="27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 x14ac:dyDescent="0.25">
      <c r="A10" s="26">
        <v>7</v>
      </c>
      <c r="B10" s="26">
        <v>111</v>
      </c>
      <c r="C10" s="26" t="s">
        <v>410</v>
      </c>
      <c r="D10" s="27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 x14ac:dyDescent="0.25">
      <c r="A11" s="26">
        <v>8</v>
      </c>
      <c r="B11" s="26">
        <v>1000</v>
      </c>
      <c r="C11" s="26" t="s">
        <v>415</v>
      </c>
      <c r="D11" s="27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 x14ac:dyDescent="0.25">
      <c r="A12" s="26">
        <v>9</v>
      </c>
      <c r="B12" s="26">
        <v>1001</v>
      </c>
      <c r="C12" s="28" t="s">
        <v>420</v>
      </c>
      <c r="D12" s="27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 x14ac:dyDescent="0.25">
      <c r="A13" s="26">
        <v>10</v>
      </c>
      <c r="B13" s="26">
        <v>1010</v>
      </c>
      <c r="C13" s="26" t="s">
        <v>425</v>
      </c>
      <c r="D13" s="27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 x14ac:dyDescent="0.25">
      <c r="A14" s="26">
        <v>11</v>
      </c>
      <c r="B14" s="26">
        <v>1011</v>
      </c>
      <c r="C14" s="26" t="s">
        <v>430</v>
      </c>
      <c r="D14" s="27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 x14ac:dyDescent="0.25">
      <c r="A15" s="26">
        <v>12</v>
      </c>
      <c r="B15" s="26">
        <v>1100</v>
      </c>
      <c r="C15" s="26" t="s">
        <v>435</v>
      </c>
      <c r="D15" s="27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 x14ac:dyDescent="0.25">
      <c r="A16" s="26">
        <v>13</v>
      </c>
      <c r="B16" s="26">
        <v>1101</v>
      </c>
      <c r="C16" s="28" t="s">
        <v>283</v>
      </c>
      <c r="D16" s="29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 x14ac:dyDescent="0.25">
      <c r="A17" s="26">
        <v>14</v>
      </c>
      <c r="B17" s="26">
        <v>1110</v>
      </c>
      <c r="C17" s="26" t="s">
        <v>444</v>
      </c>
      <c r="D17" s="27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 x14ac:dyDescent="0.25">
      <c r="A18" s="26">
        <v>15</v>
      </c>
      <c r="B18" s="26">
        <v>1111</v>
      </c>
      <c r="C18" s="26" t="s">
        <v>449</v>
      </c>
      <c r="D18" s="27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 x14ac:dyDescent="0.25">
      <c r="A19" s="26">
        <v>16</v>
      </c>
      <c r="B19" s="26">
        <v>10000</v>
      </c>
      <c r="C19" s="26" t="s">
        <v>453</v>
      </c>
      <c r="D19" s="27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 x14ac:dyDescent="0.25">
      <c r="A20" s="26">
        <v>17</v>
      </c>
      <c r="B20" s="26">
        <v>10001</v>
      </c>
      <c r="C20" s="26" t="s">
        <v>457</v>
      </c>
      <c r="D20" s="27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 x14ac:dyDescent="0.25">
      <c r="A21" s="26">
        <v>18</v>
      </c>
      <c r="B21" s="26">
        <v>10010</v>
      </c>
      <c r="C21" s="26" t="s">
        <v>461</v>
      </c>
      <c r="D21" s="27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 x14ac:dyDescent="0.25">
      <c r="A22" s="26">
        <v>19</v>
      </c>
      <c r="B22" s="26">
        <v>10011</v>
      </c>
      <c r="C22" s="26" t="s">
        <v>465</v>
      </c>
      <c r="D22" s="27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 x14ac:dyDescent="0.25">
      <c r="A23" s="26">
        <v>20</v>
      </c>
      <c r="B23" s="26">
        <v>10100</v>
      </c>
      <c r="C23" s="26" t="s">
        <v>469</v>
      </c>
      <c r="D23" s="27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 x14ac:dyDescent="0.25">
      <c r="A24" s="26">
        <v>21</v>
      </c>
      <c r="B24" s="26">
        <v>10101</v>
      </c>
      <c r="C24" s="26" t="s">
        <v>473</v>
      </c>
      <c r="D24" s="27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 x14ac:dyDescent="0.25">
      <c r="A25" s="26">
        <v>22</v>
      </c>
      <c r="B25" s="26">
        <v>10110</v>
      </c>
      <c r="C25" s="26" t="s">
        <v>477</v>
      </c>
      <c r="D25" s="27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 x14ac:dyDescent="0.25">
      <c r="A26" s="26">
        <v>23</v>
      </c>
      <c r="B26" s="26">
        <v>10111</v>
      </c>
      <c r="C26" s="26" t="s">
        <v>481</v>
      </c>
      <c r="D26" s="27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 x14ac:dyDescent="0.25">
      <c r="A27" s="26">
        <v>24</v>
      </c>
      <c r="B27" s="26">
        <v>11000</v>
      </c>
      <c r="C27" s="26" t="s">
        <v>485</v>
      </c>
      <c r="D27" s="27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 x14ac:dyDescent="0.25">
      <c r="A28" s="26">
        <v>25</v>
      </c>
      <c r="B28" s="26">
        <v>11001</v>
      </c>
      <c r="C28" s="26" t="s">
        <v>489</v>
      </c>
      <c r="D28" s="27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 x14ac:dyDescent="0.25">
      <c r="A29" s="26">
        <v>26</v>
      </c>
      <c r="B29" s="26">
        <v>11010</v>
      </c>
      <c r="C29" s="26" t="s">
        <v>494</v>
      </c>
      <c r="D29" s="27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 x14ac:dyDescent="0.25">
      <c r="A30" s="26">
        <v>27</v>
      </c>
      <c r="B30" s="26">
        <v>11011</v>
      </c>
      <c r="C30" s="26" t="s">
        <v>501</v>
      </c>
      <c r="D30" s="27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 x14ac:dyDescent="0.25">
      <c r="A31" s="26">
        <v>28</v>
      </c>
      <c r="B31" s="26">
        <v>11100</v>
      </c>
      <c r="C31" s="26" t="s">
        <v>508</v>
      </c>
      <c r="D31" s="27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 x14ac:dyDescent="0.25">
      <c r="A32" s="26">
        <v>29</v>
      </c>
      <c r="B32" s="26">
        <v>11101</v>
      </c>
      <c r="C32" s="26" t="s">
        <v>515</v>
      </c>
      <c r="D32" s="27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 x14ac:dyDescent="0.25">
      <c r="A33" s="26">
        <v>30</v>
      </c>
      <c r="B33" s="26">
        <v>11110</v>
      </c>
      <c r="C33" s="26" t="s">
        <v>522</v>
      </c>
      <c r="D33" s="27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 x14ac:dyDescent="0.25">
      <c r="A34" s="26">
        <v>31</v>
      </c>
      <c r="B34" s="26">
        <v>11111</v>
      </c>
      <c r="C34" s="26" t="s">
        <v>529</v>
      </c>
      <c r="D34" s="27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 x14ac:dyDescent="0.25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 x14ac:dyDescent="0.25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 x14ac:dyDescent="0.25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 x14ac:dyDescent="0.25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 x14ac:dyDescent="0.25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 x14ac:dyDescent="0.25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 x14ac:dyDescent="0.25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 x14ac:dyDescent="0.25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 x14ac:dyDescent="0.25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 x14ac:dyDescent="0.25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 x14ac:dyDescent="0.25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 x14ac:dyDescent="0.25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 x14ac:dyDescent="0.25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 x14ac:dyDescent="0.25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 x14ac:dyDescent="0.25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 x14ac:dyDescent="0.25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 x14ac:dyDescent="0.25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 x14ac:dyDescent="0.25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 x14ac:dyDescent="0.25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 x14ac:dyDescent="0.25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 x14ac:dyDescent="0.25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 x14ac:dyDescent="0.25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 x14ac:dyDescent="0.25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 x14ac:dyDescent="0.25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 x14ac:dyDescent="0.25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 x14ac:dyDescent="0.25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 x14ac:dyDescent="0.25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 x14ac:dyDescent="0.25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 x14ac:dyDescent="0.25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 x14ac:dyDescent="0.25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 x14ac:dyDescent="0.25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 x14ac:dyDescent="0.25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 x14ac:dyDescent="0.25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 x14ac:dyDescent="0.25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 x14ac:dyDescent="0.25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 x14ac:dyDescent="0.25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 x14ac:dyDescent="0.25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 x14ac:dyDescent="0.25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 x14ac:dyDescent="0.25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 x14ac:dyDescent="0.25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 x14ac:dyDescent="0.25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 x14ac:dyDescent="0.25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 x14ac:dyDescent="0.25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 x14ac:dyDescent="0.25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 x14ac:dyDescent="0.25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 x14ac:dyDescent="0.25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 x14ac:dyDescent="0.25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 x14ac:dyDescent="0.25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 x14ac:dyDescent="0.25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 x14ac:dyDescent="0.25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 x14ac:dyDescent="0.25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 x14ac:dyDescent="0.25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 x14ac:dyDescent="0.25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 x14ac:dyDescent="0.25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 x14ac:dyDescent="0.25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 x14ac:dyDescent="0.25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 x14ac:dyDescent="0.25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 x14ac:dyDescent="0.25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 x14ac:dyDescent="0.25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 x14ac:dyDescent="0.25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 x14ac:dyDescent="0.25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 x14ac:dyDescent="0.25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 x14ac:dyDescent="0.25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 x14ac:dyDescent="0.25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 x14ac:dyDescent="0.25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 x14ac:dyDescent="0.25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 x14ac:dyDescent="0.25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 x14ac:dyDescent="0.25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 x14ac:dyDescent="0.25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 x14ac:dyDescent="0.25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 x14ac:dyDescent="0.25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 x14ac:dyDescent="0.25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 x14ac:dyDescent="0.25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 x14ac:dyDescent="0.25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 x14ac:dyDescent="0.25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 x14ac:dyDescent="0.25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 x14ac:dyDescent="0.25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 x14ac:dyDescent="0.25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 x14ac:dyDescent="0.25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 x14ac:dyDescent="0.25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 x14ac:dyDescent="0.25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 x14ac:dyDescent="0.25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 x14ac:dyDescent="0.25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 x14ac:dyDescent="0.25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 x14ac:dyDescent="0.25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 x14ac:dyDescent="0.25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 x14ac:dyDescent="0.25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 x14ac:dyDescent="0.25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 x14ac:dyDescent="0.25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 x14ac:dyDescent="0.25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 x14ac:dyDescent="0.25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 x14ac:dyDescent="0.25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 x14ac:dyDescent="0.25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 x14ac:dyDescent="0.25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 x14ac:dyDescent="0.25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 x14ac:dyDescent="0.25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 x14ac:dyDescent="0.25">
      <c r="A131"/>
      <c r="B131"/>
      <c r="C131"/>
    </row>
    <row r="132" spans="1:19" x14ac:dyDescent="0.25">
      <c r="A132"/>
      <c r="B132"/>
      <c r="C132"/>
    </row>
    <row r="133" spans="1:19" x14ac:dyDescent="0.25">
      <c r="A133"/>
      <c r="B133"/>
      <c r="C133"/>
    </row>
    <row r="134" spans="1:19" ht="38.1" customHeight="1" x14ac:dyDescent="0.25">
      <c r="A134"/>
      <c r="B134"/>
      <c r="C134"/>
    </row>
    <row r="135" spans="1:19" x14ac:dyDescent="0.25">
      <c r="A135"/>
      <c r="B135"/>
      <c r="C135"/>
    </row>
    <row r="136" spans="1:19" x14ac:dyDescent="0.25">
      <c r="A136"/>
      <c r="B136"/>
      <c r="C136"/>
    </row>
    <row r="137" spans="1:19" x14ac:dyDescent="0.25">
      <c r="A137"/>
      <c r="B137"/>
      <c r="C137"/>
    </row>
    <row r="138" spans="1:19" x14ac:dyDescent="0.25">
      <c r="A138"/>
      <c r="B138"/>
      <c r="C138"/>
    </row>
    <row r="139" spans="1:19" x14ac:dyDescent="0.25">
      <c r="A139"/>
      <c r="B139"/>
      <c r="C139"/>
    </row>
    <row r="140" spans="1:19" x14ac:dyDescent="0.25">
      <c r="A140"/>
      <c r="B140"/>
      <c r="C140"/>
    </row>
    <row r="141" spans="1:19" x14ac:dyDescent="0.25">
      <c r="A141"/>
      <c r="B141"/>
      <c r="C141"/>
    </row>
    <row r="142" spans="1:19" x14ac:dyDescent="0.25">
      <c r="A142"/>
      <c r="B142"/>
      <c r="C142"/>
    </row>
    <row r="143" spans="1:19" x14ac:dyDescent="0.25">
      <c r="A143"/>
      <c r="B143"/>
      <c r="C143"/>
    </row>
    <row r="144" spans="1:19" x14ac:dyDescent="0.25">
      <c r="A144"/>
      <c r="B144"/>
      <c r="C144"/>
    </row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Invoice Statement</vt:lpstr>
      <vt:lpstr>MC Invoice Report</vt:lpstr>
      <vt:lpstr>Recon Analysis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joere</cp:lastModifiedBy>
  <dcterms:created xsi:type="dcterms:W3CDTF">2019-12-02T06:01:41Z</dcterms:created>
  <dcterms:modified xsi:type="dcterms:W3CDTF">2022-09-17T15:13:04Z</dcterms:modified>
</cp:coreProperties>
</file>