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3\"/>
    </mc:Choice>
  </mc:AlternateContent>
  <xr:revisionPtr revIDLastSave="0" documentId="13_ncr:1_{1BB94974-BD83-41AC-B02F-19B86EB60C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O6" i="1"/>
  <c r="O7" i="1"/>
  <c r="O8" i="1"/>
  <c r="O9" i="1"/>
  <c r="O10" i="1"/>
  <c r="O5" i="1"/>
  <c r="N6" i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<sst xmlns="http://schemas.openxmlformats.org/spreadsheetml/2006/main" count="232" uniqueCount="158">
  <si>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</si>
  <si>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</si>
  <si>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</si>
  <si>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</si>
  <si>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</si>
  <si>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</si>
  <si>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</si>
  <si>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</si>
  <si>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</si>
  <si>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</si>
  <si>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</si>
  <si>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</si>
  <si>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</si>
  <si>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</si>
  <si>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</si>
  <si>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</si>
  <si>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</si>
  <si>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</si>
  <si>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</si>
  <si>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</si>
  <si>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</si>
  <si>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</si>
  <si>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</si>
  <si>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</si>
  <si>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</si>
  <si>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</si>
  <si>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</si>
  <si>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</si>
  <si>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</si>
  <si>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</si>
  <si>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</si>
  <si>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</si>
  <si>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</si>
  <si>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</si>
  <si>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</si>
  <si>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</si>
  <si>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</si>
  <si>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</si>
  <si>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</si>
  <si>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</si>
  <si>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</si>
  <si>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</si>
  <si>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</si>
  <si>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</si>
  <si>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</si>
  <si>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</si>
  <si>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</si>
  <si>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</si>
  <si>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</si>
  <si>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</si>
  <si>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</si>
  <si>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</si>
  <si>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</si>
  <si>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</si>
  <si>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</si>
  <si>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</si>
  <si>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</si>
  <si>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</si>
  <si>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</si>
  <si>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</si>
  <si>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</si>
  <si>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</si>
  <si>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</si>
  <si>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</si>
  <si>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</si>
  <si>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</si>
  <si>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</si>
  <si>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</si>
  <si>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</si>
  <si>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</si>
  <si>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</si>
  <si>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</si>
  <si>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</si>
  <si>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</si>
  <si>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</si>
  <si>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</si>
  <si>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</si>
  <si>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</si>
  <si>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</si>
  <si>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</si>
  <si>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</si>
  <si>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</si>
  <si>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</si>
  <si>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</si>
  <si>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</si>
  <si>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</si>
  <si>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</si>
  <si>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</si>
  <si>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</si>
  <si>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</si>
  <si>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</si>
  <si>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</si>
  <si>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</si>
  <si>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</si>
  <si>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</si>
  <si>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</si>
  <si>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</si>
  <si>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</si>
  <si>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</si>
  <si>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</si>
  <si>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</si>
  <si>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</si>
  <si>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</si>
  <si>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</si>
  <si>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</si>
  <si>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</si>
  <si>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</si>
  <si>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</si>
  <si>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</si>
  <si>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</si>
  <si>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</si>
  <si>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</si>
  <si>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</si>
  <si>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</si>
  <si>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</si>
  <si>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</si>
  <si>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</si>
  <si>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</si>
  <si>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</si>
  <si>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</si>
  <si>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</si>
  <si>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</si>
  <si>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</si>
  <si>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</si>
  <si>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</si>
  <si>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</si>
  <si>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</si>
  <si>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</si>
  <si>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</si>
  <si>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</si>
  <si>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</si>
  <si>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</si>
  <si>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</si>
  <si>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</si>
  <si>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</si>
  <si>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</si>
  <si>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</si>
  <si>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</si>
  <si>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</si>
  <si>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</si>
  <si>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</si>
  <si>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</si>
  <si>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</si>
  <si>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</si>
  <si>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</si>
  <si>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Arial"/>
        <family val="2"/>
        <scheme val="minor"/>
      </rPr>
      <t>Tips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Hints</t>
    </r>
    <r>
      <rPr>
        <sz val="11"/>
        <color theme="1"/>
        <rFont val="Arial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</si>
  <si>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Arial"/>
        <family val="2"/>
        <scheme val="minor"/>
      </rPr>
      <t>Name Box</t>
    </r>
    <r>
      <rPr>
        <sz val="11"/>
        <color theme="1"/>
        <rFont val="Arial"/>
        <family val="2"/>
        <scheme val="minor"/>
      </rPr>
      <t xml:space="preserve"> to change the name of cell </t>
    </r>
    <r>
      <rPr>
        <b/>
        <sz val="11"/>
        <color theme="1"/>
        <rFont val="Arial"/>
        <family val="2"/>
        <scheme val="minor"/>
      </rPr>
      <t>G2</t>
    </r>
    <r>
      <rPr>
        <sz val="11"/>
        <color theme="1"/>
        <rFont val="Arial"/>
        <family val="2"/>
        <scheme val="minor"/>
      </rPr>
      <t xml:space="preserve"> to </t>
    </r>
    <r>
      <rPr>
        <b/>
        <sz val="11"/>
        <color theme="1"/>
        <rFont val="Arial"/>
        <family val="2"/>
        <scheme val="minor"/>
      </rPr>
      <t>Overtime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</si>
  <si>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G5</t>
    </r>
    <r>
      <rPr>
        <sz val="11"/>
        <color theme="1"/>
        <rFont val="Arial"/>
        <family val="2"/>
        <scheme val="minor"/>
      </rPr>
      <t xml:space="preserve"> calculate the overtime rate by multiplying the </t>
    </r>
    <r>
      <rPr>
        <b/>
        <sz val="11"/>
        <color theme="1"/>
        <rFont val="Arial"/>
        <family val="2"/>
        <scheme val="minor"/>
      </rPr>
      <t>Hourly Rate</t>
    </r>
    <r>
      <rPr>
        <sz val="11"/>
        <color theme="1"/>
        <rFont val="Arial"/>
        <family val="2"/>
        <scheme val="minor"/>
      </rPr>
      <t xml:space="preserve"> by </t>
    </r>
    <r>
      <rPr>
        <b/>
        <sz val="11"/>
        <color theme="1"/>
        <rFont val="Arial"/>
        <family val="2"/>
        <scheme val="minor"/>
      </rPr>
      <t>Overtime</t>
    </r>
    <r>
      <rPr>
        <sz val="11"/>
        <color theme="1"/>
        <rFont val="Arial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</si>
  <si>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Arial"/>
        <family val="2"/>
        <scheme val="minor"/>
      </rPr>
      <t>Create from Selection</t>
    </r>
    <r>
      <rPr>
        <sz val="11"/>
        <color theme="1"/>
        <rFont val="Arial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</si>
  <si>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Arial"/>
        <family val="2"/>
        <scheme val="minor"/>
      </rPr>
      <t>J2</t>
    </r>
    <r>
      <rPr>
        <sz val="11"/>
        <color theme="1"/>
        <rFont val="Arial"/>
        <family val="2"/>
        <scheme val="minor"/>
      </rPr>
      <t xml:space="preserve"> calculate the total number of </t>
    </r>
    <r>
      <rPr>
        <b/>
        <sz val="11"/>
        <color theme="1"/>
        <rFont val="Arial"/>
        <family val="2"/>
        <scheme val="minor"/>
      </rPr>
      <t>Days Sick</t>
    </r>
    <r>
      <rPr>
        <sz val="11"/>
        <color theme="1"/>
        <rFont val="Arial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</si>
  <si>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Arial"/>
        <family val="2"/>
        <scheme val="minor"/>
      </rPr>
      <t>J5</t>
    </r>
    <r>
      <rPr>
        <sz val="11"/>
        <color theme="1"/>
        <rFont val="Arial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Arial"/>
        <family val="2"/>
        <scheme val="minor"/>
      </rPr>
      <t>Leave Taken</t>
    </r>
    <r>
      <rPr>
        <sz val="11"/>
        <color theme="1"/>
        <rFont val="Arial"/>
        <family val="2"/>
        <scheme val="minor"/>
      </rPr>
      <t xml:space="preserve"> from </t>
    </r>
    <r>
      <rPr>
        <b/>
        <sz val="11"/>
        <color theme="1"/>
        <rFont val="Arial"/>
        <family val="2"/>
        <scheme val="minor"/>
      </rPr>
      <t>Leave Allowance</t>
    </r>
    <r>
      <rPr>
        <sz val="11"/>
        <color theme="1"/>
        <rFont val="Arial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</si>
  <si>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Arial"/>
        <family val="2"/>
        <scheme val="minor"/>
      </rPr>
      <t>Create from Selection</t>
    </r>
    <r>
      <rPr>
        <sz val="11"/>
        <color theme="1"/>
        <rFont val="Arial"/>
        <family val="2"/>
        <scheme val="minor"/>
      </rPr>
      <t xml:space="preserve"> to name the list of departments in column </t>
    </r>
    <r>
      <rPr>
        <b/>
        <sz val="11"/>
        <color theme="1"/>
        <rFont val="Arial"/>
        <family val="2"/>
        <scheme val="minor"/>
      </rPr>
      <t>M</t>
    </r>
    <r>
      <rPr>
        <sz val="11"/>
        <color theme="1"/>
        <rFont val="Arial"/>
        <family val="2"/>
        <scheme val="minor"/>
      </rPr>
      <t>.</t>
    </r>
  </si>
  <si>
    <r>
      <t xml:space="preserve">Go to the </t>
    </r>
    <r>
      <rPr>
        <b/>
        <sz val="11"/>
        <color theme="1"/>
        <rFont val="Arial"/>
        <family val="2"/>
        <scheme val="minor"/>
      </rPr>
      <t>Name Box</t>
    </r>
    <r>
      <rPr>
        <sz val="11"/>
        <color theme="1"/>
        <rFont val="Arial"/>
        <family val="2"/>
        <scheme val="minor"/>
      </rPr>
      <t xml:space="preserve"> and select </t>
    </r>
    <r>
      <rPr>
        <b/>
        <sz val="11"/>
        <color theme="1"/>
        <rFont val="Arial"/>
        <family val="2"/>
        <scheme val="minor"/>
      </rPr>
      <t>Department</t>
    </r>
    <r>
      <rPr>
        <sz val="11"/>
        <color theme="1"/>
        <rFont val="Arial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</si>
  <si>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Arial"/>
        <family val="2"/>
        <scheme val="minor"/>
      </rPr>
      <t>Name Manager</t>
    </r>
    <r>
      <rPr>
        <sz val="11"/>
        <color theme="1"/>
        <rFont val="Arial"/>
        <family val="2"/>
        <scheme val="minor"/>
      </rPr>
      <t xml:space="preserve"> and create a new constant called </t>
    </r>
    <r>
      <rPr>
        <b/>
        <sz val="11"/>
        <color theme="1"/>
        <rFont val="Arial"/>
        <family val="2"/>
        <scheme val="minor"/>
      </rPr>
      <t>Leave_Allowance</t>
    </r>
    <r>
      <rPr>
        <sz val="11"/>
        <color theme="1"/>
        <rFont val="Arial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</si>
  <si>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Arial"/>
        <family val="2"/>
        <scheme val="minor"/>
      </rPr>
      <t>Data Validation</t>
    </r>
    <r>
      <rPr>
        <sz val="11"/>
        <color theme="1"/>
        <rFont val="Arial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Arial"/>
        <family val="2"/>
        <scheme val="minor"/>
      </rPr>
      <t>Departments</t>
    </r>
    <r>
      <rPr>
        <sz val="11"/>
        <color theme="1"/>
        <rFont val="Arial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</si>
  <si>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Arial"/>
        <family val="2"/>
        <scheme val="minor"/>
      </rPr>
      <t>N5</t>
    </r>
    <r>
      <rPr>
        <sz val="11"/>
        <color theme="1"/>
        <rFont val="Arial"/>
        <family val="2"/>
        <scheme val="minor"/>
      </rPr>
      <t xml:space="preserve"> calculate the total leave available in the </t>
    </r>
    <r>
      <rPr>
        <b/>
        <sz val="11"/>
        <color theme="1"/>
        <rFont val="Arial"/>
        <family val="2"/>
        <scheme val="minor"/>
      </rPr>
      <t>Accounting</t>
    </r>
    <r>
      <rPr>
        <sz val="11"/>
        <color theme="1"/>
        <rFont val="Arial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</si>
  <si>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Arial"/>
        <family val="2"/>
        <scheme val="minor"/>
      </rPr>
      <t>O5</t>
    </r>
    <r>
      <rPr>
        <sz val="11"/>
        <color theme="1"/>
        <rFont val="Arial"/>
        <family val="2"/>
        <scheme val="minor"/>
      </rPr>
      <t xml:space="preserve"> calculate the </t>
    </r>
    <r>
      <rPr>
        <b/>
        <sz val="11"/>
        <color theme="1"/>
        <rFont val="Arial"/>
        <family val="2"/>
        <scheme val="minor"/>
      </rPr>
      <t>average</t>
    </r>
    <r>
      <rPr>
        <sz val="11"/>
        <color theme="1"/>
        <rFont val="Arial"/>
        <family val="2"/>
        <scheme val="minor"/>
      </rPr>
      <t xml:space="preserve"> Hourly Rate for staff who are </t>
    </r>
    <r>
      <rPr>
        <b/>
        <sz val="11"/>
        <color theme="1"/>
        <rFont val="Arial"/>
        <family val="2"/>
        <scheme val="minor"/>
      </rPr>
      <t>Part Time</t>
    </r>
    <r>
      <rPr>
        <sz val="11"/>
        <color theme="1"/>
        <rFont val="Arial"/>
        <family val="2"/>
        <scheme val="minor"/>
      </rPr>
      <t xml:space="preserve"> and in the </t>
    </r>
    <r>
      <rPr>
        <b/>
        <sz val="11"/>
        <color theme="1"/>
        <rFont val="Arial"/>
        <family val="2"/>
        <scheme val="minor"/>
      </rPr>
      <t>Accounting Department</t>
    </r>
    <r>
      <rPr>
        <sz val="11"/>
        <color theme="1"/>
        <rFont val="Arial"/>
        <family val="2"/>
        <scheme val="minor"/>
      </rPr>
      <t xml:space="preserve"> (i.e. 2 criteria </t>
    </r>
    <r>
      <rPr>
        <b/>
        <sz val="11"/>
        <color theme="1"/>
        <rFont val="Arial"/>
        <family val="2"/>
        <scheme val="minor"/>
      </rPr>
      <t>M5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O4</t>
    </r>
    <r>
      <rPr>
        <sz val="11"/>
        <color theme="1"/>
        <rFont val="Arial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</si>
  <si>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Arial"/>
        <family val="2"/>
        <scheme val="minor"/>
      </rPr>
      <t>M5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O4</t>
    </r>
    <r>
      <rPr>
        <sz val="11"/>
        <color theme="1"/>
        <rFont val="Arial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</si>
</sst>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3"/>
      <name val="Times New Roman"/>
      <family val="2"/>
      <scheme val="maj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2" fillId="0" borderId="0" xfId="2" applyFill="1"/>
    <xf numFmtId="0" fontId="2" fillId="2" borderId="0" xfId="2"/>
    <xf numFmtId="164" fontId="9" fillId="0" borderId="2" xfId="0" applyNumberFormat="1" applyFont="1" applyBorder="1"/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10" zoomScale="120" zoomScaleNormal="120" workbookViewId="0">
      <selection activeCell="G18" sqref="G18"/>
    </sheetView>
  </sheetViews>
  <sheetFormatPr defaultRowHeight="13.8" x14ac:dyDescent="0.25"/>
  <cols>
    <col min="1" max="1" width="5.296875" customWidth="1"/>
    <col min="2" max="2" width="4.3984375" style="3" customWidth="1"/>
    <col min="8" max="8" width="12.59765625" customWidth="1"/>
    <col min="15" max="15" width="21" customWidth="1"/>
    <col min="16" max="16" width="10" style="22" customWidth="1"/>
  </cols>
  <sheetData>
    <row r="2" spans="2:16" ht="30" x14ac:dyDescent="0.5">
      <c r="I2" s="26" t="s">
        <v>143</v>
      </c>
      <c r="J2" s="26"/>
      <c r="K2" s="26"/>
      <c r="L2" s="26"/>
      <c r="M2" s="26"/>
      <c r="N2" s="26"/>
      <c r="O2" s="26"/>
      <c r="P2" s="26"/>
    </row>
    <row r="3" spans="2:16" ht="20.399999999999999" x14ac:dyDescent="0.35">
      <c r="I3" s="27" t="s">
        <v>144</v>
      </c>
      <c r="J3" s="27"/>
      <c r="K3" s="27"/>
      <c r="L3" s="27"/>
      <c r="M3" s="27"/>
      <c r="N3" s="27"/>
      <c r="O3" s="27"/>
      <c r="P3" s="27"/>
    </row>
    <row r="4" spans="2:16" ht="17.7" customHeight="1" x14ac:dyDescent="0.25"/>
    <row r="5" spans="2:16" ht="21.45" customHeight="1" x14ac:dyDescent="0.25">
      <c r="I5" s="25" t="s">
        <v>142</v>
      </c>
      <c r="J5" s="25"/>
      <c r="K5" s="25"/>
      <c r="L5" s="25"/>
      <c r="M5" s="25"/>
      <c r="N5" s="25"/>
      <c r="O5" s="25"/>
      <c r="P5" s="25"/>
    </row>
    <row r="8" spans="2:16" ht="18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25">
      <c r="B9" t="s">
        <v>145</v>
      </c>
    </row>
    <row r="10" spans="2:16" ht="8.25" customHeight="1" x14ac:dyDescent="0.25"/>
    <row r="11" spans="2:16" x14ac:dyDescent="0.25">
      <c r="B11" s="3" t="s">
        <v>139</v>
      </c>
      <c r="C11" t="s">
        <v>146</v>
      </c>
    </row>
    <row r="12" spans="2:16" x14ac:dyDescent="0.25">
      <c r="B12" s="3" t="s">
        <v>11</v>
      </c>
      <c r="C12" t="s">
        <v>147</v>
      </c>
    </row>
    <row r="13" spans="2:16" ht="8.25" customHeight="1" x14ac:dyDescent="0.25"/>
    <row r="14" spans="2:16" x14ac:dyDescent="0.25">
      <c r="B14" s="3" t="s">
        <v>134</v>
      </c>
      <c r="C14" t="s">
        <v>148</v>
      </c>
      <c r="P14" s="24" t="s">
        <v>135</v>
      </c>
    </row>
    <row r="15" spans="2:16" ht="8.25" customHeight="1" x14ac:dyDescent="0.25"/>
    <row r="16" spans="2:16" x14ac:dyDescent="0.25">
      <c r="B16" s="3" t="s">
        <v>118</v>
      </c>
      <c r="C16" t="s">
        <v>149</v>
      </c>
    </row>
    <row r="17" spans="2:16" ht="8.25" customHeight="1" x14ac:dyDescent="0.25"/>
    <row r="18" spans="2:16" x14ac:dyDescent="0.25">
      <c r="B18" s="3" t="s">
        <v>140</v>
      </c>
      <c r="C18" t="s">
        <v>153</v>
      </c>
    </row>
    <row r="19" spans="2:16" x14ac:dyDescent="0.25">
      <c r="B19" s="3" t="s">
        <v>11</v>
      </c>
      <c r="C19" t="s">
        <v>150</v>
      </c>
    </row>
    <row r="20" spans="2:16" ht="8.25" customHeight="1" x14ac:dyDescent="0.25"/>
    <row r="21" spans="2:16" x14ac:dyDescent="0.25">
      <c r="B21" s="3">
        <v>5</v>
      </c>
      <c r="C21" t="s">
        <v>151</v>
      </c>
    </row>
    <row r="22" spans="2:16" ht="8.25" customHeight="1" x14ac:dyDescent="0.25"/>
    <row r="23" spans="2:16" x14ac:dyDescent="0.25">
      <c r="B23" s="3" t="s">
        <v>141</v>
      </c>
      <c r="C23" t="s">
        <v>152</v>
      </c>
    </row>
    <row r="24" spans="2:16" x14ac:dyDescent="0.25">
      <c r="B24" s="3" t="s">
        <v>11</v>
      </c>
      <c r="C24" t="s">
        <v>154</v>
      </c>
      <c r="P24" s="24" t="s">
        <v>135</v>
      </c>
    </row>
    <row r="25" spans="2:16" ht="8.25" customHeight="1" x14ac:dyDescent="0.25"/>
    <row r="26" spans="2:16" x14ac:dyDescent="0.25">
      <c r="B26" s="3" t="s">
        <v>136</v>
      </c>
      <c r="C26" t="s">
        <v>155</v>
      </c>
      <c r="P26" s="24" t="s">
        <v>12</v>
      </c>
    </row>
    <row r="27" spans="2:16" ht="8.25" customHeight="1" x14ac:dyDescent="0.25"/>
    <row r="28" spans="2:16" x14ac:dyDescent="0.25">
      <c r="B28" s="3" t="s">
        <v>137</v>
      </c>
      <c r="C28" t="s">
        <v>156</v>
      </c>
      <c r="P28" s="24" t="s">
        <v>12</v>
      </c>
    </row>
    <row r="29" spans="2:16" x14ac:dyDescent="0.25">
      <c r="C29" t="s">
        <v>157</v>
      </c>
    </row>
    <row r="30" spans="2:16" ht="8.25" customHeight="1" x14ac:dyDescent="0.25"/>
    <row r="32" spans="2:16" x14ac:dyDescent="0.25">
      <c r="B32" s="5" t="s">
        <v>138</v>
      </c>
    </row>
  </sheetData>
  <mergeCells count="3">
    <mergeCell ref="I5:P5"/>
    <mergeCell ref="I2:P2"/>
    <mergeCell ref="I3:P3"/>
  </mergeCells>
  <dataValidations disablePrompts="1"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E1" zoomScaleNormal="100" workbookViewId="0">
      <selection activeCell="O5" sqref="O5"/>
    </sheetView>
  </sheetViews>
  <sheetFormatPr defaultColWidth="9" defaultRowHeight="13.8" x14ac:dyDescent="0.25"/>
  <cols>
    <col min="1" max="1" width="8.69921875" style="11" customWidth="1"/>
    <col min="2" max="2" width="9.69921875" style="11" customWidth="1"/>
    <col min="3" max="3" width="16" style="11" customWidth="1"/>
    <col min="4" max="4" width="22.3984375" style="11" customWidth="1"/>
    <col min="5" max="5" width="15.8984375" style="11" customWidth="1"/>
    <col min="6" max="7" width="13.8984375" style="11" customWidth="1"/>
    <col min="8" max="9" width="14.59765625" style="11" customWidth="1"/>
    <col min="10" max="10" width="19" style="11" customWidth="1"/>
    <col min="11" max="12" width="4" style="11" customWidth="1"/>
    <col min="13" max="13" width="20" style="11" customWidth="1"/>
    <col min="14" max="14" width="12.59765625" style="11" customWidth="1"/>
    <col min="15" max="15" width="12.69921875" style="11" customWidth="1"/>
    <col min="16" max="16" width="12.09765625" style="11" customWidth="1"/>
    <col min="17" max="16384" width="9" style="11"/>
  </cols>
  <sheetData>
    <row r="1" spans="1:16" ht="22.8" x14ac:dyDescent="0.4">
      <c r="A1" s="4" t="s">
        <v>119</v>
      </c>
      <c r="B1" s="10"/>
      <c r="J1" s="12"/>
    </row>
    <row r="2" spans="1:16" x14ac:dyDescent="0.25">
      <c r="F2" s="13" t="s">
        <v>133</v>
      </c>
      <c r="G2" s="14">
        <v>1.5</v>
      </c>
      <c r="I2" s="13" t="s">
        <v>121</v>
      </c>
      <c r="J2" s="20">
        <f>SUM(Days_Sick)</f>
        <v>127</v>
      </c>
    </row>
    <row r="3" spans="1:16" x14ac:dyDescent="0.25">
      <c r="N3" s="9" t="s">
        <v>131</v>
      </c>
      <c r="O3" s="28" t="s">
        <v>130</v>
      </c>
      <c r="P3" s="28"/>
    </row>
    <row r="4" spans="1:16" x14ac:dyDescent="0.25">
      <c r="A4" s="15" t="s">
        <v>0</v>
      </c>
      <c r="B4" s="15" t="s">
        <v>127</v>
      </c>
      <c r="C4" s="15" t="s">
        <v>1</v>
      </c>
      <c r="D4" s="15" t="s">
        <v>2</v>
      </c>
      <c r="E4" s="15" t="s">
        <v>3</v>
      </c>
      <c r="F4" s="16" t="s">
        <v>125</v>
      </c>
      <c r="G4" s="16" t="s">
        <v>126</v>
      </c>
      <c r="H4" s="16" t="s">
        <v>120</v>
      </c>
      <c r="I4" s="16" t="s">
        <v>123</v>
      </c>
      <c r="J4" s="16" t="s">
        <v>122</v>
      </c>
      <c r="M4" s="15" t="s">
        <v>124</v>
      </c>
      <c r="N4" s="17" t="s">
        <v>132</v>
      </c>
      <c r="O4" s="9" t="s">
        <v>129</v>
      </c>
      <c r="P4" s="9" t="s">
        <v>128</v>
      </c>
    </row>
    <row r="5" spans="1:16" x14ac:dyDescent="0.25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8">
        <v>92.5</v>
      </c>
      <c r="G5" s="8">
        <f>F5*Overtime</f>
        <v>138.75</v>
      </c>
      <c r="H5" s="7">
        <v>3</v>
      </c>
      <c r="I5" s="7">
        <v>16</v>
      </c>
      <c r="J5" s="11">
        <f>Leave_Allowance-I5</f>
        <v>4</v>
      </c>
      <c r="M5" s="21" t="s">
        <v>4</v>
      </c>
      <c r="N5" s="18">
        <f>SUMIFS(Leave_Available,Department,M5)</f>
        <v>34</v>
      </c>
      <c r="O5" s="19">
        <f>AVERAGEIFS(Hourly_Rate,Department,$M5,Status,O$4)</f>
        <v>80.349999999999994</v>
      </c>
      <c r="P5" s="19">
        <f>AVERAGEIFS(Hourly_Rate,Department,$M5,Status,P$4)</f>
        <v>136.05000000000001</v>
      </c>
    </row>
    <row r="6" spans="1:16" x14ac:dyDescent="0.25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8">
        <v>75.900000000000006</v>
      </c>
      <c r="G6" s="8">
        <f>F6*Overtime</f>
        <v>113.85000000000001</v>
      </c>
      <c r="H6" s="7">
        <v>8</v>
      </c>
      <c r="I6" s="7">
        <v>15</v>
      </c>
      <c r="J6" s="11">
        <f t="shared" ref="J6:J39" si="0">Leave_Allowance-I6</f>
        <v>5</v>
      </c>
      <c r="M6" s="21" t="s">
        <v>7</v>
      </c>
      <c r="N6" s="18">
        <f>SUMIFS(Leave_Available,Department,M6)</f>
        <v>48</v>
      </c>
      <c r="O6" s="19">
        <f>AVERAGEIFS(Hourly_Rate,Department,$M6,Status,O$4)</f>
        <v>71.900000000000006</v>
      </c>
      <c r="P6" s="19">
        <f>AVERAGEIFS(Hourly_Rate,Department,$M6,Status,P$4)</f>
        <v>77</v>
      </c>
    </row>
    <row r="7" spans="1:16" x14ac:dyDescent="0.25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8">
        <v>146.5</v>
      </c>
      <c r="G7" s="8">
        <f>F7*Overtime</f>
        <v>219.75</v>
      </c>
      <c r="H7" s="7">
        <v>1</v>
      </c>
      <c r="I7" s="7">
        <v>17</v>
      </c>
      <c r="J7" s="11">
        <f t="shared" si="0"/>
        <v>3</v>
      </c>
      <c r="M7" s="21" t="s">
        <v>6</v>
      </c>
      <c r="N7" s="18">
        <f>SUMIFS(Leave_Available,Department,M7)</f>
        <v>30</v>
      </c>
      <c r="O7" s="19">
        <f>AVERAGEIFS(Hourly_Rate,Department,$M7,Status,O$4)</f>
        <v>113.4</v>
      </c>
      <c r="P7" s="19">
        <f>AVERAGEIFS(Hourly_Rate,Department,$M7,Status,P$4)</f>
        <v>178.8</v>
      </c>
    </row>
    <row r="8" spans="1:16" x14ac:dyDescent="0.25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8">
        <v>63.2</v>
      </c>
      <c r="G8" s="8">
        <f>F8*Overtime</f>
        <v>94.800000000000011</v>
      </c>
      <c r="H8" s="7">
        <v>0</v>
      </c>
      <c r="I8" s="7">
        <v>12</v>
      </c>
      <c r="J8" s="11">
        <f t="shared" si="0"/>
        <v>8</v>
      </c>
      <c r="M8" s="21" t="s">
        <v>5</v>
      </c>
      <c r="N8" s="18">
        <f>SUMIFS(Leave_Available,Department,M8)</f>
        <v>42</v>
      </c>
      <c r="O8" s="19">
        <f>AVERAGEIFS(Hourly_Rate,Department,$M8,Status,O$4)</f>
        <v>84.966666666666669</v>
      </c>
      <c r="P8" s="19">
        <f>AVERAGEIFS(Hourly_Rate,Department,$M8,Status,P$4)</f>
        <v>53.5</v>
      </c>
    </row>
    <row r="9" spans="1:16" x14ac:dyDescent="0.25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8">
        <v>121.5</v>
      </c>
      <c r="G9" s="8">
        <f>F9*Overtime</f>
        <v>182.25</v>
      </c>
      <c r="H9" s="7">
        <v>3</v>
      </c>
      <c r="I9" s="7">
        <v>15</v>
      </c>
      <c r="J9" s="11">
        <f t="shared" si="0"/>
        <v>5</v>
      </c>
      <c r="M9" s="21" t="s">
        <v>9</v>
      </c>
      <c r="N9" s="18">
        <f>SUMIFS(Leave_Available,Department,M9)</f>
        <v>17</v>
      </c>
      <c r="O9" s="19">
        <f>AVERAGEIFS(Hourly_Rate,Department,$M9,Status,O$4)</f>
        <v>97.15</v>
      </c>
      <c r="P9" s="19">
        <f>AVERAGEIFS(Hourly_Rate,Department,$M9,Status,P$4)</f>
        <v>91.466666666666654</v>
      </c>
    </row>
    <row r="10" spans="1:16" x14ac:dyDescent="0.25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8">
        <v>96.4</v>
      </c>
      <c r="G10" s="8">
        <f>F10*Overtime</f>
        <v>144.60000000000002</v>
      </c>
      <c r="H10" s="7">
        <v>15</v>
      </c>
      <c r="I10" s="7">
        <v>7</v>
      </c>
      <c r="J10" s="11">
        <f t="shared" si="0"/>
        <v>13</v>
      </c>
      <c r="M10" s="21" t="s">
        <v>8</v>
      </c>
      <c r="N10" s="18">
        <f>SUMIFS(Leave_Available,Department,M10)</f>
        <v>110</v>
      </c>
      <c r="O10" s="19">
        <f>AVERAGEIFS(Hourly_Rate,Department,$M10,Status,O$4)</f>
        <v>133.5</v>
      </c>
      <c r="P10" s="19">
        <f>AVERAGEIFS(Hourly_Rate,Department,$M10,Status,P$4)</f>
        <v>127.21428571428571</v>
      </c>
    </row>
    <row r="11" spans="1:16" x14ac:dyDescent="0.25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8">
        <v>185.2</v>
      </c>
      <c r="G11" s="8">
        <f>F11*Overtime</f>
        <v>277.79999999999995</v>
      </c>
      <c r="H11" s="7">
        <v>3</v>
      </c>
      <c r="I11" s="7">
        <v>12</v>
      </c>
      <c r="J11" s="11">
        <f t="shared" si="0"/>
        <v>8</v>
      </c>
    </row>
    <row r="12" spans="1:16" x14ac:dyDescent="0.25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8">
        <v>186.4</v>
      </c>
      <c r="G12" s="8">
        <f>F12*Overtime</f>
        <v>279.60000000000002</v>
      </c>
      <c r="H12" s="7">
        <v>6</v>
      </c>
      <c r="I12" s="7">
        <v>20</v>
      </c>
      <c r="J12" s="11">
        <f t="shared" si="0"/>
        <v>0</v>
      </c>
    </row>
    <row r="13" spans="1:16" x14ac:dyDescent="0.25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8">
        <v>113.4</v>
      </c>
      <c r="G13" s="8">
        <f>F13*Overtime</f>
        <v>170.10000000000002</v>
      </c>
      <c r="H13" s="7">
        <v>2</v>
      </c>
      <c r="I13" s="7">
        <v>9</v>
      </c>
      <c r="J13" s="11">
        <f t="shared" si="0"/>
        <v>11</v>
      </c>
    </row>
    <row r="14" spans="1:16" x14ac:dyDescent="0.25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8">
        <v>53.5</v>
      </c>
      <c r="G14" s="8">
        <f>F14*Overtime</f>
        <v>80.25</v>
      </c>
      <c r="H14" s="7">
        <v>4</v>
      </c>
      <c r="I14" s="7">
        <v>6</v>
      </c>
      <c r="J14" s="11">
        <f t="shared" si="0"/>
        <v>14</v>
      </c>
    </row>
    <row r="15" spans="1:16" x14ac:dyDescent="0.25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8">
        <v>158.69999999999999</v>
      </c>
      <c r="G15" s="8">
        <f>F15*Overtime</f>
        <v>238.04999999999998</v>
      </c>
      <c r="H15" s="7">
        <v>1</v>
      </c>
      <c r="I15" s="7">
        <v>20</v>
      </c>
      <c r="J15" s="11">
        <f t="shared" si="0"/>
        <v>0</v>
      </c>
    </row>
    <row r="16" spans="1:16" x14ac:dyDescent="0.25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8">
        <v>128.1</v>
      </c>
      <c r="G16" s="8">
        <f>F16*Overtime</f>
        <v>192.14999999999998</v>
      </c>
      <c r="H16" s="7">
        <v>7</v>
      </c>
      <c r="I16" s="7">
        <v>18</v>
      </c>
      <c r="J16" s="11">
        <f t="shared" si="0"/>
        <v>2</v>
      </c>
    </row>
    <row r="17" spans="1:10" x14ac:dyDescent="0.25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8">
        <v>99.3</v>
      </c>
      <c r="G17" s="8">
        <f>F17*Overtime</f>
        <v>148.94999999999999</v>
      </c>
      <c r="H17" s="7">
        <v>5</v>
      </c>
      <c r="I17" s="7">
        <v>17</v>
      </c>
      <c r="J17" s="11">
        <f t="shared" si="0"/>
        <v>3</v>
      </c>
    </row>
    <row r="18" spans="1:10" x14ac:dyDescent="0.25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8">
        <v>104.8</v>
      </c>
      <c r="G18" s="8">
        <f>F18*Overtime</f>
        <v>157.19999999999999</v>
      </c>
      <c r="H18" s="7">
        <v>2</v>
      </c>
      <c r="I18" s="7">
        <v>17</v>
      </c>
      <c r="J18" s="11">
        <f t="shared" si="0"/>
        <v>3</v>
      </c>
    </row>
    <row r="19" spans="1:10" x14ac:dyDescent="0.25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8">
        <v>153.1</v>
      </c>
      <c r="G19" s="8">
        <f>F19*Overtime</f>
        <v>229.64999999999998</v>
      </c>
      <c r="H19" s="7">
        <v>2</v>
      </c>
      <c r="I19" s="7">
        <v>12</v>
      </c>
      <c r="J19" s="11">
        <f t="shared" si="0"/>
        <v>8</v>
      </c>
    </row>
    <row r="20" spans="1:10" x14ac:dyDescent="0.25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8">
        <v>67.2</v>
      </c>
      <c r="G20" s="8">
        <f>F20*Overtime</f>
        <v>100.80000000000001</v>
      </c>
      <c r="H20" s="7">
        <v>1</v>
      </c>
      <c r="I20" s="7">
        <v>5</v>
      </c>
      <c r="J20" s="11">
        <f t="shared" si="0"/>
        <v>15</v>
      </c>
    </row>
    <row r="21" spans="1:10" x14ac:dyDescent="0.25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8">
        <v>76.599999999999994</v>
      </c>
      <c r="G21" s="8">
        <f>F21*Overtime</f>
        <v>114.89999999999999</v>
      </c>
      <c r="H21" s="7">
        <v>0</v>
      </c>
      <c r="I21" s="7">
        <v>3</v>
      </c>
      <c r="J21" s="11">
        <f t="shared" si="0"/>
        <v>17</v>
      </c>
    </row>
    <row r="22" spans="1:10" x14ac:dyDescent="0.25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8">
        <v>92.6</v>
      </c>
      <c r="G22" s="8">
        <f>F22*Overtime</f>
        <v>138.89999999999998</v>
      </c>
      <c r="H22" s="7">
        <v>1</v>
      </c>
      <c r="I22" s="7">
        <v>14</v>
      </c>
      <c r="J22" s="11">
        <f t="shared" si="0"/>
        <v>6</v>
      </c>
    </row>
    <row r="23" spans="1:10" x14ac:dyDescent="0.25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8">
        <v>95</v>
      </c>
      <c r="G23" s="8">
        <f>F23*Overtime</f>
        <v>142.5</v>
      </c>
      <c r="H23" s="7">
        <v>5</v>
      </c>
      <c r="I23" s="7">
        <v>18</v>
      </c>
      <c r="J23" s="11">
        <f t="shared" si="0"/>
        <v>2</v>
      </c>
    </row>
    <row r="24" spans="1:10" x14ac:dyDescent="0.25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8">
        <v>88.4</v>
      </c>
      <c r="G24" s="8">
        <f>F24*Overtime</f>
        <v>132.60000000000002</v>
      </c>
      <c r="H24" s="7">
        <v>5</v>
      </c>
      <c r="I24" s="7">
        <v>18</v>
      </c>
      <c r="J24" s="11">
        <f t="shared" si="0"/>
        <v>2</v>
      </c>
    </row>
    <row r="25" spans="1:10" x14ac:dyDescent="0.25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8">
        <v>64.3</v>
      </c>
      <c r="G25" s="8">
        <f>F25*Overtime</f>
        <v>96.449999999999989</v>
      </c>
      <c r="H25" s="7">
        <v>3</v>
      </c>
      <c r="I25" s="7">
        <v>9</v>
      </c>
      <c r="J25" s="11">
        <f t="shared" si="0"/>
        <v>11</v>
      </c>
    </row>
    <row r="26" spans="1:10" x14ac:dyDescent="0.25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8">
        <v>81.2</v>
      </c>
      <c r="G26" s="8">
        <f>F26*Overtime</f>
        <v>121.80000000000001</v>
      </c>
      <c r="H26" s="7">
        <v>1</v>
      </c>
      <c r="I26" s="7">
        <v>13</v>
      </c>
      <c r="J26" s="11">
        <f t="shared" si="0"/>
        <v>7</v>
      </c>
    </row>
    <row r="27" spans="1:10" x14ac:dyDescent="0.25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8">
        <v>119</v>
      </c>
      <c r="G27" s="8">
        <f>F27*Overtime</f>
        <v>178.5</v>
      </c>
      <c r="H27" s="7">
        <v>5</v>
      </c>
      <c r="I27" s="7">
        <v>18</v>
      </c>
      <c r="J27" s="11">
        <f t="shared" si="0"/>
        <v>2</v>
      </c>
    </row>
    <row r="28" spans="1:10" x14ac:dyDescent="0.25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8">
        <v>73</v>
      </c>
      <c r="G28" s="8">
        <f>F28*Overtime</f>
        <v>109.5</v>
      </c>
      <c r="H28" s="7">
        <v>3</v>
      </c>
      <c r="I28" s="7">
        <v>19</v>
      </c>
      <c r="J28" s="11">
        <f t="shared" si="0"/>
        <v>1</v>
      </c>
    </row>
    <row r="29" spans="1:10" x14ac:dyDescent="0.25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8">
        <v>62.5</v>
      </c>
      <c r="G29" s="8">
        <f>F29*Overtime</f>
        <v>93.75</v>
      </c>
      <c r="H29" s="7">
        <v>0</v>
      </c>
      <c r="I29" s="7">
        <v>15</v>
      </c>
      <c r="J29" s="11">
        <f t="shared" si="0"/>
        <v>5</v>
      </c>
    </row>
    <row r="30" spans="1:10" x14ac:dyDescent="0.25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8">
        <v>157</v>
      </c>
      <c r="G30" s="8">
        <f>F30*Overtime</f>
        <v>235.5</v>
      </c>
      <c r="H30" s="7">
        <v>4</v>
      </c>
      <c r="I30" s="7">
        <v>14</v>
      </c>
      <c r="J30" s="11">
        <f t="shared" si="0"/>
        <v>6</v>
      </c>
    </row>
    <row r="31" spans="1:10" x14ac:dyDescent="0.25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8">
        <v>140.5</v>
      </c>
      <c r="G31" s="8">
        <f>F31*Overtime</f>
        <v>210.75</v>
      </c>
      <c r="H31" s="7">
        <v>2</v>
      </c>
      <c r="I31" s="7">
        <v>16</v>
      </c>
      <c r="J31" s="11">
        <f t="shared" si="0"/>
        <v>4</v>
      </c>
    </row>
    <row r="32" spans="1:10" x14ac:dyDescent="0.25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8">
        <v>145.9</v>
      </c>
      <c r="G32" s="8">
        <f>F32*Overtime</f>
        <v>218.85000000000002</v>
      </c>
      <c r="H32" s="7">
        <v>12</v>
      </c>
      <c r="I32" s="7">
        <v>9</v>
      </c>
      <c r="J32" s="11">
        <f t="shared" si="0"/>
        <v>11</v>
      </c>
    </row>
    <row r="33" spans="1:10" x14ac:dyDescent="0.25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8">
        <v>156</v>
      </c>
      <c r="G33" s="8">
        <f>F33*Overtime</f>
        <v>234</v>
      </c>
      <c r="H33" s="7">
        <v>8</v>
      </c>
      <c r="I33" s="7">
        <v>4</v>
      </c>
      <c r="J33" s="11">
        <f t="shared" si="0"/>
        <v>16</v>
      </c>
    </row>
    <row r="34" spans="1:10" x14ac:dyDescent="0.25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8">
        <v>63.6</v>
      </c>
      <c r="G34" s="8">
        <f>F34*Overtime</f>
        <v>95.4</v>
      </c>
      <c r="H34" s="7">
        <v>1</v>
      </c>
      <c r="I34" s="7">
        <v>2</v>
      </c>
      <c r="J34" s="11">
        <f t="shared" si="0"/>
        <v>18</v>
      </c>
    </row>
    <row r="35" spans="1:10" x14ac:dyDescent="0.25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8">
        <v>89.9</v>
      </c>
      <c r="G35" s="8">
        <f>F35*Overtime</f>
        <v>134.85000000000002</v>
      </c>
      <c r="H35" s="7">
        <v>3</v>
      </c>
      <c r="I35" s="7">
        <v>1</v>
      </c>
      <c r="J35" s="11">
        <f t="shared" si="0"/>
        <v>19</v>
      </c>
    </row>
    <row r="36" spans="1:10" x14ac:dyDescent="0.25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8">
        <v>73.7</v>
      </c>
      <c r="G36" s="8">
        <f>F36*Overtime</f>
        <v>110.55000000000001</v>
      </c>
      <c r="H36" s="7">
        <v>4</v>
      </c>
      <c r="I36" s="7">
        <v>15</v>
      </c>
      <c r="J36" s="11">
        <f t="shared" si="0"/>
        <v>5</v>
      </c>
    </row>
    <row r="37" spans="1:10" x14ac:dyDescent="0.25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8">
        <v>126</v>
      </c>
      <c r="G37" s="8">
        <f>F37*Overtime</f>
        <v>189</v>
      </c>
      <c r="H37" s="7">
        <v>2</v>
      </c>
      <c r="I37" s="7">
        <v>8</v>
      </c>
      <c r="J37" s="11">
        <f t="shared" si="0"/>
        <v>12</v>
      </c>
    </row>
    <row r="38" spans="1:10" x14ac:dyDescent="0.25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8">
        <v>178.8</v>
      </c>
      <c r="G38" s="8">
        <f>F38*Overtime</f>
        <v>268.20000000000005</v>
      </c>
      <c r="H38" s="7">
        <v>3</v>
      </c>
      <c r="I38" s="7">
        <v>1</v>
      </c>
      <c r="J38" s="11">
        <f t="shared" si="0"/>
        <v>19</v>
      </c>
    </row>
    <row r="39" spans="1:10" x14ac:dyDescent="0.25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8">
        <v>105.7</v>
      </c>
      <c r="G39" s="8">
        <f>F39*Overtime</f>
        <v>158.55000000000001</v>
      </c>
      <c r="H39" s="7">
        <v>2</v>
      </c>
      <c r="I39" s="7">
        <v>4</v>
      </c>
      <c r="J39" s="11">
        <f t="shared" si="0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Instructions</vt:lpstr>
      <vt:lpstr>HR Analytics</vt:lpstr>
      <vt:lpstr>Days_Sick</vt:lpstr>
      <vt:lpstr>Department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joere</cp:lastModifiedBy>
  <dcterms:created xsi:type="dcterms:W3CDTF">2017-06-15T06:51:11Z</dcterms:created>
  <dcterms:modified xsi:type="dcterms:W3CDTF">2022-09-28T15:04:24Z</dcterms:modified>
</cp:coreProperties>
</file>