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2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iroslav\Documents\GitHub\TBK-Agile-Portal\"/>
    </mc:Choice>
  </mc:AlternateContent>
  <bookViews>
    <workbookView xWindow="0" yWindow="0" windowWidth="14880" windowHeight="7095" tabRatio="599" firstSheet="1" activeTab="2"/>
  </bookViews>
  <sheets>
    <sheet name="Parameters" sheetId="53" r:id="rId1"/>
    <sheet name="Planning" sheetId="59" r:id="rId2"/>
    <sheet name="Sprint Backlog" sheetId="2" r:id="rId3"/>
    <sheet name="Team Burndown" sheetId="58" r:id="rId4"/>
    <sheet name="Individual Burndown" sheetId="51" r:id="rId5"/>
    <sheet name="SupportActivities" sheetId="62" r:id="rId6"/>
    <sheet name="QA Task Analysis" sheetId="64" r:id="rId7"/>
    <sheet name="SCRUM QA Checklist" sheetId="63" r:id="rId8"/>
    <sheet name="Sprint Data" sheetId="68" r:id="rId9"/>
    <sheet name="Sprint Data Chart" sheetId="69" r:id="rId10"/>
  </sheets>
  <definedNames>
    <definedName name="_xlnm._FilterDatabase" localSheetId="1" hidden="1">Planning!$A$3:$N$25</definedName>
    <definedName name="_xlnm._FilterDatabase" localSheetId="2" hidden="1">'Sprint Backlog'!$A$7:$AE$495</definedName>
    <definedName name="EndDate">Parameters!$B$6</definedName>
    <definedName name="Hours_PerDay">Parameters!$B$13</definedName>
    <definedName name="PlanM_Duration">Parameters!$E$3</definedName>
    <definedName name="_xlnm.Print_Area" localSheetId="4">'Individual Burndown'!$A$3:$I$28</definedName>
    <definedName name="_xlnm.Print_Area" localSheetId="1">Planning!$A$1:$N$24</definedName>
    <definedName name="_xlnm.Print_Area" localSheetId="2">'Sprint Backlog'!$A$1:$U$210</definedName>
    <definedName name="_xlnm.Print_Titles" localSheetId="2">'Sprint Backlog'!$1:$7</definedName>
    <definedName name="Project_Name">Parameters!$B$3</definedName>
    <definedName name="QA_ReportDay">'QA Task Analysis'!$B$2</definedName>
    <definedName name="RetroM_Duration">Parameters!$E$5</definedName>
    <definedName name="ReviewM_Duration">Parameters!$E$4</definedName>
    <definedName name="Sprint_Calendar">'Sprint Backlog'!$H$7:$AE$7</definedName>
    <definedName name="Sprint_days">Parameters!$B$14</definedName>
    <definedName name="Sprint_Name">Parameters!$B$4</definedName>
    <definedName name="StartDate">Parameters!$B$5</definedName>
    <definedName name="StatusLabels">Parameters!$B$19:$B$23</definedName>
    <definedName name="Team">Planning!$B$4:$B$23</definedName>
    <definedName name="Total_Available">Planning!$L$24</definedName>
  </definedNames>
  <calcPr calcId="162913"/>
  <pivotCaches>
    <pivotCache cacheId="0" r:id="rId11"/>
  </pivotCaches>
</workbook>
</file>

<file path=xl/calcChain.xml><?xml version="1.0" encoding="utf-8"?>
<calcChain xmlns="http://schemas.openxmlformats.org/spreadsheetml/2006/main">
  <c r="H7" i="2" l="1"/>
  <c r="I7" i="2" s="1"/>
  <c r="B9" i="53"/>
  <c r="B8" i="53"/>
  <c r="B10" i="53"/>
  <c r="A1" i="51" s="1"/>
  <c r="B7" i="53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H6" i="2"/>
  <c r="F5" i="59"/>
  <c r="G5" i="59"/>
  <c r="J5" i="59"/>
  <c r="F6" i="59"/>
  <c r="G6" i="59" s="1"/>
  <c r="J6" i="59"/>
  <c r="F7" i="59"/>
  <c r="G7" i="59" s="1"/>
  <c r="J7" i="59"/>
  <c r="F8" i="59"/>
  <c r="G8" i="59"/>
  <c r="J8" i="59"/>
  <c r="F9" i="59"/>
  <c r="G9" i="59" s="1"/>
  <c r="J9" i="59"/>
  <c r="F10" i="59"/>
  <c r="G10" i="59" s="1"/>
  <c r="J10" i="59"/>
  <c r="F11" i="59"/>
  <c r="G11" i="59"/>
  <c r="J11" i="59"/>
  <c r="F12" i="59"/>
  <c r="G12" i="59" s="1"/>
  <c r="J12" i="59"/>
  <c r="F13" i="59"/>
  <c r="G13" i="59" s="1"/>
  <c r="J13" i="59"/>
  <c r="F14" i="59"/>
  <c r="G14" i="59" s="1"/>
  <c r="J14" i="59"/>
  <c r="F15" i="59"/>
  <c r="G15" i="59"/>
  <c r="J15" i="59"/>
  <c r="F16" i="59"/>
  <c r="G16" i="59" s="1"/>
  <c r="J16" i="59"/>
  <c r="F17" i="59"/>
  <c r="G17" i="59" s="1"/>
  <c r="J17" i="59"/>
  <c r="F18" i="59"/>
  <c r="G18" i="59" s="1"/>
  <c r="J18" i="59"/>
  <c r="F19" i="59"/>
  <c r="G19" i="59" s="1"/>
  <c r="J19" i="59"/>
  <c r="F20" i="59"/>
  <c r="G20" i="59"/>
  <c r="J20" i="59"/>
  <c r="F21" i="59"/>
  <c r="G21" i="59" s="1"/>
  <c r="J21" i="59"/>
  <c r="F22" i="59"/>
  <c r="G22" i="59" s="1"/>
  <c r="J22" i="59"/>
  <c r="F23" i="59"/>
  <c r="G23" i="59"/>
  <c r="L23" i="59" s="1"/>
  <c r="J23" i="59"/>
  <c r="J4" i="59"/>
  <c r="F4" i="59"/>
  <c r="G4" i="59" s="1"/>
  <c r="G5" i="2"/>
  <c r="G3" i="2" s="1"/>
  <c r="M5" i="59"/>
  <c r="M6" i="59"/>
  <c r="M7" i="59"/>
  <c r="M8" i="59"/>
  <c r="M9" i="59"/>
  <c r="M10" i="59"/>
  <c r="M11" i="59"/>
  <c r="M12" i="59"/>
  <c r="M13" i="59"/>
  <c r="M14" i="59"/>
  <c r="M15" i="59"/>
  <c r="M16" i="59"/>
  <c r="M17" i="59"/>
  <c r="M18" i="59"/>
  <c r="M19" i="59"/>
  <c r="M20" i="59"/>
  <c r="M21" i="59"/>
  <c r="M22" i="59"/>
  <c r="M23" i="59"/>
  <c r="E24" i="59"/>
  <c r="I2" i="2"/>
  <c r="J2" i="2"/>
  <c r="K2" i="2" s="1"/>
  <c r="N5" i="2"/>
  <c r="H26" i="51" s="1"/>
  <c r="O5" i="2"/>
  <c r="I26" i="51" s="1"/>
  <c r="P5" i="2"/>
  <c r="J26" i="51"/>
  <c r="Q5" i="2"/>
  <c r="K26" i="51" s="1"/>
  <c r="R5" i="2"/>
  <c r="L26" i="51" s="1"/>
  <c r="S5" i="2"/>
  <c r="M26" i="51" s="1"/>
  <c r="J28" i="51"/>
  <c r="A25" i="51"/>
  <c r="J25" i="51" s="1"/>
  <c r="A24" i="51"/>
  <c r="J24" i="51"/>
  <c r="A23" i="51"/>
  <c r="J23" i="51" s="1"/>
  <c r="A22" i="51"/>
  <c r="E22" i="51" s="1"/>
  <c r="J22" i="51"/>
  <c r="A21" i="51"/>
  <c r="J21" i="51" s="1"/>
  <c r="A20" i="51"/>
  <c r="J20" i="51"/>
  <c r="A19" i="51"/>
  <c r="J19" i="51" s="1"/>
  <c r="A18" i="51"/>
  <c r="E18" i="51" s="1"/>
  <c r="J18" i="51"/>
  <c r="A17" i="51"/>
  <c r="J17" i="51" s="1"/>
  <c r="A16" i="51"/>
  <c r="J16" i="51"/>
  <c r="A15" i="51"/>
  <c r="J15" i="51" s="1"/>
  <c r="A14" i="51"/>
  <c r="E14" i="51" s="1"/>
  <c r="J14" i="51"/>
  <c r="A13" i="51"/>
  <c r="J13" i="51" s="1"/>
  <c r="A12" i="51"/>
  <c r="J12" i="51"/>
  <c r="A11" i="51"/>
  <c r="C11" i="51" s="1"/>
  <c r="A10" i="51"/>
  <c r="J10" i="51" s="1"/>
  <c r="A9" i="51"/>
  <c r="E9" i="51" s="1"/>
  <c r="A8" i="51"/>
  <c r="J8" i="51" s="1"/>
  <c r="A7" i="51"/>
  <c r="C7" i="51" s="1"/>
  <c r="A6" i="51"/>
  <c r="C6" i="51" s="1"/>
  <c r="E28" i="51"/>
  <c r="J5" i="2"/>
  <c r="D26" i="51" s="1"/>
  <c r="K5" i="2"/>
  <c r="E26" i="51" s="1"/>
  <c r="E25" i="51"/>
  <c r="E24" i="51"/>
  <c r="E23" i="51"/>
  <c r="E21" i="51"/>
  <c r="E20" i="51"/>
  <c r="E19" i="51"/>
  <c r="E17" i="51"/>
  <c r="E16" i="51"/>
  <c r="E15" i="51"/>
  <c r="E13" i="51"/>
  <c r="E12" i="51"/>
  <c r="E8" i="51"/>
  <c r="E6" i="51"/>
  <c r="B4" i="51"/>
  <c r="B3" i="51" s="1"/>
  <c r="C4" i="51"/>
  <c r="C3" i="51" s="1"/>
  <c r="D4" i="51"/>
  <c r="D3" i="51" s="1"/>
  <c r="B5" i="51"/>
  <c r="Z5" i="51"/>
  <c r="B6" i="51"/>
  <c r="F6" i="51"/>
  <c r="I6" i="51"/>
  <c r="L6" i="51"/>
  <c r="O6" i="51"/>
  <c r="R6" i="51"/>
  <c r="T6" i="51"/>
  <c r="W6" i="51"/>
  <c r="Z6" i="51"/>
  <c r="O7" i="51"/>
  <c r="S7" i="51"/>
  <c r="I8" i="51"/>
  <c r="R8" i="51"/>
  <c r="Z8" i="51"/>
  <c r="H9" i="51"/>
  <c r="Q9" i="51"/>
  <c r="Y9" i="51"/>
  <c r="D10" i="51"/>
  <c r="N10" i="51"/>
  <c r="P10" i="51"/>
  <c r="V10" i="51"/>
  <c r="AF43" i="2"/>
  <c r="Z28" i="51" s="1"/>
  <c r="B11" i="51"/>
  <c r="D11" i="51"/>
  <c r="G11" i="51"/>
  <c r="I11" i="51"/>
  <c r="L11" i="51"/>
  <c r="N11" i="51"/>
  <c r="P11" i="51"/>
  <c r="R11" i="51"/>
  <c r="T11" i="51"/>
  <c r="V11" i="51"/>
  <c r="X11" i="51"/>
  <c r="Z11" i="51"/>
  <c r="B12" i="51"/>
  <c r="C12" i="51"/>
  <c r="D12" i="51"/>
  <c r="F12" i="51"/>
  <c r="G12" i="51"/>
  <c r="H12" i="51"/>
  <c r="I12" i="51"/>
  <c r="K12" i="51"/>
  <c r="L12" i="51"/>
  <c r="M12" i="51"/>
  <c r="N12" i="51"/>
  <c r="O12" i="51"/>
  <c r="P12" i="51"/>
  <c r="Q12" i="51"/>
  <c r="R12" i="51"/>
  <c r="S12" i="51"/>
  <c r="T12" i="51"/>
  <c r="U12" i="51"/>
  <c r="V12" i="51"/>
  <c r="W12" i="51"/>
  <c r="X12" i="51"/>
  <c r="Y12" i="51"/>
  <c r="Z12" i="51"/>
  <c r="B13" i="51"/>
  <c r="C13" i="51"/>
  <c r="D13" i="51"/>
  <c r="F13" i="51"/>
  <c r="G13" i="51"/>
  <c r="H13" i="51"/>
  <c r="I13" i="51"/>
  <c r="K13" i="51"/>
  <c r="L13" i="51"/>
  <c r="M13" i="51"/>
  <c r="N13" i="51"/>
  <c r="O13" i="51"/>
  <c r="P13" i="51"/>
  <c r="Q13" i="51"/>
  <c r="R13" i="51"/>
  <c r="S13" i="51"/>
  <c r="T13" i="51"/>
  <c r="U13" i="51"/>
  <c r="V13" i="51"/>
  <c r="W13" i="51"/>
  <c r="X13" i="51"/>
  <c r="Y13" i="51"/>
  <c r="Z13" i="51"/>
  <c r="B14" i="51"/>
  <c r="C14" i="51"/>
  <c r="D14" i="51"/>
  <c r="F14" i="51"/>
  <c r="G14" i="51"/>
  <c r="H14" i="51"/>
  <c r="I14" i="51"/>
  <c r="K14" i="51"/>
  <c r="L14" i="51"/>
  <c r="M14" i="51"/>
  <c r="N14" i="51"/>
  <c r="O14" i="51"/>
  <c r="P14" i="51"/>
  <c r="Q14" i="51"/>
  <c r="R14" i="51"/>
  <c r="S14" i="51"/>
  <c r="T14" i="51"/>
  <c r="U14" i="51"/>
  <c r="V14" i="51"/>
  <c r="W14" i="51"/>
  <c r="X14" i="51"/>
  <c r="Y14" i="51"/>
  <c r="Z14" i="51"/>
  <c r="B15" i="51"/>
  <c r="C15" i="51"/>
  <c r="D15" i="51"/>
  <c r="F15" i="51"/>
  <c r="G15" i="51"/>
  <c r="H15" i="51"/>
  <c r="I15" i="51"/>
  <c r="K15" i="51"/>
  <c r="L15" i="51"/>
  <c r="M15" i="51"/>
  <c r="N15" i="51"/>
  <c r="O15" i="51"/>
  <c r="P15" i="51"/>
  <c r="Q15" i="51"/>
  <c r="R15" i="51"/>
  <c r="S15" i="51"/>
  <c r="T15" i="51"/>
  <c r="U15" i="51"/>
  <c r="V15" i="51"/>
  <c r="W15" i="51"/>
  <c r="X15" i="51"/>
  <c r="Y15" i="51"/>
  <c r="Z15" i="51"/>
  <c r="B16" i="51"/>
  <c r="C16" i="51"/>
  <c r="D16" i="51"/>
  <c r="F16" i="51"/>
  <c r="G16" i="51"/>
  <c r="H16" i="51"/>
  <c r="I16" i="51"/>
  <c r="K16" i="51"/>
  <c r="L16" i="51"/>
  <c r="M16" i="51"/>
  <c r="N16" i="51"/>
  <c r="O16" i="51"/>
  <c r="P16" i="51"/>
  <c r="Q16" i="51"/>
  <c r="R16" i="51"/>
  <c r="S16" i="51"/>
  <c r="T16" i="51"/>
  <c r="U16" i="51"/>
  <c r="V16" i="51"/>
  <c r="W16" i="51"/>
  <c r="X16" i="51"/>
  <c r="Y16" i="51"/>
  <c r="Z16" i="51"/>
  <c r="B17" i="51"/>
  <c r="C17" i="51"/>
  <c r="D17" i="51"/>
  <c r="F17" i="51"/>
  <c r="G17" i="51"/>
  <c r="H17" i="51"/>
  <c r="I17" i="51"/>
  <c r="K17" i="51"/>
  <c r="L17" i="51"/>
  <c r="M17" i="51"/>
  <c r="N17" i="51"/>
  <c r="O17" i="51"/>
  <c r="P17" i="51"/>
  <c r="Q17" i="51"/>
  <c r="R17" i="51"/>
  <c r="S17" i="51"/>
  <c r="T17" i="51"/>
  <c r="U17" i="51"/>
  <c r="V17" i="51"/>
  <c r="W17" i="51"/>
  <c r="X17" i="51"/>
  <c r="Y17" i="51"/>
  <c r="Z17" i="51"/>
  <c r="B18" i="51"/>
  <c r="C18" i="51"/>
  <c r="D18" i="51"/>
  <c r="F18" i="51"/>
  <c r="G18" i="51"/>
  <c r="H18" i="51"/>
  <c r="I18" i="51"/>
  <c r="K18" i="51"/>
  <c r="L18" i="51"/>
  <c r="M18" i="51"/>
  <c r="N18" i="51"/>
  <c r="O18" i="51"/>
  <c r="P18" i="51"/>
  <c r="Q18" i="51"/>
  <c r="R18" i="51"/>
  <c r="S18" i="51"/>
  <c r="T18" i="51"/>
  <c r="U18" i="51"/>
  <c r="V18" i="51"/>
  <c r="W18" i="51"/>
  <c r="X18" i="51"/>
  <c r="Y18" i="51"/>
  <c r="Z18" i="51"/>
  <c r="B19" i="51"/>
  <c r="C19" i="51"/>
  <c r="D19" i="51"/>
  <c r="F19" i="51"/>
  <c r="G19" i="51"/>
  <c r="H19" i="51"/>
  <c r="I19" i="51"/>
  <c r="K19" i="51"/>
  <c r="L19" i="51"/>
  <c r="M19" i="51"/>
  <c r="N19" i="51"/>
  <c r="O19" i="51"/>
  <c r="P19" i="51"/>
  <c r="Q19" i="51"/>
  <c r="R19" i="51"/>
  <c r="S19" i="51"/>
  <c r="T19" i="51"/>
  <c r="U19" i="51"/>
  <c r="V19" i="51"/>
  <c r="W19" i="51"/>
  <c r="X19" i="51"/>
  <c r="Y19" i="51"/>
  <c r="Z19" i="51"/>
  <c r="B20" i="51"/>
  <c r="C20" i="51"/>
  <c r="D20" i="51"/>
  <c r="F20" i="51"/>
  <c r="G20" i="51"/>
  <c r="H20" i="51"/>
  <c r="I20" i="51"/>
  <c r="K20" i="51"/>
  <c r="L20" i="51"/>
  <c r="M20" i="51"/>
  <c r="N20" i="51"/>
  <c r="O20" i="51"/>
  <c r="P20" i="51"/>
  <c r="Q20" i="51"/>
  <c r="R20" i="51"/>
  <c r="S20" i="51"/>
  <c r="T20" i="51"/>
  <c r="U20" i="51"/>
  <c r="V20" i="51"/>
  <c r="W20" i="51"/>
  <c r="X20" i="51"/>
  <c r="Y20" i="51"/>
  <c r="Z20" i="51"/>
  <c r="B21" i="51"/>
  <c r="C21" i="51"/>
  <c r="D21" i="51"/>
  <c r="F21" i="51"/>
  <c r="G21" i="51"/>
  <c r="H21" i="51"/>
  <c r="I21" i="51"/>
  <c r="K21" i="51"/>
  <c r="L21" i="51"/>
  <c r="M21" i="51"/>
  <c r="N21" i="51"/>
  <c r="O21" i="51"/>
  <c r="P21" i="51"/>
  <c r="Q21" i="51"/>
  <c r="R21" i="51"/>
  <c r="S21" i="51"/>
  <c r="T21" i="51"/>
  <c r="U21" i="51"/>
  <c r="V21" i="51"/>
  <c r="W21" i="51"/>
  <c r="X21" i="51"/>
  <c r="Y21" i="51"/>
  <c r="Z21" i="51"/>
  <c r="B22" i="51"/>
  <c r="C22" i="51"/>
  <c r="D22" i="51"/>
  <c r="F22" i="51"/>
  <c r="G22" i="51"/>
  <c r="H22" i="51"/>
  <c r="I22" i="51"/>
  <c r="K22" i="51"/>
  <c r="L22" i="51"/>
  <c r="M22" i="51"/>
  <c r="N22" i="51"/>
  <c r="O22" i="51"/>
  <c r="P22" i="51"/>
  <c r="Q22" i="51"/>
  <c r="R22" i="51"/>
  <c r="S22" i="51"/>
  <c r="T22" i="51"/>
  <c r="U22" i="51"/>
  <c r="V22" i="51"/>
  <c r="W22" i="51"/>
  <c r="X22" i="51"/>
  <c r="Y22" i="51"/>
  <c r="Z22" i="51"/>
  <c r="B23" i="51"/>
  <c r="C23" i="51"/>
  <c r="D23" i="51"/>
  <c r="F23" i="51"/>
  <c r="G23" i="51"/>
  <c r="H23" i="51"/>
  <c r="I23" i="51"/>
  <c r="K23" i="51"/>
  <c r="L23" i="51"/>
  <c r="M23" i="51"/>
  <c r="N23" i="51"/>
  <c r="O23" i="51"/>
  <c r="P23" i="51"/>
  <c r="Q23" i="51"/>
  <c r="R23" i="51"/>
  <c r="S23" i="51"/>
  <c r="T23" i="51"/>
  <c r="U23" i="51"/>
  <c r="V23" i="51"/>
  <c r="W23" i="51"/>
  <c r="X23" i="51"/>
  <c r="Y23" i="51"/>
  <c r="Z23" i="51"/>
  <c r="B24" i="51"/>
  <c r="C24" i="51"/>
  <c r="D24" i="51"/>
  <c r="F24" i="51"/>
  <c r="G24" i="51"/>
  <c r="H24" i="51"/>
  <c r="I24" i="51"/>
  <c r="K24" i="51"/>
  <c r="L24" i="51"/>
  <c r="M24" i="51"/>
  <c r="N24" i="51"/>
  <c r="O24" i="51"/>
  <c r="P24" i="51"/>
  <c r="Q24" i="51"/>
  <c r="R24" i="51"/>
  <c r="S24" i="51"/>
  <c r="T24" i="51"/>
  <c r="U24" i="51"/>
  <c r="V24" i="51"/>
  <c r="W24" i="51"/>
  <c r="X24" i="51"/>
  <c r="Y24" i="51"/>
  <c r="Z24" i="51"/>
  <c r="B25" i="51"/>
  <c r="C25" i="51"/>
  <c r="D25" i="51"/>
  <c r="F25" i="51"/>
  <c r="G25" i="51"/>
  <c r="H25" i="51"/>
  <c r="I25" i="51"/>
  <c r="K25" i="51"/>
  <c r="L25" i="51"/>
  <c r="M25" i="51"/>
  <c r="N25" i="51"/>
  <c r="O25" i="51"/>
  <c r="P25" i="51"/>
  <c r="Q25" i="51"/>
  <c r="R25" i="51"/>
  <c r="S25" i="51"/>
  <c r="T25" i="51"/>
  <c r="U25" i="51"/>
  <c r="V25" i="51"/>
  <c r="W25" i="51"/>
  <c r="X25" i="51"/>
  <c r="Y25" i="51"/>
  <c r="Z25" i="51"/>
  <c r="H5" i="2"/>
  <c r="B26" i="51" s="1"/>
  <c r="I5" i="2"/>
  <c r="C26" i="51" s="1"/>
  <c r="L5" i="2"/>
  <c r="F26" i="51" s="1"/>
  <c r="M5" i="2"/>
  <c r="G26" i="51"/>
  <c r="T5" i="2"/>
  <c r="N26" i="51"/>
  <c r="U5" i="2"/>
  <c r="O26" i="51"/>
  <c r="V5" i="2"/>
  <c r="P26" i="51"/>
  <c r="W5" i="2"/>
  <c r="Q26" i="51"/>
  <c r="X5" i="2"/>
  <c r="R26" i="51"/>
  <c r="S27" i="51" s="1"/>
  <c r="Y5" i="2"/>
  <c r="S26" i="51"/>
  <c r="Z5" i="2"/>
  <c r="T26" i="51"/>
  <c r="AA5" i="2"/>
  <c r="U26" i="51"/>
  <c r="AB5" i="2"/>
  <c r="V26" i="51"/>
  <c r="W27" i="51" s="1"/>
  <c r="AC5" i="2"/>
  <c r="W26" i="51"/>
  <c r="AD5" i="2"/>
  <c r="X26" i="51"/>
  <c r="AE5" i="2"/>
  <c r="Y26" i="51"/>
  <c r="Z26" i="51"/>
  <c r="O27" i="51"/>
  <c r="B28" i="51"/>
  <c r="C28" i="51"/>
  <c r="D28" i="51"/>
  <c r="F28" i="51"/>
  <c r="G28" i="51"/>
  <c r="H28" i="51"/>
  <c r="I28" i="51"/>
  <c r="K28" i="51"/>
  <c r="L28" i="51"/>
  <c r="M28" i="51"/>
  <c r="N28" i="51"/>
  <c r="O28" i="51"/>
  <c r="P28" i="51"/>
  <c r="Q28" i="51"/>
  <c r="R28" i="51"/>
  <c r="S28" i="51"/>
  <c r="T28" i="51"/>
  <c r="U28" i="51"/>
  <c r="V28" i="51"/>
  <c r="W28" i="51"/>
  <c r="X28" i="51"/>
  <c r="Y28" i="51"/>
  <c r="A1" i="2"/>
  <c r="A1" i="59"/>
  <c r="M4" i="59"/>
  <c r="K24" i="59"/>
  <c r="L10" i="59" l="1"/>
  <c r="L7" i="59"/>
  <c r="X8" i="51"/>
  <c r="P8" i="51"/>
  <c r="G8" i="51"/>
  <c r="V8" i="51"/>
  <c r="N8" i="51"/>
  <c r="B8" i="51"/>
  <c r="L19" i="59"/>
  <c r="T8" i="51"/>
  <c r="L8" i="51"/>
  <c r="J27" i="51"/>
  <c r="H27" i="51"/>
  <c r="G27" i="51"/>
  <c r="X10" i="51"/>
  <c r="G10" i="51"/>
  <c r="L14" i="59"/>
  <c r="L11" i="59"/>
  <c r="N11" i="59" s="1"/>
  <c r="J24" i="59"/>
  <c r="L18" i="59"/>
  <c r="N18" i="59" s="1"/>
  <c r="L15" i="59"/>
  <c r="L22" i="59"/>
  <c r="N22" i="59" s="1"/>
  <c r="L20" i="59"/>
  <c r="L16" i="59"/>
  <c r="L12" i="59"/>
  <c r="L8" i="59"/>
  <c r="L5" i="59"/>
  <c r="L21" i="59"/>
  <c r="N21" i="59" s="1"/>
  <c r="L17" i="59"/>
  <c r="N17" i="59" s="1"/>
  <c r="L13" i="59"/>
  <c r="N13" i="59" s="1"/>
  <c r="L9" i="59"/>
  <c r="L6" i="59"/>
  <c r="N6" i="59" s="1"/>
  <c r="K3" i="2"/>
  <c r="H3" i="2"/>
  <c r="I3" i="2"/>
  <c r="J3" i="2"/>
  <c r="W9" i="51"/>
  <c r="O9" i="51"/>
  <c r="F9" i="51"/>
  <c r="U9" i="51"/>
  <c r="M9" i="51"/>
  <c r="C9" i="51"/>
  <c r="S9" i="51"/>
  <c r="K9" i="51"/>
  <c r="D8" i="51"/>
  <c r="K7" i="51"/>
  <c r="W7" i="51"/>
  <c r="F7" i="51"/>
  <c r="X27" i="51"/>
  <c r="V27" i="51"/>
  <c r="T27" i="51"/>
  <c r="R27" i="51"/>
  <c r="P27" i="51"/>
  <c r="I27" i="51"/>
  <c r="T10" i="51"/>
  <c r="L10" i="51"/>
  <c r="B10" i="51"/>
  <c r="R10" i="51"/>
  <c r="I10" i="51"/>
  <c r="E10" i="51"/>
  <c r="W11" i="51"/>
  <c r="S11" i="51"/>
  <c r="O11" i="51"/>
  <c r="K11" i="51"/>
  <c r="F11" i="51"/>
  <c r="Z10" i="51"/>
  <c r="W10" i="51"/>
  <c r="S10" i="51"/>
  <c r="O10" i="51"/>
  <c r="K10" i="51"/>
  <c r="F10" i="51"/>
  <c r="Z9" i="51"/>
  <c r="V9" i="51"/>
  <c r="R9" i="51"/>
  <c r="N9" i="51"/>
  <c r="I9" i="51"/>
  <c r="D9" i="51"/>
  <c r="Y8" i="51"/>
  <c r="U8" i="51"/>
  <c r="Q8" i="51"/>
  <c r="M8" i="51"/>
  <c r="H8" i="51"/>
  <c r="C8" i="51"/>
  <c r="T7" i="51"/>
  <c r="L7" i="51"/>
  <c r="B7" i="51"/>
  <c r="V6" i="51"/>
  <c r="P6" i="51"/>
  <c r="K6" i="51"/>
  <c r="D6" i="51"/>
  <c r="E7" i="51"/>
  <c r="E11" i="51"/>
  <c r="J7" i="51"/>
  <c r="J9" i="51"/>
  <c r="J11" i="51"/>
  <c r="Y11" i="51"/>
  <c r="U11" i="51"/>
  <c r="Q11" i="51"/>
  <c r="M11" i="51"/>
  <c r="H11" i="51"/>
  <c r="Y10" i="51"/>
  <c r="U10" i="51"/>
  <c r="Q10" i="51"/>
  <c r="M10" i="51"/>
  <c r="H10" i="51"/>
  <c r="C10" i="51"/>
  <c r="X9" i="51"/>
  <c r="T9" i="51"/>
  <c r="P9" i="51"/>
  <c r="L9" i="51"/>
  <c r="G9" i="51"/>
  <c r="B9" i="51"/>
  <c r="W8" i="51"/>
  <c r="S8" i="51"/>
  <c r="O8" i="51"/>
  <c r="K8" i="51"/>
  <c r="F8" i="51"/>
  <c r="X7" i="51"/>
  <c r="P7" i="51"/>
  <c r="G7" i="51"/>
  <c r="X6" i="51"/>
  <c r="S6" i="51"/>
  <c r="N6" i="51"/>
  <c r="G6" i="51"/>
  <c r="J6" i="51"/>
  <c r="M24" i="59"/>
  <c r="N20" i="59"/>
  <c r="N16" i="59"/>
  <c r="N12" i="59"/>
  <c r="N8" i="59"/>
  <c r="N9" i="59"/>
  <c r="N5" i="59"/>
  <c r="N14" i="59"/>
  <c r="N10" i="59"/>
  <c r="N23" i="59"/>
  <c r="N19" i="59"/>
  <c r="N15" i="59"/>
  <c r="N7" i="59"/>
  <c r="F24" i="59"/>
  <c r="Z7" i="51"/>
  <c r="V7" i="51"/>
  <c r="R7" i="51"/>
  <c r="N7" i="51"/>
  <c r="I7" i="51"/>
  <c r="D7" i="51"/>
  <c r="Y7" i="51"/>
  <c r="U7" i="51"/>
  <c r="Q7" i="51"/>
  <c r="M7" i="51"/>
  <c r="H7" i="51"/>
  <c r="E27" i="51"/>
  <c r="F27" i="51"/>
  <c r="G24" i="59"/>
  <c r="L4" i="59"/>
  <c r="N27" i="51"/>
  <c r="M27" i="51"/>
  <c r="L2" i="2"/>
  <c r="E4" i="51"/>
  <c r="E3" i="51" s="1"/>
  <c r="D27" i="51"/>
  <c r="L27" i="51"/>
  <c r="K27" i="51"/>
  <c r="J7" i="2"/>
  <c r="C5" i="51"/>
  <c r="M3" i="2"/>
  <c r="U27" i="51"/>
  <c r="Q27" i="51"/>
  <c r="C27" i="51"/>
  <c r="Y6" i="51"/>
  <c r="U6" i="51"/>
  <c r="Q6" i="51"/>
  <c r="M6" i="51"/>
  <c r="H6" i="51"/>
  <c r="L3" i="2"/>
  <c r="H4" i="2"/>
  <c r="M2" i="2" l="1"/>
  <c r="F4" i="51"/>
  <c r="F3" i="51" s="1"/>
  <c r="L24" i="59"/>
  <c r="N4" i="59"/>
  <c r="N24" i="59" s="1"/>
  <c r="D5" i="51"/>
  <c r="K7" i="2"/>
  <c r="K4" i="2" l="1"/>
  <c r="I4" i="2"/>
  <c r="L4" i="2"/>
  <c r="M4" i="2"/>
  <c r="J4" i="2"/>
  <c r="L7" i="2"/>
  <c r="E5" i="51"/>
  <c r="G4" i="51"/>
  <c r="G3" i="51" s="1"/>
  <c r="N2" i="2"/>
  <c r="N4" i="2" s="1"/>
  <c r="N3" i="2"/>
  <c r="O2" i="2" l="1"/>
  <c r="O3" i="2"/>
  <c r="H4" i="51"/>
  <c r="H3" i="51" s="1"/>
  <c r="M7" i="2"/>
  <c r="F5" i="51"/>
  <c r="P2" i="2" l="1"/>
  <c r="I4" i="51"/>
  <c r="I3" i="51" s="1"/>
  <c r="P3" i="2"/>
  <c r="O4" i="2"/>
  <c r="N7" i="2"/>
  <c r="G5" i="51"/>
  <c r="O7" i="2" l="1"/>
  <c r="H5" i="51"/>
  <c r="Q2" i="2"/>
  <c r="J4" i="51"/>
  <c r="J3" i="51" s="1"/>
  <c r="Q3" i="2"/>
  <c r="P4" i="2"/>
  <c r="K4" i="51" l="1"/>
  <c r="K3" i="51" s="1"/>
  <c r="R2" i="2"/>
  <c r="R3" i="2"/>
  <c r="Q4" i="2"/>
  <c r="P7" i="2"/>
  <c r="I5" i="51"/>
  <c r="Q7" i="2" l="1"/>
  <c r="J5" i="51"/>
  <c r="S2" i="2"/>
  <c r="S3" i="2"/>
  <c r="L4" i="51"/>
  <c r="L3" i="51" s="1"/>
  <c r="R4" i="2"/>
  <c r="T2" i="2" l="1"/>
  <c r="M4" i="51"/>
  <c r="M3" i="51" s="1"/>
  <c r="T3" i="2"/>
  <c r="S4" i="2"/>
  <c r="K5" i="51"/>
  <c r="R7" i="2"/>
  <c r="L5" i="51" l="1"/>
  <c r="S7" i="2"/>
  <c r="U2" i="2"/>
  <c r="N4" i="51"/>
  <c r="N3" i="51" s="1"/>
  <c r="U3" i="2"/>
  <c r="T4" i="2"/>
  <c r="O4" i="51" l="1"/>
  <c r="O3" i="51" s="1"/>
  <c r="V2" i="2"/>
  <c r="V3" i="2"/>
  <c r="U4" i="2"/>
  <c r="T7" i="2"/>
  <c r="M5" i="51"/>
  <c r="W2" i="2" l="1"/>
  <c r="W3" i="2"/>
  <c r="P4" i="51"/>
  <c r="P3" i="51" s="1"/>
  <c r="V4" i="2"/>
  <c r="N5" i="51"/>
  <c r="U7" i="2"/>
  <c r="O5" i="51" l="1"/>
  <c r="V7" i="2"/>
  <c r="X2" i="2"/>
  <c r="Q4" i="51"/>
  <c r="Q3" i="51" s="1"/>
  <c r="X3" i="2"/>
  <c r="W4" i="2"/>
  <c r="Y2" i="2" l="1"/>
  <c r="R4" i="51"/>
  <c r="R3" i="51" s="1"/>
  <c r="Y3" i="2"/>
  <c r="X4" i="2"/>
  <c r="P5" i="51"/>
  <c r="W7" i="2"/>
  <c r="X7" i="2" l="1"/>
  <c r="Q5" i="51"/>
  <c r="S4" i="51"/>
  <c r="S3" i="51" s="1"/>
  <c r="Z2" i="2"/>
  <c r="Z3" i="2"/>
  <c r="Y4" i="2"/>
  <c r="AA2" i="2" l="1"/>
  <c r="AA3" i="2"/>
  <c r="T4" i="51"/>
  <c r="T3" i="51" s="1"/>
  <c r="Z4" i="2"/>
  <c r="R5" i="51"/>
  <c r="Y7" i="2"/>
  <c r="S5" i="51" l="1"/>
  <c r="Z7" i="2"/>
  <c r="AB2" i="2"/>
  <c r="U4" i="51"/>
  <c r="U3" i="51" s="1"/>
  <c r="AB3" i="2"/>
  <c r="AA4" i="2"/>
  <c r="T5" i="51" l="1"/>
  <c r="AA7" i="2"/>
  <c r="AC2" i="2"/>
  <c r="V4" i="51"/>
  <c r="V3" i="51" s="1"/>
  <c r="AC3" i="2"/>
  <c r="AB4" i="2"/>
  <c r="W4" i="51" l="1"/>
  <c r="W3" i="51" s="1"/>
  <c r="AD2" i="2"/>
  <c r="AD3" i="2"/>
  <c r="AC4" i="2"/>
  <c r="AB7" i="2"/>
  <c r="U5" i="51"/>
  <c r="V5" i="51" l="1"/>
  <c r="AC7" i="2"/>
  <c r="AE2" i="2"/>
  <c r="X4" i="51"/>
  <c r="X3" i="51" s="1"/>
  <c r="AE3" i="2"/>
  <c r="AD4" i="2"/>
  <c r="AF2" i="2" l="1"/>
  <c r="Y4" i="51"/>
  <c r="Y3" i="51" s="1"/>
  <c r="AE4" i="2"/>
  <c r="W5" i="51"/>
  <c r="AD7" i="2"/>
  <c r="X5" i="51" l="1"/>
  <c r="AE7" i="2"/>
  <c r="Y5" i="51" s="1"/>
</calcChain>
</file>

<file path=xl/sharedStrings.xml><?xml version="1.0" encoding="utf-8"?>
<sst xmlns="http://schemas.openxmlformats.org/spreadsheetml/2006/main" count="744" uniqueCount="150">
  <si>
    <t>Sprint Backlog Worksheet</t>
  </si>
  <si>
    <t>do not delete green cells!</t>
  </si>
  <si>
    <t>Note: amount of work shown per person not important. Focus on the angle of the line: is someone stalled? Running out of work?</t>
  </si>
  <si>
    <t xml:space="preserve">Status </t>
  </si>
  <si>
    <t>Day:</t>
  </si>
  <si>
    <t>done</t>
  </si>
  <si>
    <t>Burndown</t>
  </si>
  <si>
    <t>TASKS</t>
  </si>
  <si>
    <t>Status notes</t>
  </si>
  <si>
    <t>Date</t>
  </si>
  <si>
    <t>Available hours before planning:</t>
  </si>
  <si>
    <t>Remaining unplanned hours</t>
  </si>
  <si>
    <t>support factor (% reserved for support)</t>
  </si>
  <si>
    <t>drag factor (% lost time)</t>
  </si>
  <si>
    <t>Orig Est Hrs</t>
  </si>
  <si>
    <t>Expected QA Recycle hours</t>
  </si>
  <si>
    <r>
      <t xml:space="preserve">Total planned so far 
</t>
    </r>
    <r>
      <rPr>
        <sz val="8"/>
        <rFont val="Tahoma"/>
        <family val="2"/>
      </rPr>
      <t>(from Sprint Backlog page)</t>
    </r>
  </si>
  <si>
    <t>working days this sprint</t>
  </si>
  <si>
    <t>working hours this sprint</t>
  </si>
  <si>
    <t>Team</t>
  </si>
  <si>
    <t>Task description</t>
  </si>
  <si>
    <t>Owner</t>
  </si>
  <si>
    <t>Id</t>
  </si>
  <si>
    <t>Working days this sprint</t>
  </si>
  <si>
    <t>Day</t>
  </si>
  <si>
    <t>Base work hours per team member</t>
  </si>
  <si>
    <t>Sprint Name</t>
  </si>
  <si>
    <t>Sprint start date</t>
  </si>
  <si>
    <t>Planning Sheet Name</t>
  </si>
  <si>
    <t>Sprint backlog sheet name</t>
  </si>
  <si>
    <t>Team burndown chart name</t>
  </si>
  <si>
    <t>Individual burndown sheet name</t>
  </si>
  <si>
    <t>Working hours per day</t>
  </si>
  <si>
    <t>Status Labels</t>
  </si>
  <si>
    <t>Planning Parameters</t>
  </si>
  <si>
    <t>Sprint information</t>
  </si>
  <si>
    <t>total effort remaining by day</t>
  </si>
  <si>
    <t>Level</t>
  </si>
  <si>
    <t>Process Management</t>
  </si>
  <si>
    <t>Name</t>
  </si>
  <si>
    <t>Role</t>
  </si>
  <si>
    <t>Totals</t>
  </si>
  <si>
    <t>Planning metrics</t>
  </si>
  <si>
    <t>Total general</t>
  </si>
  <si>
    <t>Last revision:</t>
  </si>
  <si>
    <t>Suma de Orig Est Hrs</t>
  </si>
  <si>
    <t>Sprint end date</t>
  </si>
  <si>
    <t>Assignation</t>
  </si>
  <si>
    <t>sustainable pace burndown</t>
  </si>
  <si>
    <t>full engaged burndown</t>
  </si>
  <si>
    <t>Not Started</t>
  </si>
  <si>
    <t>In Progress</t>
  </si>
  <si>
    <t>Completed</t>
  </si>
  <si>
    <t>Removed</t>
  </si>
  <si>
    <t>Verified</t>
  </si>
  <si>
    <t>Process Management Effort</t>
  </si>
  <si>
    <t>Sprint Planning Meeting</t>
  </si>
  <si>
    <t>Sprint Review Meeting</t>
  </si>
  <si>
    <t>Sprint Retrospective Meeting</t>
  </si>
  <si>
    <t>Product Backlog Item</t>
  </si>
  <si>
    <t>Support Activities</t>
  </si>
  <si>
    <t>SCRUM Process QA Checklist</t>
  </si>
  <si>
    <t>Assignable cause</t>
  </si>
  <si>
    <t>Category</t>
  </si>
  <si>
    <t>Issue Description</t>
  </si>
  <si>
    <t>Missing owner, description, project or any data</t>
  </si>
  <si>
    <t>Non-adherence</t>
  </si>
  <si>
    <t>Defect</t>
  </si>
  <si>
    <t>Incomplete task information</t>
  </si>
  <si>
    <t>Incomplete estimates record</t>
  </si>
  <si>
    <t>There is no initial estimation or there are estimation without dates or viceversa</t>
  </si>
  <si>
    <t>Incorrect task status flow</t>
  </si>
  <si>
    <t>From "In Progress" to "To Do" or from "Complete" to other or similar</t>
  </si>
  <si>
    <t>Incorrect status assignation</t>
  </si>
  <si>
    <t>Increasing estimates</t>
  </si>
  <si>
    <t>Remaining effort increases</t>
  </si>
  <si>
    <t>Changes to the scope of work</t>
  </si>
  <si>
    <t>Warning</t>
  </si>
  <si>
    <t>Most probable type</t>
  </si>
  <si>
    <t>Error in estimation (subestimation)</t>
  </si>
  <si>
    <t>Non-decreasing estimates</t>
  </si>
  <si>
    <t>There are no changes or updates after the task enters the "In Progress" status. Remaining effort should decrease daily specially if the task is "In Progress"</t>
  </si>
  <si>
    <t>The task is not really "In Progress"</t>
  </si>
  <si>
    <t>The estimates has changed but hasn't been recorded</t>
  </si>
  <si>
    <t>The task started but then the work stopped</t>
  </si>
  <si>
    <t>The task started but estimates remained the same (subestimation)</t>
  </si>
  <si>
    <t>Excesive task burndown</t>
  </si>
  <si>
    <t>A specific task burndown is significantly greater than the available labor day time: i.e. 16 to 0</t>
  </si>
  <si>
    <t>The estimation records were not updated timely</t>
  </si>
  <si>
    <t>Excesive individual burndown</t>
  </si>
  <si>
    <t>The burndown of a member team is significantly greater than the available labor day time: i.e. 16 to 0</t>
  </si>
  <si>
    <t>One defect for each task</t>
  </si>
  <si>
    <t>Comments</t>
  </si>
  <si>
    <t>An estimate for a task is longer than 16 hours</t>
  </si>
  <si>
    <t>Task too large</t>
  </si>
  <si>
    <t>Task too small</t>
  </si>
  <si>
    <t>An estimate for a task is shorter than 1 hour</t>
  </si>
  <si>
    <t>Incorrect decomposition (group)</t>
  </si>
  <si>
    <t>Incorrect decomposition (split)</t>
  </si>
  <si>
    <t>A team member has more remaining effort than available time for the rest of the Sprint</t>
  </si>
  <si>
    <t>Estimates are correct, review por re-plan</t>
  </si>
  <si>
    <t>Team member overwhelmed</t>
  </si>
  <si>
    <t>Team overwhelmed</t>
  </si>
  <si>
    <t>Error in estimation (overestimation)</t>
  </si>
  <si>
    <t>Incomplete team planning</t>
  </si>
  <si>
    <t>A team member assignment of work is lower than 75% of its capacity</t>
  </si>
  <si>
    <t>There are tasks not registered</t>
  </si>
  <si>
    <t>There are tasks not estimated</t>
  </si>
  <si>
    <t>Scope of work doesn't allow complete planning</t>
  </si>
  <si>
    <t>The team has more remaining effort than available time for the rest of the Sprint</t>
  </si>
  <si>
    <t>Task</t>
  </si>
  <si>
    <t>Team member</t>
  </si>
  <si>
    <t>Day for report</t>
  </si>
  <si>
    <t>OK</t>
  </si>
  <si>
    <t>NA</t>
  </si>
  <si>
    <t>Sprint1</t>
  </si>
  <si>
    <t>QA Task Analysis Report</t>
  </si>
  <si>
    <t>active task count</t>
  </si>
  <si>
    <t>Sprint Data Analysis Pivot Table</t>
  </si>
  <si>
    <t>(en blanco)</t>
  </si>
  <si>
    <t>(Todas)</t>
  </si>
  <si>
    <t xml:space="preserve">Agile SET UP - </t>
  </si>
  <si>
    <t>Celula AGIL - DSR</t>
  </si>
  <si>
    <t>Contratar bolsas de hora proveedor para SCRUM</t>
  </si>
  <si>
    <t>Pedir gente de QA para los casos de prueba = Mauricio Ardiles</t>
  </si>
  <si>
    <t>Proveedores</t>
  </si>
  <si>
    <t xml:space="preserve">Clientes </t>
  </si>
  <si>
    <t xml:space="preserve">Potenciales Requerimientos </t>
  </si>
  <si>
    <t>Alvaro Rodriguez</t>
  </si>
  <si>
    <t>Cristhian Lagos</t>
  </si>
  <si>
    <t>Aclarar usuarios</t>
  </si>
  <si>
    <t>Definir equipo para sprint</t>
  </si>
  <si>
    <t>Agendar la sesion de levanamiento de requerimientos con el cliente</t>
  </si>
  <si>
    <t>Revisar si desde tbk se puede acceder a github</t>
  </si>
  <si>
    <t>Llenar product backlog</t>
  </si>
  <si>
    <t>Definir el resto de las tareas de levantamiento de requerimientos</t>
  </si>
  <si>
    <t>Miroslav Pavlovic</t>
  </si>
  <si>
    <t>Alexis Jara</t>
  </si>
  <si>
    <t>Scrum Master</t>
  </si>
  <si>
    <t>Product Owner</t>
  </si>
  <si>
    <t>Definir ambiente de desarrollo</t>
  </si>
  <si>
    <t>Richard Lepe</t>
  </si>
  <si>
    <t>el ambiente de desarrollo - donde se configurara</t>
  </si>
  <si>
    <t>Cliente - Cristian Porflitt</t>
  </si>
  <si>
    <t>Proveedor - KDU</t>
  </si>
  <si>
    <t>Generar espacio en github</t>
  </si>
  <si>
    <t>(26-11-2015) Reunion 02-12-2015 10:00-11:00</t>
  </si>
  <si>
    <t>(26-11-2015) Reunion 03-12-2015 17:30-18:00</t>
  </si>
  <si>
    <t>(27-11-2015): Reunión con Cliente Mi 02-12 de 10.00 a 11.00 AM</t>
  </si>
  <si>
    <t>(30-11-2015)
Excel - Tareas Levantamiento 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</si>
</sst>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;@"/>
  </numFmts>
  <fonts count="34" x14ac:knownFonts="1">
    <font>
      <sz val="9"/>
      <name val="Arial"/>
    </font>
    <font>
      <sz val="9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color indexed="10"/>
      <name val="Arial"/>
      <family val="2"/>
    </font>
    <font>
      <sz val="8"/>
      <name val="Tahoma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9"/>
      <name val="Tahoma"/>
      <family val="2"/>
    </font>
    <font>
      <sz val="8"/>
      <color indexed="12"/>
      <name val="Tahoma"/>
      <family val="2"/>
    </font>
    <font>
      <sz val="8"/>
      <color indexed="10"/>
      <name val="Tahoma"/>
      <family val="2"/>
    </font>
    <font>
      <b/>
      <sz val="14"/>
      <name val="Tahoma"/>
      <family val="2"/>
    </font>
    <font>
      <b/>
      <sz val="8"/>
      <color indexed="10"/>
      <name val="Tahoma"/>
      <family val="2"/>
    </font>
    <font>
      <b/>
      <sz val="9"/>
      <name val="Tahoma"/>
      <family val="2"/>
    </font>
    <font>
      <b/>
      <sz val="8"/>
      <color indexed="9"/>
      <name val="Tahoma"/>
      <family val="2"/>
    </font>
    <font>
      <b/>
      <sz val="8"/>
      <color indexed="23"/>
      <name val="Tahoma"/>
      <family val="2"/>
    </font>
    <font>
      <sz val="8"/>
      <color indexed="8"/>
      <name val="Tahoma"/>
      <family val="2"/>
    </font>
    <font>
      <b/>
      <sz val="16"/>
      <name val="Tahoma"/>
      <family val="2"/>
    </font>
    <font>
      <sz val="7"/>
      <name val="Tahoma"/>
      <family val="2"/>
    </font>
    <font>
      <sz val="9"/>
      <name val="Arial"/>
      <family val="2"/>
    </font>
    <font>
      <sz val="1"/>
      <name val="Tahoma"/>
      <family val="2"/>
    </font>
    <font>
      <sz val="8"/>
      <color indexed="48"/>
      <name val="Tahoma"/>
      <family val="2"/>
    </font>
    <font>
      <b/>
      <sz val="8"/>
      <color indexed="47"/>
      <name val="Tahoma"/>
      <family val="2"/>
    </font>
    <font>
      <sz val="8"/>
      <color indexed="13"/>
      <name val="Tahoma"/>
      <family val="2"/>
    </font>
    <font>
      <b/>
      <sz val="8"/>
      <color indexed="18"/>
      <name val="Tahoma"/>
      <family val="2"/>
    </font>
    <font>
      <b/>
      <sz val="8"/>
      <color indexed="53"/>
      <name val="Tahoma"/>
      <family val="2"/>
    </font>
    <font>
      <b/>
      <sz val="14"/>
      <name val="Arial"/>
      <family val="2"/>
    </font>
    <font>
      <strike/>
      <sz val="8"/>
      <name val="Tahoma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55"/>
      </left>
      <right style="dotted">
        <color indexed="55"/>
      </right>
      <top style="dotted">
        <color indexed="55"/>
      </top>
      <bottom style="dotted">
        <color indexed="55"/>
      </bottom>
      <diagonal/>
    </border>
    <border>
      <left style="dotted">
        <color indexed="55"/>
      </left>
      <right style="dotted">
        <color indexed="55"/>
      </right>
      <top style="dotted">
        <color indexed="55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55"/>
      </left>
      <right style="dotted">
        <color indexed="55"/>
      </right>
      <top/>
      <bottom style="dotted">
        <color indexed="55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0" xfId="0" quotePrefix="1" applyFont="1" applyAlignment="1">
      <alignment vertical="top" wrapText="1"/>
    </xf>
    <xf numFmtId="0" fontId="5" fillId="0" borderId="1" xfId="1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center" vertical="top" wrapText="1"/>
    </xf>
    <xf numFmtId="0" fontId="18" fillId="2" borderId="3" xfId="1" applyFont="1" applyFill="1" applyBorder="1" applyAlignment="1">
      <alignment horizontal="center" vertical="top" textRotation="90" wrapText="1"/>
    </xf>
    <xf numFmtId="0" fontId="5" fillId="0" borderId="4" xfId="1" applyFont="1" applyFill="1" applyBorder="1" applyAlignment="1">
      <alignment horizontal="center" vertical="top"/>
    </xf>
    <xf numFmtId="1" fontId="5" fillId="0" borderId="4" xfId="0" applyNumberFormat="1" applyFont="1" applyFill="1" applyBorder="1" applyAlignment="1">
      <alignment horizontal="center" vertical="top"/>
    </xf>
    <xf numFmtId="1" fontId="5" fillId="2" borderId="4" xfId="0" applyNumberFormat="1" applyFont="1" applyFill="1" applyBorder="1" applyAlignment="1">
      <alignment horizontal="center" vertical="top"/>
    </xf>
    <xf numFmtId="0" fontId="5" fillId="0" borderId="4" xfId="1" applyFont="1" applyFill="1" applyBorder="1" applyAlignment="1" applyProtection="1">
      <alignment vertical="top"/>
      <protection locked="0"/>
    </xf>
    <xf numFmtId="0" fontId="19" fillId="0" borderId="4" xfId="2" applyFont="1" applyFill="1" applyBorder="1" applyAlignment="1">
      <alignment vertical="top" wrapText="1"/>
    </xf>
    <xf numFmtId="0" fontId="5" fillId="0" borderId="4" xfId="0" applyFont="1" applyFill="1" applyBorder="1" applyAlignment="1">
      <alignment horizontal="center" vertical="top"/>
    </xf>
    <xf numFmtId="0" fontId="5" fillId="0" borderId="4" xfId="1" applyFont="1" applyFill="1" applyBorder="1" applyAlignment="1">
      <alignment vertical="top" wrapText="1"/>
    </xf>
    <xf numFmtId="0" fontId="5" fillId="0" borderId="4" xfId="1" applyFont="1" applyBorder="1" applyAlignment="1" applyProtection="1">
      <alignment vertical="top"/>
      <protection locked="0"/>
    </xf>
    <xf numFmtId="0" fontId="5" fillId="0" borderId="4" xfId="1" applyFont="1" applyBorder="1" applyAlignment="1">
      <alignment vertical="top" wrapText="1"/>
    </xf>
    <xf numFmtId="0" fontId="5" fillId="0" borderId="5" xfId="1" applyFont="1" applyFill="1" applyBorder="1" applyAlignment="1">
      <alignment vertical="top" wrapText="1"/>
    </xf>
    <xf numFmtId="0" fontId="5" fillId="0" borderId="4" xfId="1" applyFont="1" applyBorder="1" applyAlignment="1">
      <alignment horizontal="center" vertical="top"/>
    </xf>
    <xf numFmtId="1" fontId="5" fillId="0" borderId="4" xfId="1" applyNumberFormat="1" applyFont="1" applyBorder="1" applyAlignment="1">
      <alignment horizontal="center" vertical="top"/>
    </xf>
    <xf numFmtId="0" fontId="5" fillId="2" borderId="4" xfId="1" applyFont="1" applyFill="1" applyBorder="1" applyAlignment="1">
      <alignment horizontal="center" vertical="top"/>
    </xf>
    <xf numFmtId="0" fontId="5" fillId="3" borderId="4" xfId="1" applyFont="1" applyFill="1" applyBorder="1" applyAlignment="1">
      <alignment horizontal="center" vertical="top"/>
    </xf>
    <xf numFmtId="0" fontId="5" fillId="0" borderId="4" xfId="1" applyFont="1" applyFill="1" applyBorder="1" applyAlignment="1" applyProtection="1">
      <alignment horizontal="center" vertical="center"/>
      <protection locked="0"/>
    </xf>
    <xf numFmtId="0" fontId="20" fillId="0" borderId="1" xfId="0" applyFont="1" applyBorder="1" applyAlignment="1">
      <alignment vertical="top"/>
    </xf>
    <xf numFmtId="0" fontId="21" fillId="0" borderId="5" xfId="1" applyFont="1" applyFill="1" applyBorder="1" applyAlignment="1">
      <alignment horizontal="center" wrapText="1"/>
    </xf>
    <xf numFmtId="0" fontId="5" fillId="0" borderId="4" xfId="1" applyFont="1" applyFill="1" applyBorder="1" applyAlignment="1">
      <alignment horizontal="center"/>
    </xf>
    <xf numFmtId="0" fontId="22" fillId="0" borderId="0" xfId="0" applyFont="1"/>
    <xf numFmtId="0" fontId="21" fillId="0" borderId="6" xfId="1" applyFont="1" applyFill="1" applyBorder="1" applyAlignment="1">
      <alignment horizontal="center" wrapText="1"/>
    </xf>
    <xf numFmtId="0" fontId="7" fillId="0" borderId="0" xfId="0" applyFont="1"/>
    <xf numFmtId="0" fontId="8" fillId="2" borderId="7" xfId="1" applyFont="1" applyFill="1" applyBorder="1" applyAlignment="1">
      <alignment horizontal="right"/>
    </xf>
    <xf numFmtId="0" fontId="21" fillId="0" borderId="1" xfId="1" applyFont="1" applyFill="1" applyBorder="1" applyAlignment="1">
      <alignment horizontal="center" wrapText="1"/>
    </xf>
    <xf numFmtId="0" fontId="10" fillId="0" borderId="1" xfId="1" applyFont="1" applyFill="1" applyBorder="1" applyAlignment="1">
      <alignment wrapText="1"/>
    </xf>
    <xf numFmtId="0" fontId="5" fillId="0" borderId="1" xfId="1" applyFont="1" applyFill="1" applyBorder="1" applyAlignment="1">
      <alignment horizontal="center"/>
    </xf>
    <xf numFmtId="0" fontId="11" fillId="0" borderId="0" xfId="0" applyFont="1"/>
    <xf numFmtId="0" fontId="8" fillId="2" borderId="0" xfId="0" applyFont="1" applyFill="1" applyAlignment="1">
      <alignment horizontal="right"/>
    </xf>
    <xf numFmtId="0" fontId="11" fillId="0" borderId="0" xfId="0" applyFont="1" applyFill="1"/>
    <xf numFmtId="0" fontId="23" fillId="0" borderId="0" xfId="0" applyFont="1"/>
    <xf numFmtId="0" fontId="23" fillId="0" borderId="0" xfId="0" applyFont="1" applyFill="1"/>
    <xf numFmtId="0" fontId="23" fillId="2" borderId="0" xfId="0" applyFont="1" applyFill="1"/>
    <xf numFmtId="0" fontId="12" fillId="0" borderId="8" xfId="0" applyFont="1" applyBorder="1" applyAlignment="1">
      <alignment horizontal="right" wrapText="1"/>
    </xf>
    <xf numFmtId="0" fontId="12" fillId="4" borderId="8" xfId="0" applyFont="1" applyFill="1" applyBorder="1"/>
    <xf numFmtId="0" fontId="5" fillId="0" borderId="0" xfId="0" applyFont="1" applyFill="1"/>
    <xf numFmtId="0" fontId="12" fillId="0" borderId="0" xfId="0" applyFont="1"/>
    <xf numFmtId="0" fontId="13" fillId="2" borderId="9" xfId="0" applyNumberFormat="1" applyFont="1" applyFill="1" applyBorder="1"/>
    <xf numFmtId="0" fontId="13" fillId="0" borderId="0" xfId="0" applyFont="1"/>
    <xf numFmtId="16" fontId="8" fillId="2" borderId="10" xfId="1" applyNumberFormat="1" applyFont="1" applyFill="1" applyBorder="1" applyAlignment="1">
      <alignment horizontal="center" vertical="center" textRotation="90" wrapText="1"/>
    </xf>
    <xf numFmtId="0" fontId="8" fillId="0" borderId="0" xfId="0" applyFont="1" applyFill="1"/>
    <xf numFmtId="0" fontId="17" fillId="5" borderId="0" xfId="0" applyFont="1" applyFill="1"/>
    <xf numFmtId="0" fontId="8" fillId="0" borderId="11" xfId="0" applyFont="1" applyFill="1" applyBorder="1"/>
    <xf numFmtId="0" fontId="5" fillId="0" borderId="4" xfId="0" applyFont="1" applyFill="1" applyBorder="1"/>
    <xf numFmtId="0" fontId="5" fillId="2" borderId="12" xfId="0" applyFont="1" applyFill="1" applyBorder="1"/>
    <xf numFmtId="0" fontId="5" fillId="0" borderId="0" xfId="0" applyFont="1"/>
    <xf numFmtId="0" fontId="5" fillId="2" borderId="13" xfId="0" applyFont="1" applyFill="1" applyBorder="1"/>
    <xf numFmtId="0" fontId="24" fillId="2" borderId="14" xfId="0" applyFont="1" applyFill="1" applyBorder="1"/>
    <xf numFmtId="0" fontId="24" fillId="3" borderId="0" xfId="0" applyFont="1" applyFill="1"/>
    <xf numFmtId="0" fontId="25" fillId="0" borderId="0" xfId="0" applyFont="1" applyFill="1" applyBorder="1"/>
    <xf numFmtId="0" fontId="26" fillId="3" borderId="8" xfId="0" applyFont="1" applyFill="1" applyBorder="1"/>
    <xf numFmtId="0" fontId="26" fillId="3" borderId="0" xfId="0" applyFont="1" applyFill="1"/>
    <xf numFmtId="0" fontId="26" fillId="0" borderId="0" xfId="0" applyFont="1" applyFill="1" applyBorder="1"/>
    <xf numFmtId="0" fontId="26" fillId="0" borderId="0" xfId="0" applyFont="1" applyFill="1"/>
    <xf numFmtId="16" fontId="5" fillId="6" borderId="10" xfId="1" applyNumberFormat="1" applyFont="1" applyFill="1" applyBorder="1" applyAlignment="1">
      <alignment horizontal="center" vertical="center" textRotation="90" wrapText="1"/>
    </xf>
    <xf numFmtId="0" fontId="27" fillId="0" borderId="0" xfId="0" applyFont="1" applyFill="1" applyBorder="1"/>
    <xf numFmtId="0" fontId="27" fillId="3" borderId="14" xfId="0" applyFont="1" applyFill="1" applyBorder="1"/>
    <xf numFmtId="0" fontId="28" fillId="0" borderId="0" xfId="0" applyFont="1" applyFill="1" applyBorder="1"/>
    <xf numFmtId="0" fontId="28" fillId="3" borderId="8" xfId="0" applyFont="1" applyFill="1" applyBorder="1"/>
    <xf numFmtId="0" fontId="8" fillId="0" borderId="9" xfId="0" applyFont="1" applyBorder="1" applyAlignment="1">
      <alignment horizontal="right"/>
    </xf>
    <xf numFmtId="0" fontId="12" fillId="3" borderId="8" xfId="0" applyFont="1" applyFill="1" applyBorder="1" applyAlignment="1">
      <alignment horizontal="center" vertical="center"/>
    </xf>
    <xf numFmtId="0" fontId="5" fillId="3" borderId="9" xfId="0" applyNumberFormat="1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right" vertical="top"/>
    </xf>
    <xf numFmtId="0" fontId="5" fillId="0" borderId="4" xfId="0" applyFont="1" applyBorder="1"/>
    <xf numFmtId="165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8" fillId="7" borderId="4" xfId="0" applyFont="1" applyFill="1" applyBorder="1"/>
    <xf numFmtId="0" fontId="14" fillId="0" borderId="0" xfId="0" applyFont="1" applyAlignment="1">
      <alignment vertical="top"/>
    </xf>
    <xf numFmtId="0" fontId="5" fillId="0" borderId="4" xfId="0" applyFont="1" applyBorder="1" applyAlignment="1">
      <alignment horizontal="center" vertical="top" wrapText="1"/>
    </xf>
    <xf numFmtId="0" fontId="14" fillId="0" borderId="1" xfId="0" applyFont="1" applyBorder="1" applyAlignment="1">
      <alignment vertical="top"/>
    </xf>
    <xf numFmtId="0" fontId="14" fillId="0" borderId="0" xfId="0" applyFont="1"/>
    <xf numFmtId="1" fontId="8" fillId="6" borderId="4" xfId="0" applyNumberFormat="1" applyFont="1" applyFill="1" applyBorder="1" applyAlignment="1">
      <alignment horizontal="center" vertical="top" wrapText="1"/>
    </xf>
    <xf numFmtId="0" fontId="8" fillId="6" borderId="4" xfId="0" applyFont="1" applyFill="1" applyBorder="1" applyAlignment="1" applyProtection="1">
      <alignment horizontal="right" vertical="top" wrapText="1"/>
      <protection locked="0"/>
    </xf>
    <xf numFmtId="0" fontId="8" fillId="6" borderId="4" xfId="0" applyFont="1" applyFill="1" applyBorder="1" applyAlignment="1">
      <alignment horizontal="right" vertical="top" wrapText="1"/>
    </xf>
    <xf numFmtId="0" fontId="8" fillId="6" borderId="4" xfId="0" applyFont="1" applyFill="1" applyBorder="1" applyAlignment="1">
      <alignment horizontal="center" vertical="center"/>
    </xf>
    <xf numFmtId="0" fontId="29" fillId="0" borderId="0" xfId="0" applyFont="1"/>
    <xf numFmtId="0" fontId="5" fillId="0" borderId="4" xfId="0" applyFont="1" applyBorder="1" applyAlignment="1">
      <alignment horizontal="left" vertical="top" wrapText="1"/>
    </xf>
    <xf numFmtId="0" fontId="5" fillId="0" borderId="4" xfId="0" applyFont="1" applyFill="1" applyBorder="1" applyAlignment="1">
      <alignment vertical="top"/>
    </xf>
    <xf numFmtId="1" fontId="5" fillId="0" borderId="4" xfId="0" applyNumberFormat="1" applyFont="1" applyFill="1" applyBorder="1" applyAlignment="1">
      <alignment vertical="top"/>
    </xf>
    <xf numFmtId="1" fontId="8" fillId="0" borderId="4" xfId="0" applyNumberFormat="1" applyFont="1" applyFill="1" applyBorder="1" applyAlignment="1">
      <alignment vertical="top"/>
    </xf>
    <xf numFmtId="0" fontId="8" fillId="0" borderId="4" xfId="0" applyFont="1" applyFill="1" applyBorder="1" applyAlignment="1">
      <alignment vertical="top"/>
    </xf>
    <xf numFmtId="16" fontId="8" fillId="6" borderId="5" xfId="1" applyNumberFormat="1" applyFont="1" applyFill="1" applyBorder="1" applyAlignment="1">
      <alignment horizontal="left" vertical="top" textRotation="90" wrapText="1"/>
    </xf>
    <xf numFmtId="10" fontId="0" fillId="0" borderId="0" xfId="3" applyNumberFormat="1" applyFont="1"/>
    <xf numFmtId="0" fontId="0" fillId="0" borderId="16" xfId="0" pivotButton="1" applyBorder="1"/>
    <xf numFmtId="0" fontId="0" fillId="0" borderId="17" xfId="0" applyBorder="1"/>
    <xf numFmtId="0" fontId="0" fillId="0" borderId="18" xfId="0" applyBorder="1"/>
    <xf numFmtId="0" fontId="0" fillId="0" borderId="19" xfId="0" applyNumberFormat="1" applyBorder="1"/>
    <xf numFmtId="0" fontId="20" fillId="0" borderId="20" xfId="0" applyFont="1" applyBorder="1" applyAlignment="1">
      <alignment horizontal="center" vertical="top"/>
    </xf>
    <xf numFmtId="16" fontId="5" fillId="0" borderId="5" xfId="0" applyNumberFormat="1" applyFont="1" applyFill="1" applyBorder="1" applyAlignment="1">
      <alignment vertical="top" wrapText="1"/>
    </xf>
    <xf numFmtId="16" fontId="5" fillId="0" borderId="5" xfId="1" applyNumberFormat="1" applyFont="1" applyFill="1" applyBorder="1" applyAlignment="1">
      <alignment vertical="top" wrapText="1"/>
    </xf>
    <xf numFmtId="0" fontId="9" fillId="0" borderId="20" xfId="0" applyFont="1" applyBorder="1" applyAlignment="1">
      <alignment horizontal="left" vertical="top"/>
    </xf>
    <xf numFmtId="16" fontId="9" fillId="0" borderId="20" xfId="0" applyNumberFormat="1" applyFont="1" applyBorder="1" applyAlignment="1">
      <alignment horizontal="left" vertical="top"/>
    </xf>
    <xf numFmtId="0" fontId="8" fillId="2" borderId="3" xfId="1" applyFont="1" applyFill="1" applyBorder="1" applyAlignment="1">
      <alignment horizontal="right"/>
    </xf>
    <xf numFmtId="0" fontId="5" fillId="6" borderId="4" xfId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vertical="top"/>
    </xf>
    <xf numFmtId="164" fontId="15" fillId="0" borderId="4" xfId="0" applyNumberFormat="1" applyFont="1" applyFill="1" applyBorder="1" applyAlignment="1">
      <alignment vertical="top"/>
    </xf>
    <xf numFmtId="0" fontId="5" fillId="0" borderId="5" xfId="0" applyFont="1" applyFill="1" applyBorder="1" applyAlignment="1">
      <alignment vertical="top" wrapText="1"/>
    </xf>
    <xf numFmtId="0" fontId="5" fillId="0" borderId="5" xfId="2" applyFont="1" applyFill="1" applyBorder="1" applyAlignment="1">
      <alignment vertical="top" wrapText="1"/>
    </xf>
    <xf numFmtId="0" fontId="30" fillId="0" borderId="5" xfId="0" applyFont="1" applyFill="1" applyBorder="1" applyAlignment="1">
      <alignment vertical="top" wrapText="1"/>
    </xf>
    <xf numFmtId="17" fontId="5" fillId="0" borderId="4" xfId="0" applyNumberFormat="1" applyFont="1" applyBorder="1"/>
    <xf numFmtId="9" fontId="5" fillId="0" borderId="4" xfId="3" applyFont="1" applyBorder="1" applyAlignment="1">
      <alignment horizontal="center" vertical="top" wrapText="1"/>
    </xf>
    <xf numFmtId="0" fontId="5" fillId="0" borderId="4" xfId="1" applyFont="1" applyFill="1" applyBorder="1" applyAlignment="1" applyProtection="1">
      <alignment horizontal="left" vertical="center"/>
      <protection locked="0"/>
    </xf>
    <xf numFmtId="0" fontId="7" fillId="0" borderId="0" xfId="0" applyFont="1" applyFill="1"/>
    <xf numFmtId="0" fontId="0" fillId="0" borderId="4" xfId="0" applyBorder="1" applyAlignment="1">
      <alignment vertical="top" wrapText="1"/>
    </xf>
    <xf numFmtId="0" fontId="5" fillId="0" borderId="4" xfId="1" applyFont="1" applyFill="1" applyBorder="1" applyAlignment="1" applyProtection="1">
      <alignment vertical="top" wrapText="1"/>
      <protection locked="0"/>
    </xf>
    <xf numFmtId="0" fontId="5" fillId="0" borderId="4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1" xfId="0" applyBorder="1"/>
    <xf numFmtId="0" fontId="0" fillId="0" borderId="16" xfId="0" applyBorder="1"/>
    <xf numFmtId="0" fontId="0" fillId="0" borderId="18" xfId="0" applyNumberFormat="1" applyBorder="1"/>
    <xf numFmtId="0" fontId="16" fillId="0" borderId="1" xfId="0" applyFont="1" applyBorder="1" applyAlignment="1">
      <alignment horizontal="left" vertical="top"/>
    </xf>
    <xf numFmtId="0" fontId="20" fillId="0" borderId="20" xfId="0" applyFont="1" applyBorder="1" applyAlignment="1">
      <alignment horizontal="left" vertical="top"/>
    </xf>
    <xf numFmtId="0" fontId="8" fillId="6" borderId="4" xfId="0" applyFont="1" applyFill="1" applyBorder="1" applyAlignment="1">
      <alignment horizontal="left" vertical="top" wrapText="1"/>
    </xf>
    <xf numFmtId="0" fontId="11" fillId="0" borderId="4" xfId="1" applyFont="1" applyBorder="1" applyAlignment="1">
      <alignment horizontal="left" vertical="top"/>
    </xf>
    <xf numFmtId="0" fontId="21" fillId="6" borderId="22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4" fillId="0" borderId="0" xfId="0" applyFont="1" applyBorder="1" applyAlignment="1">
      <alignment vertical="top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 shrinkToFit="1"/>
    </xf>
    <xf numFmtId="0" fontId="0" fillId="0" borderId="4" xfId="0" applyBorder="1" applyAlignment="1">
      <alignment horizontal="left" vertical="center"/>
    </xf>
    <xf numFmtId="0" fontId="19" fillId="0" borderId="4" xfId="2" applyFont="1" applyFill="1" applyBorder="1" applyAlignment="1">
      <alignment horizontal="center" vertical="top" wrapText="1"/>
    </xf>
    <xf numFmtId="9" fontId="8" fillId="0" borderId="4" xfId="3" applyFont="1" applyFill="1" applyBorder="1" applyAlignment="1">
      <alignment horizontal="center" vertical="top"/>
    </xf>
    <xf numFmtId="164" fontId="5" fillId="0" borderId="4" xfId="1" applyNumberFormat="1" applyFont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19" fillId="0" borderId="4" xfId="0" applyNumberFormat="1" applyFont="1" applyFill="1" applyBorder="1" applyAlignment="1">
      <alignment horizontal="center" vertical="center"/>
    </xf>
    <xf numFmtId="164" fontId="19" fillId="0" borderId="4" xfId="2" applyNumberFormat="1" applyFont="1" applyFill="1" applyBorder="1" applyAlignment="1">
      <alignment horizontal="center" vertical="center"/>
    </xf>
    <xf numFmtId="164" fontId="5" fillId="0" borderId="4" xfId="1" applyNumberFormat="1" applyFont="1" applyFill="1" applyBorder="1" applyAlignment="1">
      <alignment horizontal="center" vertical="center"/>
    </xf>
    <xf numFmtId="4" fontId="5" fillId="6" borderId="4" xfId="1" applyNumberFormat="1" applyFont="1" applyFill="1" applyBorder="1" applyAlignment="1">
      <alignment horizontal="center"/>
    </xf>
    <xf numFmtId="2" fontId="18" fillId="6" borderId="22" xfId="1" applyNumberFormat="1" applyFont="1" applyFill="1" applyBorder="1" applyAlignment="1">
      <alignment horizontal="center" vertical="top" textRotation="90" wrapText="1"/>
    </xf>
    <xf numFmtId="4" fontId="18" fillId="6" borderId="22" xfId="1" applyNumberFormat="1" applyFont="1" applyFill="1" applyBorder="1" applyAlignment="1">
      <alignment horizontal="center" vertical="top" textRotation="90" wrapText="1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1" fillId="8" borderId="4" xfId="0" applyFont="1" applyFill="1" applyBorder="1" applyAlignment="1">
      <alignment horizontal="center" vertical="center"/>
    </xf>
    <xf numFmtId="0" fontId="31" fillId="8" borderId="4" xfId="0" applyFont="1" applyFill="1" applyBorder="1" applyAlignment="1">
      <alignment horizontal="center" vertical="center" wrapText="1"/>
    </xf>
    <xf numFmtId="16" fontId="32" fillId="0" borderId="4" xfId="0" applyNumberFormat="1" applyFont="1" applyBorder="1" applyAlignment="1">
      <alignment horizontal="center"/>
    </xf>
    <xf numFmtId="0" fontId="33" fillId="6" borderId="4" xfId="0" applyFont="1" applyFill="1" applyBorder="1" applyAlignment="1">
      <alignment horizontal="center"/>
    </xf>
    <xf numFmtId="0" fontId="8" fillId="6" borderId="2" xfId="1" applyFont="1" applyFill="1" applyBorder="1" applyAlignment="1">
      <alignment horizontal="right" vertical="center"/>
    </xf>
    <xf numFmtId="0" fontId="8" fillId="6" borderId="20" xfId="1" applyFont="1" applyFill="1" applyBorder="1" applyAlignment="1">
      <alignment horizontal="right" vertical="center"/>
    </xf>
    <xf numFmtId="9" fontId="5" fillId="0" borderId="4" xfId="3" applyFont="1" applyFill="1" applyBorder="1" applyAlignment="1">
      <alignment horizontal="center" vertical="top"/>
    </xf>
    <xf numFmtId="3" fontId="18" fillId="6" borderId="4" xfId="1" applyNumberFormat="1" applyFont="1" applyFill="1" applyBorder="1" applyAlignment="1">
      <alignment horizontal="center" vertical="top" textRotation="90" wrapText="1"/>
    </xf>
    <xf numFmtId="0" fontId="5" fillId="0" borderId="0" xfId="0" applyFont="1" applyAlignment="1">
      <alignment horizontal="center"/>
    </xf>
    <xf numFmtId="0" fontId="0" fillId="0" borderId="17" xfId="0" applyNumberFormat="1" applyBorder="1"/>
    <xf numFmtId="0" fontId="0" fillId="0" borderId="16" xfId="0" applyNumberFormat="1" applyBorder="1"/>
    <xf numFmtId="0" fontId="0" fillId="0" borderId="19" xfId="0" pivotButton="1" applyBorder="1"/>
    <xf numFmtId="0" fontId="0" fillId="0" borderId="19" xfId="0" applyBorder="1"/>
    <xf numFmtId="16" fontId="5" fillId="0" borderId="4" xfId="0" quotePrefix="1" applyNumberFormat="1" applyFont="1" applyFill="1" applyBorder="1" applyAlignment="1">
      <alignment vertical="top" wrapText="1"/>
    </xf>
    <xf numFmtId="164" fontId="8" fillId="10" borderId="4" xfId="0" applyNumberFormat="1" applyFont="1" applyFill="1" applyBorder="1" applyAlignment="1">
      <alignment vertical="top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 applyProtection="1">
      <alignment horizontal="center" vertical="center" wrapText="1"/>
      <protection locked="0"/>
    </xf>
    <xf numFmtId="0" fontId="19" fillId="0" borderId="4" xfId="2" applyFont="1" applyFill="1" applyBorder="1" applyAlignment="1">
      <alignment horizontal="center" vertical="center" wrapText="1"/>
    </xf>
    <xf numFmtId="0" fontId="5" fillId="0" borderId="4" xfId="1" applyFont="1" applyBorder="1" applyAlignment="1" applyProtection="1">
      <alignment horizontal="center" vertical="center" wrapText="1"/>
      <protection locked="0"/>
    </xf>
    <xf numFmtId="0" fontId="17" fillId="9" borderId="23" xfId="0" applyFont="1" applyFill="1" applyBorder="1" applyAlignment="1">
      <alignment horizontal="right" vertical="top"/>
    </xf>
    <xf numFmtId="0" fontId="17" fillId="9" borderId="1" xfId="0" applyFont="1" applyFill="1" applyBorder="1" applyAlignment="1">
      <alignment horizontal="right" vertical="top"/>
    </xf>
    <xf numFmtId="0" fontId="0" fillId="7" borderId="4" xfId="0" applyFill="1" applyBorder="1" applyAlignment="1">
      <alignment horizontal="center" vertical="top"/>
    </xf>
    <xf numFmtId="0" fontId="9" fillId="6" borderId="4" xfId="0" applyFont="1" applyFill="1" applyBorder="1" applyAlignment="1">
      <alignment horizontal="center" vertical="top" wrapText="1"/>
    </xf>
    <xf numFmtId="0" fontId="8" fillId="0" borderId="24" xfId="0" applyFont="1" applyFill="1" applyBorder="1" applyAlignment="1">
      <alignment horizontal="right" vertical="top"/>
    </xf>
    <xf numFmtId="0" fontId="8" fillId="0" borderId="7" xfId="0" applyFont="1" applyFill="1" applyBorder="1" applyAlignment="1">
      <alignment horizontal="right" vertical="top"/>
    </xf>
    <xf numFmtId="0" fontId="9" fillId="6" borderId="2" xfId="0" applyFont="1" applyFill="1" applyBorder="1" applyAlignment="1">
      <alignment horizontal="center" vertical="top" wrapText="1"/>
    </xf>
    <xf numFmtId="0" fontId="9" fillId="6" borderId="20" xfId="0" applyFont="1" applyFill="1" applyBorder="1" applyAlignment="1">
      <alignment horizontal="center" vertical="top" wrapText="1"/>
    </xf>
    <xf numFmtId="0" fontId="9" fillId="6" borderId="5" xfId="0" applyFont="1" applyFill="1" applyBorder="1" applyAlignment="1">
      <alignment horizontal="center" vertical="top" wrapText="1"/>
    </xf>
    <xf numFmtId="0" fontId="8" fillId="6" borderId="2" xfId="1" applyFont="1" applyFill="1" applyBorder="1" applyAlignment="1">
      <alignment horizontal="right" vertical="center"/>
    </xf>
    <xf numFmtId="0" fontId="8" fillId="6" borderId="20" xfId="1" applyFont="1" applyFill="1" applyBorder="1" applyAlignment="1">
      <alignment horizontal="righ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</cellXfs>
  <cellStyles count="4">
    <cellStyle name="Normal" xfId="0" builtinId="0"/>
    <cellStyle name="Normal_ScrumMaster" xfId="1"/>
    <cellStyle name="Normal_Sheet2" xfId="2"/>
    <cellStyle name="Percent" xfId="3" builtinId="5"/>
  </cellStyles>
  <dxfs count="19"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24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4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5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Parameters!$B$9</c:f>
          <c:strCache>
            <c:ptCount val="1"/>
            <c:pt idx="0">
              <c:v>Agile SET UP - : Sprint1 - Burndown Chart</c:v>
            </c:pt>
          </c:strCache>
        </c:strRef>
      </c:tx>
      <c:layout>
        <c:manualLayout>
          <c:xMode val="edge"/>
          <c:yMode val="edge"/>
          <c:x val="1.9425675675675675E-2"/>
          <c:y val="3.3975084937712349E-3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15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540540540540536E-2"/>
          <c:y val="8.8335220838052106E-2"/>
          <c:w val="0.90456081081081074"/>
          <c:h val="0.82559456398641007"/>
        </c:manualLayout>
      </c:layout>
      <c:areaChart>
        <c:grouping val="standard"/>
        <c:varyColors val="0"/>
        <c:ser>
          <c:idx val="0"/>
          <c:order val="0"/>
          <c:tx>
            <c:v>Remaining effort</c:v>
          </c:tx>
          <c:spPr>
            <a:solidFill>
              <a:srgbClr val="9999FF"/>
            </a:solidFill>
            <a:ln w="12700">
              <a:solidFill>
                <a:srgbClr val="3366FF"/>
              </a:solidFill>
              <a:prstDash val="solid"/>
            </a:ln>
          </c:spPr>
          <c:cat>
            <c:numRef>
              <c:f>'Sprint Backlog'!$H$7:$AE$7</c:f>
              <c:numCache>
                <c:formatCode>d\-mmm</c:formatCode>
                <c:ptCount val="24"/>
                <c:pt idx="0">
                  <c:v>42328</c:v>
                </c:pt>
                <c:pt idx="1">
                  <c:v>42329</c:v>
                </c:pt>
                <c:pt idx="2">
                  <c:v>42330</c:v>
                </c:pt>
                <c:pt idx="3">
                  <c:v>42331</c:v>
                </c:pt>
                <c:pt idx="4">
                  <c:v>42332</c:v>
                </c:pt>
                <c:pt idx="5">
                  <c:v>42333</c:v>
                </c:pt>
                <c:pt idx="6">
                  <c:v>42334</c:v>
                </c:pt>
                <c:pt idx="7">
                  <c:v>42335</c:v>
                </c:pt>
                <c:pt idx="8">
                  <c:v>42336</c:v>
                </c:pt>
                <c:pt idx="9">
                  <c:v>42337</c:v>
                </c:pt>
                <c:pt idx="10">
                  <c:v>42338</c:v>
                </c:pt>
                <c:pt idx="11">
                  <c:v>42339</c:v>
                </c:pt>
                <c:pt idx="12">
                  <c:v>42340</c:v>
                </c:pt>
                <c:pt idx="13">
                  <c:v>42341</c:v>
                </c:pt>
                <c:pt idx="14">
                  <c:v>42342</c:v>
                </c:pt>
                <c:pt idx="15">
                  <c:v>42343</c:v>
                </c:pt>
                <c:pt idx="16">
                  <c:v>42344</c:v>
                </c:pt>
                <c:pt idx="17">
                  <c:v>42345</c:v>
                </c:pt>
                <c:pt idx="18">
                  <c:v>42346</c:v>
                </c:pt>
                <c:pt idx="19">
                  <c:v>42347</c:v>
                </c:pt>
                <c:pt idx="20">
                  <c:v>42348</c:v>
                </c:pt>
                <c:pt idx="21">
                  <c:v>42349</c:v>
                </c:pt>
                <c:pt idx="22">
                  <c:v>42350</c:v>
                </c:pt>
                <c:pt idx="23">
                  <c:v>42351</c:v>
                </c:pt>
              </c:numCache>
            </c:numRef>
          </c:cat>
          <c:val>
            <c:numRef>
              <c:f>'Sprint Backlog'!$H$5:$AE$5</c:f>
              <c:numCache>
                <c:formatCode>#,##0.00</c:formatCode>
                <c:ptCount val="24"/>
                <c:pt idx="0">
                  <c:v>66.5</c:v>
                </c:pt>
                <c:pt idx="1">
                  <c:v>65.5</c:v>
                </c:pt>
                <c:pt idx="2">
                  <c:v>65.5</c:v>
                </c:pt>
                <c:pt idx="3">
                  <c:v>62</c:v>
                </c:pt>
                <c:pt idx="4">
                  <c:v>61</c:v>
                </c:pt>
                <c:pt idx="5">
                  <c:v>59</c:v>
                </c:pt>
                <c:pt idx="6">
                  <c:v>54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A-454A-A9C8-CD5A95F3C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61920"/>
        <c:axId val="105962480"/>
      </c:areaChart>
      <c:barChart>
        <c:barDir val="col"/>
        <c:grouping val="clustered"/>
        <c:varyColors val="0"/>
        <c:ser>
          <c:idx val="1"/>
          <c:order val="1"/>
          <c:tx>
            <c:v>Daily burned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'Sprint Backlog'!$H$7:$AE$7</c:f>
              <c:numCache>
                <c:formatCode>d\-mmm</c:formatCode>
                <c:ptCount val="24"/>
                <c:pt idx="0">
                  <c:v>42328</c:v>
                </c:pt>
                <c:pt idx="1">
                  <c:v>42329</c:v>
                </c:pt>
                <c:pt idx="2">
                  <c:v>42330</c:v>
                </c:pt>
                <c:pt idx="3">
                  <c:v>42331</c:v>
                </c:pt>
                <c:pt idx="4">
                  <c:v>42332</c:v>
                </c:pt>
                <c:pt idx="5">
                  <c:v>42333</c:v>
                </c:pt>
                <c:pt idx="6">
                  <c:v>42334</c:v>
                </c:pt>
                <c:pt idx="7">
                  <c:v>42335</c:v>
                </c:pt>
                <c:pt idx="8">
                  <c:v>42336</c:v>
                </c:pt>
                <c:pt idx="9">
                  <c:v>42337</c:v>
                </c:pt>
                <c:pt idx="10">
                  <c:v>42338</c:v>
                </c:pt>
                <c:pt idx="11">
                  <c:v>42339</c:v>
                </c:pt>
                <c:pt idx="12">
                  <c:v>42340</c:v>
                </c:pt>
                <c:pt idx="13">
                  <c:v>42341</c:v>
                </c:pt>
                <c:pt idx="14">
                  <c:v>42342</c:v>
                </c:pt>
                <c:pt idx="15">
                  <c:v>42343</c:v>
                </c:pt>
                <c:pt idx="16">
                  <c:v>42344</c:v>
                </c:pt>
                <c:pt idx="17">
                  <c:v>42345</c:v>
                </c:pt>
                <c:pt idx="18">
                  <c:v>42346</c:v>
                </c:pt>
                <c:pt idx="19">
                  <c:v>42347</c:v>
                </c:pt>
                <c:pt idx="20">
                  <c:v>42348</c:v>
                </c:pt>
                <c:pt idx="21">
                  <c:v>42349</c:v>
                </c:pt>
                <c:pt idx="22">
                  <c:v>42350</c:v>
                </c:pt>
                <c:pt idx="23">
                  <c:v>42351</c:v>
                </c:pt>
              </c:numCache>
            </c:numRef>
          </c:cat>
          <c:val>
            <c:numRef>
              <c:f>'Individual Burndown'!$B$27:$Y$27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3.5</c:v>
                </c:pt>
                <c:pt idx="4">
                  <c:v>4.5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51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A-454A-A9C8-CD5A95F3C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961920"/>
        <c:axId val="105962480"/>
      </c:barChart>
      <c:lineChart>
        <c:grouping val="standard"/>
        <c:varyColors val="0"/>
        <c:ser>
          <c:idx val="2"/>
          <c:order val="2"/>
          <c:tx>
            <c:v>Remaining tasks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'Sprint Backlog'!$H$7:$AE$7</c:f>
              <c:numCache>
                <c:formatCode>d\-mmm</c:formatCode>
                <c:ptCount val="24"/>
                <c:pt idx="0">
                  <c:v>42328</c:v>
                </c:pt>
                <c:pt idx="1">
                  <c:v>42329</c:v>
                </c:pt>
                <c:pt idx="2">
                  <c:v>42330</c:v>
                </c:pt>
                <c:pt idx="3">
                  <c:v>42331</c:v>
                </c:pt>
                <c:pt idx="4">
                  <c:v>42332</c:v>
                </c:pt>
                <c:pt idx="5">
                  <c:v>42333</c:v>
                </c:pt>
                <c:pt idx="6">
                  <c:v>42334</c:v>
                </c:pt>
                <c:pt idx="7">
                  <c:v>42335</c:v>
                </c:pt>
                <c:pt idx="8">
                  <c:v>42336</c:v>
                </c:pt>
                <c:pt idx="9">
                  <c:v>42337</c:v>
                </c:pt>
                <c:pt idx="10">
                  <c:v>42338</c:v>
                </c:pt>
                <c:pt idx="11">
                  <c:v>42339</c:v>
                </c:pt>
                <c:pt idx="12">
                  <c:v>42340</c:v>
                </c:pt>
                <c:pt idx="13">
                  <c:v>42341</c:v>
                </c:pt>
                <c:pt idx="14">
                  <c:v>42342</c:v>
                </c:pt>
                <c:pt idx="15">
                  <c:v>42343</c:v>
                </c:pt>
                <c:pt idx="16">
                  <c:v>42344</c:v>
                </c:pt>
                <c:pt idx="17">
                  <c:v>42345</c:v>
                </c:pt>
                <c:pt idx="18">
                  <c:v>42346</c:v>
                </c:pt>
                <c:pt idx="19">
                  <c:v>42347</c:v>
                </c:pt>
                <c:pt idx="20">
                  <c:v>42348</c:v>
                </c:pt>
                <c:pt idx="21">
                  <c:v>42349</c:v>
                </c:pt>
                <c:pt idx="22">
                  <c:v>42350</c:v>
                </c:pt>
                <c:pt idx="23">
                  <c:v>42351</c:v>
                </c:pt>
              </c:numCache>
            </c:numRef>
          </c:cat>
          <c:val>
            <c:numRef>
              <c:f>'Sprint Backlog'!$H$6:$AE$6</c:f>
              <c:numCache>
                <c:formatCode>#,##0</c:formatCode>
                <c:ptCount val="24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FA-454A-A9C8-CD5A95F3C518}"/>
            </c:ext>
          </c:extLst>
        </c:ser>
        <c:ser>
          <c:idx val="3"/>
          <c:order val="3"/>
          <c:tx>
            <c:strRef>
              <c:f>'Sprint Backlog'!$A$3:$F$3</c:f>
              <c:strCache>
                <c:ptCount val="6"/>
                <c:pt idx="0">
                  <c:v>sustainable pace burndown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dLbls>
            <c:dLbl>
              <c:idx val="0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5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CFA-454A-A9C8-CD5A95F3C51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Backlog'!$H$7:$AE$7</c:f>
              <c:numCache>
                <c:formatCode>d\-mmm</c:formatCode>
                <c:ptCount val="24"/>
                <c:pt idx="0">
                  <c:v>42328</c:v>
                </c:pt>
                <c:pt idx="1">
                  <c:v>42329</c:v>
                </c:pt>
                <c:pt idx="2">
                  <c:v>42330</c:v>
                </c:pt>
                <c:pt idx="3">
                  <c:v>42331</c:v>
                </c:pt>
                <c:pt idx="4">
                  <c:v>42332</c:v>
                </c:pt>
                <c:pt idx="5">
                  <c:v>42333</c:v>
                </c:pt>
                <c:pt idx="6">
                  <c:v>42334</c:v>
                </c:pt>
                <c:pt idx="7">
                  <c:v>42335</c:v>
                </c:pt>
                <c:pt idx="8">
                  <c:v>42336</c:v>
                </c:pt>
                <c:pt idx="9">
                  <c:v>42337</c:v>
                </c:pt>
                <c:pt idx="10">
                  <c:v>42338</c:v>
                </c:pt>
                <c:pt idx="11">
                  <c:v>42339</c:v>
                </c:pt>
                <c:pt idx="12">
                  <c:v>42340</c:v>
                </c:pt>
                <c:pt idx="13">
                  <c:v>42341</c:v>
                </c:pt>
                <c:pt idx="14">
                  <c:v>42342</c:v>
                </c:pt>
                <c:pt idx="15">
                  <c:v>42343</c:v>
                </c:pt>
                <c:pt idx="16">
                  <c:v>42344</c:v>
                </c:pt>
                <c:pt idx="17">
                  <c:v>42345</c:v>
                </c:pt>
                <c:pt idx="18">
                  <c:v>42346</c:v>
                </c:pt>
                <c:pt idx="19">
                  <c:v>42347</c:v>
                </c:pt>
                <c:pt idx="20">
                  <c:v>42348</c:v>
                </c:pt>
                <c:pt idx="21">
                  <c:v>42349</c:v>
                </c:pt>
                <c:pt idx="22">
                  <c:v>42350</c:v>
                </c:pt>
                <c:pt idx="23">
                  <c:v>42351</c:v>
                </c:pt>
              </c:numCache>
            </c:numRef>
          </c:cat>
          <c:val>
            <c:numRef>
              <c:f>'Sprint Backlog'!$H$3:$AE$3</c:f>
              <c:numCache>
                <c:formatCode>#,##0.00</c:formatCode>
                <c:ptCount val="24"/>
                <c:pt idx="0">
                  <c:v>68.5</c:v>
                </c:pt>
                <c:pt idx="1">
                  <c:v>63.93333333333333</c:v>
                </c:pt>
                <c:pt idx="2">
                  <c:v>59.366666666666667</c:v>
                </c:pt>
                <c:pt idx="3">
                  <c:v>54.8</c:v>
                </c:pt>
                <c:pt idx="4">
                  <c:v>50.233333333333334</c:v>
                </c:pt>
                <c:pt idx="5">
                  <c:v>45.666666666666664</c:v>
                </c:pt>
                <c:pt idx="6">
                  <c:v>41.1</c:v>
                </c:pt>
                <c:pt idx="7">
                  <c:v>36.533333333333331</c:v>
                </c:pt>
                <c:pt idx="8">
                  <c:v>31.966666666666665</c:v>
                </c:pt>
                <c:pt idx="9">
                  <c:v>27.4</c:v>
                </c:pt>
                <c:pt idx="10">
                  <c:v>22.833333333333332</c:v>
                </c:pt>
                <c:pt idx="11">
                  <c:v>18.266666666666666</c:v>
                </c:pt>
                <c:pt idx="12">
                  <c:v>13.7</c:v>
                </c:pt>
                <c:pt idx="13">
                  <c:v>9.1333333333333329</c:v>
                </c:pt>
                <c:pt idx="14">
                  <c:v>4.5666666666666664</c:v>
                </c:pt>
                <c:pt idx="15">
                  <c:v>0</c:v>
                </c:pt>
                <c:pt idx="16">
                  <c:v>-4.5666666666666664</c:v>
                </c:pt>
                <c:pt idx="17">
                  <c:v>-9.1333333333333329</c:v>
                </c:pt>
                <c:pt idx="18">
                  <c:v>-13.7</c:v>
                </c:pt>
                <c:pt idx="19">
                  <c:v>-18.266666666666666</c:v>
                </c:pt>
                <c:pt idx="20">
                  <c:v>-22.833333333333332</c:v>
                </c:pt>
                <c:pt idx="21">
                  <c:v>-27.4</c:v>
                </c:pt>
                <c:pt idx="22">
                  <c:v>-31.966666666666665</c:v>
                </c:pt>
                <c:pt idx="23">
                  <c:v>-36.533333333333331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FA-454A-A9C8-CD5A95F3C518}"/>
            </c:ext>
          </c:extLst>
        </c:ser>
        <c:ser>
          <c:idx val="4"/>
          <c:order val="4"/>
          <c:tx>
            <c:strRef>
              <c:f>'Sprint Backlog'!$A$4:$F$4</c:f>
              <c:strCache>
                <c:ptCount val="6"/>
                <c:pt idx="0">
                  <c:v>full engaged burndown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ysDash"/>
            </a:ln>
          </c:spPr>
          <c:marker>
            <c:symbol val="none"/>
          </c:marker>
          <c:cat>
            <c:numRef>
              <c:f>'Sprint Backlog'!$H$7:$AE$7</c:f>
              <c:numCache>
                <c:formatCode>d\-mmm</c:formatCode>
                <c:ptCount val="24"/>
                <c:pt idx="0">
                  <c:v>42328</c:v>
                </c:pt>
                <c:pt idx="1">
                  <c:v>42329</c:v>
                </c:pt>
                <c:pt idx="2">
                  <c:v>42330</c:v>
                </c:pt>
                <c:pt idx="3">
                  <c:v>42331</c:v>
                </c:pt>
                <c:pt idx="4">
                  <c:v>42332</c:v>
                </c:pt>
                <c:pt idx="5">
                  <c:v>42333</c:v>
                </c:pt>
                <c:pt idx="6">
                  <c:v>42334</c:v>
                </c:pt>
                <c:pt idx="7">
                  <c:v>42335</c:v>
                </c:pt>
                <c:pt idx="8">
                  <c:v>42336</c:v>
                </c:pt>
                <c:pt idx="9">
                  <c:v>42337</c:v>
                </c:pt>
                <c:pt idx="10">
                  <c:v>42338</c:v>
                </c:pt>
                <c:pt idx="11">
                  <c:v>42339</c:v>
                </c:pt>
                <c:pt idx="12">
                  <c:v>42340</c:v>
                </c:pt>
                <c:pt idx="13">
                  <c:v>42341</c:v>
                </c:pt>
                <c:pt idx="14">
                  <c:v>42342</c:v>
                </c:pt>
                <c:pt idx="15">
                  <c:v>42343</c:v>
                </c:pt>
                <c:pt idx="16">
                  <c:v>42344</c:v>
                </c:pt>
                <c:pt idx="17">
                  <c:v>42345</c:v>
                </c:pt>
                <c:pt idx="18">
                  <c:v>42346</c:v>
                </c:pt>
                <c:pt idx="19">
                  <c:v>42347</c:v>
                </c:pt>
                <c:pt idx="20">
                  <c:v>42348</c:v>
                </c:pt>
                <c:pt idx="21">
                  <c:v>42349</c:v>
                </c:pt>
                <c:pt idx="22">
                  <c:v>42350</c:v>
                </c:pt>
                <c:pt idx="23">
                  <c:v>42351</c:v>
                </c:pt>
              </c:numCache>
            </c:numRef>
          </c:cat>
          <c:val>
            <c:numRef>
              <c:f>'Sprint Backlog'!$H$4:$AE$4</c:f>
              <c:numCache>
                <c:formatCode>#,##0.00</c:formatCode>
                <c:ptCount val="24"/>
                <c:pt idx="0">
                  <c:v>68.5</c:v>
                </c:pt>
                <c:pt idx="1">
                  <c:v>76.789999999999992</c:v>
                </c:pt>
                <c:pt idx="2">
                  <c:v>85.08</c:v>
                </c:pt>
                <c:pt idx="3">
                  <c:v>93.37</c:v>
                </c:pt>
                <c:pt idx="4">
                  <c:v>101.66</c:v>
                </c:pt>
                <c:pt idx="5">
                  <c:v>109.94999999999999</c:v>
                </c:pt>
                <c:pt idx="6">
                  <c:v>118.24</c:v>
                </c:pt>
                <c:pt idx="7">
                  <c:v>126.53</c:v>
                </c:pt>
                <c:pt idx="8">
                  <c:v>134.82</c:v>
                </c:pt>
                <c:pt idx="9">
                  <c:v>143.10999999999999</c:v>
                </c:pt>
                <c:pt idx="10">
                  <c:v>151.39999999999998</c:v>
                </c:pt>
                <c:pt idx="11">
                  <c:v>159.69</c:v>
                </c:pt>
                <c:pt idx="12">
                  <c:v>167.98</c:v>
                </c:pt>
                <c:pt idx="13">
                  <c:v>176.26999999999998</c:v>
                </c:pt>
                <c:pt idx="14">
                  <c:v>184.56</c:v>
                </c:pt>
                <c:pt idx="15">
                  <c:v>192.85</c:v>
                </c:pt>
                <c:pt idx="16">
                  <c:v>201.14</c:v>
                </c:pt>
                <c:pt idx="17">
                  <c:v>209.42999999999998</c:v>
                </c:pt>
                <c:pt idx="18">
                  <c:v>217.71999999999997</c:v>
                </c:pt>
                <c:pt idx="19">
                  <c:v>226.01</c:v>
                </c:pt>
                <c:pt idx="20">
                  <c:v>234.29999999999998</c:v>
                </c:pt>
                <c:pt idx="21">
                  <c:v>242.58999999999997</c:v>
                </c:pt>
                <c:pt idx="22">
                  <c:v>250.88</c:v>
                </c:pt>
                <c:pt idx="23">
                  <c:v>259.16999999999996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FA-454A-A9C8-CD5A95F3C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61920"/>
        <c:axId val="105962480"/>
      </c:lineChart>
      <c:catAx>
        <c:axId val="1059619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962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962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 of Effort Remaining   </a:t>
                </a:r>
              </a:p>
            </c:rich>
          </c:tx>
          <c:layout>
            <c:manualLayout>
              <c:xMode val="edge"/>
              <c:yMode val="edge"/>
              <c:x val="0"/>
              <c:y val="0.35900339750849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961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57179054054054046"/>
          <c:y val="1.0192525481313703E-2"/>
          <c:w val="0.42398648648648651"/>
          <c:h val="5.20951302378256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Parameters!$B$10</c:f>
          <c:strCache>
            <c:ptCount val="1"/>
            <c:pt idx="0">
              <c:v>Agile SET UP - : Sprint1 - Individual Burndown Chart</c:v>
            </c:pt>
          </c:strCache>
        </c:strRef>
      </c:tx>
      <c:layout>
        <c:manualLayout>
          <c:xMode val="edge"/>
          <c:yMode val="edge"/>
          <c:x val="0.35072193820807285"/>
          <c:y val="0.931493649314455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1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96477295231806"/>
          <c:y val="8.4114811142108017E-2"/>
          <c:w val="0.79623358944535461"/>
          <c:h val="0.78039852559622436"/>
        </c:manualLayout>
      </c:layout>
      <c:lineChart>
        <c:grouping val="standard"/>
        <c:varyColors val="0"/>
        <c:ser>
          <c:idx val="0"/>
          <c:order val="0"/>
          <c:tx>
            <c:strRef>
              <c:f>'Individual Burndown'!$A$6</c:f>
              <c:strCache>
                <c:ptCount val="1"/>
                <c:pt idx="0">
                  <c:v>Alvaro Rodriguez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1-Dec</c:v>
                </c:pt>
                <c:pt idx="12">
                  <c:v>2-Dec</c:v>
                </c:pt>
                <c:pt idx="13">
                  <c:v>3-Dec</c:v>
                </c:pt>
                <c:pt idx="14">
                  <c:v>4-Dec</c:v>
                </c:pt>
                <c:pt idx="15">
                  <c:v>5-Dec</c:v>
                </c:pt>
                <c:pt idx="16">
                  <c:v>6-Dec</c:v>
                </c:pt>
                <c:pt idx="17">
                  <c:v>7-Dec</c:v>
                </c:pt>
                <c:pt idx="18">
                  <c:v>8-Dec</c:v>
                </c:pt>
                <c:pt idx="19">
                  <c:v>9-Dec</c:v>
                </c:pt>
                <c:pt idx="20">
                  <c:v>10-Dec</c:v>
                </c:pt>
                <c:pt idx="21">
                  <c:v>11-Dec</c:v>
                </c:pt>
                <c:pt idx="22">
                  <c:v>12-Dec</c:v>
                </c:pt>
                <c:pt idx="23">
                  <c:v>13-Dec</c:v>
                </c:pt>
                <c:pt idx="24">
                  <c:v>done</c:v>
                </c:pt>
              </c:strCache>
            </c:strRef>
          </c:cat>
          <c:val>
            <c:numRef>
              <c:f>'Individual Burndown'!$B$6:$Z$6</c:f>
              <c:numCache>
                <c:formatCode>General</c:formatCode>
                <c:ptCount val="25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B-436E-A42C-A396263DE38A}"/>
            </c:ext>
          </c:extLst>
        </c:ser>
        <c:ser>
          <c:idx val="1"/>
          <c:order val="1"/>
          <c:tx>
            <c:strRef>
              <c:f>'Individual Burndown'!$A$7</c:f>
              <c:strCache>
                <c:ptCount val="1"/>
                <c:pt idx="0">
                  <c:v>Cristhian Lagos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1-Dec</c:v>
                </c:pt>
                <c:pt idx="12">
                  <c:v>2-Dec</c:v>
                </c:pt>
                <c:pt idx="13">
                  <c:v>3-Dec</c:v>
                </c:pt>
                <c:pt idx="14">
                  <c:v>4-Dec</c:v>
                </c:pt>
                <c:pt idx="15">
                  <c:v>5-Dec</c:v>
                </c:pt>
                <c:pt idx="16">
                  <c:v>6-Dec</c:v>
                </c:pt>
                <c:pt idx="17">
                  <c:v>7-Dec</c:v>
                </c:pt>
                <c:pt idx="18">
                  <c:v>8-Dec</c:v>
                </c:pt>
                <c:pt idx="19">
                  <c:v>9-Dec</c:v>
                </c:pt>
                <c:pt idx="20">
                  <c:v>10-Dec</c:v>
                </c:pt>
                <c:pt idx="21">
                  <c:v>11-Dec</c:v>
                </c:pt>
                <c:pt idx="22">
                  <c:v>12-Dec</c:v>
                </c:pt>
                <c:pt idx="23">
                  <c:v>13-Dec</c:v>
                </c:pt>
                <c:pt idx="24">
                  <c:v>done</c:v>
                </c:pt>
              </c:strCache>
            </c:strRef>
          </c:cat>
          <c:val>
            <c:numRef>
              <c:f>'Individual Burndown'!$B$7:$Z$7</c:f>
              <c:numCache>
                <c:formatCode>General</c:formatCode>
                <c:ptCount val="25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B-436E-A42C-A396263DE38A}"/>
            </c:ext>
          </c:extLst>
        </c:ser>
        <c:ser>
          <c:idx val="2"/>
          <c:order val="2"/>
          <c:tx>
            <c:strRef>
              <c:f>'Individual Burndown'!$A$8</c:f>
              <c:strCache>
                <c:ptCount val="1"/>
                <c:pt idx="0">
                  <c:v>Miroslav Pavlovic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1-Dec</c:v>
                </c:pt>
                <c:pt idx="12">
                  <c:v>2-Dec</c:v>
                </c:pt>
                <c:pt idx="13">
                  <c:v>3-Dec</c:v>
                </c:pt>
                <c:pt idx="14">
                  <c:v>4-Dec</c:v>
                </c:pt>
                <c:pt idx="15">
                  <c:v>5-Dec</c:v>
                </c:pt>
                <c:pt idx="16">
                  <c:v>6-Dec</c:v>
                </c:pt>
                <c:pt idx="17">
                  <c:v>7-Dec</c:v>
                </c:pt>
                <c:pt idx="18">
                  <c:v>8-Dec</c:v>
                </c:pt>
                <c:pt idx="19">
                  <c:v>9-Dec</c:v>
                </c:pt>
                <c:pt idx="20">
                  <c:v>10-Dec</c:v>
                </c:pt>
                <c:pt idx="21">
                  <c:v>11-Dec</c:v>
                </c:pt>
                <c:pt idx="22">
                  <c:v>12-Dec</c:v>
                </c:pt>
                <c:pt idx="23">
                  <c:v>13-Dec</c:v>
                </c:pt>
                <c:pt idx="24">
                  <c:v>done</c:v>
                </c:pt>
              </c:strCache>
            </c:strRef>
          </c:cat>
          <c:val>
            <c:numRef>
              <c:f>'Individual Burndown'!$B$8:$Z$8</c:f>
              <c:numCache>
                <c:formatCode>General</c:formatCode>
                <c:ptCount val="2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3.5</c:v>
                </c:pt>
                <c:pt idx="4">
                  <c:v>2.5</c:v>
                </c:pt>
                <c:pt idx="5">
                  <c:v>2.5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1B-436E-A42C-A396263DE38A}"/>
            </c:ext>
          </c:extLst>
        </c:ser>
        <c:ser>
          <c:idx val="3"/>
          <c:order val="3"/>
          <c:tx>
            <c:strRef>
              <c:f>'Individual Burndown'!$A$9</c:f>
              <c:strCache>
                <c:ptCount val="1"/>
                <c:pt idx="0">
                  <c:v>Alexis Jara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1-Dec</c:v>
                </c:pt>
                <c:pt idx="12">
                  <c:v>2-Dec</c:v>
                </c:pt>
                <c:pt idx="13">
                  <c:v>3-Dec</c:v>
                </c:pt>
                <c:pt idx="14">
                  <c:v>4-Dec</c:v>
                </c:pt>
                <c:pt idx="15">
                  <c:v>5-Dec</c:v>
                </c:pt>
                <c:pt idx="16">
                  <c:v>6-Dec</c:v>
                </c:pt>
                <c:pt idx="17">
                  <c:v>7-Dec</c:v>
                </c:pt>
                <c:pt idx="18">
                  <c:v>8-Dec</c:v>
                </c:pt>
                <c:pt idx="19">
                  <c:v>9-Dec</c:v>
                </c:pt>
                <c:pt idx="20">
                  <c:v>10-Dec</c:v>
                </c:pt>
                <c:pt idx="21">
                  <c:v>11-Dec</c:v>
                </c:pt>
                <c:pt idx="22">
                  <c:v>12-Dec</c:v>
                </c:pt>
                <c:pt idx="23">
                  <c:v>13-Dec</c:v>
                </c:pt>
                <c:pt idx="24">
                  <c:v>done</c:v>
                </c:pt>
              </c:strCache>
            </c:strRef>
          </c:cat>
          <c:val>
            <c:numRef>
              <c:f>'Individual Burndown'!$B$9:$Z$9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1B-436E-A42C-A396263DE38A}"/>
            </c:ext>
          </c:extLst>
        </c:ser>
        <c:ser>
          <c:idx val="4"/>
          <c:order val="4"/>
          <c:tx>
            <c:strRef>
              <c:f>'Individual Burndown'!$A$10</c:f>
              <c:strCache>
                <c:ptCount val="1"/>
                <c:pt idx="0">
                  <c:v>Richard Lepe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1-Dec</c:v>
                </c:pt>
                <c:pt idx="12">
                  <c:v>2-Dec</c:v>
                </c:pt>
                <c:pt idx="13">
                  <c:v>3-Dec</c:v>
                </c:pt>
                <c:pt idx="14">
                  <c:v>4-Dec</c:v>
                </c:pt>
                <c:pt idx="15">
                  <c:v>5-Dec</c:v>
                </c:pt>
                <c:pt idx="16">
                  <c:v>6-Dec</c:v>
                </c:pt>
                <c:pt idx="17">
                  <c:v>7-Dec</c:v>
                </c:pt>
                <c:pt idx="18">
                  <c:v>8-Dec</c:v>
                </c:pt>
                <c:pt idx="19">
                  <c:v>9-Dec</c:v>
                </c:pt>
                <c:pt idx="20">
                  <c:v>10-Dec</c:v>
                </c:pt>
                <c:pt idx="21">
                  <c:v>11-Dec</c:v>
                </c:pt>
                <c:pt idx="22">
                  <c:v>12-Dec</c:v>
                </c:pt>
                <c:pt idx="23">
                  <c:v>13-Dec</c:v>
                </c:pt>
                <c:pt idx="24">
                  <c:v>done</c:v>
                </c:pt>
              </c:strCache>
            </c:strRef>
          </c:cat>
          <c:val>
            <c:numRef>
              <c:f>'Individual Burndown'!$B$10:$Z$10</c:f>
              <c:numCache>
                <c:formatCode>General</c:formatCode>
                <c:ptCount val="2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1B-436E-A42C-A396263DE38A}"/>
            </c:ext>
          </c:extLst>
        </c:ser>
        <c:ser>
          <c:idx val="5"/>
          <c:order val="5"/>
          <c:tx>
            <c:strRef>
              <c:f>'Individual Burndown'!$A$11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1-Dec</c:v>
                </c:pt>
                <c:pt idx="12">
                  <c:v>2-Dec</c:v>
                </c:pt>
                <c:pt idx="13">
                  <c:v>3-Dec</c:v>
                </c:pt>
                <c:pt idx="14">
                  <c:v>4-Dec</c:v>
                </c:pt>
                <c:pt idx="15">
                  <c:v>5-Dec</c:v>
                </c:pt>
                <c:pt idx="16">
                  <c:v>6-Dec</c:v>
                </c:pt>
                <c:pt idx="17">
                  <c:v>7-Dec</c:v>
                </c:pt>
                <c:pt idx="18">
                  <c:v>8-Dec</c:v>
                </c:pt>
                <c:pt idx="19">
                  <c:v>9-Dec</c:v>
                </c:pt>
                <c:pt idx="20">
                  <c:v>10-Dec</c:v>
                </c:pt>
                <c:pt idx="21">
                  <c:v>11-Dec</c:v>
                </c:pt>
                <c:pt idx="22">
                  <c:v>12-Dec</c:v>
                </c:pt>
                <c:pt idx="23">
                  <c:v>13-Dec</c:v>
                </c:pt>
                <c:pt idx="24">
                  <c:v>done</c:v>
                </c:pt>
              </c:strCache>
            </c:strRef>
          </c:cat>
          <c:val>
            <c:numRef>
              <c:f>'Individual Burndown'!$B$11:$Z$11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1B-436E-A42C-A396263DE38A}"/>
            </c:ext>
          </c:extLst>
        </c:ser>
        <c:ser>
          <c:idx val="6"/>
          <c:order val="6"/>
          <c:tx>
            <c:strRef>
              <c:f>'Individual Burndown'!$A$12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1-Dec</c:v>
                </c:pt>
                <c:pt idx="12">
                  <c:v>2-Dec</c:v>
                </c:pt>
                <c:pt idx="13">
                  <c:v>3-Dec</c:v>
                </c:pt>
                <c:pt idx="14">
                  <c:v>4-Dec</c:v>
                </c:pt>
                <c:pt idx="15">
                  <c:v>5-Dec</c:v>
                </c:pt>
                <c:pt idx="16">
                  <c:v>6-Dec</c:v>
                </c:pt>
                <c:pt idx="17">
                  <c:v>7-Dec</c:v>
                </c:pt>
                <c:pt idx="18">
                  <c:v>8-Dec</c:v>
                </c:pt>
                <c:pt idx="19">
                  <c:v>9-Dec</c:v>
                </c:pt>
                <c:pt idx="20">
                  <c:v>10-Dec</c:v>
                </c:pt>
                <c:pt idx="21">
                  <c:v>11-Dec</c:v>
                </c:pt>
                <c:pt idx="22">
                  <c:v>12-Dec</c:v>
                </c:pt>
                <c:pt idx="23">
                  <c:v>13-Dec</c:v>
                </c:pt>
                <c:pt idx="24">
                  <c:v>done</c:v>
                </c:pt>
              </c:strCache>
            </c:strRef>
          </c:cat>
          <c:val>
            <c:numRef>
              <c:f>'Individual Burndown'!$B$12:$Z$12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1B-436E-A42C-A396263DE38A}"/>
            </c:ext>
          </c:extLst>
        </c:ser>
        <c:ser>
          <c:idx val="7"/>
          <c:order val="7"/>
          <c:tx>
            <c:strRef>
              <c:f>'Individual Burndown'!$A$13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1-Dec</c:v>
                </c:pt>
                <c:pt idx="12">
                  <c:v>2-Dec</c:v>
                </c:pt>
                <c:pt idx="13">
                  <c:v>3-Dec</c:v>
                </c:pt>
                <c:pt idx="14">
                  <c:v>4-Dec</c:v>
                </c:pt>
                <c:pt idx="15">
                  <c:v>5-Dec</c:v>
                </c:pt>
                <c:pt idx="16">
                  <c:v>6-Dec</c:v>
                </c:pt>
                <c:pt idx="17">
                  <c:v>7-Dec</c:v>
                </c:pt>
                <c:pt idx="18">
                  <c:v>8-Dec</c:v>
                </c:pt>
                <c:pt idx="19">
                  <c:v>9-Dec</c:v>
                </c:pt>
                <c:pt idx="20">
                  <c:v>10-Dec</c:v>
                </c:pt>
                <c:pt idx="21">
                  <c:v>11-Dec</c:v>
                </c:pt>
                <c:pt idx="22">
                  <c:v>12-Dec</c:v>
                </c:pt>
                <c:pt idx="23">
                  <c:v>13-Dec</c:v>
                </c:pt>
                <c:pt idx="24">
                  <c:v>done</c:v>
                </c:pt>
              </c:strCache>
            </c:strRef>
          </c:cat>
          <c:val>
            <c:numRef>
              <c:f>'Individual Burndown'!$B$13:$Z$13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1B-436E-A42C-A396263DE38A}"/>
            </c:ext>
          </c:extLst>
        </c:ser>
        <c:ser>
          <c:idx val="8"/>
          <c:order val="8"/>
          <c:tx>
            <c:strRef>
              <c:f>'Individual Burndown'!$A$14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1-Dec</c:v>
                </c:pt>
                <c:pt idx="12">
                  <c:v>2-Dec</c:v>
                </c:pt>
                <c:pt idx="13">
                  <c:v>3-Dec</c:v>
                </c:pt>
                <c:pt idx="14">
                  <c:v>4-Dec</c:v>
                </c:pt>
                <c:pt idx="15">
                  <c:v>5-Dec</c:v>
                </c:pt>
                <c:pt idx="16">
                  <c:v>6-Dec</c:v>
                </c:pt>
                <c:pt idx="17">
                  <c:v>7-Dec</c:v>
                </c:pt>
                <c:pt idx="18">
                  <c:v>8-Dec</c:v>
                </c:pt>
                <c:pt idx="19">
                  <c:v>9-Dec</c:v>
                </c:pt>
                <c:pt idx="20">
                  <c:v>10-Dec</c:v>
                </c:pt>
                <c:pt idx="21">
                  <c:v>11-Dec</c:v>
                </c:pt>
                <c:pt idx="22">
                  <c:v>12-Dec</c:v>
                </c:pt>
                <c:pt idx="23">
                  <c:v>13-Dec</c:v>
                </c:pt>
                <c:pt idx="24">
                  <c:v>done</c:v>
                </c:pt>
              </c:strCache>
            </c:strRef>
          </c:cat>
          <c:val>
            <c:numRef>
              <c:f>'Individual Burndown'!$B$14:$Z$14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1B-436E-A42C-A396263DE38A}"/>
            </c:ext>
          </c:extLst>
        </c:ser>
        <c:ser>
          <c:idx val="10"/>
          <c:order val="9"/>
          <c:tx>
            <c:strRef>
              <c:f>'Individual Burndown'!$A$15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1-Dec</c:v>
                </c:pt>
                <c:pt idx="12">
                  <c:v>2-Dec</c:v>
                </c:pt>
                <c:pt idx="13">
                  <c:v>3-Dec</c:v>
                </c:pt>
                <c:pt idx="14">
                  <c:v>4-Dec</c:v>
                </c:pt>
                <c:pt idx="15">
                  <c:v>5-Dec</c:v>
                </c:pt>
                <c:pt idx="16">
                  <c:v>6-Dec</c:v>
                </c:pt>
                <c:pt idx="17">
                  <c:v>7-Dec</c:v>
                </c:pt>
                <c:pt idx="18">
                  <c:v>8-Dec</c:v>
                </c:pt>
                <c:pt idx="19">
                  <c:v>9-Dec</c:v>
                </c:pt>
                <c:pt idx="20">
                  <c:v>10-Dec</c:v>
                </c:pt>
                <c:pt idx="21">
                  <c:v>11-Dec</c:v>
                </c:pt>
                <c:pt idx="22">
                  <c:v>12-Dec</c:v>
                </c:pt>
                <c:pt idx="23">
                  <c:v>13-Dec</c:v>
                </c:pt>
                <c:pt idx="24">
                  <c:v>done</c:v>
                </c:pt>
              </c:strCache>
            </c:strRef>
          </c:cat>
          <c:val>
            <c:numRef>
              <c:f>'Individual Burndown'!$B$15:$Z$15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1B-436E-A42C-A396263DE38A}"/>
            </c:ext>
          </c:extLst>
        </c:ser>
        <c:ser>
          <c:idx val="9"/>
          <c:order val="10"/>
          <c:tx>
            <c:strRef>
              <c:f>'Individual Burndown'!$A$16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1-Dec</c:v>
                </c:pt>
                <c:pt idx="12">
                  <c:v>2-Dec</c:v>
                </c:pt>
                <c:pt idx="13">
                  <c:v>3-Dec</c:v>
                </c:pt>
                <c:pt idx="14">
                  <c:v>4-Dec</c:v>
                </c:pt>
                <c:pt idx="15">
                  <c:v>5-Dec</c:v>
                </c:pt>
                <c:pt idx="16">
                  <c:v>6-Dec</c:v>
                </c:pt>
                <c:pt idx="17">
                  <c:v>7-Dec</c:v>
                </c:pt>
                <c:pt idx="18">
                  <c:v>8-Dec</c:v>
                </c:pt>
                <c:pt idx="19">
                  <c:v>9-Dec</c:v>
                </c:pt>
                <c:pt idx="20">
                  <c:v>10-Dec</c:v>
                </c:pt>
                <c:pt idx="21">
                  <c:v>11-Dec</c:v>
                </c:pt>
                <c:pt idx="22">
                  <c:v>12-Dec</c:v>
                </c:pt>
                <c:pt idx="23">
                  <c:v>13-Dec</c:v>
                </c:pt>
                <c:pt idx="24">
                  <c:v>done</c:v>
                </c:pt>
              </c:strCache>
            </c:strRef>
          </c:cat>
          <c:val>
            <c:numRef>
              <c:f>'Individual Burndown'!$B$16:$Z$16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1B-436E-A42C-A396263DE38A}"/>
            </c:ext>
          </c:extLst>
        </c:ser>
        <c:ser>
          <c:idx val="11"/>
          <c:order val="11"/>
          <c:tx>
            <c:strRef>
              <c:f>'Individual Burndown'!$A$17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1-Dec</c:v>
                </c:pt>
                <c:pt idx="12">
                  <c:v>2-Dec</c:v>
                </c:pt>
                <c:pt idx="13">
                  <c:v>3-Dec</c:v>
                </c:pt>
                <c:pt idx="14">
                  <c:v>4-Dec</c:v>
                </c:pt>
                <c:pt idx="15">
                  <c:v>5-Dec</c:v>
                </c:pt>
                <c:pt idx="16">
                  <c:v>6-Dec</c:v>
                </c:pt>
                <c:pt idx="17">
                  <c:v>7-Dec</c:v>
                </c:pt>
                <c:pt idx="18">
                  <c:v>8-Dec</c:v>
                </c:pt>
                <c:pt idx="19">
                  <c:v>9-Dec</c:v>
                </c:pt>
                <c:pt idx="20">
                  <c:v>10-Dec</c:v>
                </c:pt>
                <c:pt idx="21">
                  <c:v>11-Dec</c:v>
                </c:pt>
                <c:pt idx="22">
                  <c:v>12-Dec</c:v>
                </c:pt>
                <c:pt idx="23">
                  <c:v>13-Dec</c:v>
                </c:pt>
                <c:pt idx="24">
                  <c:v>done</c:v>
                </c:pt>
              </c:strCache>
            </c:strRef>
          </c:cat>
          <c:val>
            <c:numRef>
              <c:f>'Individual Burndown'!$B$17:$Z$17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1B-436E-A42C-A396263DE38A}"/>
            </c:ext>
          </c:extLst>
        </c:ser>
        <c:ser>
          <c:idx val="12"/>
          <c:order val="12"/>
          <c:tx>
            <c:strRef>
              <c:f>'Individual Burndown'!$A$18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1-Dec</c:v>
                </c:pt>
                <c:pt idx="12">
                  <c:v>2-Dec</c:v>
                </c:pt>
                <c:pt idx="13">
                  <c:v>3-Dec</c:v>
                </c:pt>
                <c:pt idx="14">
                  <c:v>4-Dec</c:v>
                </c:pt>
                <c:pt idx="15">
                  <c:v>5-Dec</c:v>
                </c:pt>
                <c:pt idx="16">
                  <c:v>6-Dec</c:v>
                </c:pt>
                <c:pt idx="17">
                  <c:v>7-Dec</c:v>
                </c:pt>
                <c:pt idx="18">
                  <c:v>8-Dec</c:v>
                </c:pt>
                <c:pt idx="19">
                  <c:v>9-Dec</c:v>
                </c:pt>
                <c:pt idx="20">
                  <c:v>10-Dec</c:v>
                </c:pt>
                <c:pt idx="21">
                  <c:v>11-Dec</c:v>
                </c:pt>
                <c:pt idx="22">
                  <c:v>12-Dec</c:v>
                </c:pt>
                <c:pt idx="23">
                  <c:v>13-Dec</c:v>
                </c:pt>
                <c:pt idx="24">
                  <c:v>done</c:v>
                </c:pt>
              </c:strCache>
            </c:strRef>
          </c:cat>
          <c:val>
            <c:numRef>
              <c:f>'Individual Burndown'!$B$18:$Z$18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1B-436E-A42C-A396263DE38A}"/>
            </c:ext>
          </c:extLst>
        </c:ser>
        <c:ser>
          <c:idx val="13"/>
          <c:order val="13"/>
          <c:tx>
            <c:strRef>
              <c:f>'Individual Burndown'!$A$19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1-Dec</c:v>
                </c:pt>
                <c:pt idx="12">
                  <c:v>2-Dec</c:v>
                </c:pt>
                <c:pt idx="13">
                  <c:v>3-Dec</c:v>
                </c:pt>
                <c:pt idx="14">
                  <c:v>4-Dec</c:v>
                </c:pt>
                <c:pt idx="15">
                  <c:v>5-Dec</c:v>
                </c:pt>
                <c:pt idx="16">
                  <c:v>6-Dec</c:v>
                </c:pt>
                <c:pt idx="17">
                  <c:v>7-Dec</c:v>
                </c:pt>
                <c:pt idx="18">
                  <c:v>8-Dec</c:v>
                </c:pt>
                <c:pt idx="19">
                  <c:v>9-Dec</c:v>
                </c:pt>
                <c:pt idx="20">
                  <c:v>10-Dec</c:v>
                </c:pt>
                <c:pt idx="21">
                  <c:v>11-Dec</c:v>
                </c:pt>
                <c:pt idx="22">
                  <c:v>12-Dec</c:v>
                </c:pt>
                <c:pt idx="23">
                  <c:v>13-Dec</c:v>
                </c:pt>
                <c:pt idx="24">
                  <c:v>done</c:v>
                </c:pt>
              </c:strCache>
            </c:strRef>
          </c:cat>
          <c:val>
            <c:numRef>
              <c:f>'Individual Burndown'!$B$19:$Z$19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1B-436E-A42C-A396263DE38A}"/>
            </c:ext>
          </c:extLst>
        </c:ser>
        <c:ser>
          <c:idx val="14"/>
          <c:order val="14"/>
          <c:tx>
            <c:strRef>
              <c:f>'Individual Burndown'!$A$20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1-Dec</c:v>
                </c:pt>
                <c:pt idx="12">
                  <c:v>2-Dec</c:v>
                </c:pt>
                <c:pt idx="13">
                  <c:v>3-Dec</c:v>
                </c:pt>
                <c:pt idx="14">
                  <c:v>4-Dec</c:v>
                </c:pt>
                <c:pt idx="15">
                  <c:v>5-Dec</c:v>
                </c:pt>
                <c:pt idx="16">
                  <c:v>6-Dec</c:v>
                </c:pt>
                <c:pt idx="17">
                  <c:v>7-Dec</c:v>
                </c:pt>
                <c:pt idx="18">
                  <c:v>8-Dec</c:v>
                </c:pt>
                <c:pt idx="19">
                  <c:v>9-Dec</c:v>
                </c:pt>
                <c:pt idx="20">
                  <c:v>10-Dec</c:v>
                </c:pt>
                <c:pt idx="21">
                  <c:v>11-Dec</c:v>
                </c:pt>
                <c:pt idx="22">
                  <c:v>12-Dec</c:v>
                </c:pt>
                <c:pt idx="23">
                  <c:v>13-Dec</c:v>
                </c:pt>
                <c:pt idx="24">
                  <c:v>done</c:v>
                </c:pt>
              </c:strCache>
            </c:strRef>
          </c:cat>
          <c:val>
            <c:numRef>
              <c:f>'Individual Burndown'!$B$20:$Z$20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1B-436E-A42C-A396263DE38A}"/>
            </c:ext>
          </c:extLst>
        </c:ser>
        <c:ser>
          <c:idx val="15"/>
          <c:order val="15"/>
          <c:tx>
            <c:strRef>
              <c:f>'Individual Burndown'!$A$21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1-Dec</c:v>
                </c:pt>
                <c:pt idx="12">
                  <c:v>2-Dec</c:v>
                </c:pt>
                <c:pt idx="13">
                  <c:v>3-Dec</c:v>
                </c:pt>
                <c:pt idx="14">
                  <c:v>4-Dec</c:v>
                </c:pt>
                <c:pt idx="15">
                  <c:v>5-Dec</c:v>
                </c:pt>
                <c:pt idx="16">
                  <c:v>6-Dec</c:v>
                </c:pt>
                <c:pt idx="17">
                  <c:v>7-Dec</c:v>
                </c:pt>
                <c:pt idx="18">
                  <c:v>8-Dec</c:v>
                </c:pt>
                <c:pt idx="19">
                  <c:v>9-Dec</c:v>
                </c:pt>
                <c:pt idx="20">
                  <c:v>10-Dec</c:v>
                </c:pt>
                <c:pt idx="21">
                  <c:v>11-Dec</c:v>
                </c:pt>
                <c:pt idx="22">
                  <c:v>12-Dec</c:v>
                </c:pt>
                <c:pt idx="23">
                  <c:v>13-Dec</c:v>
                </c:pt>
                <c:pt idx="24">
                  <c:v>done</c:v>
                </c:pt>
              </c:strCache>
            </c:strRef>
          </c:cat>
          <c:val>
            <c:numRef>
              <c:f>'Individual Burndown'!$B$21:$Z$21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1B-436E-A42C-A396263DE38A}"/>
            </c:ext>
          </c:extLst>
        </c:ser>
        <c:ser>
          <c:idx val="16"/>
          <c:order val="16"/>
          <c:tx>
            <c:strRef>
              <c:f>'Individual Burndown'!$A$22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1-Dec</c:v>
                </c:pt>
                <c:pt idx="12">
                  <c:v>2-Dec</c:v>
                </c:pt>
                <c:pt idx="13">
                  <c:v>3-Dec</c:v>
                </c:pt>
                <c:pt idx="14">
                  <c:v>4-Dec</c:v>
                </c:pt>
                <c:pt idx="15">
                  <c:v>5-Dec</c:v>
                </c:pt>
                <c:pt idx="16">
                  <c:v>6-Dec</c:v>
                </c:pt>
                <c:pt idx="17">
                  <c:v>7-Dec</c:v>
                </c:pt>
                <c:pt idx="18">
                  <c:v>8-Dec</c:v>
                </c:pt>
                <c:pt idx="19">
                  <c:v>9-Dec</c:v>
                </c:pt>
                <c:pt idx="20">
                  <c:v>10-Dec</c:v>
                </c:pt>
                <c:pt idx="21">
                  <c:v>11-Dec</c:v>
                </c:pt>
                <c:pt idx="22">
                  <c:v>12-Dec</c:v>
                </c:pt>
                <c:pt idx="23">
                  <c:v>13-Dec</c:v>
                </c:pt>
                <c:pt idx="24">
                  <c:v>done</c:v>
                </c:pt>
              </c:strCache>
            </c:strRef>
          </c:cat>
          <c:val>
            <c:numRef>
              <c:f>'Individual Burndown'!$B$22:$Z$22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1B-436E-A42C-A396263DE38A}"/>
            </c:ext>
          </c:extLst>
        </c:ser>
        <c:ser>
          <c:idx val="17"/>
          <c:order val="17"/>
          <c:tx>
            <c:strRef>
              <c:f>'Individual Burndown'!$A$23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1-Dec</c:v>
                </c:pt>
                <c:pt idx="12">
                  <c:v>2-Dec</c:v>
                </c:pt>
                <c:pt idx="13">
                  <c:v>3-Dec</c:v>
                </c:pt>
                <c:pt idx="14">
                  <c:v>4-Dec</c:v>
                </c:pt>
                <c:pt idx="15">
                  <c:v>5-Dec</c:v>
                </c:pt>
                <c:pt idx="16">
                  <c:v>6-Dec</c:v>
                </c:pt>
                <c:pt idx="17">
                  <c:v>7-Dec</c:v>
                </c:pt>
                <c:pt idx="18">
                  <c:v>8-Dec</c:v>
                </c:pt>
                <c:pt idx="19">
                  <c:v>9-Dec</c:v>
                </c:pt>
                <c:pt idx="20">
                  <c:v>10-Dec</c:v>
                </c:pt>
                <c:pt idx="21">
                  <c:v>11-Dec</c:v>
                </c:pt>
                <c:pt idx="22">
                  <c:v>12-Dec</c:v>
                </c:pt>
                <c:pt idx="23">
                  <c:v>13-Dec</c:v>
                </c:pt>
                <c:pt idx="24">
                  <c:v>done</c:v>
                </c:pt>
              </c:strCache>
            </c:strRef>
          </c:cat>
          <c:val>
            <c:numRef>
              <c:f>'Individual Burndown'!$B$23:$Z$23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C1B-436E-A42C-A396263DE38A}"/>
            </c:ext>
          </c:extLst>
        </c:ser>
        <c:ser>
          <c:idx val="18"/>
          <c:order val="18"/>
          <c:tx>
            <c:strRef>
              <c:f>'Individual Burndown'!$A$24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1-Dec</c:v>
                </c:pt>
                <c:pt idx="12">
                  <c:v>2-Dec</c:v>
                </c:pt>
                <c:pt idx="13">
                  <c:v>3-Dec</c:v>
                </c:pt>
                <c:pt idx="14">
                  <c:v>4-Dec</c:v>
                </c:pt>
                <c:pt idx="15">
                  <c:v>5-Dec</c:v>
                </c:pt>
                <c:pt idx="16">
                  <c:v>6-Dec</c:v>
                </c:pt>
                <c:pt idx="17">
                  <c:v>7-Dec</c:v>
                </c:pt>
                <c:pt idx="18">
                  <c:v>8-Dec</c:v>
                </c:pt>
                <c:pt idx="19">
                  <c:v>9-Dec</c:v>
                </c:pt>
                <c:pt idx="20">
                  <c:v>10-Dec</c:v>
                </c:pt>
                <c:pt idx="21">
                  <c:v>11-Dec</c:v>
                </c:pt>
                <c:pt idx="22">
                  <c:v>12-Dec</c:v>
                </c:pt>
                <c:pt idx="23">
                  <c:v>13-Dec</c:v>
                </c:pt>
                <c:pt idx="24">
                  <c:v>done</c:v>
                </c:pt>
              </c:strCache>
            </c:strRef>
          </c:cat>
          <c:val>
            <c:numRef>
              <c:f>'Individual Burndown'!$B$24:$Z$24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1B-436E-A42C-A396263DE38A}"/>
            </c:ext>
          </c:extLst>
        </c:ser>
        <c:ser>
          <c:idx val="19"/>
          <c:order val="19"/>
          <c:tx>
            <c:strRef>
              <c:f>'Individual Burndown'!$A$25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strRef>
              <c:f>'Individual Burndown'!$B$5:$Z$5</c:f>
              <c:strCache>
                <c:ptCount val="25"/>
                <c:pt idx="0">
                  <c:v>20-Nov</c:v>
                </c:pt>
                <c:pt idx="1">
                  <c:v>21-Nov</c:v>
                </c:pt>
                <c:pt idx="2">
                  <c:v>22-Nov</c:v>
                </c:pt>
                <c:pt idx="3">
                  <c:v>23-Nov</c:v>
                </c:pt>
                <c:pt idx="4">
                  <c:v>24-Nov</c:v>
                </c:pt>
                <c:pt idx="5">
                  <c:v>25-Nov</c:v>
                </c:pt>
                <c:pt idx="6">
                  <c:v>26-Nov</c:v>
                </c:pt>
                <c:pt idx="7">
                  <c:v>27-Nov</c:v>
                </c:pt>
                <c:pt idx="8">
                  <c:v>28-Nov</c:v>
                </c:pt>
                <c:pt idx="9">
                  <c:v>29-Nov</c:v>
                </c:pt>
                <c:pt idx="10">
                  <c:v>30-Nov</c:v>
                </c:pt>
                <c:pt idx="11">
                  <c:v>1-Dec</c:v>
                </c:pt>
                <c:pt idx="12">
                  <c:v>2-Dec</c:v>
                </c:pt>
                <c:pt idx="13">
                  <c:v>3-Dec</c:v>
                </c:pt>
                <c:pt idx="14">
                  <c:v>4-Dec</c:v>
                </c:pt>
                <c:pt idx="15">
                  <c:v>5-Dec</c:v>
                </c:pt>
                <c:pt idx="16">
                  <c:v>6-Dec</c:v>
                </c:pt>
                <c:pt idx="17">
                  <c:v>7-Dec</c:v>
                </c:pt>
                <c:pt idx="18">
                  <c:v>8-Dec</c:v>
                </c:pt>
                <c:pt idx="19">
                  <c:v>9-Dec</c:v>
                </c:pt>
                <c:pt idx="20">
                  <c:v>10-Dec</c:v>
                </c:pt>
                <c:pt idx="21">
                  <c:v>11-Dec</c:v>
                </c:pt>
                <c:pt idx="22">
                  <c:v>12-Dec</c:v>
                </c:pt>
                <c:pt idx="23">
                  <c:v>13-Dec</c:v>
                </c:pt>
                <c:pt idx="24">
                  <c:v>done</c:v>
                </c:pt>
              </c:strCache>
            </c:strRef>
          </c:cat>
          <c:val>
            <c:numRef>
              <c:f>'Individual Burndown'!$B$25:$Z$25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C1B-436E-A42C-A396263DE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04352"/>
        <c:axId val="145604912"/>
      </c:lineChart>
      <c:catAx>
        <c:axId val="1456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0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60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Hrs  Remaining</a:t>
                </a:r>
              </a:p>
            </c:rich>
          </c:tx>
          <c:layout>
            <c:manualLayout>
              <c:xMode val="edge"/>
              <c:yMode val="edge"/>
              <c:x val="0.1462469858164937"/>
              <c:y val="0.403439557144555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04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1.0156040681700951E-2"/>
          <c:y val="0.10748003645936026"/>
          <c:w val="0.10968523936237028"/>
          <c:h val="0.884763198679951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[Sprint Backlog Agile Set UP.xlsx]Sprint Data!Tabla dinámica4</c:name>
    <c:fmtId val="0"/>
  </c:pivotSource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999FF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'Sprint Data'!$B$5:$B$6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'Sprint Data'!$A$7:$A$8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'Sprint Data'!$B$7:$B$8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860-412D-9A67-E17837D85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09392"/>
        <c:axId val="146275984"/>
      </c:barChart>
      <c:catAx>
        <c:axId val="14560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75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627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09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3">
    <tabColor indexed="48"/>
  </sheetPr>
  <sheetViews>
    <sheetView zoomScale="95" workbookViewId="0"/>
  </sheetViews>
  <pageMargins left="0.42" right="0.35" top="0.41" bottom="0.6" header="0.23" footer="0.33"/>
  <pageSetup orientation="landscape" r:id="rId1"/>
  <headerFooter alignWithMargins="0">
    <oddFooter>&amp;L&amp;Z&amp;F&amp;R&amp;D / &amp;T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" footer="0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49276" cy="67326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38100</xdr:rowOff>
    </xdr:from>
    <xdr:to>
      <xdr:col>26</xdr:col>
      <xdr:colOff>0</xdr:colOff>
      <xdr:row>63</xdr:row>
      <xdr:rowOff>38100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</xdr:row>
          <xdr:rowOff>28575</xdr:rowOff>
        </xdr:from>
        <xdr:to>
          <xdr:col>3</xdr:col>
          <xdr:colOff>790575</xdr:colOff>
          <xdr:row>1</xdr:row>
          <xdr:rowOff>333375</xdr:rowOff>
        </xdr:to>
        <xdr:sp macro="" textlink="">
          <xdr:nvSpPr>
            <xdr:cNvPr id="25607" name="CommandButton1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roslav/AppData/Local/Microsoft/Windows/Temporary%20Internet%20Files/Content.IE5/OB3Z0G6S/Sprint%20Backlog%20Template%5b1%5d.xlt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edBy="John Gómez" refreshedDate="38869.724730439812" createdVersion="1" refreshedVersion="2" recordCount="500" upgradeOnRefresh="1">
  <cacheSource type="worksheet">
    <worksheetSource ref="A7:AE507" sheet="Sprint Backlog" r:id="rId1"/>
  </cacheSource>
  <cacheFields count="31">
    <cacheField name="Id" numFmtId="0">
      <sharedItems containsSemiMixedTypes="0" containsString="0" containsNumber="1" containsInteger="1"/>
    </cacheField>
    <cacheField name="Product Backlog Item" numFmtId="0">
      <sharedItems containsString="0" containsBlank="1" count="1">
        <m/>
      </sharedItems>
    </cacheField>
    <cacheField name="Task description" numFmtId="0">
      <sharedItems containsString="0" containsBlank="1" count="1">
        <m/>
      </sharedItems>
    </cacheField>
    <cacheField name="Status " numFmtId="0">
      <sharedItems containsString="0" containsBlank="1" count="1">
        <m/>
      </sharedItems>
    </cacheField>
    <cacheField name="Status notes" numFmtId="0">
      <sharedItems containsString="0" containsBlank="1" count="1">
        <m/>
      </sharedItems>
    </cacheField>
    <cacheField name="Owner" numFmtId="0">
      <sharedItems containsString="0" containsBlank="1" count="1">
        <m/>
      </sharedItems>
    </cacheField>
    <cacheField name="Orig Est Hrs" numFmtId="0">
      <sharedItems containsString="0" containsBlank="1" count="1">
        <m/>
      </sharedItems>
    </cacheField>
    <cacheField name="01-Ene" numFmtId="0">
      <sharedItems containsString="0" containsBlank="1" count="1">
        <m/>
      </sharedItems>
    </cacheField>
    <cacheField name="02-Ene" numFmtId="0">
      <sharedItems containsString="0" containsBlank="1" count="1">
        <m/>
      </sharedItems>
    </cacheField>
    <cacheField name="03-Ene" numFmtId="0">
      <sharedItems containsString="0" containsBlank="1" count="1">
        <m/>
      </sharedItems>
    </cacheField>
    <cacheField name="04-Ene" numFmtId="0">
      <sharedItems containsString="0" containsBlank="1" count="1">
        <m/>
      </sharedItems>
    </cacheField>
    <cacheField name="05-Ene" numFmtId="0">
      <sharedItems containsString="0" containsBlank="1" count="1">
        <m/>
      </sharedItems>
    </cacheField>
    <cacheField name="06-Ene" numFmtId="0">
      <sharedItems containsString="0" containsBlank="1" count="1">
        <m/>
      </sharedItems>
    </cacheField>
    <cacheField name="07-Ene" numFmtId="0">
      <sharedItems containsString="0" containsBlank="1" count="1">
        <m/>
      </sharedItems>
    </cacheField>
    <cacheField name="08-Ene" numFmtId="0">
      <sharedItems containsString="0" containsBlank="1" count="1">
        <m/>
      </sharedItems>
    </cacheField>
    <cacheField name="09-Ene" numFmtId="0">
      <sharedItems containsString="0" containsBlank="1" count="1">
        <m/>
      </sharedItems>
    </cacheField>
    <cacheField name="10-Ene" numFmtId="0">
      <sharedItems containsString="0" containsBlank="1" count="1">
        <m/>
      </sharedItems>
    </cacheField>
    <cacheField name="11-Ene" numFmtId="0">
      <sharedItems containsString="0" containsBlank="1" count="1">
        <m/>
      </sharedItems>
    </cacheField>
    <cacheField name="12-Ene" numFmtId="0">
      <sharedItems containsString="0" containsBlank="1" count="1">
        <m/>
      </sharedItems>
    </cacheField>
    <cacheField name="13-Ene" numFmtId="0">
      <sharedItems containsString="0" containsBlank="1" count="1">
        <m/>
      </sharedItems>
    </cacheField>
    <cacheField name="14-Ene" numFmtId="0">
      <sharedItems containsString="0" containsBlank="1" count="1">
        <m/>
      </sharedItems>
    </cacheField>
    <cacheField name="15-Ene" numFmtId="0">
      <sharedItems containsString="0" containsBlank="1" count="1">
        <m/>
      </sharedItems>
    </cacheField>
    <cacheField name="16-Ene" numFmtId="0">
      <sharedItems containsString="0" containsBlank="1" count="1">
        <m/>
      </sharedItems>
    </cacheField>
    <cacheField name="17-Ene" numFmtId="0">
      <sharedItems containsString="0" containsBlank="1" count="1">
        <m/>
      </sharedItems>
    </cacheField>
    <cacheField name="18-Ene" numFmtId="0">
      <sharedItems containsString="0" containsBlank="1" count="1">
        <m/>
      </sharedItems>
    </cacheField>
    <cacheField name="19-Ene" numFmtId="0">
      <sharedItems containsString="0" containsBlank="1" count="1">
        <m/>
      </sharedItems>
    </cacheField>
    <cacheField name="20-Ene" numFmtId="0">
      <sharedItems containsString="0" containsBlank="1" count="1">
        <m/>
      </sharedItems>
    </cacheField>
    <cacheField name="21-Ene" numFmtId="0">
      <sharedItems containsString="0" containsBlank="1" count="1">
        <m/>
      </sharedItems>
    </cacheField>
    <cacheField name="22-Ene" numFmtId="0">
      <sharedItems containsString="0" containsBlank="1" count="1">
        <m/>
      </sharedItems>
    </cacheField>
    <cacheField name="23-Ene" numFmtId="0">
      <sharedItems containsString="0" containsBlank="1" count="1">
        <m/>
      </sharedItems>
    </cacheField>
    <cacheField name="24-Ene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0" dataOnRows="1" applyNumberFormats="0" applyBorderFormats="0" applyFontFormats="0" applyPatternFormats="0" applyAlignmentFormats="0" applyWidthHeightFormats="1" dataCaption="Datos" updatedVersion="2" asteriskTotals="1" showMemberPropertyTips="0" useAutoFormatting="1" itemPrintTitles="1" createdVersion="1" indent="0" compact="0" compactData="0" gridDropZones="1" chartFormat="1">
  <location ref="A5:C8" firstHeaderRow="1" firstDataRow="2" firstDataCol="1" rowPageCount="1" colPageCount="1"/>
  <pivotFields count="31"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2">
        <item x="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5" hier="0"/>
  </pageFields>
  <dataFields count="1">
    <dataField name="Suma de Orig Est Hrs" fld="6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23"/>
  <sheetViews>
    <sheetView workbookViewId="0">
      <selection activeCell="F3" sqref="F3"/>
    </sheetView>
  </sheetViews>
  <sheetFormatPr defaultColWidth="9.15234375" defaultRowHeight="11.65" x14ac:dyDescent="0.35"/>
  <cols>
    <col min="1" max="1" width="28.3828125" style="1" customWidth="1"/>
    <col min="2" max="2" width="42.84375" style="1" bestFit="1" customWidth="1"/>
    <col min="3" max="3" width="7.3828125" style="2" customWidth="1"/>
    <col min="4" max="4" width="27" style="1" customWidth="1"/>
    <col min="5" max="5" width="6.3046875" style="1" customWidth="1"/>
    <col min="6" max="16384" width="9.15234375" style="1"/>
  </cols>
  <sheetData>
    <row r="1" spans="1:5" ht="56.25" customHeight="1" x14ac:dyDescent="0.35">
      <c r="B1" s="73" t="s">
        <v>0</v>
      </c>
    </row>
    <row r="2" spans="1:5" ht="33" customHeight="1" x14ac:dyDescent="0.35">
      <c r="A2" s="163" t="s">
        <v>35</v>
      </c>
      <c r="B2" s="164"/>
      <c r="D2" s="163" t="s">
        <v>55</v>
      </c>
      <c r="E2" s="164"/>
    </row>
    <row r="3" spans="1:5" ht="15.75" customHeight="1" x14ac:dyDescent="0.25">
      <c r="A3" s="72" t="s">
        <v>122</v>
      </c>
      <c r="B3" s="69" t="s">
        <v>121</v>
      </c>
      <c r="D3" s="72" t="s">
        <v>56</v>
      </c>
      <c r="E3" s="71">
        <v>4</v>
      </c>
    </row>
    <row r="4" spans="1:5" ht="14.25" customHeight="1" x14ac:dyDescent="0.25">
      <c r="A4" s="72" t="s">
        <v>26</v>
      </c>
      <c r="B4" s="105" t="s">
        <v>115</v>
      </c>
      <c r="C4" s="3"/>
      <c r="D4" s="72" t="s">
        <v>57</v>
      </c>
      <c r="E4" s="71">
        <v>4</v>
      </c>
    </row>
    <row r="5" spans="1:5" ht="14.25" customHeight="1" x14ac:dyDescent="0.25">
      <c r="A5" s="72" t="s">
        <v>27</v>
      </c>
      <c r="B5" s="70">
        <v>42328</v>
      </c>
      <c r="C5" s="3"/>
      <c r="D5" s="72" t="s">
        <v>58</v>
      </c>
      <c r="E5" s="71">
        <v>2</v>
      </c>
    </row>
    <row r="6" spans="1:5" ht="14.25" customHeight="1" x14ac:dyDescent="0.35">
      <c r="A6" s="72" t="s">
        <v>46</v>
      </c>
      <c r="B6" s="70">
        <v>39051</v>
      </c>
      <c r="C6" s="3"/>
      <c r="D6"/>
      <c r="E6"/>
    </row>
    <row r="7" spans="1:5" customFormat="1" ht="14.25" customHeight="1" x14ac:dyDescent="0.35">
      <c r="A7" s="72" t="s">
        <v>28</v>
      </c>
      <c r="B7" s="69" t="str">
        <f>Project_Name &amp;": "&amp; Sprint_Name &amp;" - Sprint Planning"</f>
        <v>Agile SET UP - : Sprint1 - Sprint Planning</v>
      </c>
    </row>
    <row r="8" spans="1:5" customFormat="1" ht="14.25" customHeight="1" x14ac:dyDescent="0.35">
      <c r="A8" s="72" t="s">
        <v>29</v>
      </c>
      <c r="B8" s="69" t="str">
        <f>Project_Name &amp;": "&amp; Sprint_Name &amp;" - Sprint Backlog"</f>
        <v>Agile SET UP - : Sprint1 - Sprint Backlog</v>
      </c>
    </row>
    <row r="9" spans="1:5" customFormat="1" ht="14.25" customHeight="1" x14ac:dyDescent="0.35">
      <c r="A9" s="72" t="s">
        <v>30</v>
      </c>
      <c r="B9" s="69" t="str">
        <f>Project_Name &amp;": "&amp; Sprint_Name &amp;" - Burndown Chart"</f>
        <v>Agile SET UP - : Sprint1 - Burndown Chart</v>
      </c>
    </row>
    <row r="10" spans="1:5" customFormat="1" ht="14.25" customHeight="1" x14ac:dyDescent="0.35">
      <c r="A10" s="72" t="s">
        <v>31</v>
      </c>
      <c r="B10" s="69" t="str">
        <f>Project_Name &amp;": "&amp; Sprint_Name &amp;" - Individual Burndown Chart"</f>
        <v>Agile SET UP - : Sprint1 - Individual Burndown Chart</v>
      </c>
    </row>
    <row r="11" spans="1:5" ht="12.75" customHeight="1" x14ac:dyDescent="0.25">
      <c r="A11" s="51"/>
      <c r="B11" s="51"/>
    </row>
    <row r="12" spans="1:5" ht="33" customHeight="1" x14ac:dyDescent="0.35">
      <c r="A12" s="163" t="s">
        <v>34</v>
      </c>
      <c r="B12" s="164"/>
    </row>
    <row r="13" spans="1:5" ht="14.25" customHeight="1" x14ac:dyDescent="0.25">
      <c r="A13" s="72" t="s">
        <v>32</v>
      </c>
      <c r="B13" s="71">
        <v>7</v>
      </c>
      <c r="C13" s="3"/>
    </row>
    <row r="14" spans="1:5" ht="14.25" customHeight="1" x14ac:dyDescent="0.25">
      <c r="A14" s="72" t="s">
        <v>23</v>
      </c>
      <c r="B14" s="71">
        <v>15</v>
      </c>
    </row>
    <row r="15" spans="1:5" ht="14.25" customHeight="1" x14ac:dyDescent="0.25">
      <c r="A15" s="72"/>
      <c r="B15" s="71"/>
    </row>
    <row r="16" spans="1:5" ht="14.25" customHeight="1" x14ac:dyDescent="0.25">
      <c r="A16" s="72"/>
      <c r="B16" s="71"/>
    </row>
    <row r="17" spans="1:2" x14ac:dyDescent="0.25">
      <c r="A17" s="51"/>
      <c r="B17" s="51"/>
    </row>
    <row r="18" spans="1:2" ht="33" customHeight="1" x14ac:dyDescent="0.35">
      <c r="A18" s="163" t="s">
        <v>33</v>
      </c>
      <c r="B18" s="164"/>
    </row>
    <row r="19" spans="1:2" ht="13.5" customHeight="1" x14ac:dyDescent="0.25">
      <c r="A19" s="165"/>
      <c r="B19" s="71" t="s">
        <v>50</v>
      </c>
    </row>
    <row r="20" spans="1:2" ht="13.5" customHeight="1" x14ac:dyDescent="0.25">
      <c r="A20" s="165"/>
      <c r="B20" s="71" t="s">
        <v>51</v>
      </c>
    </row>
    <row r="21" spans="1:2" ht="13.5" customHeight="1" x14ac:dyDescent="0.25">
      <c r="A21" s="165"/>
      <c r="B21" s="71" t="s">
        <v>52</v>
      </c>
    </row>
    <row r="22" spans="1:2" ht="13.5" customHeight="1" x14ac:dyDescent="0.25">
      <c r="A22" s="165"/>
      <c r="B22" s="71" t="s">
        <v>54</v>
      </c>
    </row>
    <row r="23" spans="1:2" ht="13.5" customHeight="1" x14ac:dyDescent="0.25">
      <c r="A23" s="165"/>
      <c r="B23" s="71" t="s">
        <v>53</v>
      </c>
    </row>
  </sheetData>
  <mergeCells count="5">
    <mergeCell ref="D2:E2"/>
    <mergeCell ref="A19:A23"/>
    <mergeCell ref="A2:B2"/>
    <mergeCell ref="A12:B12"/>
    <mergeCell ref="A18:B18"/>
  </mergeCells>
  <phoneticPr fontId="6" type="noConversion"/>
  <pageMargins left="0.75" right="0.75" top="1" bottom="1" header="0.5" footer="0.5"/>
  <pageSetup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indexed="51"/>
  </sheetPr>
  <dimension ref="A1:N25"/>
  <sheetViews>
    <sheetView topLeftCell="A2" workbookViewId="0">
      <selection activeCell="E8" sqref="E8:H8"/>
    </sheetView>
  </sheetViews>
  <sheetFormatPr defaultColWidth="9.15234375" defaultRowHeight="11.65" x14ac:dyDescent="0.35"/>
  <cols>
    <col min="1" max="1" width="6.84375" customWidth="1"/>
    <col min="2" max="2" width="14" customWidth="1"/>
    <col min="3" max="3" width="9.69140625" customWidth="1"/>
    <col min="4" max="4" width="11.53515625" customWidth="1"/>
    <col min="5" max="5" width="10.15234375" customWidth="1"/>
    <col min="6" max="6" width="9" customWidth="1"/>
    <col min="7" max="7" width="9.3828125" customWidth="1"/>
    <col min="8" max="8" width="9.69140625" customWidth="1"/>
    <col min="9" max="9" width="10.3046875" customWidth="1"/>
    <col min="10" max="10" width="11.53515625" customWidth="1"/>
    <col min="11" max="12" width="10.3046875" customWidth="1"/>
    <col min="13" max="14" width="10.3828125" customWidth="1"/>
    <col min="15" max="256" width="11" customWidth="1"/>
  </cols>
  <sheetData>
    <row r="1" spans="1:14" ht="36" customHeight="1" x14ac:dyDescent="0.5">
      <c r="A1" s="81" t="str">
        <f>Parameters!B7</f>
        <v>Agile SET UP - : Sprint1 - Sprint Planning</v>
      </c>
    </row>
    <row r="2" spans="1:14" ht="25.5" customHeight="1" x14ac:dyDescent="0.35">
      <c r="A2" s="169" t="s">
        <v>19</v>
      </c>
      <c r="B2" s="170"/>
      <c r="C2" s="170"/>
      <c r="D2" s="170"/>
      <c r="E2" s="171"/>
      <c r="F2" s="166" t="s">
        <v>34</v>
      </c>
      <c r="G2" s="166"/>
      <c r="H2" s="166"/>
      <c r="I2" s="166"/>
      <c r="J2" s="166"/>
      <c r="K2" s="166"/>
      <c r="L2" s="166"/>
      <c r="M2" s="166" t="s">
        <v>42</v>
      </c>
      <c r="N2" s="166"/>
    </row>
    <row r="3" spans="1:14" ht="54.75" customHeight="1" x14ac:dyDescent="0.35">
      <c r="A3" s="80" t="s">
        <v>22</v>
      </c>
      <c r="B3" s="80" t="s">
        <v>39</v>
      </c>
      <c r="C3" s="80" t="s">
        <v>19</v>
      </c>
      <c r="D3" s="80" t="s">
        <v>40</v>
      </c>
      <c r="E3" s="80" t="s">
        <v>47</v>
      </c>
      <c r="F3" s="79" t="s">
        <v>17</v>
      </c>
      <c r="G3" s="79" t="s">
        <v>18</v>
      </c>
      <c r="H3" s="79" t="s">
        <v>12</v>
      </c>
      <c r="I3" s="79" t="s">
        <v>13</v>
      </c>
      <c r="J3" s="79" t="s">
        <v>38</v>
      </c>
      <c r="K3" s="79" t="s">
        <v>15</v>
      </c>
      <c r="L3" s="79" t="s">
        <v>10</v>
      </c>
      <c r="M3" s="79" t="s">
        <v>16</v>
      </c>
      <c r="N3" s="79" t="s">
        <v>11</v>
      </c>
    </row>
    <row r="4" spans="1:14" x14ac:dyDescent="0.35">
      <c r="A4" s="13">
        <v>1</v>
      </c>
      <c r="B4" s="13" t="s">
        <v>128</v>
      </c>
      <c r="C4" s="74"/>
      <c r="D4" s="74" t="s">
        <v>19</v>
      </c>
      <c r="E4" s="106">
        <v>0.5</v>
      </c>
      <c r="F4" s="83">
        <f t="shared" ref="F4:F23" si="0">Sprint_days*E4</f>
        <v>7.5</v>
      </c>
      <c r="G4" s="83">
        <f t="shared" ref="G4:G23" si="1">Hours_PerDay*F4</f>
        <v>52.5</v>
      </c>
      <c r="H4" s="149">
        <v>0.1</v>
      </c>
      <c r="I4" s="149">
        <v>0.1</v>
      </c>
      <c r="J4" s="83">
        <f t="shared" ref="J4:J23" si="2">PlanM_Duration+ReviewM_Duration+RetroM_Duration+0.25*Sprint_days</f>
        <v>13.75</v>
      </c>
      <c r="K4" s="84">
        <v>10</v>
      </c>
      <c r="L4" s="157">
        <f>((G4*(1-H4-I4))-K4-J4)</f>
        <v>18.25</v>
      </c>
      <c r="M4" s="100">
        <f>SUMIF('Sprint Backlog'!F$8:F$494,B4,'Sprint Backlog'!G$8:G$494)</f>
        <v>6.5</v>
      </c>
      <c r="N4" s="101">
        <f>L4-M4</f>
        <v>11.75</v>
      </c>
    </row>
    <row r="5" spans="1:14" x14ac:dyDescent="0.35">
      <c r="A5" s="13">
        <v>2</v>
      </c>
      <c r="B5" s="13" t="s">
        <v>129</v>
      </c>
      <c r="C5" s="74"/>
      <c r="D5" s="74" t="s">
        <v>19</v>
      </c>
      <c r="E5" s="106">
        <v>0.5</v>
      </c>
      <c r="F5" s="83">
        <f t="shared" si="0"/>
        <v>7.5</v>
      </c>
      <c r="G5" s="83">
        <f t="shared" si="1"/>
        <v>52.5</v>
      </c>
      <c r="H5" s="149">
        <v>0.1</v>
      </c>
      <c r="I5" s="149">
        <v>0</v>
      </c>
      <c r="J5" s="83">
        <f t="shared" si="2"/>
        <v>13.75</v>
      </c>
      <c r="K5" s="84">
        <v>0</v>
      </c>
      <c r="L5" s="100">
        <f t="shared" ref="L5:L23" si="3">((G5*(1-H5-I5))-K5-J5)</f>
        <v>33.5</v>
      </c>
      <c r="M5" s="100">
        <f>SUMIF('Sprint Backlog'!F$8:F$494,B5,'Sprint Backlog'!G$8:G$494)</f>
        <v>15</v>
      </c>
      <c r="N5" s="101">
        <f t="shared" ref="N5:N23" si="4">L5-M5</f>
        <v>18.5</v>
      </c>
    </row>
    <row r="6" spans="1:14" x14ac:dyDescent="0.35">
      <c r="A6" s="13">
        <v>3</v>
      </c>
      <c r="B6" s="13" t="s">
        <v>136</v>
      </c>
      <c r="C6" s="74"/>
      <c r="D6" s="74" t="s">
        <v>138</v>
      </c>
      <c r="E6" s="106">
        <v>0.2</v>
      </c>
      <c r="F6" s="83">
        <f t="shared" si="0"/>
        <v>3</v>
      </c>
      <c r="G6" s="83">
        <f t="shared" si="1"/>
        <v>21</v>
      </c>
      <c r="H6" s="149">
        <v>0.1</v>
      </c>
      <c r="I6" s="149">
        <v>0</v>
      </c>
      <c r="J6" s="83">
        <f t="shared" si="2"/>
        <v>13.75</v>
      </c>
      <c r="K6" s="84">
        <v>0</v>
      </c>
      <c r="L6" s="100">
        <f t="shared" si="3"/>
        <v>5.1500000000000021</v>
      </c>
      <c r="M6" s="100">
        <f>SUMIF('Sprint Backlog'!F$8:F$494,B6,'Sprint Backlog'!G$8:G$494)</f>
        <v>4</v>
      </c>
      <c r="N6" s="101">
        <f t="shared" si="4"/>
        <v>1.1500000000000021</v>
      </c>
    </row>
    <row r="7" spans="1:14" x14ac:dyDescent="0.35">
      <c r="A7" s="13">
        <v>4</v>
      </c>
      <c r="B7" s="13" t="s">
        <v>137</v>
      </c>
      <c r="C7" s="74"/>
      <c r="D7" s="74" t="s">
        <v>139</v>
      </c>
      <c r="E7" s="106">
        <v>0.2</v>
      </c>
      <c r="F7" s="83">
        <f t="shared" si="0"/>
        <v>3</v>
      </c>
      <c r="G7" s="83">
        <f t="shared" si="1"/>
        <v>21</v>
      </c>
      <c r="H7" s="149">
        <v>0</v>
      </c>
      <c r="I7" s="149">
        <v>0</v>
      </c>
      <c r="J7" s="83">
        <f t="shared" si="2"/>
        <v>13.75</v>
      </c>
      <c r="K7" s="84">
        <v>0</v>
      </c>
      <c r="L7" s="100">
        <f t="shared" si="3"/>
        <v>7.25</v>
      </c>
      <c r="M7" s="100">
        <f>SUMIF('Sprint Backlog'!F$8:F$494,B7,'Sprint Backlog'!G$8:G$494)</f>
        <v>3</v>
      </c>
      <c r="N7" s="101">
        <f t="shared" si="4"/>
        <v>4.25</v>
      </c>
    </row>
    <row r="8" spans="1:14" x14ac:dyDescent="0.35">
      <c r="A8" s="13">
        <v>5</v>
      </c>
      <c r="B8" s="13" t="s">
        <v>141</v>
      </c>
      <c r="C8" s="74"/>
      <c r="D8" s="74" t="s">
        <v>19</v>
      </c>
      <c r="E8" s="106">
        <v>0.3</v>
      </c>
      <c r="F8" s="83">
        <f t="shared" si="0"/>
        <v>4.5</v>
      </c>
      <c r="G8" s="83">
        <f t="shared" si="1"/>
        <v>31.5</v>
      </c>
      <c r="H8" s="149">
        <v>0</v>
      </c>
      <c r="I8" s="149">
        <v>0</v>
      </c>
      <c r="J8" s="83">
        <f t="shared" si="2"/>
        <v>13.75</v>
      </c>
      <c r="K8" s="84">
        <v>0</v>
      </c>
      <c r="L8" s="100">
        <f t="shared" si="3"/>
        <v>17.75</v>
      </c>
      <c r="M8" s="100">
        <f>SUMIF('Sprint Backlog'!F$8:F$494,B8,'Sprint Backlog'!G$8:G$494)</f>
        <v>40</v>
      </c>
      <c r="N8" s="101">
        <f t="shared" si="4"/>
        <v>-22.25</v>
      </c>
    </row>
    <row r="9" spans="1:14" x14ac:dyDescent="0.35">
      <c r="A9" s="13">
        <v>6</v>
      </c>
      <c r="B9" s="13"/>
      <c r="C9" s="74"/>
      <c r="D9" s="74"/>
      <c r="E9" s="106"/>
      <c r="F9" s="83">
        <f t="shared" si="0"/>
        <v>0</v>
      </c>
      <c r="G9" s="83">
        <f t="shared" si="1"/>
        <v>0</v>
      </c>
      <c r="H9" s="149">
        <v>0</v>
      </c>
      <c r="I9" s="149">
        <v>0</v>
      </c>
      <c r="J9" s="83">
        <f t="shared" si="2"/>
        <v>13.75</v>
      </c>
      <c r="K9" s="84">
        <v>0</v>
      </c>
      <c r="L9" s="100">
        <f t="shared" si="3"/>
        <v>-13.75</v>
      </c>
      <c r="M9" s="100">
        <f>SUMIF('Sprint Backlog'!F$8:F$494,B9,'Sprint Backlog'!G$8:G$494)</f>
        <v>0</v>
      </c>
      <c r="N9" s="101">
        <f t="shared" si="4"/>
        <v>-13.75</v>
      </c>
    </row>
    <row r="10" spans="1:14" x14ac:dyDescent="0.35">
      <c r="A10" s="13">
        <v>7</v>
      </c>
      <c r="B10" s="82"/>
      <c r="C10" s="74"/>
      <c r="D10" s="74"/>
      <c r="E10" s="106"/>
      <c r="F10" s="83">
        <f t="shared" si="0"/>
        <v>0</v>
      </c>
      <c r="G10" s="83">
        <f t="shared" si="1"/>
        <v>0</v>
      </c>
      <c r="H10" s="149">
        <v>0</v>
      </c>
      <c r="I10" s="149">
        <v>0</v>
      </c>
      <c r="J10" s="83">
        <f t="shared" si="2"/>
        <v>13.75</v>
      </c>
      <c r="K10" s="84">
        <v>0</v>
      </c>
      <c r="L10" s="100">
        <f t="shared" si="3"/>
        <v>-13.75</v>
      </c>
      <c r="M10" s="100">
        <f>SUMIF('Sprint Backlog'!F$8:F$494,B10,'Sprint Backlog'!G$8:G$494)</f>
        <v>0</v>
      </c>
      <c r="N10" s="101">
        <f t="shared" si="4"/>
        <v>-13.75</v>
      </c>
    </row>
    <row r="11" spans="1:14" x14ac:dyDescent="0.35">
      <c r="A11" s="13">
        <v>8</v>
      </c>
      <c r="B11" s="82"/>
      <c r="C11" s="74"/>
      <c r="D11" s="74"/>
      <c r="E11" s="106"/>
      <c r="F11" s="83">
        <f t="shared" si="0"/>
        <v>0</v>
      </c>
      <c r="G11" s="83">
        <f t="shared" si="1"/>
        <v>0</v>
      </c>
      <c r="H11" s="149">
        <v>0</v>
      </c>
      <c r="I11" s="149">
        <v>0</v>
      </c>
      <c r="J11" s="83">
        <f t="shared" si="2"/>
        <v>13.75</v>
      </c>
      <c r="K11" s="84">
        <v>0</v>
      </c>
      <c r="L11" s="100">
        <f t="shared" si="3"/>
        <v>-13.75</v>
      </c>
      <c r="M11" s="100">
        <f>SUMIF('Sprint Backlog'!F$8:F$494,B11,'Sprint Backlog'!G$8:G$494)</f>
        <v>0</v>
      </c>
      <c r="N11" s="101">
        <f t="shared" si="4"/>
        <v>-13.75</v>
      </c>
    </row>
    <row r="12" spans="1:14" x14ac:dyDescent="0.35">
      <c r="A12" s="13">
        <v>9</v>
      </c>
      <c r="B12" s="82"/>
      <c r="C12" s="74"/>
      <c r="D12" s="74"/>
      <c r="E12" s="106"/>
      <c r="F12" s="83">
        <f t="shared" si="0"/>
        <v>0</v>
      </c>
      <c r="G12" s="83">
        <f t="shared" si="1"/>
        <v>0</v>
      </c>
      <c r="H12" s="149">
        <v>0</v>
      </c>
      <c r="I12" s="149">
        <v>0</v>
      </c>
      <c r="J12" s="83">
        <f t="shared" si="2"/>
        <v>13.75</v>
      </c>
      <c r="K12" s="84">
        <v>0</v>
      </c>
      <c r="L12" s="100">
        <f t="shared" si="3"/>
        <v>-13.75</v>
      </c>
      <c r="M12" s="100">
        <f>SUMIF('Sprint Backlog'!F$8:F$494,B12,'Sprint Backlog'!G$8:G$494)</f>
        <v>0</v>
      </c>
      <c r="N12" s="101">
        <f t="shared" si="4"/>
        <v>-13.75</v>
      </c>
    </row>
    <row r="13" spans="1:14" x14ac:dyDescent="0.35">
      <c r="A13" s="13">
        <v>10</v>
      </c>
      <c r="B13" s="82"/>
      <c r="C13" s="74"/>
      <c r="D13" s="74"/>
      <c r="E13" s="106"/>
      <c r="F13" s="83">
        <f t="shared" si="0"/>
        <v>0</v>
      </c>
      <c r="G13" s="83">
        <f t="shared" si="1"/>
        <v>0</v>
      </c>
      <c r="H13" s="149">
        <v>0</v>
      </c>
      <c r="I13" s="149">
        <v>0</v>
      </c>
      <c r="J13" s="83">
        <f t="shared" si="2"/>
        <v>13.75</v>
      </c>
      <c r="K13" s="84">
        <v>0</v>
      </c>
      <c r="L13" s="100">
        <f t="shared" si="3"/>
        <v>-13.75</v>
      </c>
      <c r="M13" s="100">
        <f>SUMIF('Sprint Backlog'!F$8:F$494,B13,'Sprint Backlog'!G$8:G$494)</f>
        <v>0</v>
      </c>
      <c r="N13" s="101">
        <f t="shared" si="4"/>
        <v>-13.75</v>
      </c>
    </row>
    <row r="14" spans="1:14" x14ac:dyDescent="0.35">
      <c r="A14" s="13">
        <v>11</v>
      </c>
      <c r="B14" s="82"/>
      <c r="C14" s="74"/>
      <c r="D14" s="74"/>
      <c r="E14" s="106"/>
      <c r="F14" s="83">
        <f t="shared" si="0"/>
        <v>0</v>
      </c>
      <c r="G14" s="83">
        <f t="shared" si="1"/>
        <v>0</v>
      </c>
      <c r="H14" s="149">
        <v>0</v>
      </c>
      <c r="I14" s="149">
        <v>0</v>
      </c>
      <c r="J14" s="83">
        <f t="shared" si="2"/>
        <v>13.75</v>
      </c>
      <c r="K14" s="84">
        <v>0</v>
      </c>
      <c r="L14" s="100">
        <f t="shared" si="3"/>
        <v>-13.75</v>
      </c>
      <c r="M14" s="100">
        <f>SUMIF('Sprint Backlog'!F$8:F$494,B14,'Sprint Backlog'!G$8:G$494)</f>
        <v>0</v>
      </c>
      <c r="N14" s="101">
        <f t="shared" si="4"/>
        <v>-13.75</v>
      </c>
    </row>
    <row r="15" spans="1:14" x14ac:dyDescent="0.35">
      <c r="A15" s="13">
        <v>12</v>
      </c>
      <c r="B15" s="82"/>
      <c r="C15" s="74"/>
      <c r="D15" s="74"/>
      <c r="E15" s="106"/>
      <c r="F15" s="83">
        <f t="shared" si="0"/>
        <v>0</v>
      </c>
      <c r="G15" s="83">
        <f t="shared" si="1"/>
        <v>0</v>
      </c>
      <c r="H15" s="149">
        <v>0</v>
      </c>
      <c r="I15" s="149">
        <v>0</v>
      </c>
      <c r="J15" s="83">
        <f t="shared" si="2"/>
        <v>13.75</v>
      </c>
      <c r="K15" s="84">
        <v>0</v>
      </c>
      <c r="L15" s="100">
        <f t="shared" si="3"/>
        <v>-13.75</v>
      </c>
      <c r="M15" s="100">
        <f>SUMIF('Sprint Backlog'!F$8:F$494,B15,'Sprint Backlog'!G$8:G$494)</f>
        <v>0</v>
      </c>
      <c r="N15" s="101">
        <f t="shared" si="4"/>
        <v>-13.75</v>
      </c>
    </row>
    <row r="16" spans="1:14" x14ac:dyDescent="0.35">
      <c r="A16" s="13">
        <v>13</v>
      </c>
      <c r="B16" s="82"/>
      <c r="C16" s="74"/>
      <c r="D16" s="74"/>
      <c r="E16" s="106"/>
      <c r="F16" s="83">
        <f t="shared" si="0"/>
        <v>0</v>
      </c>
      <c r="G16" s="83">
        <f t="shared" si="1"/>
        <v>0</v>
      </c>
      <c r="H16" s="149">
        <v>0</v>
      </c>
      <c r="I16" s="149">
        <v>0</v>
      </c>
      <c r="J16" s="83">
        <f t="shared" si="2"/>
        <v>13.75</v>
      </c>
      <c r="K16" s="84">
        <v>0</v>
      </c>
      <c r="L16" s="100">
        <f t="shared" si="3"/>
        <v>-13.75</v>
      </c>
      <c r="M16" s="100">
        <f>SUMIF('Sprint Backlog'!F$8:F$494,B16,'Sprint Backlog'!G$8:G$494)</f>
        <v>0</v>
      </c>
      <c r="N16" s="101">
        <f t="shared" si="4"/>
        <v>-13.75</v>
      </c>
    </row>
    <row r="17" spans="1:14" x14ac:dyDescent="0.35">
      <c r="A17" s="13">
        <v>14</v>
      </c>
      <c r="B17" s="82"/>
      <c r="C17" s="74"/>
      <c r="D17" s="74"/>
      <c r="E17" s="106"/>
      <c r="F17" s="83">
        <f t="shared" si="0"/>
        <v>0</v>
      </c>
      <c r="G17" s="83">
        <f t="shared" si="1"/>
        <v>0</v>
      </c>
      <c r="H17" s="149">
        <v>0</v>
      </c>
      <c r="I17" s="149">
        <v>0</v>
      </c>
      <c r="J17" s="83">
        <f t="shared" si="2"/>
        <v>13.75</v>
      </c>
      <c r="K17" s="84">
        <v>0</v>
      </c>
      <c r="L17" s="100">
        <f t="shared" si="3"/>
        <v>-13.75</v>
      </c>
      <c r="M17" s="100">
        <f>SUMIF('Sprint Backlog'!F$8:F$494,B17,'Sprint Backlog'!G$8:G$494)</f>
        <v>0</v>
      </c>
      <c r="N17" s="101">
        <f t="shared" si="4"/>
        <v>-13.75</v>
      </c>
    </row>
    <row r="18" spans="1:14" x14ac:dyDescent="0.35">
      <c r="A18" s="13">
        <v>15</v>
      </c>
      <c r="B18" s="82"/>
      <c r="C18" s="74"/>
      <c r="D18" s="74"/>
      <c r="E18" s="106"/>
      <c r="F18" s="83">
        <f t="shared" si="0"/>
        <v>0</v>
      </c>
      <c r="G18" s="83">
        <f t="shared" si="1"/>
        <v>0</v>
      </c>
      <c r="H18" s="149">
        <v>0</v>
      </c>
      <c r="I18" s="149">
        <v>0</v>
      </c>
      <c r="J18" s="83">
        <f t="shared" si="2"/>
        <v>13.75</v>
      </c>
      <c r="K18" s="84">
        <v>0</v>
      </c>
      <c r="L18" s="100">
        <f t="shared" si="3"/>
        <v>-13.75</v>
      </c>
      <c r="M18" s="100">
        <f>SUMIF('Sprint Backlog'!F$8:F$494,B18,'Sprint Backlog'!G$8:G$494)</f>
        <v>0</v>
      </c>
      <c r="N18" s="101">
        <f t="shared" si="4"/>
        <v>-13.75</v>
      </c>
    </row>
    <row r="19" spans="1:14" x14ac:dyDescent="0.35">
      <c r="A19" s="13">
        <v>16</v>
      </c>
      <c r="B19" s="82"/>
      <c r="C19" s="74"/>
      <c r="D19" s="74"/>
      <c r="E19" s="106"/>
      <c r="F19" s="83">
        <f t="shared" si="0"/>
        <v>0</v>
      </c>
      <c r="G19" s="83">
        <f t="shared" si="1"/>
        <v>0</v>
      </c>
      <c r="H19" s="149">
        <v>0</v>
      </c>
      <c r="I19" s="149">
        <v>0</v>
      </c>
      <c r="J19" s="83">
        <f t="shared" si="2"/>
        <v>13.75</v>
      </c>
      <c r="K19" s="84">
        <v>0</v>
      </c>
      <c r="L19" s="100">
        <f t="shared" si="3"/>
        <v>-13.75</v>
      </c>
      <c r="M19" s="100">
        <f>SUMIF('Sprint Backlog'!F$8:F$494,B19,'Sprint Backlog'!G$8:G$494)</f>
        <v>0</v>
      </c>
      <c r="N19" s="101">
        <f t="shared" si="4"/>
        <v>-13.75</v>
      </c>
    </row>
    <row r="20" spans="1:14" x14ac:dyDescent="0.35">
      <c r="A20" s="13">
        <v>17</v>
      </c>
      <c r="B20" s="82"/>
      <c r="C20" s="74"/>
      <c r="D20" s="74"/>
      <c r="E20" s="106"/>
      <c r="F20" s="83">
        <f t="shared" si="0"/>
        <v>0</v>
      </c>
      <c r="G20" s="83">
        <f t="shared" si="1"/>
        <v>0</v>
      </c>
      <c r="H20" s="149">
        <v>0</v>
      </c>
      <c r="I20" s="149">
        <v>0</v>
      </c>
      <c r="J20" s="83">
        <f t="shared" si="2"/>
        <v>13.75</v>
      </c>
      <c r="K20" s="84">
        <v>0</v>
      </c>
      <c r="L20" s="100">
        <f t="shared" si="3"/>
        <v>-13.75</v>
      </c>
      <c r="M20" s="100">
        <f>SUMIF('Sprint Backlog'!F$8:F$494,B20,'Sprint Backlog'!G$8:G$494)</f>
        <v>0</v>
      </c>
      <c r="N20" s="101">
        <f t="shared" si="4"/>
        <v>-13.75</v>
      </c>
    </row>
    <row r="21" spans="1:14" x14ac:dyDescent="0.35">
      <c r="A21" s="13">
        <v>18</v>
      </c>
      <c r="B21" s="82"/>
      <c r="C21" s="74"/>
      <c r="D21" s="74"/>
      <c r="E21" s="106"/>
      <c r="F21" s="83">
        <f t="shared" si="0"/>
        <v>0</v>
      </c>
      <c r="G21" s="83">
        <f t="shared" si="1"/>
        <v>0</v>
      </c>
      <c r="H21" s="149">
        <v>0</v>
      </c>
      <c r="I21" s="149">
        <v>0</v>
      </c>
      <c r="J21" s="83">
        <f t="shared" si="2"/>
        <v>13.75</v>
      </c>
      <c r="K21" s="84">
        <v>0</v>
      </c>
      <c r="L21" s="100">
        <f t="shared" si="3"/>
        <v>-13.75</v>
      </c>
      <c r="M21" s="100">
        <f>SUMIF('Sprint Backlog'!F$8:F$494,B21,'Sprint Backlog'!G$8:G$494)</f>
        <v>0</v>
      </c>
      <c r="N21" s="101">
        <f t="shared" si="4"/>
        <v>-13.75</v>
      </c>
    </row>
    <row r="22" spans="1:14" x14ac:dyDescent="0.35">
      <c r="A22" s="13">
        <v>19</v>
      </c>
      <c r="B22" s="82"/>
      <c r="C22" s="74"/>
      <c r="D22" s="74"/>
      <c r="E22" s="106"/>
      <c r="F22" s="83">
        <f t="shared" si="0"/>
        <v>0</v>
      </c>
      <c r="G22" s="83">
        <f t="shared" si="1"/>
        <v>0</v>
      </c>
      <c r="H22" s="149">
        <v>0</v>
      </c>
      <c r="I22" s="149">
        <v>0</v>
      </c>
      <c r="J22" s="83">
        <f t="shared" si="2"/>
        <v>13.75</v>
      </c>
      <c r="K22" s="84">
        <v>0</v>
      </c>
      <c r="L22" s="100">
        <f t="shared" si="3"/>
        <v>-13.75</v>
      </c>
      <c r="M22" s="100">
        <f>SUMIF('Sprint Backlog'!F$8:F$494,B22,'Sprint Backlog'!G$8:G$494)</f>
        <v>0</v>
      </c>
      <c r="N22" s="101">
        <f t="shared" si="4"/>
        <v>-13.75</v>
      </c>
    </row>
    <row r="23" spans="1:14" x14ac:dyDescent="0.35">
      <c r="A23" s="13">
        <v>20</v>
      </c>
      <c r="B23" s="82"/>
      <c r="C23" s="74"/>
      <c r="D23" s="74"/>
      <c r="E23" s="106"/>
      <c r="F23" s="83">
        <f t="shared" si="0"/>
        <v>0</v>
      </c>
      <c r="G23" s="83">
        <f t="shared" si="1"/>
        <v>0</v>
      </c>
      <c r="H23" s="149">
        <v>0</v>
      </c>
      <c r="I23" s="149">
        <v>0</v>
      </c>
      <c r="J23" s="83">
        <f t="shared" si="2"/>
        <v>13.75</v>
      </c>
      <c r="K23" s="84">
        <v>0</v>
      </c>
      <c r="L23" s="100">
        <f t="shared" si="3"/>
        <v>-13.75</v>
      </c>
      <c r="M23" s="100">
        <f>SUMIF('Sprint Backlog'!F$8:F$494,B23,'Sprint Backlog'!G$8:G$494)</f>
        <v>0</v>
      </c>
      <c r="N23" s="101">
        <f t="shared" si="4"/>
        <v>-13.75</v>
      </c>
    </row>
    <row r="24" spans="1:14" x14ac:dyDescent="0.35">
      <c r="A24" s="167" t="s">
        <v>41</v>
      </c>
      <c r="B24" s="167"/>
      <c r="C24" s="167"/>
      <c r="D24" s="168"/>
      <c r="E24" s="130">
        <f>SUBTOTAL(9,E4:E23)</f>
        <v>1.7</v>
      </c>
      <c r="F24" s="86">
        <f>SUBTOTAL(9,F4:F23)</f>
        <v>25.5</v>
      </c>
      <c r="G24" s="86">
        <f>SUBTOTAL(9,G4:G23)</f>
        <v>178.5</v>
      </c>
      <c r="H24" s="86"/>
      <c r="I24" s="86"/>
      <c r="J24" s="86">
        <f>SUBTOTAL(9,J4:J23)</f>
        <v>275</v>
      </c>
      <c r="K24" s="85">
        <f>SUBTOTAL(9,K4:K23)</f>
        <v>10</v>
      </c>
      <c r="L24" s="100">
        <f>SUBTOTAL(9,L4:L23)</f>
        <v>-124.35</v>
      </c>
      <c r="M24" s="100">
        <f>SUBTOTAL(9,M4:M23)</f>
        <v>68.5</v>
      </c>
      <c r="N24" s="101">
        <f>SUBTOTAL(9,N4:N23)</f>
        <v>-192.85</v>
      </c>
    </row>
    <row r="25" spans="1:14" x14ac:dyDescent="0.35">
      <c r="K25" s="88"/>
    </row>
  </sheetData>
  <autoFilter ref="A3:N25"/>
  <mergeCells count="4">
    <mergeCell ref="F2:L2"/>
    <mergeCell ref="M2:N2"/>
    <mergeCell ref="A24:D24"/>
    <mergeCell ref="A2:E2"/>
  </mergeCells>
  <phoneticPr fontId="6" type="noConversion"/>
  <conditionalFormatting sqref="N4:N24">
    <cfRule type="cellIs" dxfId="18" priority="1" stopIfTrue="1" operator="greaterThan">
      <formula>0</formula>
    </cfRule>
  </conditionalFormatting>
  <conditionalFormatting sqref="E4:E23">
    <cfRule type="cellIs" dxfId="17" priority="2" stopIfTrue="1" operator="equal">
      <formula>"Team Master"</formula>
    </cfRule>
    <cfRule type="cellIs" dxfId="16" priority="3" stopIfTrue="1" operator="equal">
      <formula>"Product Master"</formula>
    </cfRule>
    <cfRule type="cellIs" dxfId="15" priority="4" stopIfTrue="1" operator="equal">
      <formula>"Scrum Master"</formula>
    </cfRule>
  </conditionalFormatting>
  <conditionalFormatting sqref="D4:D23">
    <cfRule type="cellIs" dxfId="14" priority="5" stopIfTrue="1" operator="equal">
      <formula>"Team Master"</formula>
    </cfRule>
    <cfRule type="cellIs" dxfId="13" priority="6" stopIfTrue="1" operator="equal">
      <formula>"Product Owner"</formula>
    </cfRule>
    <cfRule type="cellIs" dxfId="12" priority="7" stopIfTrue="1" operator="equal">
      <formula>"Scrum Master"</formula>
    </cfRule>
  </conditionalFormatting>
  <dataValidations count="3">
    <dataValidation allowBlank="1" showDropDown="1" showInputMessage="1" showErrorMessage="1" sqref="E4:E23"/>
    <dataValidation type="list" allowBlank="1" showInputMessage="1" showErrorMessage="1" sqref="D4:D23">
      <formula1>"Team,Scrum Master,Product Owner"</formula1>
    </dataValidation>
    <dataValidation type="list" allowBlank="1" showInputMessage="1" showErrorMessage="1" sqref="B4:B9">
      <formula1>Team</formula1>
    </dataValidation>
  </dataValidations>
  <pageMargins left="0.75" right="0.75" top="1" bottom="1" header="0" footer="0.34"/>
  <pageSetup orientation="landscape" r:id="rId1"/>
  <headerFooter alignWithMargins="0">
    <oddFooter>&amp;L&amp;12Printed on: &amp;D - &amp;T&amp;R&amp;F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print">
    <tabColor indexed="11"/>
    <outlinePr summaryBelow="0"/>
    <pageSetUpPr fitToPage="1"/>
  </sheetPr>
  <dimension ref="A1:AF547"/>
  <sheetViews>
    <sheetView tabSelected="1" zoomScale="120" zoomScaleNormal="120" workbookViewId="0">
      <pane xSplit="6" ySplit="7" topLeftCell="G15" activePane="bottomRight" state="frozen"/>
      <selection pane="topRight" activeCell="H1" sqref="H1"/>
      <selection pane="bottomLeft" activeCell="A6" sqref="A6"/>
      <selection pane="bottomRight" activeCell="E17" sqref="E17"/>
    </sheetView>
  </sheetViews>
  <sheetFormatPr defaultColWidth="11.3828125" defaultRowHeight="11.65" x14ac:dyDescent="0.35"/>
  <cols>
    <col min="1" max="1" width="5" style="15" customWidth="1"/>
    <col min="2" max="2" width="15.53515625" style="15" customWidth="1"/>
    <col min="3" max="3" width="12.3046875" style="16" customWidth="1"/>
    <col min="4" max="4" width="10.15234375" style="18" customWidth="1"/>
    <col min="5" max="5" width="12" style="17" customWidth="1"/>
    <col min="6" max="6" width="11.69140625" style="119" customWidth="1"/>
    <col min="7" max="7" width="5.3046875" style="19" customWidth="1"/>
    <col min="8" max="11" width="5.84375" style="21" customWidth="1"/>
    <col min="12" max="12" width="5.84375" style="18" customWidth="1"/>
    <col min="13" max="13" width="5.84375" style="21" customWidth="1"/>
    <col min="14" max="17" width="5.84375" style="18" customWidth="1"/>
    <col min="18" max="18" width="5.84375" style="21" customWidth="1"/>
    <col min="19" max="19" width="5.84375" style="18" customWidth="1"/>
    <col min="20" max="20" width="5.84375" style="21" customWidth="1"/>
    <col min="21" max="21" width="5.84375" style="18" customWidth="1"/>
    <col min="22" max="22" width="5.84375" style="21" customWidth="1"/>
    <col min="23" max="31" width="5.84375" style="18" customWidth="1"/>
    <col min="32" max="32" width="5.3046875" style="20" hidden="1" customWidth="1"/>
    <col min="33" max="16384" width="11.3828125" style="28"/>
  </cols>
  <sheetData>
    <row r="1" spans="1:32" s="26" customFormat="1" ht="20.25" customHeight="1" x14ac:dyDescent="0.35">
      <c r="A1" s="75" t="str">
        <f>Parameters!B8</f>
        <v>Agile SET UP - : Sprint1 - Sprint Backlog</v>
      </c>
      <c r="B1" s="23"/>
      <c r="C1" s="23"/>
      <c r="D1" s="5"/>
      <c r="E1" s="4"/>
      <c r="F1" s="116"/>
      <c r="G1" s="30"/>
      <c r="H1" s="31"/>
      <c r="I1" s="31"/>
      <c r="J1" s="31"/>
      <c r="K1" s="31"/>
      <c r="L1" s="31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29" t="s">
        <v>1</v>
      </c>
    </row>
    <row r="2" spans="1:32" s="26" customFormat="1" ht="19.899999999999999" x14ac:dyDescent="0.35">
      <c r="A2" s="96" t="s">
        <v>44</v>
      </c>
      <c r="B2" s="96"/>
      <c r="C2" s="97">
        <v>38718</v>
      </c>
      <c r="D2" s="93"/>
      <c r="E2" s="93"/>
      <c r="F2" s="117"/>
      <c r="G2" s="27" t="s">
        <v>24</v>
      </c>
      <c r="H2" s="24">
        <v>1</v>
      </c>
      <c r="I2" s="25">
        <f>H2+1</f>
        <v>2</v>
      </c>
      <c r="J2" s="25">
        <f t="shared" ref="J2:AF2" si="0">I2+1</f>
        <v>3</v>
      </c>
      <c r="K2" s="25">
        <f t="shared" si="0"/>
        <v>4</v>
      </c>
      <c r="L2" s="25">
        <f t="shared" si="0"/>
        <v>5</v>
      </c>
      <c r="M2" s="25">
        <f t="shared" si="0"/>
        <v>6</v>
      </c>
      <c r="N2" s="25">
        <f t="shared" si="0"/>
        <v>7</v>
      </c>
      <c r="O2" s="25">
        <f t="shared" si="0"/>
        <v>8</v>
      </c>
      <c r="P2" s="25">
        <f t="shared" si="0"/>
        <v>9</v>
      </c>
      <c r="Q2" s="25">
        <f t="shared" si="0"/>
        <v>10</v>
      </c>
      <c r="R2" s="25">
        <f t="shared" si="0"/>
        <v>11</v>
      </c>
      <c r="S2" s="25">
        <f t="shared" si="0"/>
        <v>12</v>
      </c>
      <c r="T2" s="25">
        <f t="shared" si="0"/>
        <v>13</v>
      </c>
      <c r="U2" s="25">
        <f t="shared" si="0"/>
        <v>14</v>
      </c>
      <c r="V2" s="25">
        <f t="shared" si="0"/>
        <v>15</v>
      </c>
      <c r="W2" s="25">
        <f t="shared" si="0"/>
        <v>16</v>
      </c>
      <c r="X2" s="25">
        <f t="shared" si="0"/>
        <v>17</v>
      </c>
      <c r="Y2" s="25">
        <f t="shared" si="0"/>
        <v>18</v>
      </c>
      <c r="Z2" s="25">
        <f t="shared" si="0"/>
        <v>19</v>
      </c>
      <c r="AA2" s="25">
        <f t="shared" si="0"/>
        <v>20</v>
      </c>
      <c r="AB2" s="25">
        <f t="shared" si="0"/>
        <v>21</v>
      </c>
      <c r="AC2" s="25">
        <f t="shared" si="0"/>
        <v>22</v>
      </c>
      <c r="AD2" s="25">
        <f t="shared" si="0"/>
        <v>23</v>
      </c>
      <c r="AE2" s="25">
        <f t="shared" si="0"/>
        <v>24</v>
      </c>
      <c r="AF2" s="25">
        <f t="shared" si="0"/>
        <v>25</v>
      </c>
    </row>
    <row r="3" spans="1:32" s="26" customFormat="1" x14ac:dyDescent="0.35">
      <c r="A3" s="172" t="s">
        <v>48</v>
      </c>
      <c r="B3" s="173"/>
      <c r="C3" s="173"/>
      <c r="D3" s="173"/>
      <c r="E3" s="173"/>
      <c r="F3" s="173"/>
      <c r="G3" s="99">
        <f>G5</f>
        <v>68.5</v>
      </c>
      <c r="H3" s="137">
        <f>G3</f>
        <v>68.5</v>
      </c>
      <c r="I3" s="137">
        <f t="shared" ref="I3:AE3" si="1">$G$3*(Sprint_days-H2)/Sprint_days</f>
        <v>63.93333333333333</v>
      </c>
      <c r="J3" s="137">
        <f t="shared" si="1"/>
        <v>59.366666666666667</v>
      </c>
      <c r="K3" s="137">
        <f t="shared" si="1"/>
        <v>54.8</v>
      </c>
      <c r="L3" s="137">
        <f t="shared" si="1"/>
        <v>50.233333333333334</v>
      </c>
      <c r="M3" s="137">
        <f t="shared" si="1"/>
        <v>45.666666666666664</v>
      </c>
      <c r="N3" s="137">
        <f t="shared" si="1"/>
        <v>41.1</v>
      </c>
      <c r="O3" s="137">
        <f t="shared" si="1"/>
        <v>36.533333333333331</v>
      </c>
      <c r="P3" s="137">
        <f t="shared" si="1"/>
        <v>31.966666666666665</v>
      </c>
      <c r="Q3" s="137">
        <f t="shared" si="1"/>
        <v>27.4</v>
      </c>
      <c r="R3" s="137">
        <f t="shared" si="1"/>
        <v>22.833333333333332</v>
      </c>
      <c r="S3" s="137">
        <f t="shared" si="1"/>
        <v>18.266666666666666</v>
      </c>
      <c r="T3" s="137">
        <f t="shared" si="1"/>
        <v>13.7</v>
      </c>
      <c r="U3" s="137">
        <f t="shared" si="1"/>
        <v>9.1333333333333329</v>
      </c>
      <c r="V3" s="137">
        <f t="shared" si="1"/>
        <v>4.5666666666666664</v>
      </c>
      <c r="W3" s="137">
        <f t="shared" si="1"/>
        <v>0</v>
      </c>
      <c r="X3" s="137">
        <f t="shared" si="1"/>
        <v>-4.5666666666666664</v>
      </c>
      <c r="Y3" s="137">
        <f t="shared" si="1"/>
        <v>-9.1333333333333329</v>
      </c>
      <c r="Z3" s="137">
        <f t="shared" si="1"/>
        <v>-13.7</v>
      </c>
      <c r="AA3" s="137">
        <f t="shared" si="1"/>
        <v>-18.266666666666666</v>
      </c>
      <c r="AB3" s="137">
        <f t="shared" si="1"/>
        <v>-22.833333333333332</v>
      </c>
      <c r="AC3" s="137">
        <f t="shared" si="1"/>
        <v>-27.4</v>
      </c>
      <c r="AD3" s="137">
        <f t="shared" si="1"/>
        <v>-31.966666666666665</v>
      </c>
      <c r="AE3" s="137">
        <f t="shared" si="1"/>
        <v>-36.533333333333331</v>
      </c>
      <c r="AF3" s="98"/>
    </row>
    <row r="4" spans="1:32" s="26" customFormat="1" x14ac:dyDescent="0.35">
      <c r="A4" s="172" t="s">
        <v>49</v>
      </c>
      <c r="B4" s="173"/>
      <c r="C4" s="173"/>
      <c r="D4" s="173"/>
      <c r="E4" s="173"/>
      <c r="F4" s="173"/>
      <c r="G4" s="120"/>
      <c r="H4" s="137">
        <f>G3</f>
        <v>68.5</v>
      </c>
      <c r="I4" s="137">
        <f t="shared" ref="I4:AE4" si="2">$G$3-(Total_Available/Sprint_days)*(I2-1)</f>
        <v>76.789999999999992</v>
      </c>
      <c r="J4" s="137">
        <f t="shared" si="2"/>
        <v>85.08</v>
      </c>
      <c r="K4" s="137">
        <f t="shared" si="2"/>
        <v>93.37</v>
      </c>
      <c r="L4" s="137">
        <f t="shared" si="2"/>
        <v>101.66</v>
      </c>
      <c r="M4" s="137">
        <f t="shared" si="2"/>
        <v>109.94999999999999</v>
      </c>
      <c r="N4" s="137">
        <f t="shared" si="2"/>
        <v>118.24</v>
      </c>
      <c r="O4" s="137">
        <f t="shared" si="2"/>
        <v>126.53</v>
      </c>
      <c r="P4" s="137">
        <f t="shared" si="2"/>
        <v>134.82</v>
      </c>
      <c r="Q4" s="137">
        <f t="shared" si="2"/>
        <v>143.10999999999999</v>
      </c>
      <c r="R4" s="137">
        <f t="shared" si="2"/>
        <v>151.39999999999998</v>
      </c>
      <c r="S4" s="137">
        <f t="shared" si="2"/>
        <v>159.69</v>
      </c>
      <c r="T4" s="137">
        <f t="shared" si="2"/>
        <v>167.98</v>
      </c>
      <c r="U4" s="137">
        <f t="shared" si="2"/>
        <v>176.26999999999998</v>
      </c>
      <c r="V4" s="137">
        <f t="shared" si="2"/>
        <v>184.56</v>
      </c>
      <c r="W4" s="137">
        <f t="shared" si="2"/>
        <v>192.85</v>
      </c>
      <c r="X4" s="137">
        <f t="shared" si="2"/>
        <v>201.14</v>
      </c>
      <c r="Y4" s="137">
        <f t="shared" si="2"/>
        <v>209.42999999999998</v>
      </c>
      <c r="Z4" s="137">
        <f t="shared" si="2"/>
        <v>217.71999999999997</v>
      </c>
      <c r="AA4" s="137">
        <f t="shared" si="2"/>
        <v>226.01</v>
      </c>
      <c r="AB4" s="137">
        <f t="shared" si="2"/>
        <v>234.29999999999998</v>
      </c>
      <c r="AC4" s="137">
        <f t="shared" si="2"/>
        <v>242.58999999999997</v>
      </c>
      <c r="AD4" s="137">
        <f t="shared" si="2"/>
        <v>250.88</v>
      </c>
      <c r="AE4" s="137">
        <f t="shared" si="2"/>
        <v>259.16999999999996</v>
      </c>
      <c r="AF4" s="98"/>
    </row>
    <row r="5" spans="1:32" s="26" customFormat="1" ht="25.5" customHeight="1" x14ac:dyDescent="0.35">
      <c r="A5" s="172" t="s">
        <v>36</v>
      </c>
      <c r="B5" s="173"/>
      <c r="C5" s="173"/>
      <c r="D5" s="173"/>
      <c r="E5" s="173"/>
      <c r="F5" s="173"/>
      <c r="G5" s="138">
        <f>SUBTOTAL(9,G8:G507)</f>
        <v>68.5</v>
      </c>
      <c r="H5" s="139">
        <f>SUBTOTAL(9,H8:H495)</f>
        <v>66.5</v>
      </c>
      <c r="I5" s="139">
        <f t="shared" ref="I5:AE5" si="3">SUBTOTAL(9,I8:I495)</f>
        <v>65.5</v>
      </c>
      <c r="J5" s="139">
        <f t="shared" si="3"/>
        <v>65.5</v>
      </c>
      <c r="K5" s="139">
        <f>SUBTOTAL(9,K8:K495)</f>
        <v>62</v>
      </c>
      <c r="L5" s="139">
        <f t="shared" si="3"/>
        <v>61</v>
      </c>
      <c r="M5" s="139">
        <f t="shared" si="3"/>
        <v>59</v>
      </c>
      <c r="N5" s="139">
        <f t="shared" si="3"/>
        <v>54</v>
      </c>
      <c r="O5" s="139">
        <f t="shared" si="3"/>
        <v>51</v>
      </c>
      <c r="P5" s="139">
        <f>SUBTOTAL(9,P8:P495)</f>
        <v>51</v>
      </c>
      <c r="Q5" s="139">
        <f t="shared" si="3"/>
        <v>51</v>
      </c>
      <c r="R5" s="139">
        <f t="shared" si="3"/>
        <v>0</v>
      </c>
      <c r="S5" s="139">
        <f t="shared" si="3"/>
        <v>0</v>
      </c>
      <c r="T5" s="139">
        <f t="shared" si="3"/>
        <v>0</v>
      </c>
      <c r="U5" s="139">
        <f t="shared" si="3"/>
        <v>0</v>
      </c>
      <c r="V5" s="139">
        <f t="shared" si="3"/>
        <v>0</v>
      </c>
      <c r="W5" s="139">
        <f t="shared" si="3"/>
        <v>0</v>
      </c>
      <c r="X5" s="139">
        <f t="shared" si="3"/>
        <v>0</v>
      </c>
      <c r="Y5" s="139">
        <f t="shared" si="3"/>
        <v>0</v>
      </c>
      <c r="Z5" s="139">
        <f t="shared" si="3"/>
        <v>0</v>
      </c>
      <c r="AA5" s="139">
        <f t="shared" si="3"/>
        <v>0</v>
      </c>
      <c r="AB5" s="139">
        <f t="shared" si="3"/>
        <v>0</v>
      </c>
      <c r="AC5" s="139">
        <f t="shared" si="3"/>
        <v>0</v>
      </c>
      <c r="AD5" s="139">
        <f t="shared" si="3"/>
        <v>0</v>
      </c>
      <c r="AE5" s="139">
        <f t="shared" si="3"/>
        <v>0</v>
      </c>
      <c r="AF5" s="7">
        <v>0</v>
      </c>
    </row>
    <row r="6" spans="1:32" s="26" customFormat="1" ht="27" customHeight="1" x14ac:dyDescent="0.35">
      <c r="A6" s="147"/>
      <c r="B6" s="148"/>
      <c r="C6" s="148"/>
      <c r="D6" s="148"/>
      <c r="E6" s="148"/>
      <c r="F6" s="148" t="s">
        <v>117</v>
      </c>
      <c r="G6" s="138"/>
      <c r="H6" s="150">
        <f>COUNTIF(H8:H495,"&gt;0")</f>
        <v>12</v>
      </c>
      <c r="I6" s="150">
        <f t="shared" ref="I6:AE6" si="4">COUNTIF(I8:I495,"&gt;0")</f>
        <v>11</v>
      </c>
      <c r="J6" s="150">
        <f t="shared" si="4"/>
        <v>11</v>
      </c>
      <c r="K6" s="150">
        <f t="shared" si="4"/>
        <v>9</v>
      </c>
      <c r="L6" s="150">
        <f t="shared" si="4"/>
        <v>8</v>
      </c>
      <c r="M6" s="150">
        <f t="shared" si="4"/>
        <v>8</v>
      </c>
      <c r="N6" s="150">
        <f t="shared" si="4"/>
        <v>6</v>
      </c>
      <c r="O6" s="150">
        <f t="shared" si="4"/>
        <v>5</v>
      </c>
      <c r="P6" s="150">
        <f t="shared" si="4"/>
        <v>5</v>
      </c>
      <c r="Q6" s="150">
        <f t="shared" si="4"/>
        <v>5</v>
      </c>
      <c r="R6" s="150">
        <f t="shared" si="4"/>
        <v>0</v>
      </c>
      <c r="S6" s="150">
        <f t="shared" si="4"/>
        <v>0</v>
      </c>
      <c r="T6" s="150">
        <f t="shared" si="4"/>
        <v>0</v>
      </c>
      <c r="U6" s="150">
        <f t="shared" si="4"/>
        <v>0</v>
      </c>
      <c r="V6" s="150">
        <f t="shared" si="4"/>
        <v>0</v>
      </c>
      <c r="W6" s="150">
        <f t="shared" si="4"/>
        <v>0</v>
      </c>
      <c r="X6" s="150">
        <f t="shared" si="4"/>
        <v>0</v>
      </c>
      <c r="Y6" s="150">
        <f t="shared" si="4"/>
        <v>0</v>
      </c>
      <c r="Z6" s="150">
        <f t="shared" si="4"/>
        <v>0</v>
      </c>
      <c r="AA6" s="150">
        <f t="shared" si="4"/>
        <v>0</v>
      </c>
      <c r="AB6" s="150">
        <f t="shared" si="4"/>
        <v>0</v>
      </c>
      <c r="AC6" s="150">
        <f t="shared" si="4"/>
        <v>0</v>
      </c>
      <c r="AD6" s="150">
        <f t="shared" si="4"/>
        <v>0</v>
      </c>
      <c r="AE6" s="150">
        <f t="shared" si="4"/>
        <v>0</v>
      </c>
      <c r="AF6" s="7"/>
    </row>
    <row r="7" spans="1:32" s="26" customFormat="1" ht="53.25" customHeight="1" x14ac:dyDescent="0.35">
      <c r="A7" s="78" t="s">
        <v>22</v>
      </c>
      <c r="B7" s="78" t="s">
        <v>59</v>
      </c>
      <c r="C7" s="79" t="s">
        <v>20</v>
      </c>
      <c r="D7" s="79" t="s">
        <v>3</v>
      </c>
      <c r="E7" s="79" t="s">
        <v>8</v>
      </c>
      <c r="F7" s="79" t="s">
        <v>21</v>
      </c>
      <c r="G7" s="77" t="s">
        <v>14</v>
      </c>
      <c r="H7" s="87">
        <f>Parameters!B5</f>
        <v>42328</v>
      </c>
      <c r="I7" s="87">
        <f>H7+1</f>
        <v>42329</v>
      </c>
      <c r="J7" s="87">
        <f t="shared" ref="J7:AE7" si="5">I7+1</f>
        <v>42330</v>
      </c>
      <c r="K7" s="87">
        <f t="shared" si="5"/>
        <v>42331</v>
      </c>
      <c r="L7" s="87">
        <f t="shared" si="5"/>
        <v>42332</v>
      </c>
      <c r="M7" s="87">
        <f t="shared" si="5"/>
        <v>42333</v>
      </c>
      <c r="N7" s="87">
        <f t="shared" si="5"/>
        <v>42334</v>
      </c>
      <c r="O7" s="87">
        <f t="shared" si="5"/>
        <v>42335</v>
      </c>
      <c r="P7" s="87">
        <f t="shared" si="5"/>
        <v>42336</v>
      </c>
      <c r="Q7" s="87">
        <f t="shared" si="5"/>
        <v>42337</v>
      </c>
      <c r="R7" s="87">
        <f t="shared" si="5"/>
        <v>42338</v>
      </c>
      <c r="S7" s="87">
        <f t="shared" si="5"/>
        <v>42339</v>
      </c>
      <c r="T7" s="87">
        <f t="shared" si="5"/>
        <v>42340</v>
      </c>
      <c r="U7" s="87">
        <f t="shared" si="5"/>
        <v>42341</v>
      </c>
      <c r="V7" s="87">
        <f t="shared" si="5"/>
        <v>42342</v>
      </c>
      <c r="W7" s="87">
        <f t="shared" si="5"/>
        <v>42343</v>
      </c>
      <c r="X7" s="87">
        <f t="shared" si="5"/>
        <v>42344</v>
      </c>
      <c r="Y7" s="87">
        <f t="shared" si="5"/>
        <v>42345</v>
      </c>
      <c r="Z7" s="87">
        <f t="shared" si="5"/>
        <v>42346</v>
      </c>
      <c r="AA7" s="87">
        <f t="shared" si="5"/>
        <v>42347</v>
      </c>
      <c r="AB7" s="87">
        <f t="shared" si="5"/>
        <v>42348</v>
      </c>
      <c r="AC7" s="87">
        <f t="shared" si="5"/>
        <v>42349</v>
      </c>
      <c r="AD7" s="87">
        <f t="shared" si="5"/>
        <v>42350</v>
      </c>
      <c r="AE7" s="87">
        <f t="shared" si="5"/>
        <v>42351</v>
      </c>
      <c r="AF7" s="6" t="s">
        <v>5</v>
      </c>
    </row>
    <row r="8" spans="1:32" ht="61.5" customHeight="1" x14ac:dyDescent="0.35">
      <c r="A8" s="160">
        <v>1</v>
      </c>
      <c r="B8" s="160" t="s">
        <v>127</v>
      </c>
      <c r="C8" s="161"/>
      <c r="D8" s="159" t="s">
        <v>51</v>
      </c>
      <c r="E8" s="156" t="s">
        <v>148</v>
      </c>
      <c r="F8" s="158" t="s">
        <v>128</v>
      </c>
      <c r="G8" s="131">
        <v>4</v>
      </c>
      <c r="H8" s="132">
        <v>4</v>
      </c>
      <c r="I8" s="133">
        <v>4</v>
      </c>
      <c r="J8" s="133">
        <v>4</v>
      </c>
      <c r="K8" s="133">
        <v>3</v>
      </c>
      <c r="L8" s="133">
        <v>3</v>
      </c>
      <c r="M8" s="133">
        <v>3</v>
      </c>
      <c r="N8" s="133">
        <v>3</v>
      </c>
      <c r="O8" s="133">
        <v>3</v>
      </c>
      <c r="P8" s="133">
        <v>3</v>
      </c>
      <c r="Q8" s="134">
        <v>3</v>
      </c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20">
        <v>0</v>
      </c>
    </row>
    <row r="9" spans="1:32" ht="19.5" x14ac:dyDescent="0.35">
      <c r="A9" s="160">
        <v>2</v>
      </c>
      <c r="B9" s="160" t="s">
        <v>126</v>
      </c>
      <c r="C9" s="161"/>
      <c r="D9" s="159" t="s">
        <v>52</v>
      </c>
      <c r="E9" s="94" t="s">
        <v>143</v>
      </c>
      <c r="F9" s="158" t="s">
        <v>128</v>
      </c>
      <c r="G9" s="131">
        <v>1</v>
      </c>
      <c r="H9" s="132">
        <v>1</v>
      </c>
      <c r="I9" s="133">
        <v>1</v>
      </c>
      <c r="J9" s="133">
        <v>1</v>
      </c>
      <c r="K9" s="133">
        <v>0</v>
      </c>
      <c r="L9" s="133"/>
      <c r="M9" s="133"/>
      <c r="N9" s="133"/>
      <c r="O9" s="133"/>
      <c r="P9" s="133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20">
        <v>0</v>
      </c>
    </row>
    <row r="10" spans="1:32" ht="19.5" x14ac:dyDescent="0.35">
      <c r="A10" s="160">
        <v>3</v>
      </c>
      <c r="B10" s="160" t="s">
        <v>125</v>
      </c>
      <c r="C10" s="159"/>
      <c r="D10" s="159" t="s">
        <v>52</v>
      </c>
      <c r="E10" s="94" t="s">
        <v>144</v>
      </c>
      <c r="F10" s="158" t="s">
        <v>129</v>
      </c>
      <c r="G10" s="131">
        <v>2</v>
      </c>
      <c r="H10" s="132">
        <v>1</v>
      </c>
      <c r="I10" s="133">
        <v>0</v>
      </c>
      <c r="J10" s="133"/>
      <c r="K10" s="133"/>
      <c r="L10" s="133"/>
      <c r="M10" s="133"/>
      <c r="N10" s="133"/>
      <c r="O10" s="133"/>
      <c r="P10" s="133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20">
        <v>0</v>
      </c>
    </row>
    <row r="11" spans="1:32" ht="39" x14ac:dyDescent="0.35">
      <c r="A11" s="160">
        <v>4</v>
      </c>
      <c r="B11" s="160" t="s">
        <v>124</v>
      </c>
      <c r="C11" s="161"/>
      <c r="D11" s="159" t="s">
        <v>51</v>
      </c>
      <c r="E11" s="94" t="s">
        <v>147</v>
      </c>
      <c r="F11" s="158" t="s">
        <v>129</v>
      </c>
      <c r="G11" s="131">
        <v>8</v>
      </c>
      <c r="H11" s="132">
        <v>8</v>
      </c>
      <c r="I11" s="133">
        <v>8</v>
      </c>
      <c r="J11" s="133">
        <v>8</v>
      </c>
      <c r="K11" s="133">
        <v>8</v>
      </c>
      <c r="L11" s="133">
        <v>8</v>
      </c>
      <c r="M11" s="133">
        <v>8</v>
      </c>
      <c r="N11" s="133">
        <v>7</v>
      </c>
      <c r="O11" s="133">
        <v>7</v>
      </c>
      <c r="P11" s="133">
        <v>7</v>
      </c>
      <c r="Q11" s="134">
        <v>7</v>
      </c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</row>
    <row r="12" spans="1:32" ht="29.25" x14ac:dyDescent="0.35">
      <c r="A12" s="160">
        <v>5</v>
      </c>
      <c r="B12" s="160" t="s">
        <v>123</v>
      </c>
      <c r="C12" s="161"/>
      <c r="D12" s="159" t="s">
        <v>52</v>
      </c>
      <c r="E12" s="94"/>
      <c r="F12" s="158" t="s">
        <v>129</v>
      </c>
      <c r="G12" s="131">
        <v>4</v>
      </c>
      <c r="H12" s="132">
        <v>4</v>
      </c>
      <c r="I12" s="133">
        <v>4</v>
      </c>
      <c r="J12" s="133">
        <v>4</v>
      </c>
      <c r="K12" s="133">
        <v>4</v>
      </c>
      <c r="L12" s="133">
        <v>4</v>
      </c>
      <c r="M12" s="133">
        <v>4</v>
      </c>
      <c r="N12" s="133">
        <v>2</v>
      </c>
      <c r="O12" s="133">
        <v>0</v>
      </c>
      <c r="P12" s="133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</row>
    <row r="13" spans="1:32" ht="19.5" x14ac:dyDescent="0.35">
      <c r="A13" s="160">
        <v>6</v>
      </c>
      <c r="B13" s="162" t="s">
        <v>130</v>
      </c>
      <c r="C13" s="159"/>
      <c r="D13" s="159" t="s">
        <v>52</v>
      </c>
      <c r="E13" s="94" t="s">
        <v>143</v>
      </c>
      <c r="F13" s="158" t="s">
        <v>128</v>
      </c>
      <c r="G13" s="131">
        <v>1</v>
      </c>
      <c r="H13" s="132">
        <v>1</v>
      </c>
      <c r="I13" s="133">
        <v>1</v>
      </c>
      <c r="J13" s="133">
        <v>1</v>
      </c>
      <c r="K13" s="133">
        <v>0</v>
      </c>
      <c r="L13" s="133"/>
      <c r="M13" s="133"/>
      <c r="N13" s="133"/>
      <c r="O13" s="133"/>
      <c r="P13" s="133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</row>
    <row r="14" spans="1:32" ht="19.5" x14ac:dyDescent="0.35">
      <c r="A14" s="160">
        <v>7</v>
      </c>
      <c r="B14" s="162" t="s">
        <v>131</v>
      </c>
      <c r="C14" s="159"/>
      <c r="D14" s="159" t="s">
        <v>52</v>
      </c>
      <c r="E14" s="94"/>
      <c r="F14" s="158" t="s">
        <v>129</v>
      </c>
      <c r="G14" s="131">
        <v>1</v>
      </c>
      <c r="H14" s="132">
        <v>0</v>
      </c>
      <c r="I14" s="133">
        <v>0</v>
      </c>
      <c r="J14" s="133"/>
      <c r="K14" s="133"/>
      <c r="L14" s="133"/>
      <c r="M14" s="133"/>
      <c r="N14" s="133"/>
      <c r="O14" s="133"/>
      <c r="P14" s="133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</row>
    <row r="15" spans="1:32" ht="39" x14ac:dyDescent="0.35">
      <c r="A15" s="160">
        <v>8</v>
      </c>
      <c r="B15" s="160" t="s">
        <v>132</v>
      </c>
      <c r="C15" s="161"/>
      <c r="D15" s="159" t="s">
        <v>52</v>
      </c>
      <c r="E15" s="94" t="s">
        <v>146</v>
      </c>
      <c r="F15" s="158" t="s">
        <v>128</v>
      </c>
      <c r="G15" s="133">
        <v>0.5</v>
      </c>
      <c r="H15" s="132">
        <v>0.5</v>
      </c>
      <c r="I15" s="133">
        <v>0.5</v>
      </c>
      <c r="J15" s="133">
        <v>0.5</v>
      </c>
      <c r="K15" s="133">
        <v>0.5</v>
      </c>
      <c r="L15" s="133">
        <v>0.5</v>
      </c>
      <c r="M15" s="133">
        <v>0.5</v>
      </c>
      <c r="N15" s="133">
        <v>0</v>
      </c>
      <c r="O15" s="133"/>
      <c r="P15" s="133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0">
        <v>0</v>
      </c>
    </row>
    <row r="16" spans="1:32" ht="39" x14ac:dyDescent="0.35">
      <c r="A16" s="160">
        <v>9</v>
      </c>
      <c r="B16" s="162" t="s">
        <v>135</v>
      </c>
      <c r="C16" s="161"/>
      <c r="D16" s="159" t="s">
        <v>52</v>
      </c>
      <c r="E16" s="102" t="s">
        <v>149</v>
      </c>
      <c r="F16" s="158" t="s">
        <v>136</v>
      </c>
      <c r="G16" s="133">
        <v>1</v>
      </c>
      <c r="H16" s="132">
        <v>1</v>
      </c>
      <c r="I16" s="133">
        <v>1</v>
      </c>
      <c r="J16" s="133">
        <v>1</v>
      </c>
      <c r="K16" s="133">
        <v>1</v>
      </c>
      <c r="L16" s="133">
        <v>1</v>
      </c>
      <c r="M16" s="133">
        <v>1</v>
      </c>
      <c r="N16" s="133">
        <v>1</v>
      </c>
      <c r="O16" s="133">
        <v>1</v>
      </c>
      <c r="P16" s="133">
        <v>1</v>
      </c>
      <c r="Q16" s="134">
        <v>1</v>
      </c>
      <c r="R16" s="134">
        <v>0</v>
      </c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0"/>
    </row>
    <row r="17" spans="1:32" ht="19.5" x14ac:dyDescent="0.35">
      <c r="A17" s="160">
        <v>10</v>
      </c>
      <c r="B17" s="160" t="s">
        <v>145</v>
      </c>
      <c r="C17" s="159"/>
      <c r="D17" s="159" t="s">
        <v>52</v>
      </c>
      <c r="E17" s="102"/>
      <c r="F17" s="158" t="s">
        <v>136</v>
      </c>
      <c r="G17" s="135">
        <v>2</v>
      </c>
      <c r="H17" s="132">
        <v>2</v>
      </c>
      <c r="I17" s="133">
        <v>2</v>
      </c>
      <c r="J17" s="133">
        <v>2</v>
      </c>
      <c r="K17" s="133">
        <v>1.5</v>
      </c>
      <c r="L17" s="133">
        <v>1.5</v>
      </c>
      <c r="M17" s="133">
        <v>1.5</v>
      </c>
      <c r="N17" s="133">
        <v>0</v>
      </c>
      <c r="O17" s="133"/>
      <c r="P17" s="133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0">
        <v>0</v>
      </c>
    </row>
    <row r="18" spans="1:32" ht="39.75" customHeight="1" x14ac:dyDescent="0.35">
      <c r="A18" s="160">
        <v>11</v>
      </c>
      <c r="B18" s="160" t="s">
        <v>133</v>
      </c>
      <c r="C18" s="161"/>
      <c r="D18" s="159" t="s">
        <v>52</v>
      </c>
      <c r="E18" s="103"/>
      <c r="F18" s="158" t="s">
        <v>136</v>
      </c>
      <c r="G18" s="135">
        <v>1</v>
      </c>
      <c r="H18" s="132">
        <v>1</v>
      </c>
      <c r="I18" s="133">
        <v>1</v>
      </c>
      <c r="J18" s="133">
        <v>1</v>
      </c>
      <c r="K18" s="133">
        <v>1</v>
      </c>
      <c r="L18" s="133">
        <v>0</v>
      </c>
      <c r="M18" s="133"/>
      <c r="N18" s="133"/>
      <c r="O18" s="133"/>
      <c r="P18" s="133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0"/>
    </row>
    <row r="19" spans="1:32" ht="30.75" customHeight="1" x14ac:dyDescent="0.35">
      <c r="A19" s="160">
        <v>12</v>
      </c>
      <c r="B19" s="160" t="s">
        <v>134</v>
      </c>
      <c r="C19" s="161"/>
      <c r="D19" s="159" t="s">
        <v>51</v>
      </c>
      <c r="E19" s="102"/>
      <c r="F19" s="158" t="s">
        <v>137</v>
      </c>
      <c r="G19" s="133">
        <v>3</v>
      </c>
      <c r="H19" s="132">
        <v>3</v>
      </c>
      <c r="I19" s="133">
        <v>3</v>
      </c>
      <c r="J19" s="133">
        <v>3</v>
      </c>
      <c r="K19" s="133">
        <v>3</v>
      </c>
      <c r="L19" s="133">
        <v>3</v>
      </c>
      <c r="M19" s="133">
        <v>3</v>
      </c>
      <c r="N19" s="133">
        <v>3</v>
      </c>
      <c r="O19" s="133">
        <v>2</v>
      </c>
      <c r="P19" s="133">
        <v>2</v>
      </c>
      <c r="Q19" s="134">
        <v>2</v>
      </c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0">
        <v>0</v>
      </c>
    </row>
    <row r="20" spans="1:32" ht="50.25" customHeight="1" x14ac:dyDescent="0.35">
      <c r="A20" s="160">
        <v>13</v>
      </c>
      <c r="B20" s="160" t="s">
        <v>140</v>
      </c>
      <c r="C20" s="161" t="s">
        <v>142</v>
      </c>
      <c r="D20" s="159" t="s">
        <v>51</v>
      </c>
      <c r="E20" s="104"/>
      <c r="F20" s="158" t="s">
        <v>141</v>
      </c>
      <c r="G20" s="135">
        <v>40</v>
      </c>
      <c r="H20" s="132">
        <v>40</v>
      </c>
      <c r="I20" s="133">
        <v>40</v>
      </c>
      <c r="J20" s="133">
        <v>40</v>
      </c>
      <c r="K20" s="133">
        <v>40</v>
      </c>
      <c r="L20" s="133">
        <v>40</v>
      </c>
      <c r="M20" s="133">
        <v>38</v>
      </c>
      <c r="N20" s="133">
        <v>38</v>
      </c>
      <c r="O20" s="133">
        <v>38</v>
      </c>
      <c r="P20" s="133">
        <v>38</v>
      </c>
      <c r="Q20" s="134">
        <v>38</v>
      </c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0"/>
    </row>
    <row r="21" spans="1:32" x14ac:dyDescent="0.35">
      <c r="A21" s="22">
        <v>14</v>
      </c>
      <c r="B21" s="110"/>
      <c r="C21" s="12"/>
      <c r="D21" s="8"/>
      <c r="E21" s="102"/>
      <c r="F21" s="111"/>
      <c r="G21" s="133"/>
      <c r="H21" s="132"/>
      <c r="I21" s="133"/>
      <c r="J21" s="133"/>
      <c r="K21" s="133"/>
      <c r="L21" s="133"/>
      <c r="M21" s="133"/>
      <c r="N21" s="133"/>
      <c r="O21" s="133"/>
      <c r="P21" s="133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0"/>
    </row>
    <row r="22" spans="1:32" x14ac:dyDescent="0.35">
      <c r="A22" s="22">
        <v>15</v>
      </c>
      <c r="B22" s="110"/>
      <c r="C22" s="12"/>
      <c r="D22" s="8"/>
      <c r="E22" s="102"/>
      <c r="F22" s="111"/>
      <c r="G22" s="133"/>
      <c r="H22" s="132"/>
      <c r="I22" s="133"/>
      <c r="J22" s="133"/>
      <c r="K22" s="133"/>
      <c r="L22" s="133"/>
      <c r="M22" s="133"/>
      <c r="N22" s="133"/>
      <c r="O22" s="133"/>
      <c r="P22" s="133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0">
        <v>0</v>
      </c>
    </row>
    <row r="23" spans="1:32" ht="12.75" customHeight="1" x14ac:dyDescent="0.35">
      <c r="A23" s="22">
        <v>16</v>
      </c>
      <c r="B23" s="110"/>
      <c r="C23" s="12"/>
      <c r="D23" s="8"/>
      <c r="E23" s="102"/>
      <c r="F23" s="111"/>
      <c r="G23" s="133"/>
      <c r="H23" s="132"/>
      <c r="I23" s="133"/>
      <c r="J23" s="133"/>
      <c r="K23" s="133"/>
      <c r="L23" s="133"/>
      <c r="M23" s="133"/>
      <c r="N23" s="133"/>
      <c r="O23" s="133"/>
      <c r="P23" s="133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0">
        <v>0</v>
      </c>
    </row>
    <row r="24" spans="1:32" x14ac:dyDescent="0.35">
      <c r="A24" s="22">
        <v>17</v>
      </c>
      <c r="B24" s="110"/>
      <c r="C24" s="12"/>
      <c r="D24" s="8"/>
      <c r="E24" s="102"/>
      <c r="F24" s="111"/>
      <c r="G24" s="133"/>
      <c r="H24" s="132"/>
      <c r="I24" s="133"/>
      <c r="J24" s="133"/>
      <c r="K24" s="133"/>
      <c r="L24" s="133"/>
      <c r="M24" s="133"/>
      <c r="N24" s="133"/>
      <c r="O24" s="133"/>
      <c r="P24" s="133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0">
        <v>0</v>
      </c>
    </row>
    <row r="25" spans="1:32" x14ac:dyDescent="0.35">
      <c r="A25" s="22">
        <v>18</v>
      </c>
      <c r="B25" s="110"/>
      <c r="C25" s="12"/>
      <c r="D25" s="8"/>
      <c r="E25" s="102"/>
      <c r="F25" s="111"/>
      <c r="G25" s="133"/>
      <c r="H25" s="132"/>
      <c r="I25" s="133"/>
      <c r="J25" s="133"/>
      <c r="K25" s="133"/>
      <c r="L25" s="133"/>
      <c r="M25" s="133"/>
      <c r="N25" s="133"/>
      <c r="O25" s="133"/>
      <c r="P25" s="133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0">
        <v>0</v>
      </c>
    </row>
    <row r="26" spans="1:32" x14ac:dyDescent="0.35">
      <c r="A26" s="22">
        <v>19</v>
      </c>
      <c r="C26" s="12"/>
      <c r="D26" s="8"/>
      <c r="F26" s="111"/>
      <c r="G26" s="131"/>
      <c r="H26" s="132"/>
      <c r="I26" s="133"/>
      <c r="J26" s="133"/>
      <c r="K26" s="133"/>
      <c r="L26" s="133"/>
      <c r="M26" s="133"/>
      <c r="N26" s="133"/>
      <c r="O26" s="133"/>
      <c r="P26" s="133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0">
        <v>0</v>
      </c>
    </row>
    <row r="27" spans="1:32" x14ac:dyDescent="0.35">
      <c r="A27" s="22">
        <v>20</v>
      </c>
      <c r="C27" s="14"/>
      <c r="D27" s="8"/>
      <c r="F27" s="111"/>
      <c r="G27" s="131"/>
      <c r="H27" s="132"/>
      <c r="I27" s="133"/>
      <c r="J27" s="133"/>
      <c r="K27" s="133"/>
      <c r="L27" s="133"/>
      <c r="M27" s="133"/>
      <c r="N27" s="133"/>
      <c r="O27" s="133"/>
      <c r="P27" s="133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0">
        <v>0</v>
      </c>
    </row>
    <row r="28" spans="1:32" x14ac:dyDescent="0.35">
      <c r="A28" s="22">
        <v>21</v>
      </c>
      <c r="B28" s="11"/>
      <c r="C28" s="14"/>
      <c r="D28" s="8"/>
      <c r="E28" s="102"/>
      <c r="F28" s="111"/>
      <c r="G28" s="133"/>
      <c r="H28" s="132"/>
      <c r="I28" s="133"/>
      <c r="J28" s="133"/>
      <c r="K28" s="133"/>
      <c r="L28" s="133"/>
      <c r="M28" s="133"/>
      <c r="N28" s="133"/>
      <c r="O28" s="133"/>
      <c r="P28" s="133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0"/>
    </row>
    <row r="29" spans="1:32" x14ac:dyDescent="0.35">
      <c r="A29" s="22">
        <v>22</v>
      </c>
      <c r="B29" s="11"/>
      <c r="C29" s="12"/>
      <c r="D29" s="8"/>
      <c r="E29" s="102"/>
      <c r="F29" s="111"/>
      <c r="G29" s="133"/>
      <c r="H29" s="132"/>
      <c r="I29" s="133"/>
      <c r="J29" s="133"/>
      <c r="K29" s="133"/>
      <c r="L29" s="133"/>
      <c r="M29" s="133"/>
      <c r="N29" s="133"/>
      <c r="O29" s="133"/>
      <c r="P29" s="133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0">
        <v>0</v>
      </c>
    </row>
    <row r="30" spans="1:32" x14ac:dyDescent="0.35">
      <c r="A30" s="22">
        <v>23</v>
      </c>
      <c r="B30" s="11"/>
      <c r="C30" s="14"/>
      <c r="D30" s="8"/>
      <c r="E30" s="102"/>
      <c r="F30" s="111"/>
      <c r="G30" s="133"/>
      <c r="H30" s="132"/>
      <c r="I30" s="133"/>
      <c r="J30" s="133"/>
      <c r="K30" s="133"/>
      <c r="L30" s="133"/>
      <c r="M30" s="133"/>
      <c r="N30" s="133"/>
      <c r="O30" s="133"/>
      <c r="P30" s="133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0">
        <v>0</v>
      </c>
    </row>
    <row r="31" spans="1:32" x14ac:dyDescent="0.35">
      <c r="A31" s="22">
        <v>24</v>
      </c>
      <c r="B31" s="11"/>
      <c r="C31" s="12"/>
      <c r="D31" s="8"/>
      <c r="E31" s="102"/>
      <c r="F31" s="111"/>
      <c r="G31" s="133"/>
      <c r="H31" s="132"/>
      <c r="I31" s="133"/>
      <c r="J31" s="133"/>
      <c r="K31" s="133"/>
      <c r="L31" s="133"/>
      <c r="M31" s="133"/>
      <c r="N31" s="133"/>
      <c r="O31" s="133"/>
      <c r="P31" s="133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0"/>
    </row>
    <row r="32" spans="1:32" x14ac:dyDescent="0.35">
      <c r="A32" s="22">
        <v>25</v>
      </c>
      <c r="B32" s="11"/>
      <c r="C32" s="14"/>
      <c r="D32" s="8"/>
      <c r="E32" s="102"/>
      <c r="F32" s="111"/>
      <c r="G32" s="133"/>
      <c r="H32" s="132"/>
      <c r="I32" s="133"/>
      <c r="J32" s="133"/>
      <c r="K32" s="133"/>
      <c r="L32" s="133"/>
      <c r="M32" s="133"/>
      <c r="N32" s="133"/>
      <c r="O32" s="133"/>
      <c r="P32" s="133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0"/>
    </row>
    <row r="33" spans="1:32" x14ac:dyDescent="0.35">
      <c r="A33" s="22">
        <v>26</v>
      </c>
      <c r="B33" s="11"/>
      <c r="C33" s="14"/>
      <c r="D33" s="8"/>
      <c r="E33" s="102"/>
      <c r="F33" s="111"/>
      <c r="G33" s="133"/>
      <c r="H33" s="132"/>
      <c r="I33" s="133"/>
      <c r="J33" s="133"/>
      <c r="K33" s="133"/>
      <c r="L33" s="133"/>
      <c r="M33" s="133"/>
      <c r="N33" s="133"/>
      <c r="O33" s="133"/>
      <c r="P33" s="133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0"/>
    </row>
    <row r="34" spans="1:32" x14ac:dyDescent="0.35">
      <c r="A34" s="22">
        <v>27</v>
      </c>
      <c r="B34" s="11"/>
      <c r="C34" s="14"/>
      <c r="D34" s="8"/>
      <c r="E34" s="102"/>
      <c r="F34" s="13"/>
      <c r="G34" s="133"/>
      <c r="H34" s="132"/>
      <c r="I34" s="133"/>
      <c r="J34" s="133"/>
      <c r="K34" s="133"/>
      <c r="L34" s="133"/>
      <c r="M34" s="133"/>
      <c r="N34" s="133"/>
      <c r="O34" s="133"/>
      <c r="P34" s="133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0"/>
    </row>
    <row r="35" spans="1:32" ht="11.25" customHeight="1" x14ac:dyDescent="0.35">
      <c r="A35" s="22">
        <v>28</v>
      </c>
      <c r="B35" s="11"/>
      <c r="C35" s="14"/>
      <c r="D35" s="8"/>
      <c r="E35" s="102"/>
      <c r="F35" s="13"/>
      <c r="G35" s="133"/>
      <c r="H35" s="132"/>
      <c r="I35" s="133"/>
      <c r="J35" s="133"/>
      <c r="K35" s="133"/>
      <c r="L35" s="133"/>
      <c r="M35" s="133"/>
      <c r="N35" s="133"/>
      <c r="O35" s="133"/>
      <c r="P35" s="133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0"/>
    </row>
    <row r="36" spans="1:32" x14ac:dyDescent="0.35">
      <c r="A36" s="22">
        <v>29</v>
      </c>
      <c r="B36" s="11"/>
      <c r="C36" s="14"/>
      <c r="D36" s="8"/>
      <c r="E36" s="102"/>
      <c r="F36" s="13"/>
      <c r="G36" s="133"/>
      <c r="H36" s="132"/>
      <c r="I36" s="133"/>
      <c r="J36" s="133"/>
      <c r="K36" s="133"/>
      <c r="L36" s="133"/>
      <c r="M36" s="133"/>
      <c r="N36" s="133"/>
      <c r="O36" s="133"/>
      <c r="P36" s="133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0"/>
    </row>
    <row r="37" spans="1:32" x14ac:dyDescent="0.35">
      <c r="A37" s="22">
        <v>30</v>
      </c>
      <c r="B37" s="11"/>
      <c r="C37" s="14"/>
      <c r="D37" s="8"/>
      <c r="E37" s="102"/>
      <c r="F37" s="13"/>
      <c r="G37" s="133"/>
      <c r="H37" s="132"/>
      <c r="I37" s="133"/>
      <c r="J37" s="133"/>
      <c r="K37" s="133"/>
      <c r="L37" s="133"/>
      <c r="M37" s="133"/>
      <c r="N37" s="133"/>
      <c r="O37" s="133"/>
      <c r="P37" s="133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0"/>
    </row>
    <row r="38" spans="1:32" x14ac:dyDescent="0.35">
      <c r="A38" s="22">
        <v>31</v>
      </c>
      <c r="B38" s="11"/>
      <c r="C38" s="12"/>
      <c r="D38" s="8"/>
      <c r="E38" s="102"/>
      <c r="F38" s="13"/>
      <c r="G38" s="133"/>
      <c r="H38" s="132"/>
      <c r="I38" s="133"/>
      <c r="J38" s="133"/>
      <c r="K38" s="133"/>
      <c r="L38" s="133"/>
      <c r="M38" s="133"/>
      <c r="N38" s="133"/>
      <c r="O38" s="133"/>
      <c r="P38" s="133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0">
        <v>0</v>
      </c>
    </row>
    <row r="39" spans="1:32" x14ac:dyDescent="0.35">
      <c r="A39" s="22">
        <v>32</v>
      </c>
      <c r="B39" s="11"/>
      <c r="C39" s="14"/>
      <c r="D39" s="8"/>
      <c r="E39" s="102"/>
      <c r="F39" s="13"/>
      <c r="G39" s="133"/>
      <c r="H39" s="132"/>
      <c r="I39" s="133"/>
      <c r="J39" s="133"/>
      <c r="K39" s="133"/>
      <c r="L39" s="133"/>
      <c r="M39" s="133"/>
      <c r="N39" s="133"/>
      <c r="O39" s="133"/>
      <c r="P39" s="133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0">
        <v>0</v>
      </c>
    </row>
    <row r="40" spans="1:32" x14ac:dyDescent="0.35">
      <c r="A40" s="22">
        <v>33</v>
      </c>
      <c r="B40" s="11"/>
      <c r="C40" s="12"/>
      <c r="D40" s="8"/>
      <c r="E40" s="102"/>
      <c r="F40" s="13"/>
      <c r="G40" s="133"/>
      <c r="H40" s="132"/>
      <c r="I40" s="133"/>
      <c r="J40" s="133"/>
      <c r="K40" s="133"/>
      <c r="L40" s="133"/>
      <c r="M40" s="133"/>
      <c r="N40" s="133"/>
      <c r="O40" s="133"/>
      <c r="P40" s="133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0">
        <v>0</v>
      </c>
    </row>
    <row r="41" spans="1:32" x14ac:dyDescent="0.35">
      <c r="A41" s="22">
        <v>34</v>
      </c>
      <c r="B41" s="11"/>
      <c r="C41" s="12"/>
      <c r="D41" s="8"/>
      <c r="E41" s="103"/>
      <c r="F41" s="13"/>
      <c r="G41" s="133"/>
      <c r="H41" s="132"/>
      <c r="I41" s="133"/>
      <c r="J41" s="133"/>
      <c r="K41" s="133"/>
      <c r="L41" s="133"/>
      <c r="M41" s="133"/>
      <c r="N41" s="133"/>
      <c r="O41" s="133"/>
      <c r="P41" s="133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0">
        <v>0</v>
      </c>
    </row>
    <row r="42" spans="1:32" x14ac:dyDescent="0.35">
      <c r="A42" s="22">
        <v>35</v>
      </c>
      <c r="B42" s="11"/>
      <c r="C42" s="12"/>
      <c r="D42" s="8"/>
      <c r="E42" s="102"/>
      <c r="F42" s="13"/>
      <c r="G42" s="133"/>
      <c r="H42" s="132"/>
      <c r="I42" s="133"/>
      <c r="J42" s="133"/>
      <c r="K42" s="133"/>
      <c r="L42" s="133"/>
      <c r="M42" s="133"/>
      <c r="N42" s="133"/>
      <c r="O42" s="133"/>
      <c r="P42" s="133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0">
        <v>0</v>
      </c>
    </row>
    <row r="43" spans="1:32" x14ac:dyDescent="0.35">
      <c r="A43" s="22">
        <v>36</v>
      </c>
      <c r="B43" s="11"/>
      <c r="C43" s="12"/>
      <c r="D43" s="8"/>
      <c r="E43" s="102"/>
      <c r="F43" s="13"/>
      <c r="G43" s="133"/>
      <c r="H43" s="132"/>
      <c r="I43" s="133"/>
      <c r="J43" s="133"/>
      <c r="K43" s="133"/>
      <c r="L43" s="133"/>
      <c r="M43" s="133"/>
      <c r="N43" s="133"/>
      <c r="O43" s="133"/>
      <c r="P43" s="133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9">
        <f ca="1">IF(AF$7&gt;=TODAY(),AE43,"")</f>
        <v>0</v>
      </c>
    </row>
    <row r="44" spans="1:32" x14ac:dyDescent="0.35">
      <c r="A44" s="22">
        <v>37</v>
      </c>
      <c r="B44" s="11"/>
      <c r="C44" s="12"/>
      <c r="D44" s="8"/>
      <c r="E44" s="102"/>
      <c r="F44" s="13"/>
      <c r="G44" s="133"/>
      <c r="H44" s="132"/>
      <c r="I44" s="133"/>
      <c r="J44" s="133"/>
      <c r="K44" s="133"/>
      <c r="L44" s="133"/>
      <c r="M44" s="133"/>
      <c r="N44" s="133"/>
      <c r="O44" s="133"/>
      <c r="P44" s="133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0">
        <v>0</v>
      </c>
    </row>
    <row r="45" spans="1:32" x14ac:dyDescent="0.35">
      <c r="A45" s="22">
        <v>38</v>
      </c>
      <c r="B45" s="11"/>
      <c r="C45" s="12"/>
      <c r="D45" s="8"/>
      <c r="E45" s="102"/>
      <c r="F45" s="13"/>
      <c r="G45" s="133"/>
      <c r="H45" s="132"/>
      <c r="I45" s="133"/>
      <c r="J45" s="133"/>
      <c r="K45" s="133"/>
      <c r="L45" s="133"/>
      <c r="M45" s="133"/>
      <c r="N45" s="133"/>
      <c r="O45" s="133"/>
      <c r="P45" s="133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0">
        <v>0</v>
      </c>
    </row>
    <row r="46" spans="1:32" x14ac:dyDescent="0.35">
      <c r="A46" s="22">
        <v>39</v>
      </c>
      <c r="B46" s="11"/>
      <c r="C46" s="12"/>
      <c r="D46" s="8"/>
      <c r="E46" s="103"/>
      <c r="F46" s="13"/>
      <c r="G46" s="133"/>
      <c r="H46" s="132"/>
      <c r="I46" s="133"/>
      <c r="J46" s="133"/>
      <c r="K46" s="133"/>
      <c r="L46" s="133"/>
      <c r="M46" s="133"/>
      <c r="N46" s="133"/>
      <c r="O46" s="133"/>
      <c r="P46" s="133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0">
        <v>0</v>
      </c>
    </row>
    <row r="47" spans="1:32" x14ac:dyDescent="0.35">
      <c r="A47" s="22">
        <v>40</v>
      </c>
      <c r="B47" s="11"/>
      <c r="C47" s="12"/>
      <c r="D47" s="8"/>
      <c r="E47" s="102"/>
      <c r="F47" s="13"/>
      <c r="G47" s="133"/>
      <c r="H47" s="132"/>
      <c r="I47" s="133"/>
      <c r="J47" s="133"/>
      <c r="K47" s="133"/>
      <c r="L47" s="133"/>
      <c r="M47" s="133"/>
      <c r="N47" s="133"/>
      <c r="O47" s="133"/>
      <c r="P47" s="133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0">
        <v>0</v>
      </c>
    </row>
    <row r="48" spans="1:32" x14ac:dyDescent="0.35">
      <c r="A48" s="22">
        <v>41</v>
      </c>
      <c r="B48" s="11"/>
      <c r="C48" s="12"/>
      <c r="D48" s="8"/>
      <c r="E48" s="102"/>
      <c r="F48" s="13"/>
      <c r="G48" s="133"/>
      <c r="H48" s="132"/>
      <c r="I48" s="133"/>
      <c r="J48" s="133"/>
      <c r="K48" s="133"/>
      <c r="L48" s="133"/>
      <c r="M48" s="133"/>
      <c r="N48" s="133"/>
      <c r="O48" s="133"/>
      <c r="P48" s="133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0">
        <v>0</v>
      </c>
    </row>
    <row r="49" spans="1:32" x14ac:dyDescent="0.35">
      <c r="A49" s="22">
        <v>42</v>
      </c>
      <c r="B49" s="11"/>
      <c r="C49" s="14"/>
      <c r="D49" s="8"/>
      <c r="E49" s="102"/>
      <c r="F49" s="13"/>
      <c r="G49" s="133"/>
      <c r="H49" s="132"/>
      <c r="I49" s="133"/>
      <c r="J49" s="133"/>
      <c r="K49" s="133"/>
      <c r="L49" s="133"/>
      <c r="M49" s="133"/>
      <c r="N49" s="133"/>
      <c r="O49" s="133"/>
      <c r="P49" s="133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0"/>
    </row>
    <row r="50" spans="1:32" x14ac:dyDescent="0.35">
      <c r="A50" s="22">
        <v>43</v>
      </c>
      <c r="B50" s="11"/>
      <c r="D50" s="8"/>
      <c r="E50" s="102"/>
      <c r="F50" s="13"/>
      <c r="G50" s="133"/>
      <c r="H50" s="132"/>
      <c r="I50" s="133"/>
      <c r="J50" s="133"/>
      <c r="K50" s="133"/>
      <c r="L50" s="133"/>
      <c r="M50" s="133"/>
      <c r="N50" s="133"/>
      <c r="O50" s="133"/>
      <c r="P50" s="133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0"/>
    </row>
    <row r="51" spans="1:32" x14ac:dyDescent="0.35">
      <c r="A51" s="22">
        <v>44</v>
      </c>
      <c r="B51" s="11"/>
      <c r="D51" s="8"/>
      <c r="E51" s="103"/>
      <c r="F51" s="13"/>
      <c r="G51" s="133"/>
      <c r="H51" s="132"/>
      <c r="I51" s="133"/>
      <c r="J51" s="133"/>
      <c r="K51" s="133"/>
      <c r="L51" s="133"/>
      <c r="M51" s="133"/>
      <c r="N51" s="133"/>
      <c r="O51" s="133"/>
      <c r="P51" s="133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0"/>
    </row>
    <row r="52" spans="1:32" x14ac:dyDescent="0.35">
      <c r="A52" s="22">
        <v>45</v>
      </c>
      <c r="B52" s="11"/>
      <c r="D52" s="8"/>
      <c r="E52" s="102"/>
      <c r="F52" s="13"/>
      <c r="G52" s="133"/>
      <c r="H52" s="132"/>
      <c r="I52" s="133"/>
      <c r="J52" s="133"/>
      <c r="K52" s="133"/>
      <c r="L52" s="133"/>
      <c r="M52" s="133"/>
      <c r="N52" s="133"/>
      <c r="O52" s="133"/>
      <c r="P52" s="133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0"/>
    </row>
    <row r="53" spans="1:32" x14ac:dyDescent="0.35">
      <c r="A53" s="22">
        <v>46</v>
      </c>
      <c r="B53" s="11"/>
      <c r="D53" s="8"/>
      <c r="E53" s="102"/>
      <c r="F53" s="13"/>
      <c r="G53" s="133"/>
      <c r="H53" s="132"/>
      <c r="I53" s="133"/>
      <c r="J53" s="133"/>
      <c r="K53" s="133"/>
      <c r="L53" s="133"/>
      <c r="M53" s="133"/>
      <c r="N53" s="133"/>
      <c r="O53" s="133"/>
      <c r="P53" s="133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0"/>
    </row>
    <row r="54" spans="1:32" x14ac:dyDescent="0.35">
      <c r="A54" s="22">
        <v>47</v>
      </c>
      <c r="B54" s="11"/>
      <c r="D54" s="8"/>
      <c r="E54" s="102"/>
      <c r="F54" s="13"/>
      <c r="G54" s="133"/>
      <c r="H54" s="132"/>
      <c r="I54" s="133"/>
      <c r="J54" s="133"/>
      <c r="K54" s="133"/>
      <c r="L54" s="133"/>
      <c r="M54" s="133"/>
      <c r="N54" s="133"/>
      <c r="O54" s="133"/>
      <c r="P54" s="133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0"/>
    </row>
    <row r="55" spans="1:32" x14ac:dyDescent="0.35">
      <c r="A55" s="22">
        <v>48</v>
      </c>
      <c r="B55" s="11"/>
      <c r="D55" s="8"/>
      <c r="E55" s="102"/>
      <c r="F55" s="13"/>
      <c r="G55" s="133"/>
      <c r="H55" s="132"/>
      <c r="I55" s="133"/>
      <c r="J55" s="133"/>
      <c r="K55" s="133"/>
      <c r="L55" s="133"/>
      <c r="M55" s="133"/>
      <c r="N55" s="133"/>
      <c r="O55" s="133"/>
      <c r="P55" s="133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0"/>
    </row>
    <row r="56" spans="1:32" x14ac:dyDescent="0.35">
      <c r="A56" s="22">
        <v>49</v>
      </c>
      <c r="B56" s="11"/>
      <c r="D56" s="8"/>
      <c r="E56" s="103"/>
      <c r="F56" s="13"/>
      <c r="G56" s="133"/>
      <c r="H56" s="132"/>
      <c r="I56" s="133"/>
      <c r="J56" s="133"/>
      <c r="K56" s="133"/>
      <c r="L56" s="133"/>
      <c r="M56" s="133"/>
      <c r="N56" s="133"/>
      <c r="O56" s="133"/>
      <c r="P56" s="133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0"/>
    </row>
    <row r="57" spans="1:32" x14ac:dyDescent="0.35">
      <c r="A57" s="22">
        <v>50</v>
      </c>
      <c r="B57" s="11"/>
      <c r="D57" s="8"/>
      <c r="E57" s="102"/>
      <c r="F57" s="13"/>
      <c r="G57" s="133"/>
      <c r="H57" s="132"/>
      <c r="I57" s="133"/>
      <c r="J57" s="133"/>
      <c r="K57" s="133"/>
      <c r="L57" s="133"/>
      <c r="M57" s="133"/>
      <c r="N57" s="133"/>
      <c r="O57" s="133"/>
      <c r="P57" s="133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0"/>
    </row>
    <row r="58" spans="1:32" x14ac:dyDescent="0.35">
      <c r="A58" s="22">
        <v>51</v>
      </c>
      <c r="B58" s="11"/>
      <c r="D58" s="8"/>
      <c r="E58" s="102"/>
      <c r="F58" s="13"/>
      <c r="G58" s="133"/>
      <c r="H58" s="132"/>
      <c r="I58" s="133"/>
      <c r="J58" s="133"/>
      <c r="K58" s="133"/>
      <c r="L58" s="133"/>
      <c r="M58" s="133"/>
      <c r="N58" s="133"/>
      <c r="O58" s="133"/>
      <c r="P58" s="133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0"/>
    </row>
    <row r="59" spans="1:32" x14ac:dyDescent="0.35">
      <c r="A59" s="22">
        <v>52</v>
      </c>
      <c r="B59" s="11"/>
      <c r="D59" s="8"/>
      <c r="E59" s="103"/>
      <c r="F59" s="13"/>
      <c r="G59" s="133"/>
      <c r="H59" s="132"/>
      <c r="I59" s="133"/>
      <c r="J59" s="133"/>
      <c r="K59" s="133"/>
      <c r="L59" s="133"/>
      <c r="M59" s="133"/>
      <c r="N59" s="133"/>
      <c r="O59" s="133"/>
      <c r="P59" s="133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0"/>
    </row>
    <row r="60" spans="1:32" x14ac:dyDescent="0.35">
      <c r="A60" s="22">
        <v>53</v>
      </c>
      <c r="B60" s="11"/>
      <c r="D60" s="8"/>
      <c r="E60" s="102"/>
      <c r="F60" s="13"/>
      <c r="G60" s="133"/>
      <c r="H60" s="132"/>
      <c r="I60" s="133"/>
      <c r="J60" s="133"/>
      <c r="K60" s="133"/>
      <c r="L60" s="133"/>
      <c r="M60" s="133"/>
      <c r="N60" s="133"/>
      <c r="O60" s="133"/>
      <c r="P60" s="133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0"/>
    </row>
    <row r="61" spans="1:32" x14ac:dyDescent="0.35">
      <c r="A61" s="22">
        <v>54</v>
      </c>
      <c r="D61" s="8"/>
      <c r="F61" s="13"/>
      <c r="G61" s="131"/>
      <c r="H61" s="132"/>
      <c r="I61" s="133"/>
      <c r="J61" s="133"/>
      <c r="K61" s="133"/>
      <c r="L61" s="133"/>
      <c r="M61" s="133"/>
      <c r="N61" s="133"/>
      <c r="O61" s="133"/>
      <c r="P61" s="133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0">
        <v>0</v>
      </c>
    </row>
    <row r="62" spans="1:32" x14ac:dyDescent="0.35">
      <c r="A62" s="22">
        <v>55</v>
      </c>
      <c r="D62" s="8"/>
      <c r="F62" s="13"/>
      <c r="G62" s="131"/>
      <c r="H62" s="132"/>
      <c r="I62" s="133"/>
      <c r="J62" s="133"/>
      <c r="K62" s="133"/>
      <c r="L62" s="133"/>
      <c r="M62" s="133"/>
      <c r="N62" s="133"/>
      <c r="O62" s="133"/>
      <c r="P62" s="133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0">
        <v>0</v>
      </c>
    </row>
    <row r="63" spans="1:32" x14ac:dyDescent="0.35">
      <c r="A63" s="22">
        <v>56</v>
      </c>
      <c r="D63" s="8"/>
      <c r="F63" s="13"/>
      <c r="G63" s="131"/>
      <c r="H63" s="132"/>
      <c r="I63" s="133"/>
      <c r="J63" s="133"/>
      <c r="K63" s="133"/>
      <c r="L63" s="133"/>
      <c r="M63" s="133"/>
      <c r="N63" s="133"/>
      <c r="O63" s="133"/>
      <c r="P63" s="133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0">
        <v>0</v>
      </c>
    </row>
    <row r="64" spans="1:32" x14ac:dyDescent="0.35">
      <c r="A64" s="22">
        <v>57</v>
      </c>
      <c r="D64" s="8"/>
      <c r="F64" s="13"/>
      <c r="G64" s="131"/>
      <c r="H64" s="132"/>
      <c r="I64" s="133"/>
      <c r="J64" s="133"/>
      <c r="K64" s="133"/>
      <c r="L64" s="133"/>
      <c r="M64" s="133"/>
      <c r="N64" s="133"/>
      <c r="O64" s="133"/>
      <c r="P64" s="133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0">
        <v>0</v>
      </c>
    </row>
    <row r="65" spans="1:32" x14ac:dyDescent="0.35">
      <c r="A65" s="22">
        <v>58</v>
      </c>
      <c r="D65" s="8"/>
      <c r="E65" s="94"/>
      <c r="F65" s="13"/>
      <c r="G65" s="131"/>
      <c r="H65" s="132"/>
      <c r="I65" s="133"/>
      <c r="J65" s="133"/>
      <c r="K65" s="133"/>
      <c r="L65" s="133"/>
      <c r="M65" s="133"/>
      <c r="N65" s="133"/>
      <c r="O65" s="133"/>
      <c r="P65" s="133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20">
        <v>0</v>
      </c>
    </row>
    <row r="66" spans="1:32" x14ac:dyDescent="0.35">
      <c r="A66" s="22">
        <v>59</v>
      </c>
      <c r="D66" s="8"/>
      <c r="E66" s="94"/>
      <c r="F66" s="13"/>
      <c r="G66" s="131"/>
      <c r="H66" s="132"/>
      <c r="I66" s="133"/>
      <c r="J66" s="133"/>
      <c r="K66" s="133"/>
      <c r="L66" s="133"/>
      <c r="M66" s="133"/>
      <c r="N66" s="133"/>
      <c r="O66" s="133"/>
      <c r="P66" s="133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20">
        <v>0</v>
      </c>
    </row>
    <row r="67" spans="1:32" x14ac:dyDescent="0.35">
      <c r="A67" s="22">
        <v>60</v>
      </c>
      <c r="D67" s="8"/>
      <c r="E67" s="94"/>
      <c r="F67" s="13"/>
      <c r="G67" s="131"/>
      <c r="H67" s="132"/>
      <c r="I67" s="133"/>
      <c r="J67" s="133"/>
      <c r="K67" s="133"/>
      <c r="L67" s="133"/>
      <c r="M67" s="133"/>
      <c r="N67" s="133"/>
      <c r="O67" s="133"/>
      <c r="P67" s="133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20">
        <v>0</v>
      </c>
    </row>
    <row r="68" spans="1:32" x14ac:dyDescent="0.35">
      <c r="A68" s="22">
        <v>61</v>
      </c>
      <c r="D68" s="8"/>
      <c r="E68" s="95"/>
      <c r="F68" s="13"/>
      <c r="G68" s="131"/>
      <c r="H68" s="132"/>
      <c r="I68" s="133"/>
      <c r="J68" s="133"/>
      <c r="K68" s="133"/>
      <c r="L68" s="133"/>
      <c r="M68" s="133"/>
      <c r="N68" s="133"/>
      <c r="O68" s="133"/>
      <c r="P68" s="133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20">
        <v>0</v>
      </c>
    </row>
    <row r="69" spans="1:32" x14ac:dyDescent="0.35">
      <c r="A69" s="22">
        <v>62</v>
      </c>
      <c r="C69" s="12"/>
      <c r="D69" s="8"/>
      <c r="E69" s="95"/>
      <c r="F69" s="13"/>
      <c r="G69" s="131"/>
      <c r="H69" s="132"/>
      <c r="I69" s="133"/>
      <c r="J69" s="133"/>
      <c r="K69" s="133"/>
      <c r="L69" s="133"/>
      <c r="M69" s="133"/>
      <c r="N69" s="133"/>
      <c r="O69" s="133"/>
      <c r="P69" s="133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20">
        <v>0</v>
      </c>
    </row>
    <row r="70" spans="1:32" x14ac:dyDescent="0.35">
      <c r="A70" s="22">
        <v>63</v>
      </c>
      <c r="D70" s="8"/>
      <c r="E70" s="95"/>
      <c r="F70" s="18"/>
      <c r="G70" s="131"/>
      <c r="H70" s="132"/>
      <c r="I70" s="133"/>
      <c r="J70" s="133"/>
      <c r="K70" s="133"/>
      <c r="L70" s="133"/>
      <c r="M70" s="133"/>
      <c r="N70" s="133"/>
      <c r="O70" s="133"/>
      <c r="P70" s="133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20">
        <v>0</v>
      </c>
    </row>
    <row r="71" spans="1:32" x14ac:dyDescent="0.35">
      <c r="A71" s="22">
        <v>64</v>
      </c>
      <c r="D71" s="8"/>
      <c r="E71" s="95"/>
      <c r="F71" s="18"/>
      <c r="G71" s="131"/>
      <c r="H71" s="132"/>
      <c r="I71" s="133"/>
      <c r="J71" s="133"/>
      <c r="K71" s="133"/>
      <c r="L71" s="133"/>
      <c r="M71" s="133"/>
      <c r="N71" s="133"/>
      <c r="O71" s="133"/>
      <c r="P71" s="133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20">
        <v>0</v>
      </c>
    </row>
    <row r="72" spans="1:32" x14ac:dyDescent="0.35">
      <c r="A72" s="22">
        <v>65</v>
      </c>
      <c r="D72" s="8"/>
      <c r="E72" s="95"/>
      <c r="F72" s="18"/>
      <c r="G72" s="131"/>
      <c r="H72" s="132"/>
      <c r="I72" s="133"/>
      <c r="J72" s="133"/>
      <c r="K72" s="133"/>
      <c r="L72" s="133"/>
      <c r="M72" s="133"/>
      <c r="N72" s="133"/>
      <c r="O72" s="133"/>
      <c r="P72" s="133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20">
        <v>0</v>
      </c>
    </row>
    <row r="73" spans="1:32" x14ac:dyDescent="0.35">
      <c r="A73" s="22">
        <v>66</v>
      </c>
      <c r="D73" s="8"/>
      <c r="E73" s="95"/>
      <c r="F73" s="18"/>
      <c r="G73" s="131"/>
      <c r="H73" s="132"/>
      <c r="I73" s="133"/>
      <c r="J73" s="133"/>
      <c r="K73" s="133"/>
      <c r="L73" s="133"/>
      <c r="M73" s="133"/>
      <c r="N73" s="133"/>
      <c r="O73" s="133"/>
      <c r="P73" s="133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20">
        <v>0</v>
      </c>
    </row>
    <row r="74" spans="1:32" x14ac:dyDescent="0.35">
      <c r="A74" s="22">
        <v>67</v>
      </c>
      <c r="D74" s="8"/>
      <c r="E74" s="95"/>
      <c r="F74" s="18"/>
      <c r="G74" s="131"/>
      <c r="H74" s="132"/>
      <c r="I74" s="133"/>
      <c r="J74" s="133"/>
      <c r="K74" s="133"/>
      <c r="L74" s="133"/>
      <c r="M74" s="133"/>
      <c r="N74" s="133"/>
      <c r="O74" s="133"/>
      <c r="P74" s="133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20">
        <v>0</v>
      </c>
    </row>
    <row r="75" spans="1:32" x14ac:dyDescent="0.35">
      <c r="A75" s="22">
        <v>68</v>
      </c>
      <c r="D75" s="8"/>
      <c r="E75" s="95"/>
      <c r="F75" s="13"/>
      <c r="G75" s="131"/>
      <c r="H75" s="132"/>
      <c r="I75" s="133"/>
      <c r="J75" s="133"/>
      <c r="K75" s="133"/>
      <c r="L75" s="133"/>
      <c r="M75" s="133"/>
      <c r="N75" s="133"/>
      <c r="O75" s="133"/>
      <c r="P75" s="133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20">
        <v>0</v>
      </c>
    </row>
    <row r="76" spans="1:32" x14ac:dyDescent="0.35">
      <c r="A76" s="22">
        <v>69</v>
      </c>
      <c r="D76" s="8"/>
      <c r="E76" s="95"/>
      <c r="F76" s="18"/>
      <c r="G76" s="131"/>
      <c r="H76" s="132"/>
      <c r="I76" s="133"/>
      <c r="J76" s="133"/>
      <c r="K76" s="133"/>
      <c r="L76" s="133"/>
      <c r="M76" s="133"/>
      <c r="N76" s="133"/>
      <c r="O76" s="133"/>
      <c r="P76" s="133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20">
        <v>0</v>
      </c>
    </row>
    <row r="77" spans="1:32" x14ac:dyDescent="0.35">
      <c r="A77" s="22">
        <v>70</v>
      </c>
      <c r="D77" s="8"/>
      <c r="E77" s="95"/>
      <c r="F77" s="13"/>
      <c r="G77" s="131"/>
      <c r="H77" s="132"/>
      <c r="I77" s="133"/>
      <c r="J77" s="133"/>
      <c r="K77" s="133"/>
      <c r="L77" s="133"/>
      <c r="M77" s="133"/>
      <c r="N77" s="133"/>
      <c r="O77" s="133"/>
      <c r="P77" s="133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20">
        <v>0</v>
      </c>
    </row>
    <row r="78" spans="1:32" x14ac:dyDescent="0.35">
      <c r="A78" s="22">
        <v>71</v>
      </c>
      <c r="D78" s="8"/>
      <c r="E78" s="95"/>
      <c r="F78" s="13"/>
      <c r="G78" s="131"/>
      <c r="H78" s="132"/>
      <c r="I78" s="133"/>
      <c r="J78" s="133"/>
      <c r="K78" s="133"/>
      <c r="L78" s="133"/>
      <c r="M78" s="133"/>
      <c r="N78" s="133"/>
      <c r="O78" s="133"/>
      <c r="P78" s="133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20">
        <v>0</v>
      </c>
    </row>
    <row r="79" spans="1:32" ht="11.25" customHeight="1" x14ac:dyDescent="0.35">
      <c r="A79" s="22">
        <v>72</v>
      </c>
      <c r="D79" s="8"/>
      <c r="E79" s="95"/>
      <c r="F79" s="18"/>
      <c r="G79" s="131"/>
      <c r="H79" s="132"/>
      <c r="I79" s="133"/>
      <c r="J79" s="133"/>
      <c r="K79" s="133"/>
      <c r="L79" s="133"/>
      <c r="M79" s="133"/>
      <c r="N79" s="133"/>
      <c r="O79" s="133"/>
      <c r="P79" s="133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20">
        <v>0</v>
      </c>
    </row>
    <row r="80" spans="1:32" x14ac:dyDescent="0.35">
      <c r="A80" s="22">
        <v>73</v>
      </c>
      <c r="D80" s="8"/>
      <c r="E80" s="95"/>
      <c r="F80" s="18"/>
      <c r="G80" s="131"/>
      <c r="H80" s="132"/>
      <c r="I80" s="133"/>
      <c r="J80" s="133"/>
      <c r="K80" s="133"/>
      <c r="L80" s="133"/>
      <c r="M80" s="133"/>
      <c r="N80" s="133"/>
      <c r="O80" s="133"/>
      <c r="P80" s="133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20">
        <v>0</v>
      </c>
    </row>
    <row r="81" spans="1:32" x14ac:dyDescent="0.35">
      <c r="A81" s="22">
        <v>74</v>
      </c>
      <c r="D81" s="8"/>
      <c r="E81" s="95"/>
      <c r="F81" s="18"/>
      <c r="G81" s="131"/>
      <c r="H81" s="132"/>
      <c r="I81" s="133"/>
      <c r="J81" s="133"/>
      <c r="K81" s="133"/>
      <c r="L81" s="133"/>
      <c r="M81" s="133"/>
      <c r="N81" s="133"/>
      <c r="O81" s="133"/>
      <c r="P81" s="133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20">
        <v>0</v>
      </c>
    </row>
    <row r="82" spans="1:32" x14ac:dyDescent="0.35">
      <c r="A82" s="22">
        <v>75</v>
      </c>
      <c r="D82" s="8"/>
      <c r="E82" s="95"/>
      <c r="F82" s="18"/>
      <c r="G82" s="131"/>
      <c r="H82" s="132"/>
      <c r="I82" s="133"/>
      <c r="J82" s="133"/>
      <c r="K82" s="133"/>
      <c r="L82" s="133"/>
      <c r="M82" s="133"/>
      <c r="N82" s="133"/>
      <c r="O82" s="133"/>
      <c r="P82" s="133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20">
        <v>0</v>
      </c>
    </row>
    <row r="83" spans="1:32" x14ac:dyDescent="0.35">
      <c r="A83" s="22">
        <v>76</v>
      </c>
      <c r="B83" s="11"/>
      <c r="C83" s="12"/>
      <c r="D83" s="8"/>
      <c r="E83" s="95"/>
      <c r="F83" s="18"/>
      <c r="G83" s="131"/>
      <c r="H83" s="132"/>
      <c r="I83" s="133"/>
      <c r="J83" s="133"/>
      <c r="K83" s="133"/>
      <c r="L83" s="133"/>
      <c r="M83" s="133"/>
      <c r="N83" s="133"/>
      <c r="O83" s="133"/>
      <c r="P83" s="133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20">
        <v>0</v>
      </c>
    </row>
    <row r="84" spans="1:32" x14ac:dyDescent="0.35">
      <c r="A84" s="22">
        <v>77</v>
      </c>
      <c r="D84" s="8"/>
      <c r="E84" s="95"/>
      <c r="F84" s="18"/>
      <c r="G84" s="131"/>
      <c r="H84" s="132"/>
      <c r="I84" s="133"/>
      <c r="J84" s="133"/>
      <c r="K84" s="133"/>
      <c r="L84" s="133"/>
      <c r="M84" s="133"/>
      <c r="N84" s="133"/>
      <c r="O84" s="133"/>
      <c r="P84" s="133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20">
        <v>0</v>
      </c>
    </row>
    <row r="85" spans="1:32" x14ac:dyDescent="0.35">
      <c r="A85" s="22">
        <v>78</v>
      </c>
      <c r="D85" s="8"/>
      <c r="E85" s="95"/>
      <c r="F85" s="18"/>
      <c r="G85" s="131"/>
      <c r="H85" s="132"/>
      <c r="I85" s="133"/>
      <c r="J85" s="133"/>
      <c r="K85" s="133"/>
      <c r="L85" s="133"/>
      <c r="M85" s="133"/>
      <c r="N85" s="133"/>
      <c r="O85" s="133"/>
      <c r="P85" s="133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20">
        <v>0</v>
      </c>
    </row>
    <row r="86" spans="1:32" x14ac:dyDescent="0.35">
      <c r="A86" s="22">
        <v>79</v>
      </c>
      <c r="D86" s="8"/>
      <c r="E86" s="95"/>
      <c r="F86" s="18"/>
      <c r="G86" s="131"/>
      <c r="H86" s="132"/>
      <c r="I86" s="133"/>
      <c r="J86" s="133"/>
      <c r="K86" s="133"/>
      <c r="L86" s="133"/>
      <c r="M86" s="133"/>
      <c r="N86" s="133"/>
      <c r="O86" s="133"/>
      <c r="P86" s="133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20">
        <v>0</v>
      </c>
    </row>
    <row r="87" spans="1:32" x14ac:dyDescent="0.35">
      <c r="A87" s="22">
        <v>80</v>
      </c>
      <c r="D87" s="8"/>
      <c r="E87" s="95"/>
      <c r="F87" s="18"/>
      <c r="G87" s="131"/>
      <c r="H87" s="132"/>
      <c r="I87" s="133"/>
      <c r="J87" s="133"/>
      <c r="K87" s="133"/>
      <c r="L87" s="133"/>
      <c r="M87" s="133"/>
      <c r="N87" s="133"/>
      <c r="O87" s="133"/>
      <c r="P87" s="133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20">
        <v>0</v>
      </c>
    </row>
    <row r="88" spans="1:32" x14ac:dyDescent="0.35">
      <c r="A88" s="22">
        <v>81</v>
      </c>
      <c r="D88" s="8"/>
      <c r="E88" s="95"/>
      <c r="F88" s="18"/>
      <c r="G88" s="133"/>
      <c r="H88" s="132"/>
      <c r="I88" s="133"/>
      <c r="J88" s="133"/>
      <c r="K88" s="133"/>
      <c r="L88" s="133"/>
      <c r="M88" s="133"/>
      <c r="N88" s="133"/>
      <c r="O88" s="133"/>
      <c r="P88" s="133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20">
        <v>0</v>
      </c>
    </row>
    <row r="89" spans="1:32" x14ac:dyDescent="0.35">
      <c r="A89" s="22">
        <v>82</v>
      </c>
      <c r="D89" s="8"/>
      <c r="E89" s="95"/>
      <c r="F89" s="18"/>
      <c r="G89" s="133"/>
      <c r="H89" s="132"/>
      <c r="I89" s="133"/>
      <c r="J89" s="133"/>
      <c r="K89" s="133"/>
      <c r="L89" s="133"/>
      <c r="M89" s="133"/>
      <c r="N89" s="133"/>
      <c r="O89" s="133"/>
      <c r="P89" s="133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20">
        <v>0</v>
      </c>
    </row>
    <row r="90" spans="1:32" x14ac:dyDescent="0.35">
      <c r="A90" s="22">
        <v>83</v>
      </c>
      <c r="D90" s="8"/>
      <c r="E90" s="95"/>
      <c r="F90" s="18"/>
      <c r="G90" s="133"/>
      <c r="H90" s="132"/>
      <c r="I90" s="133"/>
      <c r="J90" s="133"/>
      <c r="K90" s="133"/>
      <c r="L90" s="133"/>
      <c r="M90" s="133"/>
      <c r="N90" s="133"/>
      <c r="O90" s="133"/>
      <c r="P90" s="133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20">
        <v>0</v>
      </c>
    </row>
    <row r="91" spans="1:32" x14ac:dyDescent="0.35">
      <c r="A91" s="22">
        <v>84</v>
      </c>
      <c r="D91" s="8"/>
      <c r="E91" s="95"/>
      <c r="F91" s="18"/>
      <c r="G91" s="133"/>
      <c r="H91" s="132"/>
      <c r="I91" s="133"/>
      <c r="J91" s="133"/>
      <c r="K91" s="133"/>
      <c r="L91" s="133"/>
      <c r="M91" s="133"/>
      <c r="N91" s="133"/>
      <c r="O91" s="133"/>
      <c r="P91" s="133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20">
        <v>0</v>
      </c>
    </row>
    <row r="92" spans="1:32" x14ac:dyDescent="0.35">
      <c r="A92" s="22">
        <v>85</v>
      </c>
      <c r="D92" s="8"/>
      <c r="E92" s="95"/>
      <c r="F92" s="18"/>
      <c r="G92" s="133"/>
      <c r="H92" s="132"/>
      <c r="I92" s="133"/>
      <c r="J92" s="133"/>
      <c r="K92" s="133"/>
      <c r="L92" s="133"/>
      <c r="M92" s="133"/>
      <c r="N92" s="133"/>
      <c r="O92" s="133"/>
      <c r="P92" s="133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20">
        <v>0</v>
      </c>
    </row>
    <row r="93" spans="1:32" x14ac:dyDescent="0.35">
      <c r="A93" s="22">
        <v>86</v>
      </c>
      <c r="D93" s="8"/>
      <c r="E93" s="95"/>
      <c r="F93" s="18"/>
      <c r="G93" s="133"/>
      <c r="H93" s="132"/>
      <c r="I93" s="133"/>
      <c r="J93" s="133"/>
      <c r="K93" s="133"/>
      <c r="L93" s="133"/>
      <c r="M93" s="133"/>
      <c r="N93" s="133"/>
      <c r="O93" s="133"/>
      <c r="P93" s="133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20">
        <v>0</v>
      </c>
    </row>
    <row r="94" spans="1:32" x14ac:dyDescent="0.35">
      <c r="A94" s="22">
        <v>87</v>
      </c>
      <c r="D94" s="8"/>
      <c r="E94" s="95"/>
      <c r="F94" s="18"/>
      <c r="G94" s="133"/>
      <c r="H94" s="132"/>
      <c r="I94" s="133"/>
      <c r="J94" s="133"/>
      <c r="K94" s="133"/>
      <c r="L94" s="133"/>
      <c r="M94" s="133"/>
      <c r="N94" s="133"/>
      <c r="O94" s="133"/>
      <c r="P94" s="133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20">
        <v>0</v>
      </c>
    </row>
    <row r="95" spans="1:32" x14ac:dyDescent="0.35">
      <c r="A95" s="22">
        <v>88</v>
      </c>
      <c r="D95" s="8"/>
      <c r="E95" s="95"/>
      <c r="F95" s="18"/>
      <c r="G95" s="133"/>
      <c r="H95" s="132"/>
      <c r="I95" s="133"/>
      <c r="J95" s="133"/>
      <c r="K95" s="133"/>
      <c r="L95" s="133"/>
      <c r="M95" s="133"/>
      <c r="N95" s="133"/>
      <c r="O95" s="133"/>
      <c r="P95" s="133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20">
        <v>0</v>
      </c>
    </row>
    <row r="96" spans="1:32" x14ac:dyDescent="0.35">
      <c r="A96" s="22">
        <v>89</v>
      </c>
      <c r="D96" s="8"/>
      <c r="E96" s="95"/>
      <c r="F96" s="13"/>
      <c r="G96" s="133"/>
      <c r="H96" s="132"/>
      <c r="I96" s="133"/>
      <c r="J96" s="133"/>
      <c r="K96" s="133"/>
      <c r="L96" s="133"/>
      <c r="M96" s="133"/>
      <c r="N96" s="133"/>
      <c r="O96" s="133"/>
      <c r="P96" s="133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20">
        <v>0</v>
      </c>
    </row>
    <row r="97" spans="1:32" x14ac:dyDescent="0.35">
      <c r="A97" s="22">
        <v>90</v>
      </c>
      <c r="D97" s="8"/>
      <c r="E97" s="95"/>
      <c r="F97" s="18"/>
      <c r="G97" s="133"/>
      <c r="H97" s="132"/>
      <c r="I97" s="133"/>
      <c r="J97" s="133"/>
      <c r="K97" s="133"/>
      <c r="L97" s="133"/>
      <c r="M97" s="133"/>
      <c r="N97" s="133"/>
      <c r="O97" s="133"/>
      <c r="P97" s="133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20">
        <v>0</v>
      </c>
    </row>
    <row r="98" spans="1:32" x14ac:dyDescent="0.35">
      <c r="A98" s="22">
        <v>91</v>
      </c>
      <c r="D98" s="8"/>
      <c r="E98" s="95"/>
      <c r="F98" s="18"/>
      <c r="G98" s="133"/>
      <c r="H98" s="132"/>
      <c r="I98" s="133"/>
      <c r="J98" s="133"/>
      <c r="K98" s="133"/>
      <c r="L98" s="133"/>
      <c r="M98" s="133"/>
      <c r="N98" s="133"/>
      <c r="O98" s="133"/>
      <c r="P98" s="133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20">
        <v>0</v>
      </c>
    </row>
    <row r="99" spans="1:32" x14ac:dyDescent="0.35">
      <c r="A99" s="22">
        <v>92</v>
      </c>
      <c r="D99" s="8"/>
      <c r="E99" s="95"/>
      <c r="F99" s="18"/>
      <c r="G99" s="133"/>
      <c r="H99" s="132"/>
      <c r="I99" s="133"/>
      <c r="J99" s="133"/>
      <c r="K99" s="133"/>
      <c r="L99" s="133"/>
      <c r="M99" s="133"/>
      <c r="N99" s="133"/>
      <c r="O99" s="133"/>
      <c r="P99" s="133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20">
        <v>0</v>
      </c>
    </row>
    <row r="100" spans="1:32" x14ac:dyDescent="0.35">
      <c r="A100" s="22">
        <v>93</v>
      </c>
      <c r="D100" s="8"/>
      <c r="E100" s="95"/>
      <c r="F100" s="18"/>
      <c r="G100" s="133"/>
      <c r="H100" s="132"/>
      <c r="I100" s="133"/>
      <c r="J100" s="133"/>
      <c r="K100" s="133"/>
      <c r="L100" s="133"/>
      <c r="M100" s="133"/>
      <c r="N100" s="133"/>
      <c r="O100" s="133"/>
      <c r="P100" s="133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20">
        <v>0</v>
      </c>
    </row>
    <row r="101" spans="1:32" x14ac:dyDescent="0.35">
      <c r="A101" s="22">
        <v>94</v>
      </c>
      <c r="D101" s="8"/>
      <c r="E101" s="95"/>
      <c r="F101" s="18"/>
      <c r="G101" s="133"/>
      <c r="H101" s="132"/>
      <c r="I101" s="133"/>
      <c r="J101" s="133"/>
      <c r="K101" s="133"/>
      <c r="L101" s="133"/>
      <c r="M101" s="133"/>
      <c r="N101" s="133"/>
      <c r="O101" s="133"/>
      <c r="P101" s="133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  <c r="AA101" s="134"/>
      <c r="AB101" s="134"/>
      <c r="AC101" s="134"/>
      <c r="AD101" s="134"/>
      <c r="AE101" s="134"/>
      <c r="AF101" s="20">
        <v>0</v>
      </c>
    </row>
    <row r="102" spans="1:32" x14ac:dyDescent="0.35">
      <c r="A102" s="22">
        <v>95</v>
      </c>
      <c r="D102" s="8"/>
      <c r="E102" s="95"/>
      <c r="F102" s="18"/>
      <c r="G102" s="133"/>
      <c r="H102" s="132"/>
      <c r="I102" s="133"/>
      <c r="J102" s="133"/>
      <c r="K102" s="133"/>
      <c r="L102" s="133"/>
      <c r="M102" s="133"/>
      <c r="N102" s="133"/>
      <c r="O102" s="133"/>
      <c r="P102" s="133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20">
        <v>0</v>
      </c>
    </row>
    <row r="103" spans="1:32" s="108" customFormat="1" x14ac:dyDescent="0.35">
      <c r="A103" s="22">
        <v>96</v>
      </c>
      <c r="B103" s="11"/>
      <c r="C103" s="16"/>
      <c r="D103" s="8"/>
      <c r="E103" s="95"/>
      <c r="F103" s="18"/>
      <c r="G103" s="133"/>
      <c r="H103" s="132"/>
      <c r="I103" s="133"/>
      <c r="J103" s="133"/>
      <c r="K103" s="133"/>
      <c r="L103" s="133"/>
      <c r="M103" s="133"/>
      <c r="N103" s="133"/>
      <c r="O103" s="133"/>
      <c r="P103" s="133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20">
        <v>0</v>
      </c>
    </row>
    <row r="104" spans="1:32" s="108" customFormat="1" x14ac:dyDescent="0.35">
      <c r="A104" s="22">
        <v>97</v>
      </c>
      <c r="B104" s="11"/>
      <c r="C104" s="16"/>
      <c r="D104" s="8"/>
      <c r="E104" s="95"/>
      <c r="F104" s="18"/>
      <c r="G104" s="136"/>
      <c r="H104" s="132"/>
      <c r="I104" s="133"/>
      <c r="J104" s="133"/>
      <c r="K104" s="133"/>
      <c r="L104" s="133"/>
      <c r="M104" s="133"/>
      <c r="N104" s="133"/>
      <c r="O104" s="133"/>
      <c r="P104" s="133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20">
        <v>0</v>
      </c>
    </row>
    <row r="105" spans="1:32" x14ac:dyDescent="0.35">
      <c r="A105" s="22">
        <v>98</v>
      </c>
      <c r="D105" s="8"/>
      <c r="F105" s="18"/>
      <c r="G105" s="131"/>
      <c r="H105" s="132"/>
      <c r="I105" s="133"/>
      <c r="J105" s="133"/>
      <c r="K105" s="133"/>
      <c r="L105" s="133"/>
      <c r="M105" s="133"/>
      <c r="N105" s="133"/>
      <c r="O105" s="133"/>
      <c r="P105" s="133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20">
        <v>0</v>
      </c>
    </row>
    <row r="106" spans="1:32" x14ac:dyDescent="0.35">
      <c r="A106" s="22">
        <v>99</v>
      </c>
      <c r="D106" s="8"/>
      <c r="F106" s="18"/>
      <c r="G106" s="131"/>
      <c r="H106" s="132"/>
      <c r="I106" s="133"/>
      <c r="J106" s="133"/>
      <c r="K106" s="133"/>
      <c r="L106" s="133"/>
      <c r="M106" s="133"/>
      <c r="N106" s="133"/>
      <c r="O106" s="133"/>
      <c r="P106" s="133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  <c r="AA106" s="134"/>
      <c r="AB106" s="134"/>
      <c r="AC106" s="134"/>
      <c r="AD106" s="134"/>
      <c r="AE106" s="134"/>
      <c r="AF106" s="20">
        <v>0</v>
      </c>
    </row>
    <row r="107" spans="1:32" x14ac:dyDescent="0.35">
      <c r="A107" s="22">
        <v>100</v>
      </c>
      <c r="D107" s="8"/>
      <c r="F107" s="18"/>
      <c r="G107" s="131"/>
      <c r="H107" s="132"/>
      <c r="I107" s="133"/>
      <c r="J107" s="133"/>
      <c r="K107" s="133"/>
      <c r="L107" s="133"/>
      <c r="M107" s="133"/>
      <c r="N107" s="133"/>
      <c r="O107" s="133"/>
      <c r="P107" s="133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20">
        <v>0</v>
      </c>
    </row>
    <row r="108" spans="1:32" x14ac:dyDescent="0.35">
      <c r="A108" s="22">
        <v>101</v>
      </c>
      <c r="D108" s="8"/>
      <c r="F108" s="18"/>
      <c r="G108" s="131"/>
      <c r="H108" s="132"/>
      <c r="I108" s="133"/>
      <c r="J108" s="133"/>
      <c r="K108" s="133"/>
      <c r="L108" s="133"/>
      <c r="M108" s="133"/>
      <c r="N108" s="133"/>
      <c r="O108" s="133"/>
      <c r="P108" s="133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20">
        <v>0</v>
      </c>
    </row>
    <row r="109" spans="1:32" x14ac:dyDescent="0.35">
      <c r="A109" s="22">
        <v>102</v>
      </c>
      <c r="D109" s="8"/>
      <c r="F109" s="18"/>
      <c r="G109" s="131"/>
      <c r="H109" s="132"/>
      <c r="I109" s="133"/>
      <c r="J109" s="133"/>
      <c r="K109" s="133"/>
      <c r="L109" s="133"/>
      <c r="M109" s="133"/>
      <c r="N109" s="133"/>
      <c r="O109" s="133"/>
      <c r="P109" s="133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20">
        <v>0</v>
      </c>
    </row>
    <row r="110" spans="1:32" x14ac:dyDescent="0.35">
      <c r="A110" s="22">
        <v>103</v>
      </c>
      <c r="D110" s="8"/>
      <c r="F110" s="18"/>
      <c r="G110" s="131"/>
      <c r="H110" s="132"/>
      <c r="I110" s="133"/>
      <c r="J110" s="133"/>
      <c r="K110" s="133"/>
      <c r="L110" s="133"/>
      <c r="M110" s="133"/>
      <c r="N110" s="133"/>
      <c r="O110" s="133"/>
      <c r="P110" s="133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20">
        <v>0</v>
      </c>
    </row>
    <row r="111" spans="1:32" x14ac:dyDescent="0.35">
      <c r="A111" s="22">
        <v>104</v>
      </c>
      <c r="D111" s="8"/>
      <c r="F111" s="18"/>
      <c r="G111" s="131"/>
      <c r="H111" s="132"/>
      <c r="I111" s="133"/>
      <c r="J111" s="133"/>
      <c r="K111" s="133"/>
      <c r="L111" s="133"/>
      <c r="M111" s="133"/>
      <c r="N111" s="133"/>
      <c r="O111" s="133"/>
      <c r="P111" s="133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20">
        <v>0</v>
      </c>
    </row>
    <row r="112" spans="1:32" x14ac:dyDescent="0.35">
      <c r="A112" s="22">
        <v>105</v>
      </c>
      <c r="D112" s="8"/>
      <c r="F112" s="18"/>
      <c r="G112" s="131"/>
      <c r="H112" s="132"/>
      <c r="I112" s="133"/>
      <c r="J112" s="133"/>
      <c r="K112" s="133"/>
      <c r="L112" s="133"/>
      <c r="M112" s="133"/>
      <c r="N112" s="133"/>
      <c r="O112" s="133"/>
      <c r="P112" s="133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20">
        <v>0</v>
      </c>
    </row>
    <row r="113" spans="1:32" x14ac:dyDescent="0.35">
      <c r="A113" s="22">
        <v>106</v>
      </c>
      <c r="D113" s="8"/>
      <c r="F113" s="13"/>
      <c r="G113" s="131"/>
      <c r="H113" s="132"/>
      <c r="I113" s="133"/>
      <c r="J113" s="133"/>
      <c r="K113" s="133"/>
      <c r="L113" s="133"/>
      <c r="M113" s="133"/>
      <c r="N113" s="133"/>
      <c r="O113" s="133"/>
      <c r="P113" s="133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20">
        <v>0</v>
      </c>
    </row>
    <row r="114" spans="1:32" x14ac:dyDescent="0.35">
      <c r="A114" s="22">
        <v>107</v>
      </c>
      <c r="D114" s="8"/>
      <c r="F114" s="13"/>
      <c r="G114" s="131"/>
      <c r="H114" s="132"/>
      <c r="I114" s="133"/>
      <c r="J114" s="133"/>
      <c r="K114" s="133"/>
      <c r="L114" s="133"/>
      <c r="M114" s="133"/>
      <c r="N114" s="133"/>
      <c r="O114" s="133"/>
      <c r="P114" s="133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20">
        <v>0</v>
      </c>
    </row>
    <row r="115" spans="1:32" x14ac:dyDescent="0.35">
      <c r="A115" s="22">
        <v>108</v>
      </c>
      <c r="D115" s="8"/>
      <c r="F115" s="18"/>
      <c r="G115" s="131"/>
      <c r="H115" s="132"/>
      <c r="I115" s="133"/>
      <c r="J115" s="133"/>
      <c r="K115" s="133"/>
      <c r="L115" s="133"/>
      <c r="M115" s="133"/>
      <c r="N115" s="133"/>
      <c r="O115" s="133"/>
      <c r="P115" s="133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20">
        <v>0</v>
      </c>
    </row>
    <row r="116" spans="1:32" x14ac:dyDescent="0.35">
      <c r="A116" s="22">
        <v>109</v>
      </c>
      <c r="D116" s="8"/>
      <c r="F116" s="18"/>
      <c r="G116" s="131"/>
      <c r="H116" s="132"/>
      <c r="I116" s="133"/>
      <c r="J116" s="133"/>
      <c r="K116" s="133"/>
      <c r="L116" s="133"/>
      <c r="M116" s="133"/>
      <c r="N116" s="133"/>
      <c r="O116" s="133"/>
      <c r="P116" s="133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20">
        <v>0</v>
      </c>
    </row>
    <row r="117" spans="1:32" x14ac:dyDescent="0.35">
      <c r="A117" s="22">
        <v>110</v>
      </c>
      <c r="D117" s="8"/>
      <c r="F117" s="13"/>
      <c r="G117" s="131"/>
      <c r="H117" s="132"/>
      <c r="I117" s="133"/>
      <c r="J117" s="133"/>
      <c r="K117" s="133"/>
      <c r="L117" s="133"/>
      <c r="M117" s="133"/>
      <c r="N117" s="133"/>
      <c r="O117" s="133"/>
      <c r="P117" s="133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20">
        <v>0</v>
      </c>
    </row>
    <row r="118" spans="1:32" x14ac:dyDescent="0.35">
      <c r="A118" s="22">
        <v>111</v>
      </c>
      <c r="D118" s="8"/>
      <c r="F118" s="18"/>
      <c r="G118" s="131"/>
      <c r="H118" s="132"/>
      <c r="I118" s="133"/>
      <c r="J118" s="133"/>
      <c r="K118" s="133"/>
      <c r="L118" s="133"/>
      <c r="M118" s="133"/>
      <c r="N118" s="133"/>
      <c r="O118" s="133"/>
      <c r="P118" s="133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20">
        <v>0</v>
      </c>
    </row>
    <row r="119" spans="1:32" x14ac:dyDescent="0.35">
      <c r="A119" s="22">
        <v>112</v>
      </c>
      <c r="D119" s="8"/>
      <c r="F119" s="18"/>
      <c r="G119" s="131"/>
      <c r="H119" s="132"/>
      <c r="I119" s="133"/>
      <c r="J119" s="133"/>
      <c r="K119" s="133"/>
      <c r="L119" s="133"/>
      <c r="M119" s="133"/>
      <c r="N119" s="133"/>
      <c r="O119" s="133"/>
      <c r="P119" s="133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20">
        <v>0</v>
      </c>
    </row>
    <row r="120" spans="1:32" x14ac:dyDescent="0.35">
      <c r="A120" s="22">
        <v>113</v>
      </c>
      <c r="D120" s="8"/>
      <c r="F120" s="18"/>
      <c r="G120" s="131"/>
      <c r="H120" s="132"/>
      <c r="I120" s="133"/>
      <c r="J120" s="133"/>
      <c r="K120" s="133"/>
      <c r="L120" s="133"/>
      <c r="M120" s="133"/>
      <c r="N120" s="133"/>
      <c r="O120" s="133"/>
      <c r="P120" s="133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20">
        <v>0</v>
      </c>
    </row>
    <row r="121" spans="1:32" x14ac:dyDescent="0.35">
      <c r="A121" s="22">
        <v>114</v>
      </c>
      <c r="D121" s="8"/>
      <c r="F121" s="18"/>
      <c r="G121" s="131"/>
      <c r="H121" s="132"/>
      <c r="I121" s="133"/>
      <c r="J121" s="133"/>
      <c r="K121" s="133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20">
        <v>0</v>
      </c>
    </row>
    <row r="122" spans="1:32" x14ac:dyDescent="0.35">
      <c r="A122" s="22">
        <v>115</v>
      </c>
      <c r="D122" s="8"/>
      <c r="F122" s="18"/>
      <c r="G122" s="131"/>
      <c r="H122" s="132"/>
      <c r="I122" s="133"/>
      <c r="J122" s="133"/>
      <c r="K122" s="133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20">
        <v>0</v>
      </c>
    </row>
    <row r="123" spans="1:32" x14ac:dyDescent="0.35">
      <c r="A123" s="22">
        <v>116</v>
      </c>
      <c r="D123" s="8"/>
      <c r="F123" s="13"/>
      <c r="G123" s="131"/>
      <c r="H123" s="132"/>
      <c r="I123" s="133"/>
      <c r="J123" s="133"/>
      <c r="K123" s="133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20">
        <v>0</v>
      </c>
    </row>
    <row r="124" spans="1:32" x14ac:dyDescent="0.35">
      <c r="A124" s="22">
        <v>117</v>
      </c>
      <c r="D124" s="8"/>
      <c r="F124" s="18"/>
      <c r="G124" s="131"/>
      <c r="H124" s="132"/>
      <c r="I124" s="133"/>
      <c r="J124" s="133"/>
      <c r="K124" s="133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20">
        <v>0</v>
      </c>
    </row>
    <row r="125" spans="1:32" x14ac:dyDescent="0.35">
      <c r="A125" s="22">
        <v>118</v>
      </c>
      <c r="D125" s="8"/>
      <c r="F125" s="18"/>
      <c r="G125" s="131"/>
      <c r="H125" s="132"/>
      <c r="I125" s="133"/>
      <c r="J125" s="133"/>
      <c r="K125" s="133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20">
        <v>0</v>
      </c>
    </row>
    <row r="126" spans="1:32" x14ac:dyDescent="0.35">
      <c r="A126" s="22">
        <v>119</v>
      </c>
      <c r="D126" s="8"/>
      <c r="F126" s="18"/>
      <c r="G126" s="131"/>
      <c r="H126" s="132"/>
      <c r="I126" s="133"/>
      <c r="J126" s="133"/>
      <c r="K126" s="133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20">
        <v>0</v>
      </c>
    </row>
    <row r="127" spans="1:32" x14ac:dyDescent="0.35">
      <c r="A127" s="22">
        <v>120</v>
      </c>
      <c r="D127" s="8"/>
      <c r="F127" s="18"/>
      <c r="G127" s="131"/>
      <c r="H127" s="132"/>
      <c r="I127" s="133"/>
      <c r="J127" s="133"/>
      <c r="K127" s="133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20">
        <v>0</v>
      </c>
    </row>
    <row r="128" spans="1:32" x14ac:dyDescent="0.35">
      <c r="A128" s="22">
        <v>121</v>
      </c>
      <c r="D128" s="8"/>
      <c r="F128" s="18"/>
      <c r="G128" s="131"/>
      <c r="H128" s="132"/>
      <c r="I128" s="133"/>
      <c r="J128" s="133"/>
      <c r="K128" s="133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20">
        <v>0</v>
      </c>
    </row>
    <row r="129" spans="1:32" x14ac:dyDescent="0.35">
      <c r="A129" s="22">
        <v>122</v>
      </c>
      <c r="D129" s="8"/>
      <c r="F129" s="18"/>
      <c r="G129" s="131"/>
      <c r="H129" s="132"/>
      <c r="I129" s="133"/>
      <c r="J129" s="133"/>
      <c r="K129" s="133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20">
        <v>0</v>
      </c>
    </row>
    <row r="130" spans="1:32" x14ac:dyDescent="0.35">
      <c r="A130" s="22">
        <v>123</v>
      </c>
      <c r="D130" s="8"/>
      <c r="F130" s="18"/>
      <c r="G130" s="131"/>
      <c r="H130" s="132"/>
      <c r="I130" s="133"/>
      <c r="J130" s="133"/>
      <c r="K130" s="133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20">
        <v>0</v>
      </c>
    </row>
    <row r="131" spans="1:32" x14ac:dyDescent="0.35">
      <c r="A131" s="22">
        <v>124</v>
      </c>
      <c r="D131" s="8"/>
      <c r="F131" s="18"/>
      <c r="G131" s="131"/>
      <c r="H131" s="132"/>
      <c r="I131" s="133"/>
      <c r="J131" s="133"/>
      <c r="K131" s="133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20">
        <v>0</v>
      </c>
    </row>
    <row r="132" spans="1:32" x14ac:dyDescent="0.35">
      <c r="A132" s="22">
        <v>125</v>
      </c>
      <c r="D132" s="8"/>
      <c r="F132" s="18"/>
      <c r="G132" s="131"/>
      <c r="H132" s="132"/>
      <c r="I132" s="133"/>
      <c r="J132" s="133"/>
      <c r="K132" s="133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20">
        <v>0</v>
      </c>
    </row>
    <row r="133" spans="1:32" x14ac:dyDescent="0.35">
      <c r="A133" s="22">
        <v>126</v>
      </c>
      <c r="D133" s="8"/>
      <c r="F133" s="18"/>
      <c r="G133" s="131"/>
      <c r="H133" s="132"/>
      <c r="I133" s="133"/>
      <c r="J133" s="133"/>
      <c r="K133" s="133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20">
        <v>0</v>
      </c>
    </row>
    <row r="134" spans="1:32" x14ac:dyDescent="0.35">
      <c r="A134" s="22">
        <v>127</v>
      </c>
      <c r="D134" s="8"/>
      <c r="F134" s="18"/>
      <c r="G134" s="131"/>
      <c r="H134" s="132"/>
      <c r="I134" s="133"/>
      <c r="J134" s="133"/>
      <c r="K134" s="133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20">
        <v>0</v>
      </c>
    </row>
    <row r="135" spans="1:32" x14ac:dyDescent="0.35">
      <c r="A135" s="22">
        <v>128</v>
      </c>
      <c r="D135" s="8"/>
      <c r="F135" s="18"/>
      <c r="G135" s="131"/>
      <c r="H135" s="132"/>
      <c r="I135" s="133"/>
      <c r="J135" s="133"/>
      <c r="K135" s="133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20">
        <v>0</v>
      </c>
    </row>
    <row r="136" spans="1:32" x14ac:dyDescent="0.35">
      <c r="A136" s="22">
        <v>129</v>
      </c>
      <c r="D136" s="8"/>
      <c r="F136" s="129"/>
      <c r="G136" s="131"/>
      <c r="H136" s="132"/>
      <c r="I136" s="133"/>
      <c r="J136" s="133"/>
      <c r="K136" s="133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20">
        <v>0</v>
      </c>
    </row>
    <row r="137" spans="1:32" x14ac:dyDescent="0.35">
      <c r="A137" s="22">
        <v>130</v>
      </c>
      <c r="D137" s="8"/>
      <c r="F137" s="18"/>
      <c r="G137" s="131"/>
      <c r="H137" s="132"/>
      <c r="I137" s="133"/>
      <c r="J137" s="133"/>
      <c r="K137" s="133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20">
        <v>0</v>
      </c>
    </row>
    <row r="138" spans="1:32" x14ac:dyDescent="0.35">
      <c r="A138" s="22">
        <v>131</v>
      </c>
      <c r="D138" s="8"/>
      <c r="F138" s="18"/>
      <c r="G138" s="131"/>
      <c r="H138" s="132"/>
      <c r="I138" s="133"/>
      <c r="J138" s="133"/>
      <c r="K138" s="133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20">
        <v>0</v>
      </c>
    </row>
    <row r="139" spans="1:32" x14ac:dyDescent="0.35">
      <c r="A139" s="22">
        <v>132</v>
      </c>
      <c r="D139" s="8"/>
      <c r="F139" s="18"/>
      <c r="G139" s="131"/>
      <c r="H139" s="132"/>
      <c r="I139" s="133"/>
      <c r="J139" s="133"/>
      <c r="K139" s="133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20">
        <v>0</v>
      </c>
    </row>
    <row r="140" spans="1:32" x14ac:dyDescent="0.35">
      <c r="A140" s="22">
        <v>133</v>
      </c>
      <c r="D140" s="8"/>
      <c r="F140" s="18"/>
      <c r="G140" s="131"/>
      <c r="H140" s="132"/>
      <c r="I140" s="133"/>
      <c r="J140" s="133"/>
      <c r="K140" s="133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20">
        <v>0</v>
      </c>
    </row>
    <row r="141" spans="1:32" x14ac:dyDescent="0.35">
      <c r="A141" s="22">
        <v>134</v>
      </c>
      <c r="D141" s="8"/>
      <c r="F141" s="18"/>
      <c r="G141" s="131"/>
      <c r="H141" s="132"/>
      <c r="I141" s="133"/>
      <c r="J141" s="133"/>
      <c r="K141" s="133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20">
        <v>0</v>
      </c>
    </row>
    <row r="142" spans="1:32" x14ac:dyDescent="0.35">
      <c r="A142" s="22">
        <v>135</v>
      </c>
      <c r="D142" s="8"/>
      <c r="F142" s="18"/>
      <c r="G142" s="131"/>
      <c r="H142" s="132"/>
      <c r="I142" s="133"/>
      <c r="J142" s="133"/>
      <c r="K142" s="133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20">
        <v>0</v>
      </c>
    </row>
    <row r="143" spans="1:32" x14ac:dyDescent="0.35">
      <c r="A143" s="22">
        <v>136</v>
      </c>
      <c r="D143" s="8"/>
      <c r="F143" s="18"/>
      <c r="G143" s="131"/>
      <c r="H143" s="132"/>
      <c r="I143" s="133"/>
      <c r="J143" s="133"/>
      <c r="K143" s="133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20">
        <v>0</v>
      </c>
    </row>
    <row r="144" spans="1:32" x14ac:dyDescent="0.35">
      <c r="A144" s="22">
        <v>137</v>
      </c>
      <c r="D144" s="8"/>
      <c r="F144" s="18"/>
      <c r="G144" s="131"/>
      <c r="H144" s="132"/>
      <c r="I144" s="133"/>
      <c r="J144" s="133"/>
      <c r="K144" s="133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20">
        <v>0</v>
      </c>
    </row>
    <row r="145" spans="1:32" x14ac:dyDescent="0.35">
      <c r="A145" s="22">
        <v>138</v>
      </c>
      <c r="D145" s="8"/>
      <c r="F145" s="18"/>
      <c r="G145" s="131"/>
      <c r="H145" s="132"/>
      <c r="I145" s="133"/>
      <c r="J145" s="133"/>
      <c r="K145" s="133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20">
        <v>0</v>
      </c>
    </row>
    <row r="146" spans="1:32" x14ac:dyDescent="0.35">
      <c r="A146" s="22">
        <v>139</v>
      </c>
      <c r="D146" s="8"/>
      <c r="F146" s="18"/>
      <c r="G146" s="131"/>
      <c r="H146" s="132"/>
      <c r="I146" s="133"/>
      <c r="J146" s="133"/>
      <c r="K146" s="133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20">
        <v>0</v>
      </c>
    </row>
    <row r="147" spans="1:32" x14ac:dyDescent="0.35">
      <c r="A147" s="22">
        <v>140</v>
      </c>
      <c r="D147" s="8"/>
      <c r="F147" s="18"/>
      <c r="G147" s="131"/>
      <c r="H147" s="132"/>
      <c r="I147" s="133"/>
      <c r="J147" s="133"/>
      <c r="K147" s="133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20">
        <v>0</v>
      </c>
    </row>
    <row r="148" spans="1:32" x14ac:dyDescent="0.35">
      <c r="A148" s="22">
        <v>141</v>
      </c>
      <c r="D148" s="8"/>
      <c r="F148" s="18"/>
      <c r="G148" s="131"/>
      <c r="H148" s="132"/>
      <c r="I148" s="133"/>
      <c r="J148" s="133"/>
      <c r="K148" s="133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20">
        <v>0</v>
      </c>
    </row>
    <row r="149" spans="1:32" x14ac:dyDescent="0.35">
      <c r="A149" s="22">
        <v>142</v>
      </c>
      <c r="D149" s="8"/>
      <c r="F149" s="18"/>
      <c r="G149" s="131"/>
      <c r="H149" s="132"/>
      <c r="I149" s="133"/>
      <c r="J149" s="133"/>
      <c r="K149" s="133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20">
        <v>0</v>
      </c>
    </row>
    <row r="150" spans="1:32" x14ac:dyDescent="0.35">
      <c r="A150" s="22">
        <v>143</v>
      </c>
      <c r="D150" s="8"/>
      <c r="F150" s="18"/>
      <c r="G150" s="131"/>
      <c r="H150" s="132"/>
      <c r="I150" s="133"/>
      <c r="J150" s="133"/>
      <c r="K150" s="133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20">
        <v>0</v>
      </c>
    </row>
    <row r="151" spans="1:32" x14ac:dyDescent="0.35">
      <c r="A151" s="22">
        <v>144</v>
      </c>
      <c r="D151" s="8"/>
      <c r="F151" s="18"/>
      <c r="G151" s="131"/>
      <c r="H151" s="132"/>
      <c r="I151" s="133"/>
      <c r="J151" s="133"/>
      <c r="K151" s="133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20">
        <v>0</v>
      </c>
    </row>
    <row r="152" spans="1:32" x14ac:dyDescent="0.35">
      <c r="A152" s="22">
        <v>145</v>
      </c>
      <c r="D152" s="8"/>
      <c r="F152" s="18"/>
      <c r="G152" s="131"/>
      <c r="H152" s="132"/>
      <c r="I152" s="133"/>
      <c r="J152" s="133"/>
      <c r="K152" s="133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20">
        <v>0</v>
      </c>
    </row>
    <row r="153" spans="1:32" x14ac:dyDescent="0.35">
      <c r="A153" s="22">
        <v>146</v>
      </c>
      <c r="D153" s="8"/>
      <c r="F153" s="13"/>
      <c r="G153" s="131"/>
      <c r="H153" s="132"/>
      <c r="I153" s="133"/>
      <c r="J153" s="133"/>
      <c r="K153" s="133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20">
        <v>0</v>
      </c>
    </row>
    <row r="154" spans="1:32" x14ac:dyDescent="0.35">
      <c r="A154" s="22">
        <v>147</v>
      </c>
      <c r="B154" s="11"/>
      <c r="D154" s="8"/>
      <c r="F154" s="13"/>
      <c r="G154" s="131"/>
      <c r="H154" s="132"/>
      <c r="I154" s="133"/>
      <c r="J154" s="133"/>
      <c r="K154" s="133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20">
        <v>0</v>
      </c>
    </row>
    <row r="155" spans="1:32" x14ac:dyDescent="0.35">
      <c r="A155" s="22">
        <v>148</v>
      </c>
      <c r="B155" s="11"/>
      <c r="D155" s="8"/>
      <c r="F155" s="13"/>
      <c r="G155" s="131"/>
      <c r="H155" s="132"/>
      <c r="I155" s="133"/>
      <c r="J155" s="133"/>
      <c r="K155" s="133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20">
        <v>0</v>
      </c>
    </row>
    <row r="156" spans="1:32" x14ac:dyDescent="0.35">
      <c r="A156" s="22">
        <v>149</v>
      </c>
      <c r="B156" s="11"/>
      <c r="D156" s="8"/>
      <c r="F156" s="13"/>
      <c r="G156" s="131"/>
      <c r="H156" s="132"/>
      <c r="I156" s="133"/>
      <c r="J156" s="133"/>
      <c r="K156" s="133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20">
        <v>0</v>
      </c>
    </row>
    <row r="157" spans="1:32" x14ac:dyDescent="0.35">
      <c r="A157" s="22">
        <v>150</v>
      </c>
      <c r="D157" s="8"/>
      <c r="F157" s="129"/>
      <c r="G157" s="131"/>
      <c r="H157" s="132"/>
      <c r="I157" s="133"/>
      <c r="J157" s="133"/>
      <c r="K157" s="133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20">
        <v>0</v>
      </c>
    </row>
    <row r="158" spans="1:32" x14ac:dyDescent="0.35">
      <c r="A158" s="22">
        <v>151</v>
      </c>
      <c r="D158" s="8"/>
      <c r="F158" s="129"/>
      <c r="G158" s="131"/>
      <c r="H158" s="132"/>
      <c r="I158" s="133"/>
      <c r="J158" s="133"/>
      <c r="K158" s="133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20">
        <v>0</v>
      </c>
    </row>
    <row r="159" spans="1:32" x14ac:dyDescent="0.35">
      <c r="A159" s="22">
        <v>152</v>
      </c>
      <c r="D159" s="8"/>
      <c r="F159" s="13"/>
      <c r="G159" s="131"/>
      <c r="H159" s="132"/>
      <c r="I159" s="133"/>
      <c r="J159" s="133"/>
      <c r="K159" s="133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20">
        <v>0</v>
      </c>
    </row>
    <row r="160" spans="1:32" x14ac:dyDescent="0.35">
      <c r="A160" s="22">
        <v>153</v>
      </c>
      <c r="D160" s="8"/>
      <c r="F160" s="13"/>
      <c r="G160" s="131"/>
      <c r="H160" s="132"/>
      <c r="I160" s="133"/>
      <c r="J160" s="133"/>
      <c r="K160" s="133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20">
        <v>0</v>
      </c>
    </row>
    <row r="161" spans="1:32" x14ac:dyDescent="0.35">
      <c r="A161" s="22">
        <v>154</v>
      </c>
      <c r="D161" s="8"/>
      <c r="F161" s="13"/>
      <c r="G161" s="131"/>
      <c r="H161" s="132"/>
      <c r="I161" s="133"/>
      <c r="J161" s="133"/>
      <c r="K161" s="133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20">
        <v>0</v>
      </c>
    </row>
    <row r="162" spans="1:32" x14ac:dyDescent="0.35">
      <c r="A162" s="22">
        <v>155</v>
      </c>
      <c r="B162" s="11"/>
      <c r="D162" s="8"/>
      <c r="F162" s="13"/>
      <c r="G162" s="131"/>
      <c r="H162" s="132"/>
      <c r="I162" s="133"/>
      <c r="J162" s="133"/>
      <c r="K162" s="133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20">
        <v>0</v>
      </c>
    </row>
    <row r="163" spans="1:32" x14ac:dyDescent="0.35">
      <c r="A163" s="22">
        <v>156</v>
      </c>
      <c r="B163" s="11"/>
      <c r="D163" s="8"/>
      <c r="F163" s="13"/>
      <c r="G163" s="131"/>
      <c r="H163" s="132"/>
      <c r="I163" s="133"/>
      <c r="J163" s="133"/>
      <c r="K163" s="133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20">
        <v>0</v>
      </c>
    </row>
    <row r="164" spans="1:32" x14ac:dyDescent="0.35">
      <c r="A164" s="22">
        <v>157</v>
      </c>
      <c r="D164" s="8"/>
      <c r="F164" s="18"/>
      <c r="G164" s="131"/>
      <c r="H164" s="132"/>
      <c r="I164" s="133"/>
      <c r="J164" s="133"/>
      <c r="K164" s="133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20">
        <v>0</v>
      </c>
    </row>
    <row r="165" spans="1:32" x14ac:dyDescent="0.35">
      <c r="A165" s="22">
        <v>158</v>
      </c>
      <c r="D165" s="8"/>
      <c r="F165" s="18"/>
      <c r="G165" s="131"/>
      <c r="H165" s="132"/>
      <c r="I165" s="133"/>
      <c r="J165" s="133"/>
      <c r="K165" s="133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20">
        <v>0</v>
      </c>
    </row>
    <row r="166" spans="1:32" x14ac:dyDescent="0.35">
      <c r="A166" s="22">
        <v>159</v>
      </c>
      <c r="D166" s="8"/>
      <c r="F166" s="18"/>
      <c r="G166" s="131"/>
      <c r="H166" s="132"/>
      <c r="I166" s="133"/>
      <c r="J166" s="133"/>
      <c r="K166" s="133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20">
        <v>0</v>
      </c>
    </row>
    <row r="167" spans="1:32" x14ac:dyDescent="0.35">
      <c r="A167" s="22">
        <v>160</v>
      </c>
      <c r="D167" s="8"/>
      <c r="F167" s="18"/>
      <c r="G167" s="131"/>
      <c r="H167" s="132"/>
      <c r="I167" s="133"/>
      <c r="J167" s="133"/>
      <c r="K167" s="133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20">
        <v>0</v>
      </c>
    </row>
    <row r="168" spans="1:32" x14ac:dyDescent="0.35">
      <c r="A168" s="22">
        <v>161</v>
      </c>
      <c r="D168" s="8"/>
      <c r="F168" s="18"/>
      <c r="G168" s="131"/>
      <c r="H168" s="132"/>
      <c r="I168" s="133"/>
      <c r="J168" s="133"/>
      <c r="K168" s="133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20">
        <v>0</v>
      </c>
    </row>
    <row r="169" spans="1:32" x14ac:dyDescent="0.35">
      <c r="A169" s="22">
        <v>162</v>
      </c>
      <c r="D169" s="8"/>
      <c r="F169" s="18"/>
      <c r="G169" s="131"/>
      <c r="H169" s="132"/>
      <c r="I169" s="133"/>
      <c r="J169" s="133"/>
      <c r="K169" s="133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20">
        <v>0</v>
      </c>
    </row>
    <row r="170" spans="1:32" x14ac:dyDescent="0.35">
      <c r="A170" s="22">
        <v>163</v>
      </c>
      <c r="D170" s="8"/>
      <c r="F170" s="18"/>
      <c r="G170" s="131"/>
      <c r="H170" s="132"/>
      <c r="I170" s="133"/>
      <c r="J170" s="133"/>
      <c r="K170" s="133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20">
        <v>0</v>
      </c>
    </row>
    <row r="171" spans="1:32" x14ac:dyDescent="0.35">
      <c r="A171" s="22">
        <v>164</v>
      </c>
      <c r="B171" s="11"/>
      <c r="D171" s="8"/>
      <c r="F171" s="18"/>
      <c r="G171" s="131"/>
      <c r="H171" s="132"/>
      <c r="I171" s="133"/>
      <c r="J171" s="133"/>
      <c r="K171" s="133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20">
        <v>0</v>
      </c>
    </row>
    <row r="172" spans="1:32" x14ac:dyDescent="0.35">
      <c r="A172" s="22">
        <v>165</v>
      </c>
      <c r="D172" s="8"/>
      <c r="F172" s="18"/>
      <c r="G172" s="131"/>
      <c r="H172" s="132"/>
      <c r="I172" s="133"/>
      <c r="J172" s="133"/>
      <c r="K172" s="133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20">
        <v>0</v>
      </c>
    </row>
    <row r="173" spans="1:32" x14ac:dyDescent="0.35">
      <c r="A173" s="22">
        <v>166</v>
      </c>
      <c r="B173" s="11"/>
      <c r="D173" s="8"/>
      <c r="F173" s="18"/>
      <c r="G173" s="131"/>
      <c r="H173" s="132"/>
      <c r="I173" s="133"/>
      <c r="J173" s="133"/>
      <c r="K173" s="133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20">
        <v>0</v>
      </c>
    </row>
    <row r="174" spans="1:32" x14ac:dyDescent="0.35">
      <c r="A174" s="22">
        <v>167</v>
      </c>
      <c r="B174" s="11"/>
      <c r="D174" s="8"/>
      <c r="F174" s="18"/>
      <c r="G174" s="131"/>
      <c r="H174" s="132"/>
      <c r="I174" s="133"/>
      <c r="J174" s="133"/>
      <c r="K174" s="133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20">
        <v>0</v>
      </c>
    </row>
    <row r="175" spans="1:32" x14ac:dyDescent="0.35">
      <c r="A175" s="22">
        <v>168</v>
      </c>
      <c r="B175" s="11"/>
      <c r="D175" s="8"/>
      <c r="F175" s="18"/>
      <c r="G175" s="131"/>
      <c r="H175" s="132"/>
      <c r="I175" s="133"/>
      <c r="J175" s="133"/>
      <c r="K175" s="133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20">
        <v>0</v>
      </c>
    </row>
    <row r="176" spans="1:32" x14ac:dyDescent="0.35">
      <c r="A176" s="22">
        <v>169</v>
      </c>
      <c r="B176" s="11"/>
      <c r="D176" s="8"/>
      <c r="F176" s="18"/>
      <c r="G176" s="131"/>
      <c r="H176" s="132"/>
      <c r="I176" s="133"/>
      <c r="J176" s="133"/>
      <c r="K176" s="133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20">
        <v>0</v>
      </c>
    </row>
    <row r="177" spans="1:32" x14ac:dyDescent="0.35">
      <c r="A177" s="22">
        <v>170</v>
      </c>
      <c r="C177" s="12"/>
      <c r="D177" s="8"/>
      <c r="F177" s="18"/>
      <c r="G177" s="131"/>
      <c r="H177" s="132"/>
      <c r="I177" s="133"/>
      <c r="J177" s="133"/>
      <c r="K177" s="133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20">
        <v>0</v>
      </c>
    </row>
    <row r="178" spans="1:32" x14ac:dyDescent="0.35">
      <c r="A178" s="22">
        <v>171</v>
      </c>
      <c r="D178" s="8"/>
      <c r="F178" s="18"/>
      <c r="G178" s="131"/>
      <c r="H178" s="132"/>
      <c r="I178" s="133"/>
      <c r="J178" s="133"/>
      <c r="K178" s="133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20">
        <v>0</v>
      </c>
    </row>
    <row r="179" spans="1:32" x14ac:dyDescent="0.35">
      <c r="A179" s="22">
        <v>172</v>
      </c>
      <c r="B179" s="11"/>
      <c r="D179" s="8"/>
      <c r="F179" s="18"/>
      <c r="G179" s="131"/>
      <c r="H179" s="132"/>
      <c r="I179" s="133"/>
      <c r="J179" s="133"/>
      <c r="K179" s="133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20">
        <v>0</v>
      </c>
    </row>
    <row r="180" spans="1:32" x14ac:dyDescent="0.35">
      <c r="A180" s="22">
        <v>173</v>
      </c>
      <c r="B180" s="11"/>
      <c r="D180" s="8"/>
      <c r="F180" s="18"/>
      <c r="G180" s="131"/>
      <c r="H180" s="132"/>
      <c r="I180" s="133"/>
      <c r="J180" s="133"/>
      <c r="K180" s="133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20">
        <v>0</v>
      </c>
    </row>
    <row r="181" spans="1:32" x14ac:dyDescent="0.35">
      <c r="A181" s="22">
        <v>174</v>
      </c>
      <c r="D181" s="8"/>
      <c r="F181" s="18"/>
      <c r="G181" s="131"/>
      <c r="H181" s="132"/>
      <c r="I181" s="133"/>
      <c r="J181" s="133"/>
      <c r="K181" s="133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20">
        <v>0</v>
      </c>
    </row>
    <row r="182" spans="1:32" x14ac:dyDescent="0.35">
      <c r="A182" s="22">
        <v>175</v>
      </c>
      <c r="B182" s="11"/>
      <c r="D182" s="8"/>
      <c r="F182" s="18"/>
      <c r="G182" s="131"/>
      <c r="H182" s="132"/>
      <c r="I182" s="133"/>
      <c r="J182" s="133"/>
      <c r="K182" s="133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20">
        <v>0</v>
      </c>
    </row>
    <row r="183" spans="1:32" x14ac:dyDescent="0.35">
      <c r="A183" s="22">
        <v>176</v>
      </c>
      <c r="B183" s="11"/>
      <c r="D183" s="8"/>
      <c r="F183" s="18"/>
      <c r="G183" s="131"/>
      <c r="H183" s="132"/>
      <c r="I183" s="133"/>
      <c r="J183" s="133"/>
      <c r="K183" s="133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20">
        <v>0</v>
      </c>
    </row>
    <row r="184" spans="1:32" x14ac:dyDescent="0.35">
      <c r="A184" s="22">
        <v>177</v>
      </c>
      <c r="B184" s="11"/>
      <c r="D184" s="8"/>
      <c r="F184" s="18"/>
      <c r="G184" s="131"/>
      <c r="H184" s="132"/>
      <c r="I184" s="133"/>
      <c r="J184" s="133"/>
      <c r="K184" s="133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20">
        <v>0</v>
      </c>
    </row>
    <row r="185" spans="1:32" x14ac:dyDescent="0.35">
      <c r="A185" s="22">
        <v>178</v>
      </c>
      <c r="B185" s="11"/>
      <c r="D185" s="8"/>
      <c r="F185" s="18"/>
      <c r="G185" s="131"/>
      <c r="H185" s="132"/>
      <c r="I185" s="133"/>
      <c r="J185" s="133"/>
      <c r="K185" s="133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20">
        <v>0</v>
      </c>
    </row>
    <row r="186" spans="1:32" x14ac:dyDescent="0.35">
      <c r="A186" s="22">
        <v>179</v>
      </c>
      <c r="B186" s="11"/>
      <c r="D186" s="8"/>
      <c r="F186" s="18"/>
      <c r="G186" s="131"/>
      <c r="H186" s="132"/>
      <c r="I186" s="133"/>
      <c r="J186" s="133"/>
      <c r="K186" s="133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20">
        <v>0</v>
      </c>
    </row>
    <row r="187" spans="1:32" x14ac:dyDescent="0.35">
      <c r="A187" s="22">
        <v>180</v>
      </c>
      <c r="B187" s="11"/>
      <c r="D187" s="8"/>
      <c r="F187" s="18"/>
      <c r="G187" s="131"/>
      <c r="H187" s="132"/>
      <c r="I187" s="133"/>
      <c r="J187" s="133"/>
      <c r="K187" s="133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20">
        <v>0</v>
      </c>
    </row>
    <row r="188" spans="1:32" x14ac:dyDescent="0.35">
      <c r="A188" s="22">
        <v>181</v>
      </c>
      <c r="D188" s="8"/>
      <c r="F188" s="18"/>
      <c r="G188" s="131"/>
      <c r="H188" s="132"/>
      <c r="I188" s="133"/>
      <c r="J188" s="133"/>
      <c r="K188" s="133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20">
        <v>0</v>
      </c>
    </row>
    <row r="189" spans="1:32" x14ac:dyDescent="0.35">
      <c r="A189" s="22">
        <v>182</v>
      </c>
      <c r="B189" s="107"/>
      <c r="C189" s="107"/>
      <c r="D189" s="8"/>
      <c r="F189" s="18"/>
      <c r="G189" s="131"/>
      <c r="H189" s="132"/>
      <c r="I189" s="133"/>
      <c r="J189" s="133"/>
      <c r="K189" s="133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20">
        <v>0</v>
      </c>
    </row>
    <row r="190" spans="1:32" x14ac:dyDescent="0.35">
      <c r="A190" s="22">
        <v>183</v>
      </c>
      <c r="C190" s="107"/>
      <c r="D190" s="8"/>
      <c r="F190" s="18"/>
      <c r="G190" s="131"/>
      <c r="H190" s="132"/>
      <c r="I190" s="133"/>
      <c r="J190" s="133"/>
      <c r="K190" s="133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20">
        <v>0</v>
      </c>
    </row>
    <row r="191" spans="1:32" x14ac:dyDescent="0.35">
      <c r="A191" s="22">
        <v>184</v>
      </c>
      <c r="B191" s="11"/>
      <c r="C191" s="107"/>
      <c r="D191" s="8"/>
      <c r="F191" s="18"/>
      <c r="G191" s="131"/>
      <c r="H191" s="132"/>
      <c r="I191" s="133"/>
      <c r="J191" s="133"/>
      <c r="K191" s="133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20">
        <v>0</v>
      </c>
    </row>
    <row r="192" spans="1:32" x14ac:dyDescent="0.35">
      <c r="A192" s="22">
        <v>185</v>
      </c>
      <c r="B192" s="11"/>
      <c r="C192" s="107"/>
      <c r="D192" s="8"/>
      <c r="F192" s="18"/>
      <c r="G192" s="131"/>
      <c r="H192" s="132"/>
      <c r="I192" s="133"/>
      <c r="J192" s="133"/>
      <c r="K192" s="133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20">
        <v>0</v>
      </c>
    </row>
    <row r="193" spans="1:32" x14ac:dyDescent="0.35">
      <c r="A193" s="22">
        <v>186</v>
      </c>
      <c r="C193" s="107"/>
      <c r="D193" s="8"/>
      <c r="F193" s="18"/>
      <c r="G193" s="131"/>
      <c r="H193" s="132"/>
      <c r="I193" s="133"/>
      <c r="J193" s="133"/>
      <c r="K193" s="133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20">
        <v>0</v>
      </c>
    </row>
    <row r="194" spans="1:32" x14ac:dyDescent="0.35">
      <c r="A194" s="22">
        <v>187</v>
      </c>
      <c r="D194" s="8"/>
      <c r="F194" s="18"/>
      <c r="G194" s="131"/>
      <c r="H194" s="132"/>
      <c r="I194" s="133"/>
      <c r="J194" s="133"/>
      <c r="K194" s="133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20">
        <v>0</v>
      </c>
    </row>
    <row r="195" spans="1:32" x14ac:dyDescent="0.35">
      <c r="A195" s="22">
        <v>188</v>
      </c>
      <c r="D195" s="8"/>
      <c r="F195" s="18"/>
      <c r="G195" s="131"/>
      <c r="H195" s="132"/>
      <c r="I195" s="133"/>
      <c r="J195" s="133"/>
      <c r="K195" s="133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20">
        <v>0</v>
      </c>
    </row>
    <row r="196" spans="1:32" x14ac:dyDescent="0.35">
      <c r="A196" s="22">
        <v>189</v>
      </c>
      <c r="D196" s="8"/>
      <c r="F196" s="18"/>
      <c r="G196" s="131"/>
      <c r="H196" s="132"/>
      <c r="I196" s="133"/>
      <c r="J196" s="133"/>
      <c r="K196" s="133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20">
        <v>0</v>
      </c>
    </row>
    <row r="197" spans="1:32" x14ac:dyDescent="0.35">
      <c r="A197" s="22">
        <v>190</v>
      </c>
      <c r="B197" s="11"/>
      <c r="D197" s="8"/>
      <c r="F197" s="18"/>
      <c r="G197" s="131"/>
      <c r="H197" s="132"/>
      <c r="I197" s="133"/>
      <c r="J197" s="133"/>
      <c r="K197" s="133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20">
        <v>0</v>
      </c>
    </row>
    <row r="198" spans="1:32" x14ac:dyDescent="0.35">
      <c r="A198" s="22">
        <v>191</v>
      </c>
      <c r="B198" s="11"/>
      <c r="D198" s="8"/>
      <c r="F198" s="18"/>
      <c r="G198" s="131"/>
      <c r="H198" s="132"/>
      <c r="I198" s="133"/>
      <c r="J198" s="133"/>
      <c r="K198" s="133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20">
        <v>0</v>
      </c>
    </row>
    <row r="199" spans="1:32" x14ac:dyDescent="0.35">
      <c r="A199" s="22">
        <v>192</v>
      </c>
      <c r="D199" s="8"/>
      <c r="F199" s="18"/>
      <c r="G199" s="131"/>
      <c r="H199" s="132"/>
      <c r="I199" s="133"/>
      <c r="J199" s="133"/>
      <c r="K199" s="133"/>
      <c r="L199" s="133"/>
      <c r="M199" s="133"/>
      <c r="N199" s="133"/>
      <c r="O199" s="133"/>
      <c r="P199" s="133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20">
        <v>0</v>
      </c>
    </row>
    <row r="200" spans="1:32" x14ac:dyDescent="0.35">
      <c r="A200" s="22">
        <v>193</v>
      </c>
      <c r="B200" s="11"/>
      <c r="D200" s="8"/>
      <c r="F200" s="18"/>
      <c r="G200" s="131"/>
      <c r="H200" s="132"/>
      <c r="I200" s="133"/>
      <c r="J200" s="133"/>
      <c r="K200" s="133"/>
      <c r="L200" s="133"/>
      <c r="M200" s="133"/>
      <c r="N200" s="133"/>
      <c r="O200" s="133"/>
      <c r="P200" s="133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20">
        <v>0</v>
      </c>
    </row>
    <row r="201" spans="1:32" x14ac:dyDescent="0.35">
      <c r="A201" s="22">
        <v>194</v>
      </c>
      <c r="B201" s="11"/>
      <c r="D201" s="8"/>
      <c r="F201" s="18"/>
      <c r="G201" s="131"/>
      <c r="H201" s="132"/>
      <c r="I201" s="133"/>
      <c r="J201" s="133"/>
      <c r="K201" s="133"/>
      <c r="L201" s="133"/>
      <c r="M201" s="133"/>
      <c r="N201" s="133"/>
      <c r="O201" s="133"/>
      <c r="P201" s="133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20">
        <v>0</v>
      </c>
    </row>
    <row r="202" spans="1:32" x14ac:dyDescent="0.35">
      <c r="A202" s="22">
        <v>195</v>
      </c>
      <c r="C202" s="15"/>
      <c r="D202" s="8"/>
      <c r="F202" s="18"/>
      <c r="G202" s="131"/>
      <c r="H202" s="132"/>
      <c r="I202" s="133"/>
      <c r="J202" s="133"/>
      <c r="K202" s="133"/>
      <c r="L202" s="133"/>
      <c r="M202" s="133"/>
      <c r="N202" s="133"/>
      <c r="O202" s="133"/>
      <c r="P202" s="133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20">
        <v>0</v>
      </c>
    </row>
    <row r="203" spans="1:32" x14ac:dyDescent="0.35">
      <c r="A203" s="22">
        <v>196</v>
      </c>
      <c r="B203" s="11"/>
      <c r="D203" s="8"/>
      <c r="F203" s="18"/>
      <c r="G203" s="131"/>
      <c r="H203" s="132"/>
      <c r="I203" s="133"/>
      <c r="J203" s="133"/>
      <c r="K203" s="133"/>
      <c r="L203" s="133"/>
      <c r="M203" s="133"/>
      <c r="N203" s="133"/>
      <c r="O203" s="133"/>
      <c r="P203" s="133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20">
        <v>0</v>
      </c>
    </row>
    <row r="204" spans="1:32" x14ac:dyDescent="0.35">
      <c r="A204" s="22">
        <v>197</v>
      </c>
      <c r="D204" s="8"/>
      <c r="F204" s="18"/>
      <c r="G204" s="131"/>
      <c r="H204" s="132"/>
      <c r="I204" s="133"/>
      <c r="J204" s="133"/>
      <c r="K204" s="133"/>
      <c r="L204" s="133"/>
      <c r="M204" s="133"/>
      <c r="N204" s="133"/>
      <c r="O204" s="133"/>
      <c r="P204" s="133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20">
        <v>0</v>
      </c>
    </row>
    <row r="205" spans="1:32" x14ac:dyDescent="0.35">
      <c r="A205" s="22">
        <v>198</v>
      </c>
      <c r="D205" s="8"/>
      <c r="F205" s="18"/>
      <c r="G205" s="131"/>
      <c r="H205" s="132"/>
      <c r="I205" s="133"/>
      <c r="J205" s="133"/>
      <c r="K205" s="133"/>
      <c r="L205" s="133"/>
      <c r="M205" s="133"/>
      <c r="N205" s="133"/>
      <c r="O205" s="133"/>
      <c r="P205" s="133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</row>
    <row r="206" spans="1:32" x14ac:dyDescent="0.35">
      <c r="A206" s="22">
        <v>199</v>
      </c>
      <c r="D206" s="8"/>
      <c r="F206" s="18"/>
      <c r="G206" s="131"/>
      <c r="H206" s="132"/>
      <c r="I206" s="133"/>
      <c r="J206" s="133"/>
      <c r="K206" s="133"/>
      <c r="L206" s="133"/>
      <c r="M206" s="133"/>
      <c r="N206" s="133"/>
      <c r="O206" s="133"/>
      <c r="P206" s="133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</row>
    <row r="207" spans="1:32" ht="13.5" customHeight="1" x14ac:dyDescent="0.35">
      <c r="A207" s="22">
        <v>200</v>
      </c>
      <c r="D207" s="8"/>
      <c r="F207" s="18"/>
      <c r="G207" s="131"/>
      <c r="H207" s="132"/>
      <c r="I207" s="133"/>
      <c r="J207" s="133"/>
      <c r="K207" s="133"/>
      <c r="L207" s="133"/>
      <c r="M207" s="133"/>
      <c r="N207" s="133"/>
      <c r="O207" s="133"/>
      <c r="P207" s="133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20">
        <v>0</v>
      </c>
    </row>
    <row r="208" spans="1:32" x14ac:dyDescent="0.35">
      <c r="A208" s="22">
        <v>201</v>
      </c>
      <c r="D208" s="8"/>
      <c r="F208" s="18"/>
      <c r="G208" s="131"/>
      <c r="H208" s="132"/>
      <c r="I208" s="133"/>
      <c r="J208" s="133"/>
      <c r="K208" s="133"/>
      <c r="L208" s="133"/>
      <c r="M208" s="133"/>
      <c r="N208" s="133"/>
      <c r="O208" s="133"/>
      <c r="P208" s="133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20">
        <v>0</v>
      </c>
    </row>
    <row r="209" spans="1:32" x14ac:dyDescent="0.35">
      <c r="A209" s="22">
        <v>202</v>
      </c>
      <c r="B209" s="11"/>
      <c r="D209" s="8"/>
      <c r="F209" s="18"/>
      <c r="G209" s="131"/>
      <c r="H209" s="132"/>
      <c r="I209" s="133"/>
      <c r="J209" s="133"/>
      <c r="K209" s="133"/>
      <c r="L209" s="133"/>
      <c r="M209" s="133"/>
      <c r="N209" s="133"/>
      <c r="O209" s="133"/>
      <c r="P209" s="133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20">
        <v>0</v>
      </c>
    </row>
    <row r="210" spans="1:32" x14ac:dyDescent="0.35">
      <c r="A210" s="22">
        <v>203</v>
      </c>
      <c r="B210" s="11"/>
      <c r="D210" s="8"/>
      <c r="F210" s="18"/>
      <c r="G210" s="131"/>
      <c r="H210" s="132"/>
      <c r="I210" s="133"/>
      <c r="J210" s="133"/>
      <c r="K210" s="133"/>
      <c r="L210" s="133"/>
      <c r="M210" s="133"/>
      <c r="N210" s="133"/>
      <c r="O210" s="133"/>
      <c r="P210" s="133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20">
        <v>0</v>
      </c>
    </row>
    <row r="211" spans="1:32" x14ac:dyDescent="0.35">
      <c r="A211" s="22">
        <v>204</v>
      </c>
      <c r="D211" s="8"/>
      <c r="F211" s="18"/>
      <c r="G211" s="131"/>
      <c r="H211" s="132"/>
      <c r="I211" s="133"/>
      <c r="J211" s="133"/>
      <c r="K211" s="133"/>
      <c r="L211" s="133"/>
      <c r="M211" s="133"/>
      <c r="N211" s="133"/>
      <c r="O211" s="133"/>
      <c r="P211" s="133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</row>
    <row r="212" spans="1:32" x14ac:dyDescent="0.35">
      <c r="A212" s="22">
        <v>205</v>
      </c>
      <c r="D212" s="8"/>
      <c r="F212" s="18"/>
      <c r="G212" s="131"/>
      <c r="H212" s="132"/>
      <c r="I212" s="133"/>
      <c r="J212" s="133"/>
      <c r="K212" s="133"/>
      <c r="L212" s="133"/>
      <c r="M212" s="133"/>
      <c r="N212" s="133"/>
      <c r="O212" s="133"/>
      <c r="P212" s="133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</row>
    <row r="213" spans="1:32" x14ac:dyDescent="0.35">
      <c r="A213" s="22">
        <v>206</v>
      </c>
      <c r="D213" s="8"/>
      <c r="F213" s="18"/>
      <c r="G213" s="131"/>
      <c r="H213" s="132"/>
      <c r="I213" s="133"/>
      <c r="J213" s="133"/>
      <c r="K213" s="133"/>
      <c r="L213" s="133"/>
      <c r="M213" s="133"/>
      <c r="N213" s="133"/>
      <c r="O213" s="133"/>
      <c r="P213" s="133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</row>
    <row r="214" spans="1:32" x14ac:dyDescent="0.35">
      <c r="A214" s="22">
        <v>207</v>
      </c>
      <c r="D214" s="8"/>
      <c r="F214" s="18"/>
      <c r="G214" s="131"/>
      <c r="H214" s="132"/>
      <c r="I214" s="133"/>
      <c r="J214" s="133"/>
      <c r="K214" s="133"/>
      <c r="L214" s="133"/>
      <c r="M214" s="133"/>
      <c r="N214" s="133"/>
      <c r="O214" s="133"/>
      <c r="P214" s="133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</row>
    <row r="215" spans="1:32" x14ac:dyDescent="0.35">
      <c r="A215" s="22">
        <v>208</v>
      </c>
      <c r="D215" s="8"/>
      <c r="F215" s="18"/>
      <c r="G215" s="131"/>
      <c r="H215" s="132"/>
      <c r="I215" s="133"/>
      <c r="J215" s="133"/>
      <c r="K215" s="133"/>
      <c r="L215" s="133"/>
      <c r="M215" s="133"/>
      <c r="N215" s="133"/>
      <c r="O215" s="133"/>
      <c r="P215" s="133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</row>
    <row r="216" spans="1:32" x14ac:dyDescent="0.35">
      <c r="A216" s="22">
        <v>209</v>
      </c>
      <c r="D216" s="8"/>
      <c r="F216" s="18"/>
      <c r="G216" s="131"/>
      <c r="H216" s="132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B216" s="133"/>
      <c r="AC216" s="133"/>
      <c r="AD216" s="133"/>
      <c r="AE216" s="133"/>
      <c r="AF216" s="20">
        <v>0</v>
      </c>
    </row>
    <row r="217" spans="1:32" x14ac:dyDescent="0.35">
      <c r="A217" s="22">
        <v>210</v>
      </c>
      <c r="D217" s="8"/>
      <c r="F217" s="18"/>
      <c r="G217" s="131"/>
      <c r="H217" s="132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  <c r="AB217" s="133"/>
      <c r="AC217" s="133"/>
      <c r="AD217" s="133"/>
      <c r="AE217" s="133"/>
      <c r="AF217" s="20">
        <v>0</v>
      </c>
    </row>
    <row r="218" spans="1:32" ht="13.5" customHeight="1" x14ac:dyDescent="0.35">
      <c r="A218" s="22">
        <v>211</v>
      </c>
      <c r="D218" s="8"/>
      <c r="F218" s="18"/>
      <c r="G218" s="131"/>
      <c r="H218" s="132"/>
      <c r="I218" s="133"/>
      <c r="J218" s="133"/>
      <c r="K218" s="133"/>
      <c r="L218" s="133"/>
      <c r="M218" s="133"/>
      <c r="N218" s="133"/>
      <c r="O218" s="133"/>
      <c r="P218" s="133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20">
        <v>0</v>
      </c>
    </row>
    <row r="219" spans="1:32" ht="13.5" customHeight="1" x14ac:dyDescent="0.35">
      <c r="A219" s="22">
        <v>212</v>
      </c>
      <c r="B219" s="11"/>
      <c r="D219" s="8"/>
      <c r="F219" s="18"/>
      <c r="G219" s="131"/>
      <c r="H219" s="132"/>
      <c r="I219" s="133"/>
      <c r="J219" s="133"/>
      <c r="K219" s="133"/>
      <c r="L219" s="133"/>
      <c r="M219" s="133"/>
      <c r="N219" s="133"/>
      <c r="O219" s="133"/>
      <c r="P219" s="133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20">
        <v>0</v>
      </c>
    </row>
    <row r="220" spans="1:32" x14ac:dyDescent="0.35">
      <c r="A220" s="22">
        <v>213</v>
      </c>
      <c r="B220" s="11"/>
      <c r="D220" s="8"/>
      <c r="F220" s="18"/>
      <c r="G220" s="131"/>
      <c r="H220" s="132"/>
      <c r="I220" s="133"/>
      <c r="J220" s="133"/>
      <c r="K220" s="133"/>
      <c r="L220" s="133"/>
      <c r="M220" s="133"/>
      <c r="N220" s="133"/>
      <c r="O220" s="133"/>
      <c r="P220" s="133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28"/>
    </row>
    <row r="221" spans="1:32" x14ac:dyDescent="0.35">
      <c r="A221" s="22">
        <v>214</v>
      </c>
      <c r="D221" s="8"/>
      <c r="F221" s="18"/>
      <c r="G221" s="131"/>
      <c r="H221" s="132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  <c r="AB221" s="133"/>
      <c r="AC221" s="133"/>
      <c r="AD221" s="133"/>
      <c r="AE221" s="133"/>
      <c r="AF221" s="20">
        <v>0</v>
      </c>
    </row>
    <row r="222" spans="1:32" x14ac:dyDescent="0.35">
      <c r="A222" s="22">
        <v>215</v>
      </c>
      <c r="D222" s="8"/>
      <c r="F222" s="18"/>
      <c r="G222" s="131"/>
      <c r="H222" s="132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  <c r="AB222" s="133"/>
      <c r="AC222" s="133"/>
      <c r="AD222" s="133"/>
      <c r="AE222" s="133"/>
      <c r="AF222" s="20">
        <v>0</v>
      </c>
    </row>
    <row r="223" spans="1:32" x14ac:dyDescent="0.35">
      <c r="A223" s="22">
        <v>216</v>
      </c>
      <c r="D223" s="8"/>
      <c r="F223" s="18"/>
      <c r="G223" s="131"/>
      <c r="H223" s="132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  <c r="AB223" s="133"/>
      <c r="AC223" s="133"/>
      <c r="AD223" s="133"/>
      <c r="AE223" s="133"/>
      <c r="AF223" s="20">
        <v>0</v>
      </c>
    </row>
    <row r="224" spans="1:32" x14ac:dyDescent="0.35">
      <c r="A224" s="22">
        <v>217</v>
      </c>
      <c r="D224" s="8"/>
      <c r="F224" s="18"/>
      <c r="G224" s="131"/>
      <c r="H224" s="132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  <c r="AB224" s="133"/>
      <c r="AC224" s="133"/>
      <c r="AD224" s="133"/>
      <c r="AE224" s="133"/>
      <c r="AF224" s="20">
        <v>0</v>
      </c>
    </row>
    <row r="225" spans="1:32" x14ac:dyDescent="0.35">
      <c r="A225" s="22">
        <v>218</v>
      </c>
      <c r="D225" s="8"/>
      <c r="F225" s="18"/>
      <c r="G225" s="131"/>
      <c r="H225" s="132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20">
        <v>0</v>
      </c>
    </row>
    <row r="226" spans="1:32" x14ac:dyDescent="0.35">
      <c r="A226" s="22">
        <v>219</v>
      </c>
      <c r="D226" s="8"/>
      <c r="F226" s="18"/>
      <c r="G226" s="131"/>
      <c r="H226" s="132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  <c r="AB226" s="133"/>
      <c r="AC226" s="133"/>
      <c r="AD226" s="133"/>
      <c r="AE226" s="133"/>
      <c r="AF226" s="20">
        <v>0</v>
      </c>
    </row>
    <row r="227" spans="1:32" x14ac:dyDescent="0.35">
      <c r="A227" s="22">
        <v>220</v>
      </c>
      <c r="D227" s="8"/>
      <c r="F227" s="18"/>
      <c r="G227" s="131"/>
      <c r="H227" s="132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  <c r="AB227" s="133"/>
      <c r="AC227" s="133"/>
      <c r="AD227" s="133"/>
      <c r="AE227" s="133"/>
      <c r="AF227" s="20">
        <v>0</v>
      </c>
    </row>
    <row r="228" spans="1:32" x14ac:dyDescent="0.35">
      <c r="A228" s="22">
        <v>221</v>
      </c>
      <c r="D228" s="8"/>
      <c r="F228" s="18"/>
      <c r="G228" s="131"/>
      <c r="H228" s="132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  <c r="AB228" s="133"/>
      <c r="AC228" s="133"/>
      <c r="AD228" s="133"/>
      <c r="AE228" s="133"/>
      <c r="AF228" s="20">
        <v>0</v>
      </c>
    </row>
    <row r="229" spans="1:32" x14ac:dyDescent="0.35">
      <c r="A229" s="22">
        <v>222</v>
      </c>
      <c r="D229" s="8"/>
      <c r="F229" s="18"/>
      <c r="G229" s="131"/>
      <c r="H229" s="132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  <c r="AB229" s="133"/>
      <c r="AC229" s="133"/>
      <c r="AD229" s="133"/>
      <c r="AE229" s="133"/>
      <c r="AF229" s="20">
        <v>0</v>
      </c>
    </row>
    <row r="230" spans="1:32" x14ac:dyDescent="0.35">
      <c r="A230" s="22">
        <v>223</v>
      </c>
      <c r="D230" s="8"/>
      <c r="F230" s="18"/>
      <c r="G230" s="131"/>
      <c r="H230" s="132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  <c r="AB230" s="133"/>
      <c r="AC230" s="133"/>
      <c r="AD230" s="133"/>
      <c r="AE230" s="133"/>
      <c r="AF230" s="20">
        <v>0</v>
      </c>
    </row>
    <row r="231" spans="1:32" x14ac:dyDescent="0.35">
      <c r="A231" s="22">
        <v>224</v>
      </c>
      <c r="D231" s="8"/>
      <c r="F231" s="18"/>
      <c r="G231" s="131"/>
      <c r="H231" s="132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  <c r="AB231" s="133"/>
      <c r="AC231" s="133"/>
      <c r="AD231" s="133"/>
      <c r="AE231" s="133"/>
      <c r="AF231" s="20">
        <v>0</v>
      </c>
    </row>
    <row r="232" spans="1:32" x14ac:dyDescent="0.35">
      <c r="A232" s="22">
        <v>225</v>
      </c>
      <c r="D232" s="8"/>
      <c r="F232" s="18"/>
      <c r="G232" s="131"/>
      <c r="H232" s="132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  <c r="AB232" s="133"/>
      <c r="AC232" s="133"/>
      <c r="AD232" s="133"/>
      <c r="AE232" s="133"/>
      <c r="AF232" s="20">
        <v>0</v>
      </c>
    </row>
    <row r="233" spans="1:32" x14ac:dyDescent="0.35">
      <c r="A233" s="22">
        <v>226</v>
      </c>
      <c r="D233" s="8"/>
      <c r="F233" s="18"/>
      <c r="G233" s="131"/>
      <c r="H233" s="132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  <c r="AB233" s="133"/>
      <c r="AC233" s="133"/>
      <c r="AD233" s="133"/>
      <c r="AE233" s="133"/>
      <c r="AF233" s="20">
        <v>0</v>
      </c>
    </row>
    <row r="234" spans="1:32" x14ac:dyDescent="0.35">
      <c r="A234" s="22">
        <v>227</v>
      </c>
      <c r="D234" s="8"/>
      <c r="F234" s="18"/>
      <c r="G234" s="131"/>
      <c r="H234" s="132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  <c r="AB234" s="133"/>
      <c r="AC234" s="133"/>
      <c r="AD234" s="133"/>
      <c r="AE234" s="133"/>
      <c r="AF234" s="20">
        <v>0</v>
      </c>
    </row>
    <row r="235" spans="1:32" x14ac:dyDescent="0.35">
      <c r="A235" s="22">
        <v>228</v>
      </c>
      <c r="D235" s="8"/>
      <c r="F235" s="18"/>
      <c r="G235" s="131"/>
      <c r="H235" s="132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  <c r="AB235" s="133"/>
      <c r="AC235" s="133"/>
      <c r="AD235" s="133"/>
      <c r="AE235" s="133"/>
      <c r="AF235" s="20">
        <v>0</v>
      </c>
    </row>
    <row r="236" spans="1:32" x14ac:dyDescent="0.35">
      <c r="A236" s="22">
        <v>229</v>
      </c>
      <c r="D236" s="8"/>
      <c r="F236" s="18"/>
      <c r="G236" s="131"/>
      <c r="H236" s="132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  <c r="AB236" s="133"/>
      <c r="AC236" s="133"/>
      <c r="AD236" s="133"/>
      <c r="AE236" s="133"/>
      <c r="AF236" s="20">
        <v>0</v>
      </c>
    </row>
    <row r="237" spans="1:32" x14ac:dyDescent="0.35">
      <c r="A237" s="22">
        <v>230</v>
      </c>
      <c r="D237" s="8"/>
      <c r="F237" s="18"/>
      <c r="G237" s="131"/>
      <c r="H237" s="132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  <c r="AB237" s="133"/>
      <c r="AC237" s="133"/>
      <c r="AD237" s="133"/>
      <c r="AE237" s="133"/>
      <c r="AF237" s="20">
        <v>0</v>
      </c>
    </row>
    <row r="238" spans="1:32" x14ac:dyDescent="0.35">
      <c r="A238" s="22">
        <v>231</v>
      </c>
      <c r="D238" s="8"/>
      <c r="F238" s="18"/>
      <c r="G238" s="131"/>
      <c r="H238" s="132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  <c r="AB238" s="133"/>
      <c r="AC238" s="133"/>
      <c r="AD238" s="133"/>
      <c r="AE238" s="133"/>
      <c r="AF238" s="20">
        <v>0</v>
      </c>
    </row>
    <row r="239" spans="1:32" x14ac:dyDescent="0.35">
      <c r="A239" s="22">
        <v>232</v>
      </c>
      <c r="D239" s="8"/>
      <c r="F239" s="18"/>
      <c r="G239" s="131"/>
      <c r="H239" s="132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  <c r="AB239" s="133"/>
      <c r="AC239" s="133"/>
      <c r="AD239" s="133"/>
      <c r="AE239" s="133"/>
      <c r="AF239" s="20">
        <v>0</v>
      </c>
    </row>
    <row r="240" spans="1:32" x14ac:dyDescent="0.35">
      <c r="A240" s="22">
        <v>233</v>
      </c>
      <c r="D240" s="8"/>
      <c r="F240" s="18"/>
      <c r="G240" s="131"/>
      <c r="H240" s="132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  <c r="AB240" s="133"/>
      <c r="AC240" s="133"/>
      <c r="AD240" s="133"/>
      <c r="AE240" s="133"/>
      <c r="AF240" s="20">
        <v>0</v>
      </c>
    </row>
    <row r="241" spans="1:32" x14ac:dyDescent="0.35">
      <c r="A241" s="22">
        <v>234</v>
      </c>
      <c r="D241" s="8"/>
      <c r="F241" s="18"/>
      <c r="G241" s="131"/>
      <c r="H241" s="132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  <c r="AB241" s="133"/>
      <c r="AC241" s="133"/>
      <c r="AD241" s="133"/>
      <c r="AE241" s="133"/>
      <c r="AF241" s="20">
        <v>0</v>
      </c>
    </row>
    <row r="242" spans="1:32" x14ac:dyDescent="0.35">
      <c r="A242" s="22">
        <v>235</v>
      </c>
      <c r="D242" s="8"/>
      <c r="F242" s="18"/>
      <c r="G242" s="131"/>
      <c r="H242" s="132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  <c r="AB242" s="133"/>
      <c r="AC242" s="133"/>
      <c r="AD242" s="133"/>
      <c r="AE242" s="133"/>
      <c r="AF242" s="20">
        <v>0</v>
      </c>
    </row>
    <row r="243" spans="1:32" x14ac:dyDescent="0.35">
      <c r="A243" s="22">
        <v>236</v>
      </c>
      <c r="D243" s="8"/>
      <c r="F243" s="18"/>
      <c r="G243" s="131"/>
      <c r="H243" s="132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  <c r="AB243" s="133"/>
      <c r="AC243" s="133"/>
      <c r="AD243" s="133"/>
      <c r="AE243" s="133"/>
      <c r="AF243" s="20">
        <v>0</v>
      </c>
    </row>
    <row r="244" spans="1:32" x14ac:dyDescent="0.35">
      <c r="A244" s="22">
        <v>237</v>
      </c>
      <c r="D244" s="8"/>
      <c r="F244" s="18"/>
      <c r="G244" s="131"/>
      <c r="H244" s="132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  <c r="AB244" s="133"/>
      <c r="AC244" s="133"/>
      <c r="AD244" s="133"/>
      <c r="AE244" s="133"/>
      <c r="AF244" s="20">
        <v>0</v>
      </c>
    </row>
    <row r="245" spans="1:32" x14ac:dyDescent="0.35">
      <c r="A245" s="22">
        <v>238</v>
      </c>
      <c r="D245" s="8"/>
      <c r="F245" s="18"/>
      <c r="G245" s="131"/>
      <c r="H245" s="132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  <c r="AB245" s="133"/>
      <c r="AC245" s="133"/>
      <c r="AD245" s="133"/>
      <c r="AE245" s="133"/>
      <c r="AF245" s="20">
        <v>0</v>
      </c>
    </row>
    <row r="246" spans="1:32" x14ac:dyDescent="0.35">
      <c r="A246" s="22">
        <v>239</v>
      </c>
      <c r="D246" s="8"/>
      <c r="F246" s="18"/>
      <c r="G246" s="131"/>
      <c r="H246" s="132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  <c r="AB246" s="133"/>
      <c r="AC246" s="133"/>
      <c r="AD246" s="133"/>
      <c r="AE246" s="133"/>
      <c r="AF246" s="20">
        <v>0</v>
      </c>
    </row>
    <row r="247" spans="1:32" x14ac:dyDescent="0.35">
      <c r="A247" s="22">
        <v>240</v>
      </c>
      <c r="D247" s="8"/>
      <c r="F247" s="18"/>
      <c r="G247" s="131"/>
      <c r="H247" s="132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  <c r="AB247" s="133"/>
      <c r="AC247" s="133"/>
      <c r="AD247" s="133"/>
      <c r="AE247" s="133"/>
      <c r="AF247" s="20">
        <v>0</v>
      </c>
    </row>
    <row r="248" spans="1:32" x14ac:dyDescent="0.35">
      <c r="A248" s="22">
        <v>241</v>
      </c>
      <c r="D248" s="8"/>
      <c r="F248" s="18"/>
      <c r="G248" s="131"/>
      <c r="H248" s="132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  <c r="AB248" s="133"/>
      <c r="AC248" s="133"/>
      <c r="AD248" s="133"/>
      <c r="AE248" s="133"/>
      <c r="AF248" s="20">
        <v>0</v>
      </c>
    </row>
    <row r="249" spans="1:32" x14ac:dyDescent="0.35">
      <c r="A249" s="22">
        <v>242</v>
      </c>
      <c r="D249" s="8"/>
      <c r="F249" s="18"/>
      <c r="G249" s="131"/>
      <c r="H249" s="132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133"/>
      <c r="AC249" s="133"/>
      <c r="AD249" s="133"/>
      <c r="AE249" s="133"/>
      <c r="AF249" s="20">
        <v>0</v>
      </c>
    </row>
    <row r="250" spans="1:32" x14ac:dyDescent="0.35">
      <c r="A250" s="22">
        <v>243</v>
      </c>
      <c r="D250" s="8"/>
      <c r="F250" s="18"/>
      <c r="G250" s="131"/>
      <c r="H250" s="132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  <c r="AB250" s="133"/>
      <c r="AC250" s="133"/>
      <c r="AD250" s="133"/>
      <c r="AE250" s="133"/>
      <c r="AF250" s="20">
        <v>0</v>
      </c>
    </row>
    <row r="251" spans="1:32" x14ac:dyDescent="0.35">
      <c r="A251" s="22">
        <v>244</v>
      </c>
      <c r="D251" s="8"/>
      <c r="F251" s="18"/>
      <c r="G251" s="131"/>
      <c r="H251" s="132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  <c r="AB251" s="133"/>
      <c r="AC251" s="133"/>
      <c r="AD251" s="133"/>
      <c r="AE251" s="133"/>
      <c r="AF251" s="20">
        <v>0</v>
      </c>
    </row>
    <row r="252" spans="1:32" x14ac:dyDescent="0.35">
      <c r="A252" s="22">
        <v>245</v>
      </c>
      <c r="D252" s="8"/>
      <c r="F252" s="18"/>
      <c r="G252" s="131"/>
      <c r="H252" s="132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  <c r="AB252" s="133"/>
      <c r="AC252" s="133"/>
      <c r="AD252" s="133"/>
      <c r="AE252" s="133"/>
      <c r="AF252" s="20">
        <v>0</v>
      </c>
    </row>
    <row r="253" spans="1:32" x14ac:dyDescent="0.35">
      <c r="A253" s="22">
        <v>246</v>
      </c>
      <c r="D253" s="8"/>
      <c r="F253" s="18"/>
      <c r="G253" s="131"/>
      <c r="H253" s="132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  <c r="AB253" s="133"/>
      <c r="AC253" s="133"/>
      <c r="AD253" s="133"/>
      <c r="AE253" s="133"/>
      <c r="AF253" s="20">
        <v>0</v>
      </c>
    </row>
    <row r="254" spans="1:32" x14ac:dyDescent="0.35">
      <c r="A254" s="22">
        <v>247</v>
      </c>
      <c r="D254" s="8"/>
      <c r="F254" s="18"/>
      <c r="G254" s="131"/>
      <c r="H254" s="132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  <c r="AB254" s="133"/>
      <c r="AC254" s="133"/>
      <c r="AD254" s="133"/>
      <c r="AE254" s="133"/>
      <c r="AF254" s="20">
        <v>0</v>
      </c>
    </row>
    <row r="255" spans="1:32" x14ac:dyDescent="0.35">
      <c r="A255" s="22">
        <v>248</v>
      </c>
      <c r="D255" s="8"/>
      <c r="F255" s="18"/>
      <c r="G255" s="131"/>
      <c r="H255" s="132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  <c r="AB255" s="133"/>
      <c r="AC255" s="133"/>
      <c r="AD255" s="133"/>
      <c r="AE255" s="133"/>
      <c r="AF255" s="20">
        <v>0</v>
      </c>
    </row>
    <row r="256" spans="1:32" x14ac:dyDescent="0.35">
      <c r="A256" s="22">
        <v>249</v>
      </c>
      <c r="D256" s="8"/>
      <c r="F256" s="18"/>
      <c r="G256" s="131"/>
      <c r="H256" s="132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  <c r="AB256" s="133"/>
      <c r="AC256" s="133"/>
      <c r="AD256" s="133"/>
      <c r="AE256" s="133"/>
      <c r="AF256" s="20">
        <v>0</v>
      </c>
    </row>
    <row r="257" spans="1:32" x14ac:dyDescent="0.35">
      <c r="A257" s="22">
        <v>250</v>
      </c>
      <c r="D257" s="8"/>
      <c r="F257" s="18"/>
      <c r="G257" s="131"/>
      <c r="H257" s="132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  <c r="AB257" s="133"/>
      <c r="AC257" s="133"/>
      <c r="AD257" s="133"/>
      <c r="AE257" s="133"/>
      <c r="AF257" s="20">
        <v>0</v>
      </c>
    </row>
    <row r="258" spans="1:32" x14ac:dyDescent="0.35">
      <c r="A258" s="22">
        <v>251</v>
      </c>
      <c r="D258" s="8"/>
      <c r="F258" s="18"/>
      <c r="G258" s="131"/>
      <c r="H258" s="132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  <c r="AB258" s="133"/>
      <c r="AC258" s="133"/>
      <c r="AD258" s="133"/>
      <c r="AE258" s="133"/>
      <c r="AF258" s="20">
        <v>0</v>
      </c>
    </row>
    <row r="259" spans="1:32" x14ac:dyDescent="0.35">
      <c r="A259" s="22">
        <v>252</v>
      </c>
      <c r="D259" s="8"/>
      <c r="F259" s="18"/>
      <c r="G259" s="131"/>
      <c r="H259" s="132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  <c r="AB259" s="133"/>
      <c r="AC259" s="133"/>
      <c r="AD259" s="133"/>
      <c r="AE259" s="133"/>
      <c r="AF259" s="20">
        <v>0</v>
      </c>
    </row>
    <row r="260" spans="1:32" x14ac:dyDescent="0.35">
      <c r="A260" s="22">
        <v>253</v>
      </c>
      <c r="D260" s="8"/>
      <c r="F260" s="18"/>
      <c r="G260" s="131"/>
      <c r="H260" s="132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  <c r="AB260" s="133"/>
      <c r="AC260" s="133"/>
      <c r="AD260" s="133"/>
      <c r="AE260" s="133"/>
      <c r="AF260" s="20">
        <v>0</v>
      </c>
    </row>
    <row r="261" spans="1:32" x14ac:dyDescent="0.35">
      <c r="A261" s="22">
        <v>254</v>
      </c>
      <c r="D261" s="8"/>
      <c r="F261" s="18"/>
      <c r="G261" s="131"/>
      <c r="H261" s="132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  <c r="AB261" s="133"/>
      <c r="AC261" s="133"/>
      <c r="AD261" s="133"/>
      <c r="AE261" s="133"/>
      <c r="AF261" s="20">
        <v>0</v>
      </c>
    </row>
    <row r="262" spans="1:32" x14ac:dyDescent="0.35">
      <c r="A262" s="22">
        <v>255</v>
      </c>
      <c r="D262" s="8"/>
      <c r="F262" s="18"/>
      <c r="G262" s="131"/>
      <c r="H262" s="132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  <c r="AB262" s="133"/>
      <c r="AC262" s="133"/>
      <c r="AD262" s="133"/>
      <c r="AE262" s="133"/>
      <c r="AF262" s="20">
        <v>0</v>
      </c>
    </row>
    <row r="263" spans="1:32" x14ac:dyDescent="0.35">
      <c r="A263" s="22">
        <v>256</v>
      </c>
      <c r="D263" s="8"/>
      <c r="F263" s="18"/>
      <c r="G263" s="131"/>
      <c r="H263" s="132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  <c r="AB263" s="133"/>
      <c r="AC263" s="133"/>
      <c r="AD263" s="133"/>
      <c r="AE263" s="133"/>
      <c r="AF263" s="20">
        <v>0</v>
      </c>
    </row>
    <row r="264" spans="1:32" x14ac:dyDescent="0.35">
      <c r="A264" s="22">
        <v>257</v>
      </c>
      <c r="D264" s="8"/>
      <c r="F264" s="18"/>
      <c r="G264" s="131"/>
      <c r="H264" s="132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  <c r="AB264" s="133"/>
      <c r="AC264" s="133"/>
      <c r="AD264" s="133"/>
      <c r="AE264" s="133"/>
      <c r="AF264" s="20">
        <v>0</v>
      </c>
    </row>
    <row r="265" spans="1:32" x14ac:dyDescent="0.35">
      <c r="A265" s="22">
        <v>258</v>
      </c>
      <c r="D265" s="8"/>
      <c r="F265" s="18"/>
      <c r="G265" s="131"/>
      <c r="H265" s="132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  <c r="AB265" s="133"/>
      <c r="AC265" s="133"/>
      <c r="AD265" s="133"/>
      <c r="AE265" s="133"/>
      <c r="AF265" s="20">
        <v>0</v>
      </c>
    </row>
    <row r="266" spans="1:32" x14ac:dyDescent="0.35">
      <c r="A266" s="22">
        <v>259</v>
      </c>
      <c r="D266" s="8"/>
      <c r="F266" s="18"/>
      <c r="G266" s="131"/>
      <c r="H266" s="132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  <c r="AB266" s="133"/>
      <c r="AC266" s="133"/>
      <c r="AD266" s="133"/>
      <c r="AE266" s="133"/>
      <c r="AF266" s="20">
        <v>0</v>
      </c>
    </row>
    <row r="267" spans="1:32" x14ac:dyDescent="0.35">
      <c r="A267" s="22">
        <v>260</v>
      </c>
      <c r="D267" s="8"/>
      <c r="F267" s="18"/>
      <c r="G267" s="131"/>
      <c r="H267" s="132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  <c r="AB267" s="133"/>
      <c r="AC267" s="133"/>
      <c r="AD267" s="133"/>
      <c r="AE267" s="133"/>
      <c r="AF267" s="20">
        <v>0</v>
      </c>
    </row>
    <row r="268" spans="1:32" x14ac:dyDescent="0.35">
      <c r="A268" s="22">
        <v>261</v>
      </c>
      <c r="D268" s="8"/>
      <c r="F268" s="18"/>
      <c r="G268" s="131"/>
      <c r="H268" s="132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  <c r="AB268" s="133"/>
      <c r="AC268" s="133"/>
      <c r="AD268" s="133"/>
      <c r="AE268" s="133"/>
      <c r="AF268" s="20">
        <v>0</v>
      </c>
    </row>
    <row r="269" spans="1:32" x14ac:dyDescent="0.35">
      <c r="A269" s="22">
        <v>262</v>
      </c>
      <c r="D269" s="8"/>
      <c r="F269" s="18"/>
      <c r="G269" s="131"/>
      <c r="H269" s="132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  <c r="AB269" s="133"/>
      <c r="AC269" s="133"/>
      <c r="AD269" s="133"/>
      <c r="AE269" s="133"/>
      <c r="AF269" s="20">
        <v>0</v>
      </c>
    </row>
    <row r="270" spans="1:32" x14ac:dyDescent="0.35">
      <c r="A270" s="22">
        <v>263</v>
      </c>
      <c r="D270" s="8"/>
      <c r="F270" s="18"/>
      <c r="G270" s="131"/>
      <c r="H270" s="132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  <c r="AB270" s="133"/>
      <c r="AC270" s="133"/>
      <c r="AD270" s="133"/>
      <c r="AE270" s="133"/>
      <c r="AF270" s="20">
        <v>0</v>
      </c>
    </row>
    <row r="271" spans="1:32" x14ac:dyDescent="0.35">
      <c r="A271" s="22">
        <v>264</v>
      </c>
      <c r="D271" s="8"/>
      <c r="F271" s="18"/>
      <c r="G271" s="131"/>
      <c r="H271" s="132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  <c r="AB271" s="133"/>
      <c r="AC271" s="133"/>
      <c r="AD271" s="133"/>
      <c r="AE271" s="133"/>
      <c r="AF271" s="20">
        <v>0</v>
      </c>
    </row>
    <row r="272" spans="1:32" x14ac:dyDescent="0.35">
      <c r="A272" s="22">
        <v>265</v>
      </c>
      <c r="D272" s="8"/>
      <c r="F272" s="18"/>
      <c r="G272" s="131"/>
      <c r="H272" s="132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  <c r="AB272" s="133"/>
      <c r="AC272" s="133"/>
      <c r="AD272" s="133"/>
      <c r="AE272" s="133"/>
      <c r="AF272" s="20">
        <v>0</v>
      </c>
    </row>
    <row r="273" spans="1:32" x14ac:dyDescent="0.35">
      <c r="A273" s="22">
        <v>266</v>
      </c>
      <c r="D273" s="8"/>
      <c r="F273" s="18"/>
      <c r="G273" s="131"/>
      <c r="H273" s="132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  <c r="AB273" s="133"/>
      <c r="AC273" s="133"/>
      <c r="AD273" s="133"/>
      <c r="AE273" s="133"/>
      <c r="AF273" s="20">
        <v>0</v>
      </c>
    </row>
    <row r="274" spans="1:32" x14ac:dyDescent="0.35">
      <c r="A274" s="22">
        <v>267</v>
      </c>
      <c r="D274" s="8"/>
      <c r="F274" s="18"/>
      <c r="G274" s="131"/>
      <c r="H274" s="132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  <c r="AB274" s="133"/>
      <c r="AC274" s="133"/>
      <c r="AD274" s="133"/>
      <c r="AE274" s="133"/>
      <c r="AF274" s="20">
        <v>0</v>
      </c>
    </row>
    <row r="275" spans="1:32" x14ac:dyDescent="0.35">
      <c r="A275" s="22">
        <v>268</v>
      </c>
      <c r="D275" s="8"/>
      <c r="F275" s="18"/>
      <c r="G275" s="131"/>
      <c r="H275" s="132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  <c r="AB275" s="133"/>
      <c r="AC275" s="133"/>
      <c r="AD275" s="133"/>
      <c r="AE275" s="133"/>
      <c r="AF275" s="20">
        <v>0</v>
      </c>
    </row>
    <row r="276" spans="1:32" x14ac:dyDescent="0.35">
      <c r="A276" s="22">
        <v>269</v>
      </c>
      <c r="D276" s="8"/>
      <c r="F276" s="18"/>
      <c r="G276" s="131"/>
      <c r="H276" s="132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  <c r="AB276" s="133"/>
      <c r="AC276" s="133"/>
      <c r="AD276" s="133"/>
      <c r="AE276" s="133"/>
      <c r="AF276" s="20">
        <v>0</v>
      </c>
    </row>
    <row r="277" spans="1:32" x14ac:dyDescent="0.35">
      <c r="A277" s="22">
        <v>270</v>
      </c>
      <c r="D277" s="8"/>
      <c r="F277" s="18"/>
      <c r="G277" s="131"/>
      <c r="H277" s="132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  <c r="AB277" s="133"/>
      <c r="AC277" s="133"/>
      <c r="AD277" s="133"/>
      <c r="AE277" s="133"/>
      <c r="AF277" s="20">
        <v>0</v>
      </c>
    </row>
    <row r="278" spans="1:32" x14ac:dyDescent="0.35">
      <c r="A278" s="22">
        <v>271</v>
      </c>
      <c r="D278" s="8"/>
      <c r="F278" s="18"/>
      <c r="G278" s="131"/>
      <c r="H278" s="132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  <c r="AB278" s="133"/>
      <c r="AC278" s="133"/>
      <c r="AD278" s="133"/>
      <c r="AE278" s="133"/>
      <c r="AF278" s="20">
        <v>0</v>
      </c>
    </row>
    <row r="279" spans="1:32" x14ac:dyDescent="0.35">
      <c r="A279" s="22">
        <v>272</v>
      </c>
      <c r="D279" s="8"/>
      <c r="F279" s="18"/>
      <c r="G279" s="131"/>
      <c r="H279" s="132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  <c r="AB279" s="133"/>
      <c r="AC279" s="133"/>
      <c r="AD279" s="133"/>
      <c r="AE279" s="133"/>
      <c r="AF279" s="20">
        <v>0</v>
      </c>
    </row>
    <row r="280" spans="1:32" x14ac:dyDescent="0.35">
      <c r="A280" s="22">
        <v>273</v>
      </c>
      <c r="D280" s="8"/>
      <c r="F280" s="18"/>
      <c r="G280" s="131"/>
      <c r="H280" s="132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  <c r="AB280" s="133"/>
      <c r="AC280" s="133"/>
      <c r="AD280" s="133"/>
      <c r="AE280" s="133"/>
      <c r="AF280" s="20">
        <v>0</v>
      </c>
    </row>
    <row r="281" spans="1:32" x14ac:dyDescent="0.35">
      <c r="A281" s="22">
        <v>274</v>
      </c>
      <c r="D281" s="8"/>
      <c r="F281" s="18"/>
      <c r="G281" s="131"/>
      <c r="H281" s="132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  <c r="AB281" s="133"/>
      <c r="AC281" s="133"/>
      <c r="AD281" s="133"/>
      <c r="AE281" s="133"/>
      <c r="AF281" s="20">
        <v>0</v>
      </c>
    </row>
    <row r="282" spans="1:32" x14ac:dyDescent="0.35">
      <c r="A282" s="22">
        <v>275</v>
      </c>
      <c r="D282" s="8"/>
      <c r="F282" s="18"/>
      <c r="G282" s="131"/>
      <c r="H282" s="132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  <c r="AB282" s="133"/>
      <c r="AC282" s="133"/>
      <c r="AD282" s="133"/>
      <c r="AE282" s="133"/>
      <c r="AF282" s="20">
        <v>0</v>
      </c>
    </row>
    <row r="283" spans="1:32" x14ac:dyDescent="0.35">
      <c r="A283" s="22">
        <v>276</v>
      </c>
      <c r="D283" s="8"/>
      <c r="F283" s="18"/>
      <c r="G283" s="131"/>
      <c r="H283" s="132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  <c r="AA283" s="133"/>
      <c r="AB283" s="133"/>
      <c r="AC283" s="133"/>
      <c r="AD283" s="133"/>
      <c r="AE283" s="133"/>
      <c r="AF283" s="20">
        <v>0</v>
      </c>
    </row>
    <row r="284" spans="1:32" x14ac:dyDescent="0.35">
      <c r="A284" s="22">
        <v>277</v>
      </c>
      <c r="D284" s="8"/>
      <c r="F284" s="18"/>
      <c r="G284" s="131"/>
      <c r="H284" s="132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  <c r="AB284" s="133"/>
      <c r="AC284" s="133"/>
      <c r="AD284" s="133"/>
      <c r="AE284" s="133"/>
      <c r="AF284" s="20">
        <v>0</v>
      </c>
    </row>
    <row r="285" spans="1:32" x14ac:dyDescent="0.35">
      <c r="A285" s="22">
        <v>278</v>
      </c>
      <c r="D285" s="8"/>
      <c r="F285" s="18"/>
      <c r="G285" s="131"/>
      <c r="H285" s="132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  <c r="AB285" s="133"/>
      <c r="AC285" s="133"/>
      <c r="AD285" s="133"/>
      <c r="AE285" s="133"/>
      <c r="AF285" s="20">
        <v>0</v>
      </c>
    </row>
    <row r="286" spans="1:32" x14ac:dyDescent="0.35">
      <c r="A286" s="22">
        <v>279</v>
      </c>
      <c r="D286" s="8"/>
      <c r="F286" s="18"/>
      <c r="G286" s="131"/>
      <c r="H286" s="132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  <c r="AB286" s="133"/>
      <c r="AC286" s="133"/>
      <c r="AD286" s="133"/>
      <c r="AE286" s="133"/>
      <c r="AF286" s="20">
        <v>0</v>
      </c>
    </row>
    <row r="287" spans="1:32" x14ac:dyDescent="0.35">
      <c r="A287" s="22">
        <v>280</v>
      </c>
      <c r="D287" s="8"/>
      <c r="F287" s="18"/>
      <c r="G287" s="131"/>
      <c r="H287" s="132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  <c r="AB287" s="133"/>
      <c r="AC287" s="133"/>
      <c r="AD287" s="133"/>
      <c r="AE287" s="133"/>
      <c r="AF287" s="20">
        <v>0</v>
      </c>
    </row>
    <row r="288" spans="1:32" x14ac:dyDescent="0.35">
      <c r="A288" s="22">
        <v>281</v>
      </c>
      <c r="D288" s="8"/>
      <c r="F288" s="18"/>
      <c r="G288" s="131"/>
      <c r="H288" s="132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  <c r="AB288" s="133"/>
      <c r="AC288" s="133"/>
      <c r="AD288" s="133"/>
      <c r="AE288" s="133"/>
      <c r="AF288" s="20">
        <v>0</v>
      </c>
    </row>
    <row r="289" spans="1:32" x14ac:dyDescent="0.35">
      <c r="A289" s="22">
        <v>282</v>
      </c>
      <c r="D289" s="8"/>
      <c r="F289" s="18"/>
      <c r="G289" s="131"/>
      <c r="H289" s="132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  <c r="AB289" s="133"/>
      <c r="AC289" s="133"/>
      <c r="AD289" s="133"/>
      <c r="AE289" s="133"/>
      <c r="AF289" s="20">
        <v>0</v>
      </c>
    </row>
    <row r="290" spans="1:32" x14ac:dyDescent="0.35">
      <c r="A290" s="22">
        <v>283</v>
      </c>
      <c r="D290" s="8"/>
      <c r="F290" s="18"/>
      <c r="G290" s="131"/>
      <c r="H290" s="132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  <c r="AB290" s="133"/>
      <c r="AC290" s="133"/>
      <c r="AD290" s="133"/>
      <c r="AE290" s="133"/>
      <c r="AF290" s="20">
        <v>0</v>
      </c>
    </row>
    <row r="291" spans="1:32" x14ac:dyDescent="0.35">
      <c r="A291" s="22">
        <v>284</v>
      </c>
      <c r="D291" s="8"/>
      <c r="F291" s="18"/>
      <c r="G291" s="131"/>
      <c r="H291" s="132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  <c r="AB291" s="133"/>
      <c r="AC291" s="133"/>
      <c r="AD291" s="133"/>
      <c r="AE291" s="133"/>
      <c r="AF291" s="20">
        <v>0</v>
      </c>
    </row>
    <row r="292" spans="1:32" x14ac:dyDescent="0.35">
      <c r="A292" s="22">
        <v>285</v>
      </c>
      <c r="D292" s="8"/>
      <c r="F292" s="18"/>
      <c r="G292" s="131"/>
      <c r="H292" s="132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  <c r="AB292" s="133"/>
      <c r="AC292" s="133"/>
      <c r="AD292" s="133"/>
      <c r="AE292" s="133"/>
      <c r="AF292" s="20">
        <v>0</v>
      </c>
    </row>
    <row r="293" spans="1:32" x14ac:dyDescent="0.35">
      <c r="A293" s="22">
        <v>286</v>
      </c>
      <c r="D293" s="8"/>
      <c r="F293" s="18"/>
      <c r="G293" s="131"/>
      <c r="H293" s="132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3"/>
      <c r="AB293" s="133"/>
      <c r="AC293" s="133"/>
      <c r="AD293" s="133"/>
      <c r="AE293" s="133"/>
      <c r="AF293" s="20">
        <v>0</v>
      </c>
    </row>
    <row r="294" spans="1:32" x14ac:dyDescent="0.35">
      <c r="A294" s="22">
        <v>287</v>
      </c>
      <c r="D294" s="8"/>
      <c r="F294" s="18"/>
      <c r="G294" s="131"/>
      <c r="H294" s="132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  <c r="AB294" s="133"/>
      <c r="AC294" s="133"/>
      <c r="AD294" s="133"/>
      <c r="AE294" s="133"/>
      <c r="AF294" s="20">
        <v>0</v>
      </c>
    </row>
    <row r="295" spans="1:32" x14ac:dyDescent="0.35">
      <c r="A295" s="22">
        <v>288</v>
      </c>
      <c r="D295" s="8"/>
      <c r="F295" s="18"/>
      <c r="G295" s="131"/>
      <c r="H295" s="132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  <c r="AB295" s="133"/>
      <c r="AC295" s="133"/>
      <c r="AD295" s="133"/>
      <c r="AE295" s="133"/>
      <c r="AF295" s="20">
        <v>0</v>
      </c>
    </row>
    <row r="296" spans="1:32" x14ac:dyDescent="0.35">
      <c r="A296" s="22">
        <v>289</v>
      </c>
      <c r="D296" s="8"/>
      <c r="F296" s="18"/>
      <c r="G296" s="131"/>
      <c r="H296" s="132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  <c r="AB296" s="133"/>
      <c r="AC296" s="133"/>
      <c r="AD296" s="133"/>
      <c r="AE296" s="133"/>
      <c r="AF296" s="20">
        <v>0</v>
      </c>
    </row>
    <row r="297" spans="1:32" x14ac:dyDescent="0.35">
      <c r="A297" s="22">
        <v>290</v>
      </c>
      <c r="D297" s="8"/>
      <c r="F297" s="18"/>
      <c r="G297" s="131"/>
      <c r="H297" s="132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  <c r="AB297" s="133"/>
      <c r="AC297" s="133"/>
      <c r="AD297" s="133"/>
      <c r="AE297" s="133"/>
      <c r="AF297" s="20">
        <v>0</v>
      </c>
    </row>
    <row r="298" spans="1:32" x14ac:dyDescent="0.35">
      <c r="A298" s="22">
        <v>291</v>
      </c>
      <c r="D298" s="8"/>
      <c r="F298" s="18"/>
      <c r="G298" s="131"/>
      <c r="H298" s="132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  <c r="AB298" s="133"/>
      <c r="AC298" s="133"/>
      <c r="AD298" s="133"/>
      <c r="AE298" s="133"/>
      <c r="AF298" s="20">
        <v>0</v>
      </c>
    </row>
    <row r="299" spans="1:32" x14ac:dyDescent="0.35">
      <c r="A299" s="22">
        <v>292</v>
      </c>
      <c r="D299" s="8"/>
      <c r="F299" s="18"/>
      <c r="G299" s="131"/>
      <c r="H299" s="132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  <c r="AB299" s="133"/>
      <c r="AC299" s="133"/>
      <c r="AD299" s="133"/>
      <c r="AE299" s="133"/>
      <c r="AF299" s="20">
        <v>0</v>
      </c>
    </row>
    <row r="300" spans="1:32" x14ac:dyDescent="0.35">
      <c r="A300" s="22">
        <v>293</v>
      </c>
      <c r="D300" s="8"/>
      <c r="F300" s="18"/>
      <c r="G300" s="131"/>
      <c r="H300" s="132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  <c r="AB300" s="133"/>
      <c r="AC300" s="133"/>
      <c r="AD300" s="133"/>
      <c r="AE300" s="133"/>
      <c r="AF300" s="20">
        <v>0</v>
      </c>
    </row>
    <row r="301" spans="1:32" x14ac:dyDescent="0.35">
      <c r="A301" s="22">
        <v>294</v>
      </c>
      <c r="D301" s="8"/>
      <c r="F301" s="18"/>
      <c r="G301" s="131"/>
      <c r="H301" s="132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20">
        <v>0</v>
      </c>
    </row>
    <row r="302" spans="1:32" x14ac:dyDescent="0.35">
      <c r="A302" s="22">
        <v>295</v>
      </c>
      <c r="D302" s="8"/>
      <c r="F302" s="18"/>
      <c r="G302" s="131"/>
      <c r="H302" s="132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  <c r="AA302" s="133"/>
      <c r="AB302" s="133"/>
      <c r="AC302" s="133"/>
      <c r="AD302" s="133"/>
      <c r="AE302" s="133"/>
      <c r="AF302" s="20">
        <v>0</v>
      </c>
    </row>
    <row r="303" spans="1:32" x14ac:dyDescent="0.35">
      <c r="A303" s="22">
        <v>296</v>
      </c>
      <c r="D303" s="8"/>
      <c r="F303" s="18"/>
      <c r="G303" s="131"/>
      <c r="H303" s="132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  <c r="AA303" s="133"/>
      <c r="AB303" s="133"/>
      <c r="AC303" s="133"/>
      <c r="AD303" s="133"/>
      <c r="AE303" s="133"/>
      <c r="AF303" s="20">
        <v>0</v>
      </c>
    </row>
    <row r="304" spans="1:32" x14ac:dyDescent="0.35">
      <c r="A304" s="22">
        <v>297</v>
      </c>
      <c r="D304" s="8"/>
      <c r="F304" s="18"/>
      <c r="G304" s="131"/>
      <c r="H304" s="132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  <c r="AB304" s="133"/>
      <c r="AC304" s="133"/>
      <c r="AD304" s="133"/>
      <c r="AE304" s="133"/>
      <c r="AF304" s="20">
        <v>0</v>
      </c>
    </row>
    <row r="305" spans="1:32" x14ac:dyDescent="0.35">
      <c r="A305" s="22">
        <v>298</v>
      </c>
      <c r="D305" s="8"/>
      <c r="F305" s="18"/>
      <c r="G305" s="131"/>
      <c r="H305" s="132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  <c r="AA305" s="133"/>
      <c r="AB305" s="133"/>
      <c r="AC305" s="133"/>
      <c r="AD305" s="133"/>
      <c r="AE305" s="133"/>
      <c r="AF305" s="20">
        <v>0</v>
      </c>
    </row>
    <row r="306" spans="1:32" x14ac:dyDescent="0.35">
      <c r="A306" s="22">
        <v>299</v>
      </c>
      <c r="D306" s="8"/>
      <c r="F306" s="18"/>
      <c r="G306" s="131"/>
      <c r="H306" s="132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  <c r="AB306" s="133"/>
      <c r="AC306" s="133"/>
      <c r="AD306" s="133"/>
      <c r="AE306" s="133"/>
      <c r="AF306" s="20">
        <v>0</v>
      </c>
    </row>
    <row r="307" spans="1:32" x14ac:dyDescent="0.35">
      <c r="A307" s="22">
        <v>300</v>
      </c>
      <c r="D307" s="8"/>
      <c r="F307" s="18"/>
      <c r="G307" s="131"/>
      <c r="H307" s="132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  <c r="AA307" s="133"/>
      <c r="AB307" s="133"/>
      <c r="AC307" s="133"/>
      <c r="AD307" s="133"/>
      <c r="AE307" s="133"/>
      <c r="AF307" s="20">
        <v>0</v>
      </c>
    </row>
    <row r="308" spans="1:32" x14ac:dyDescent="0.35">
      <c r="A308" s="22">
        <v>301</v>
      </c>
      <c r="D308" s="8"/>
      <c r="F308" s="18"/>
      <c r="G308" s="131"/>
      <c r="H308" s="132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  <c r="AB308" s="133"/>
      <c r="AC308" s="133"/>
      <c r="AD308" s="133"/>
      <c r="AE308" s="133"/>
      <c r="AF308" s="20">
        <v>0</v>
      </c>
    </row>
    <row r="309" spans="1:32" x14ac:dyDescent="0.35">
      <c r="A309" s="22">
        <v>302</v>
      </c>
      <c r="D309" s="8"/>
      <c r="F309" s="18"/>
      <c r="G309" s="131"/>
      <c r="H309" s="132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  <c r="AA309" s="133"/>
      <c r="AB309" s="133"/>
      <c r="AC309" s="133"/>
      <c r="AD309" s="133"/>
      <c r="AE309" s="133"/>
      <c r="AF309" s="20">
        <v>0</v>
      </c>
    </row>
    <row r="310" spans="1:32" x14ac:dyDescent="0.35">
      <c r="A310" s="22">
        <v>303</v>
      </c>
      <c r="D310" s="8"/>
      <c r="F310" s="18"/>
      <c r="G310" s="131"/>
      <c r="H310" s="132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  <c r="AA310" s="133"/>
      <c r="AB310" s="133"/>
      <c r="AC310" s="133"/>
      <c r="AD310" s="133"/>
      <c r="AE310" s="133"/>
      <c r="AF310" s="20">
        <v>0</v>
      </c>
    </row>
    <row r="311" spans="1:32" x14ac:dyDescent="0.35">
      <c r="A311" s="22">
        <v>304</v>
      </c>
      <c r="D311" s="8"/>
      <c r="F311" s="18"/>
      <c r="G311" s="131"/>
      <c r="H311" s="132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  <c r="AA311" s="133"/>
      <c r="AB311" s="133"/>
      <c r="AC311" s="133"/>
      <c r="AD311" s="133"/>
      <c r="AE311" s="133"/>
      <c r="AF311" s="20">
        <v>0</v>
      </c>
    </row>
    <row r="312" spans="1:32" x14ac:dyDescent="0.35">
      <c r="A312" s="22">
        <v>305</v>
      </c>
      <c r="D312" s="8"/>
      <c r="F312" s="18"/>
      <c r="G312" s="131"/>
      <c r="H312" s="132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  <c r="AB312" s="133"/>
      <c r="AC312" s="133"/>
      <c r="AD312" s="133"/>
      <c r="AE312" s="133"/>
      <c r="AF312" s="20">
        <v>0</v>
      </c>
    </row>
    <row r="313" spans="1:32" x14ac:dyDescent="0.35">
      <c r="A313" s="22">
        <v>306</v>
      </c>
      <c r="D313" s="8"/>
      <c r="F313" s="18"/>
      <c r="G313" s="131"/>
      <c r="H313" s="132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  <c r="AA313" s="133"/>
      <c r="AB313" s="133"/>
      <c r="AC313" s="133"/>
      <c r="AD313" s="133"/>
      <c r="AE313" s="133"/>
      <c r="AF313" s="20">
        <v>0</v>
      </c>
    </row>
    <row r="314" spans="1:32" x14ac:dyDescent="0.35">
      <c r="A314" s="22">
        <v>307</v>
      </c>
      <c r="D314" s="8"/>
      <c r="F314" s="18"/>
      <c r="G314" s="131"/>
      <c r="H314" s="132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  <c r="AA314" s="133"/>
      <c r="AB314" s="133"/>
      <c r="AC314" s="133"/>
      <c r="AD314" s="133"/>
      <c r="AE314" s="133"/>
      <c r="AF314" s="20">
        <v>0</v>
      </c>
    </row>
    <row r="315" spans="1:32" x14ac:dyDescent="0.35">
      <c r="A315" s="22">
        <v>308</v>
      </c>
      <c r="D315" s="8"/>
      <c r="F315" s="18"/>
      <c r="G315" s="131"/>
      <c r="H315" s="132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  <c r="AA315" s="133"/>
      <c r="AB315" s="133"/>
      <c r="AC315" s="133"/>
      <c r="AD315" s="133"/>
      <c r="AE315" s="133"/>
      <c r="AF315" s="20">
        <v>0</v>
      </c>
    </row>
    <row r="316" spans="1:32" x14ac:dyDescent="0.35">
      <c r="A316" s="22">
        <v>309</v>
      </c>
      <c r="D316" s="8"/>
      <c r="F316" s="18"/>
      <c r="G316" s="131"/>
      <c r="H316" s="132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  <c r="AB316" s="133"/>
      <c r="AC316" s="133"/>
      <c r="AD316" s="133"/>
      <c r="AE316" s="133"/>
      <c r="AF316" s="20">
        <v>0</v>
      </c>
    </row>
    <row r="317" spans="1:32" x14ac:dyDescent="0.35">
      <c r="A317" s="22">
        <v>310</v>
      </c>
      <c r="D317" s="8"/>
      <c r="F317" s="18"/>
      <c r="G317" s="131"/>
      <c r="H317" s="132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  <c r="AA317" s="133"/>
      <c r="AB317" s="133"/>
      <c r="AC317" s="133"/>
      <c r="AD317" s="133"/>
      <c r="AE317" s="133"/>
      <c r="AF317" s="20">
        <v>0</v>
      </c>
    </row>
    <row r="318" spans="1:32" x14ac:dyDescent="0.35">
      <c r="A318" s="22">
        <v>311</v>
      </c>
      <c r="D318" s="8"/>
      <c r="F318" s="18"/>
      <c r="G318" s="131"/>
      <c r="H318" s="132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  <c r="AA318" s="133"/>
      <c r="AB318" s="133"/>
      <c r="AC318" s="133"/>
      <c r="AD318" s="133"/>
      <c r="AE318" s="133"/>
      <c r="AF318" s="20">
        <v>0</v>
      </c>
    </row>
    <row r="319" spans="1:32" x14ac:dyDescent="0.35">
      <c r="A319" s="22">
        <v>312</v>
      </c>
      <c r="D319" s="8"/>
      <c r="F319" s="18"/>
      <c r="G319" s="131"/>
      <c r="H319" s="132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  <c r="AB319" s="133"/>
      <c r="AC319" s="133"/>
      <c r="AD319" s="133"/>
      <c r="AE319" s="133"/>
      <c r="AF319" s="20">
        <v>0</v>
      </c>
    </row>
    <row r="320" spans="1:32" x14ac:dyDescent="0.35">
      <c r="A320" s="22">
        <v>313</v>
      </c>
      <c r="D320" s="8"/>
      <c r="F320" s="18"/>
      <c r="G320" s="131"/>
      <c r="H320" s="132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  <c r="AB320" s="133"/>
      <c r="AC320" s="133"/>
      <c r="AD320" s="133"/>
      <c r="AE320" s="133"/>
      <c r="AF320" s="20">
        <v>0</v>
      </c>
    </row>
    <row r="321" spans="1:32" x14ac:dyDescent="0.35">
      <c r="A321" s="22">
        <v>314</v>
      </c>
      <c r="D321" s="8"/>
      <c r="F321" s="18"/>
      <c r="G321" s="131"/>
      <c r="H321" s="132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  <c r="AA321" s="133"/>
      <c r="AB321" s="133"/>
      <c r="AC321" s="133"/>
      <c r="AD321" s="133"/>
      <c r="AE321" s="133"/>
      <c r="AF321" s="20">
        <v>0</v>
      </c>
    </row>
    <row r="322" spans="1:32" x14ac:dyDescent="0.35">
      <c r="A322" s="22">
        <v>315</v>
      </c>
      <c r="D322" s="8"/>
      <c r="F322" s="18"/>
      <c r="G322" s="131"/>
      <c r="H322" s="132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  <c r="AA322" s="133"/>
      <c r="AB322" s="133"/>
      <c r="AC322" s="133"/>
      <c r="AD322" s="133"/>
      <c r="AE322" s="133"/>
      <c r="AF322" s="20">
        <v>0</v>
      </c>
    </row>
    <row r="323" spans="1:32" x14ac:dyDescent="0.35">
      <c r="A323" s="22">
        <v>316</v>
      </c>
      <c r="D323" s="8"/>
      <c r="F323" s="18"/>
      <c r="G323" s="131"/>
      <c r="H323" s="132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  <c r="AA323" s="133"/>
      <c r="AB323" s="133"/>
      <c r="AC323" s="133"/>
      <c r="AD323" s="133"/>
      <c r="AE323" s="133"/>
      <c r="AF323" s="20">
        <v>0</v>
      </c>
    </row>
    <row r="324" spans="1:32" x14ac:dyDescent="0.35">
      <c r="A324" s="22">
        <v>317</v>
      </c>
      <c r="D324" s="8"/>
      <c r="F324" s="18"/>
      <c r="G324" s="131"/>
      <c r="H324" s="132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  <c r="AB324" s="133"/>
      <c r="AC324" s="133"/>
      <c r="AD324" s="133"/>
      <c r="AE324" s="133"/>
      <c r="AF324" s="20">
        <v>0</v>
      </c>
    </row>
    <row r="325" spans="1:32" x14ac:dyDescent="0.35">
      <c r="A325" s="22">
        <v>318</v>
      </c>
      <c r="D325" s="8"/>
      <c r="F325" s="18"/>
      <c r="G325" s="131"/>
      <c r="H325" s="132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  <c r="AA325" s="133"/>
      <c r="AB325" s="133"/>
      <c r="AC325" s="133"/>
      <c r="AD325" s="133"/>
      <c r="AE325" s="133"/>
      <c r="AF325" s="20">
        <v>0</v>
      </c>
    </row>
    <row r="326" spans="1:32" x14ac:dyDescent="0.35">
      <c r="A326" s="22">
        <v>319</v>
      </c>
      <c r="D326" s="8"/>
      <c r="F326" s="18"/>
      <c r="G326" s="131"/>
      <c r="H326" s="132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  <c r="AA326" s="133"/>
      <c r="AB326" s="133"/>
      <c r="AC326" s="133"/>
      <c r="AD326" s="133"/>
      <c r="AE326" s="133"/>
      <c r="AF326" s="20">
        <v>0</v>
      </c>
    </row>
    <row r="327" spans="1:32" x14ac:dyDescent="0.35">
      <c r="A327" s="22">
        <v>320</v>
      </c>
      <c r="D327" s="8"/>
      <c r="F327" s="18"/>
      <c r="G327" s="131"/>
      <c r="H327" s="132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  <c r="AA327" s="133"/>
      <c r="AB327" s="133"/>
      <c r="AC327" s="133"/>
      <c r="AD327" s="133"/>
      <c r="AE327" s="133"/>
      <c r="AF327" s="20">
        <v>0</v>
      </c>
    </row>
    <row r="328" spans="1:32" x14ac:dyDescent="0.35">
      <c r="A328" s="22">
        <v>321</v>
      </c>
      <c r="D328" s="8"/>
      <c r="F328" s="18"/>
      <c r="G328" s="131"/>
      <c r="H328" s="132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  <c r="AB328" s="133"/>
      <c r="AC328" s="133"/>
      <c r="AD328" s="133"/>
      <c r="AE328" s="133"/>
      <c r="AF328" s="20">
        <v>0</v>
      </c>
    </row>
    <row r="329" spans="1:32" x14ac:dyDescent="0.35">
      <c r="A329" s="22">
        <v>322</v>
      </c>
      <c r="D329" s="8"/>
      <c r="F329" s="18"/>
      <c r="G329" s="131"/>
      <c r="H329" s="132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  <c r="AA329" s="133"/>
      <c r="AB329" s="133"/>
      <c r="AC329" s="133"/>
      <c r="AD329" s="133"/>
      <c r="AE329" s="133"/>
      <c r="AF329" s="20">
        <v>0</v>
      </c>
    </row>
    <row r="330" spans="1:32" x14ac:dyDescent="0.35">
      <c r="A330" s="22">
        <v>323</v>
      </c>
      <c r="D330" s="8"/>
      <c r="F330" s="18"/>
      <c r="G330" s="131"/>
      <c r="H330" s="132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  <c r="AA330" s="133"/>
      <c r="AB330" s="133"/>
      <c r="AC330" s="133"/>
      <c r="AD330" s="133"/>
      <c r="AE330" s="133"/>
      <c r="AF330" s="20">
        <v>0</v>
      </c>
    </row>
    <row r="331" spans="1:32" x14ac:dyDescent="0.35">
      <c r="A331" s="22">
        <v>324</v>
      </c>
      <c r="D331" s="8"/>
      <c r="F331" s="18"/>
      <c r="G331" s="131"/>
      <c r="H331" s="132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  <c r="AB331" s="133"/>
      <c r="AC331" s="133"/>
      <c r="AD331" s="133"/>
      <c r="AE331" s="133"/>
      <c r="AF331" s="20">
        <v>0</v>
      </c>
    </row>
    <row r="332" spans="1:32" x14ac:dyDescent="0.35">
      <c r="A332" s="22">
        <v>325</v>
      </c>
      <c r="D332" s="8"/>
      <c r="F332" s="18"/>
      <c r="G332" s="131"/>
      <c r="H332" s="132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  <c r="AB332" s="133"/>
      <c r="AC332" s="133"/>
      <c r="AD332" s="133"/>
      <c r="AE332" s="133"/>
      <c r="AF332" s="20">
        <v>0</v>
      </c>
    </row>
    <row r="333" spans="1:32" x14ac:dyDescent="0.35">
      <c r="A333" s="22">
        <v>326</v>
      </c>
      <c r="D333" s="8"/>
      <c r="F333" s="18"/>
      <c r="G333" s="131"/>
      <c r="H333" s="132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  <c r="AA333" s="133"/>
      <c r="AB333" s="133"/>
      <c r="AC333" s="133"/>
      <c r="AD333" s="133"/>
      <c r="AE333" s="133"/>
      <c r="AF333" s="20">
        <v>0</v>
      </c>
    </row>
    <row r="334" spans="1:32" x14ac:dyDescent="0.35">
      <c r="A334" s="22">
        <v>327</v>
      </c>
      <c r="D334" s="8"/>
      <c r="F334" s="18"/>
      <c r="G334" s="131"/>
      <c r="H334" s="132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  <c r="AA334" s="133"/>
      <c r="AB334" s="133"/>
      <c r="AC334" s="133"/>
      <c r="AD334" s="133"/>
      <c r="AE334" s="133"/>
      <c r="AF334" s="20">
        <v>0</v>
      </c>
    </row>
    <row r="335" spans="1:32" x14ac:dyDescent="0.35">
      <c r="A335" s="22">
        <v>328</v>
      </c>
      <c r="D335" s="8"/>
      <c r="F335" s="18"/>
      <c r="G335" s="131"/>
      <c r="H335" s="132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  <c r="AA335" s="133"/>
      <c r="AB335" s="133"/>
      <c r="AC335" s="133"/>
      <c r="AD335" s="133"/>
      <c r="AE335" s="133"/>
      <c r="AF335" s="20">
        <v>0</v>
      </c>
    </row>
    <row r="336" spans="1:32" x14ac:dyDescent="0.35">
      <c r="A336" s="22">
        <v>329</v>
      </c>
      <c r="D336" s="8"/>
      <c r="F336" s="18"/>
      <c r="G336" s="131"/>
      <c r="H336" s="132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  <c r="AB336" s="133"/>
      <c r="AC336" s="133"/>
      <c r="AD336" s="133"/>
      <c r="AE336" s="133"/>
      <c r="AF336" s="20">
        <v>0</v>
      </c>
    </row>
    <row r="337" spans="1:32" x14ac:dyDescent="0.35">
      <c r="A337" s="22">
        <v>330</v>
      </c>
      <c r="D337" s="8"/>
      <c r="F337" s="18"/>
      <c r="G337" s="131"/>
      <c r="H337" s="132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  <c r="AA337" s="133"/>
      <c r="AB337" s="133"/>
      <c r="AC337" s="133"/>
      <c r="AD337" s="133"/>
      <c r="AE337" s="133"/>
      <c r="AF337" s="20">
        <v>0</v>
      </c>
    </row>
    <row r="338" spans="1:32" x14ac:dyDescent="0.35">
      <c r="A338" s="22">
        <v>331</v>
      </c>
      <c r="D338" s="8"/>
      <c r="F338" s="18"/>
      <c r="G338" s="131"/>
      <c r="H338" s="132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  <c r="AA338" s="133"/>
      <c r="AB338" s="133"/>
      <c r="AC338" s="133"/>
      <c r="AD338" s="133"/>
      <c r="AE338" s="133"/>
      <c r="AF338" s="20">
        <v>0</v>
      </c>
    </row>
    <row r="339" spans="1:32" x14ac:dyDescent="0.35">
      <c r="A339" s="22">
        <v>332</v>
      </c>
      <c r="D339" s="8"/>
      <c r="F339" s="18"/>
      <c r="G339" s="131"/>
      <c r="H339" s="132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  <c r="AA339" s="133"/>
      <c r="AB339" s="133"/>
      <c r="AC339" s="133"/>
      <c r="AD339" s="133"/>
      <c r="AE339" s="133"/>
      <c r="AF339" s="20">
        <v>0</v>
      </c>
    </row>
    <row r="340" spans="1:32" x14ac:dyDescent="0.35">
      <c r="A340" s="22">
        <v>333</v>
      </c>
      <c r="D340" s="8"/>
      <c r="F340" s="18"/>
      <c r="G340" s="131"/>
      <c r="H340" s="132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  <c r="AB340" s="133"/>
      <c r="AC340" s="133"/>
      <c r="AD340" s="133"/>
      <c r="AE340" s="133"/>
      <c r="AF340" s="20">
        <v>0</v>
      </c>
    </row>
    <row r="341" spans="1:32" x14ac:dyDescent="0.35">
      <c r="A341" s="22">
        <v>334</v>
      </c>
      <c r="D341" s="8"/>
      <c r="F341" s="18"/>
      <c r="G341" s="131"/>
      <c r="H341" s="132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  <c r="AA341" s="133"/>
      <c r="AB341" s="133"/>
      <c r="AC341" s="133"/>
      <c r="AD341" s="133"/>
      <c r="AE341" s="133"/>
      <c r="AF341" s="20">
        <v>0</v>
      </c>
    </row>
    <row r="342" spans="1:32" x14ac:dyDescent="0.35">
      <c r="A342" s="22">
        <v>335</v>
      </c>
      <c r="D342" s="8"/>
      <c r="F342" s="18"/>
      <c r="G342" s="131"/>
      <c r="H342" s="132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  <c r="AA342" s="133"/>
      <c r="AB342" s="133"/>
      <c r="AC342" s="133"/>
      <c r="AD342" s="133"/>
      <c r="AE342" s="133"/>
      <c r="AF342" s="20">
        <v>0</v>
      </c>
    </row>
    <row r="343" spans="1:32" x14ac:dyDescent="0.35">
      <c r="A343" s="22">
        <v>336</v>
      </c>
      <c r="D343" s="8"/>
      <c r="F343" s="18"/>
      <c r="G343" s="131"/>
      <c r="H343" s="132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  <c r="AB343" s="133"/>
      <c r="AC343" s="133"/>
      <c r="AD343" s="133"/>
      <c r="AE343" s="133"/>
      <c r="AF343" s="20">
        <v>0</v>
      </c>
    </row>
    <row r="344" spans="1:32" x14ac:dyDescent="0.35">
      <c r="A344" s="22">
        <v>337</v>
      </c>
      <c r="D344" s="8"/>
      <c r="F344" s="18"/>
      <c r="G344" s="131"/>
      <c r="H344" s="132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  <c r="AB344" s="133"/>
      <c r="AC344" s="133"/>
      <c r="AD344" s="133"/>
      <c r="AE344" s="133"/>
      <c r="AF344" s="20">
        <v>0</v>
      </c>
    </row>
    <row r="345" spans="1:32" x14ac:dyDescent="0.35">
      <c r="A345" s="22">
        <v>338</v>
      </c>
      <c r="D345" s="8"/>
      <c r="F345" s="18"/>
      <c r="G345" s="131"/>
      <c r="H345" s="132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  <c r="AA345" s="133"/>
      <c r="AB345" s="133"/>
      <c r="AC345" s="133"/>
      <c r="AD345" s="133"/>
      <c r="AE345" s="133"/>
      <c r="AF345" s="20">
        <v>0</v>
      </c>
    </row>
    <row r="346" spans="1:32" x14ac:dyDescent="0.35">
      <c r="A346" s="22">
        <v>339</v>
      </c>
      <c r="D346" s="8"/>
      <c r="F346" s="18"/>
      <c r="G346" s="131"/>
      <c r="H346" s="132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  <c r="AB346" s="133"/>
      <c r="AC346" s="133"/>
      <c r="AD346" s="133"/>
      <c r="AE346" s="133"/>
      <c r="AF346" s="20">
        <v>0</v>
      </c>
    </row>
    <row r="347" spans="1:32" x14ac:dyDescent="0.35">
      <c r="A347" s="22">
        <v>340</v>
      </c>
      <c r="D347" s="8"/>
      <c r="F347" s="18"/>
      <c r="G347" s="131"/>
      <c r="H347" s="132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  <c r="AB347" s="133"/>
      <c r="AC347" s="133"/>
      <c r="AD347" s="133"/>
      <c r="AE347" s="133"/>
      <c r="AF347" s="20">
        <v>0</v>
      </c>
    </row>
    <row r="348" spans="1:32" x14ac:dyDescent="0.35">
      <c r="A348" s="22">
        <v>341</v>
      </c>
      <c r="D348" s="8"/>
      <c r="F348" s="18"/>
      <c r="G348" s="131"/>
      <c r="H348" s="132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  <c r="AB348" s="133"/>
      <c r="AC348" s="133"/>
      <c r="AD348" s="133"/>
      <c r="AE348" s="133"/>
      <c r="AF348" s="20">
        <v>0</v>
      </c>
    </row>
    <row r="349" spans="1:32" x14ac:dyDescent="0.35">
      <c r="A349" s="22">
        <v>342</v>
      </c>
      <c r="D349" s="8"/>
      <c r="F349" s="18"/>
      <c r="G349" s="131"/>
      <c r="H349" s="132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  <c r="AA349" s="133"/>
      <c r="AB349" s="133"/>
      <c r="AC349" s="133"/>
      <c r="AD349" s="133"/>
      <c r="AE349" s="133"/>
      <c r="AF349" s="20">
        <v>0</v>
      </c>
    </row>
    <row r="350" spans="1:32" x14ac:dyDescent="0.35">
      <c r="A350" s="22">
        <v>343</v>
      </c>
      <c r="D350" s="8"/>
      <c r="F350" s="18"/>
      <c r="G350" s="131"/>
      <c r="H350" s="132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  <c r="AA350" s="133"/>
      <c r="AB350" s="133"/>
      <c r="AC350" s="133"/>
      <c r="AD350" s="133"/>
      <c r="AE350" s="133"/>
      <c r="AF350" s="20">
        <v>0</v>
      </c>
    </row>
    <row r="351" spans="1:32" x14ac:dyDescent="0.35">
      <c r="A351" s="22">
        <v>344</v>
      </c>
      <c r="D351" s="8"/>
      <c r="F351" s="18"/>
      <c r="G351" s="131"/>
      <c r="H351" s="132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  <c r="AA351" s="133"/>
      <c r="AB351" s="133"/>
      <c r="AC351" s="133"/>
      <c r="AD351" s="133"/>
      <c r="AE351" s="133"/>
      <c r="AF351" s="20">
        <v>0</v>
      </c>
    </row>
    <row r="352" spans="1:32" x14ac:dyDescent="0.35">
      <c r="A352" s="22">
        <v>345</v>
      </c>
      <c r="D352" s="8"/>
      <c r="F352" s="18"/>
      <c r="G352" s="131"/>
      <c r="H352" s="132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  <c r="AB352" s="133"/>
      <c r="AC352" s="133"/>
      <c r="AD352" s="133"/>
      <c r="AE352" s="133"/>
      <c r="AF352" s="20">
        <v>0</v>
      </c>
    </row>
    <row r="353" spans="1:32" x14ac:dyDescent="0.35">
      <c r="A353" s="22">
        <v>346</v>
      </c>
      <c r="D353" s="8"/>
      <c r="F353" s="18"/>
      <c r="G353" s="131"/>
      <c r="H353" s="132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  <c r="AB353" s="133"/>
      <c r="AC353" s="133"/>
      <c r="AD353" s="133"/>
      <c r="AE353" s="133"/>
      <c r="AF353" s="20">
        <v>0</v>
      </c>
    </row>
    <row r="354" spans="1:32" x14ac:dyDescent="0.35">
      <c r="A354" s="22">
        <v>347</v>
      </c>
      <c r="D354" s="8"/>
      <c r="F354" s="18"/>
      <c r="G354" s="131"/>
      <c r="H354" s="132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  <c r="AA354" s="133"/>
      <c r="AB354" s="133"/>
      <c r="AC354" s="133"/>
      <c r="AD354" s="133"/>
      <c r="AE354" s="133"/>
      <c r="AF354" s="20">
        <v>0</v>
      </c>
    </row>
    <row r="355" spans="1:32" x14ac:dyDescent="0.35">
      <c r="A355" s="22">
        <v>348</v>
      </c>
      <c r="D355" s="8"/>
      <c r="F355" s="18"/>
      <c r="G355" s="131"/>
      <c r="H355" s="132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  <c r="AA355" s="133"/>
      <c r="AB355" s="133"/>
      <c r="AC355" s="133"/>
      <c r="AD355" s="133"/>
      <c r="AE355" s="133"/>
      <c r="AF355" s="20">
        <v>0</v>
      </c>
    </row>
    <row r="356" spans="1:32" x14ac:dyDescent="0.35">
      <c r="A356" s="22">
        <v>349</v>
      </c>
      <c r="D356" s="8"/>
      <c r="F356" s="18"/>
      <c r="G356" s="131"/>
      <c r="H356" s="132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  <c r="AB356" s="133"/>
      <c r="AC356" s="133"/>
      <c r="AD356" s="133"/>
      <c r="AE356" s="133"/>
      <c r="AF356" s="20">
        <v>0</v>
      </c>
    </row>
    <row r="357" spans="1:32" x14ac:dyDescent="0.35">
      <c r="A357" s="22">
        <v>350</v>
      </c>
      <c r="D357" s="8"/>
      <c r="F357" s="18"/>
      <c r="G357" s="131"/>
      <c r="H357" s="132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  <c r="AB357" s="133"/>
      <c r="AC357" s="133"/>
      <c r="AD357" s="133"/>
      <c r="AE357" s="133"/>
      <c r="AF357" s="20">
        <v>0</v>
      </c>
    </row>
    <row r="358" spans="1:32" x14ac:dyDescent="0.35">
      <c r="A358" s="22">
        <v>351</v>
      </c>
      <c r="D358" s="8"/>
      <c r="F358" s="18"/>
      <c r="G358" s="131"/>
      <c r="H358" s="132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  <c r="AB358" s="133"/>
      <c r="AC358" s="133"/>
      <c r="AD358" s="133"/>
      <c r="AE358" s="133"/>
      <c r="AF358" s="20">
        <v>0</v>
      </c>
    </row>
    <row r="359" spans="1:32" x14ac:dyDescent="0.35">
      <c r="A359" s="22">
        <v>352</v>
      </c>
      <c r="D359" s="8"/>
      <c r="F359" s="18"/>
      <c r="G359" s="131"/>
      <c r="H359" s="132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  <c r="AB359" s="133"/>
      <c r="AC359" s="133"/>
      <c r="AD359" s="133"/>
      <c r="AE359" s="133"/>
      <c r="AF359" s="20">
        <v>0</v>
      </c>
    </row>
    <row r="360" spans="1:32" x14ac:dyDescent="0.35">
      <c r="A360" s="22">
        <v>353</v>
      </c>
      <c r="D360" s="8"/>
      <c r="F360" s="18"/>
      <c r="G360" s="131"/>
      <c r="H360" s="132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  <c r="AB360" s="133"/>
      <c r="AC360" s="133"/>
      <c r="AD360" s="133"/>
      <c r="AE360" s="133"/>
      <c r="AF360" s="20">
        <v>0</v>
      </c>
    </row>
    <row r="361" spans="1:32" x14ac:dyDescent="0.35">
      <c r="A361" s="22">
        <v>354</v>
      </c>
      <c r="D361" s="8"/>
      <c r="F361" s="18"/>
      <c r="G361" s="131"/>
      <c r="H361" s="132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  <c r="AA361" s="133"/>
      <c r="AB361" s="133"/>
      <c r="AC361" s="133"/>
      <c r="AD361" s="133"/>
      <c r="AE361" s="133"/>
      <c r="AF361" s="20">
        <v>0</v>
      </c>
    </row>
    <row r="362" spans="1:32" x14ac:dyDescent="0.35">
      <c r="A362" s="22">
        <v>355</v>
      </c>
      <c r="D362" s="8"/>
      <c r="F362" s="18"/>
      <c r="G362" s="131"/>
      <c r="H362" s="132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  <c r="AA362" s="133"/>
      <c r="AB362" s="133"/>
      <c r="AC362" s="133"/>
      <c r="AD362" s="133"/>
      <c r="AE362" s="133"/>
      <c r="AF362" s="20">
        <v>0</v>
      </c>
    </row>
    <row r="363" spans="1:32" x14ac:dyDescent="0.35">
      <c r="A363" s="22">
        <v>356</v>
      </c>
      <c r="D363" s="8"/>
      <c r="F363" s="18"/>
      <c r="G363" s="131"/>
      <c r="H363" s="132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  <c r="AA363" s="133"/>
      <c r="AB363" s="133"/>
      <c r="AC363" s="133"/>
      <c r="AD363" s="133"/>
      <c r="AE363" s="133"/>
      <c r="AF363" s="20">
        <v>0</v>
      </c>
    </row>
    <row r="364" spans="1:32" x14ac:dyDescent="0.35">
      <c r="A364" s="22">
        <v>357</v>
      </c>
      <c r="D364" s="8"/>
      <c r="F364" s="18"/>
      <c r="G364" s="131"/>
      <c r="H364" s="132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  <c r="AB364" s="133"/>
      <c r="AC364" s="133"/>
      <c r="AD364" s="133"/>
      <c r="AE364" s="133"/>
      <c r="AF364" s="20">
        <v>0</v>
      </c>
    </row>
    <row r="365" spans="1:32" x14ac:dyDescent="0.35">
      <c r="A365" s="22">
        <v>358</v>
      </c>
      <c r="D365" s="8"/>
      <c r="F365" s="18"/>
      <c r="G365" s="131"/>
      <c r="H365" s="132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  <c r="AB365" s="133"/>
      <c r="AC365" s="133"/>
      <c r="AD365" s="133"/>
      <c r="AE365" s="133"/>
      <c r="AF365" s="20">
        <v>0</v>
      </c>
    </row>
    <row r="366" spans="1:32" x14ac:dyDescent="0.35">
      <c r="A366" s="22">
        <v>359</v>
      </c>
      <c r="D366" s="8"/>
      <c r="F366" s="18"/>
      <c r="G366" s="131"/>
      <c r="H366" s="132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  <c r="AA366" s="133"/>
      <c r="AB366" s="133"/>
      <c r="AC366" s="133"/>
      <c r="AD366" s="133"/>
      <c r="AE366" s="133"/>
      <c r="AF366" s="20">
        <v>0</v>
      </c>
    </row>
    <row r="367" spans="1:32" x14ac:dyDescent="0.35">
      <c r="A367" s="22">
        <v>360</v>
      </c>
      <c r="D367" s="8"/>
      <c r="F367" s="18"/>
      <c r="G367" s="131"/>
      <c r="H367" s="132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  <c r="AA367" s="133"/>
      <c r="AB367" s="133"/>
      <c r="AC367" s="133"/>
      <c r="AD367" s="133"/>
      <c r="AE367" s="133"/>
      <c r="AF367" s="20">
        <v>0</v>
      </c>
    </row>
    <row r="368" spans="1:32" x14ac:dyDescent="0.35">
      <c r="A368" s="22">
        <v>361</v>
      </c>
      <c r="D368" s="8"/>
      <c r="F368" s="18"/>
      <c r="G368" s="131"/>
      <c r="H368" s="132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  <c r="AB368" s="133"/>
      <c r="AC368" s="133"/>
      <c r="AD368" s="133"/>
      <c r="AE368" s="133"/>
      <c r="AF368" s="20">
        <v>0</v>
      </c>
    </row>
    <row r="369" spans="1:32" x14ac:dyDescent="0.35">
      <c r="A369" s="22">
        <v>362</v>
      </c>
      <c r="D369" s="8"/>
      <c r="F369" s="18"/>
      <c r="G369" s="131"/>
      <c r="H369" s="132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  <c r="AA369" s="133"/>
      <c r="AB369" s="133"/>
      <c r="AC369" s="133"/>
      <c r="AD369" s="133"/>
      <c r="AE369" s="133"/>
      <c r="AF369" s="20">
        <v>0</v>
      </c>
    </row>
    <row r="370" spans="1:32" x14ac:dyDescent="0.35">
      <c r="A370" s="22">
        <v>363</v>
      </c>
      <c r="D370" s="8"/>
      <c r="F370" s="18"/>
      <c r="G370" s="131"/>
      <c r="H370" s="132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  <c r="AB370" s="133"/>
      <c r="AC370" s="133"/>
      <c r="AD370" s="133"/>
      <c r="AE370" s="133"/>
      <c r="AF370" s="20">
        <v>0</v>
      </c>
    </row>
    <row r="371" spans="1:32" x14ac:dyDescent="0.35">
      <c r="A371" s="22">
        <v>364</v>
      </c>
      <c r="D371" s="8"/>
      <c r="F371" s="18"/>
      <c r="G371" s="131"/>
      <c r="H371" s="132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  <c r="AB371" s="133"/>
      <c r="AC371" s="133"/>
      <c r="AD371" s="133"/>
      <c r="AE371" s="133"/>
      <c r="AF371" s="20">
        <v>0</v>
      </c>
    </row>
    <row r="372" spans="1:32" x14ac:dyDescent="0.35">
      <c r="A372" s="22">
        <v>365</v>
      </c>
      <c r="D372" s="8"/>
      <c r="F372" s="18"/>
      <c r="G372" s="131"/>
      <c r="H372" s="132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  <c r="AB372" s="133"/>
      <c r="AC372" s="133"/>
      <c r="AD372" s="133"/>
      <c r="AE372" s="133"/>
      <c r="AF372" s="20">
        <v>0</v>
      </c>
    </row>
    <row r="373" spans="1:32" x14ac:dyDescent="0.35">
      <c r="A373" s="22">
        <v>366</v>
      </c>
      <c r="D373" s="8"/>
      <c r="F373" s="18"/>
      <c r="G373" s="131"/>
      <c r="H373" s="132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  <c r="AA373" s="133"/>
      <c r="AB373" s="133"/>
      <c r="AC373" s="133"/>
      <c r="AD373" s="133"/>
      <c r="AE373" s="133"/>
      <c r="AF373" s="20">
        <v>0</v>
      </c>
    </row>
    <row r="374" spans="1:32" x14ac:dyDescent="0.35">
      <c r="A374" s="22">
        <v>367</v>
      </c>
      <c r="D374" s="8"/>
      <c r="F374" s="18"/>
      <c r="G374" s="131"/>
      <c r="H374" s="132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  <c r="AA374" s="133"/>
      <c r="AB374" s="133"/>
      <c r="AC374" s="133"/>
      <c r="AD374" s="133"/>
      <c r="AE374" s="133"/>
      <c r="AF374" s="20">
        <v>0</v>
      </c>
    </row>
    <row r="375" spans="1:32" x14ac:dyDescent="0.35">
      <c r="A375" s="22">
        <v>368</v>
      </c>
      <c r="D375" s="8"/>
      <c r="F375" s="18"/>
      <c r="G375" s="131"/>
      <c r="H375" s="132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  <c r="AB375" s="133"/>
      <c r="AC375" s="133"/>
      <c r="AD375" s="133"/>
      <c r="AE375" s="133"/>
      <c r="AF375" s="20">
        <v>0</v>
      </c>
    </row>
    <row r="376" spans="1:32" x14ac:dyDescent="0.35">
      <c r="A376" s="22">
        <v>369</v>
      </c>
      <c r="D376" s="8"/>
      <c r="F376" s="18"/>
      <c r="G376" s="131"/>
      <c r="H376" s="132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  <c r="AB376" s="133"/>
      <c r="AC376" s="133"/>
      <c r="AD376" s="133"/>
      <c r="AE376" s="133"/>
      <c r="AF376" s="20">
        <v>0</v>
      </c>
    </row>
    <row r="377" spans="1:32" x14ac:dyDescent="0.35">
      <c r="A377" s="22">
        <v>370</v>
      </c>
      <c r="D377" s="8"/>
      <c r="F377" s="18"/>
      <c r="G377" s="131"/>
      <c r="H377" s="132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  <c r="AA377" s="133"/>
      <c r="AB377" s="133"/>
      <c r="AC377" s="133"/>
      <c r="AD377" s="133"/>
      <c r="AE377" s="133"/>
      <c r="AF377" s="20">
        <v>0</v>
      </c>
    </row>
    <row r="378" spans="1:32" x14ac:dyDescent="0.35">
      <c r="A378" s="22">
        <v>371</v>
      </c>
      <c r="D378" s="8"/>
      <c r="F378" s="18"/>
      <c r="G378" s="131"/>
      <c r="H378" s="132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  <c r="AA378" s="133"/>
      <c r="AB378" s="133"/>
      <c r="AC378" s="133"/>
      <c r="AD378" s="133"/>
      <c r="AE378" s="133"/>
      <c r="AF378" s="20">
        <v>0</v>
      </c>
    </row>
    <row r="379" spans="1:32" x14ac:dyDescent="0.35">
      <c r="A379" s="22">
        <v>372</v>
      </c>
      <c r="D379" s="8"/>
      <c r="F379" s="18"/>
      <c r="G379" s="131"/>
      <c r="H379" s="132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  <c r="AA379" s="133"/>
      <c r="AB379" s="133"/>
      <c r="AC379" s="133"/>
      <c r="AD379" s="133"/>
      <c r="AE379" s="133"/>
      <c r="AF379" s="20">
        <v>0</v>
      </c>
    </row>
    <row r="380" spans="1:32" x14ac:dyDescent="0.35">
      <c r="A380" s="22">
        <v>373</v>
      </c>
      <c r="D380" s="8"/>
      <c r="F380" s="18"/>
      <c r="G380" s="131"/>
      <c r="H380" s="132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  <c r="AB380" s="133"/>
      <c r="AC380" s="133"/>
      <c r="AD380" s="133"/>
      <c r="AE380" s="133"/>
      <c r="AF380" s="20">
        <v>0</v>
      </c>
    </row>
    <row r="381" spans="1:32" x14ac:dyDescent="0.35">
      <c r="A381" s="22">
        <v>374</v>
      </c>
      <c r="D381" s="8"/>
      <c r="F381" s="18"/>
      <c r="G381" s="131"/>
      <c r="H381" s="132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  <c r="AA381" s="133"/>
      <c r="AB381" s="133"/>
      <c r="AC381" s="133"/>
      <c r="AD381" s="133"/>
      <c r="AE381" s="133"/>
      <c r="AF381" s="20">
        <v>0</v>
      </c>
    </row>
    <row r="382" spans="1:32" x14ac:dyDescent="0.35">
      <c r="A382" s="22">
        <v>375</v>
      </c>
      <c r="D382" s="8"/>
      <c r="F382" s="18"/>
      <c r="G382" s="131"/>
      <c r="H382" s="132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  <c r="AA382" s="133"/>
      <c r="AB382" s="133"/>
      <c r="AC382" s="133"/>
      <c r="AD382" s="133"/>
      <c r="AE382" s="133"/>
      <c r="AF382" s="20">
        <v>0</v>
      </c>
    </row>
    <row r="383" spans="1:32" x14ac:dyDescent="0.35">
      <c r="A383" s="22">
        <v>376</v>
      </c>
      <c r="D383" s="8"/>
      <c r="F383" s="18"/>
      <c r="G383" s="131"/>
      <c r="H383" s="132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  <c r="AB383" s="133"/>
      <c r="AC383" s="133"/>
      <c r="AD383" s="133"/>
      <c r="AE383" s="133"/>
      <c r="AF383" s="20">
        <v>0</v>
      </c>
    </row>
    <row r="384" spans="1:32" x14ac:dyDescent="0.35">
      <c r="A384" s="22">
        <v>377</v>
      </c>
      <c r="D384" s="8"/>
      <c r="F384" s="18"/>
      <c r="G384" s="131"/>
      <c r="H384" s="132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  <c r="AB384" s="133"/>
      <c r="AC384" s="133"/>
      <c r="AD384" s="133"/>
      <c r="AE384" s="133"/>
      <c r="AF384" s="20">
        <v>0</v>
      </c>
    </row>
    <row r="385" spans="1:32" x14ac:dyDescent="0.35">
      <c r="A385" s="22">
        <v>378</v>
      </c>
      <c r="D385" s="8"/>
      <c r="F385" s="18"/>
      <c r="G385" s="131"/>
      <c r="H385" s="132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  <c r="AB385" s="133"/>
      <c r="AC385" s="133"/>
      <c r="AD385" s="133"/>
      <c r="AE385" s="133"/>
      <c r="AF385" s="20">
        <v>0</v>
      </c>
    </row>
    <row r="386" spans="1:32" x14ac:dyDescent="0.35">
      <c r="A386" s="22">
        <v>379</v>
      </c>
      <c r="D386" s="8"/>
      <c r="F386" s="18"/>
      <c r="G386" s="131"/>
      <c r="H386" s="132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  <c r="AB386" s="133"/>
      <c r="AC386" s="133"/>
      <c r="AD386" s="133"/>
      <c r="AE386" s="133"/>
      <c r="AF386" s="20">
        <v>0</v>
      </c>
    </row>
    <row r="387" spans="1:32" x14ac:dyDescent="0.35">
      <c r="A387" s="22">
        <v>380</v>
      </c>
      <c r="D387" s="8"/>
      <c r="F387" s="18"/>
      <c r="G387" s="131"/>
      <c r="H387" s="132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  <c r="AB387" s="133"/>
      <c r="AC387" s="133"/>
      <c r="AD387" s="133"/>
      <c r="AE387" s="133"/>
      <c r="AF387" s="20">
        <v>0</v>
      </c>
    </row>
    <row r="388" spans="1:32" x14ac:dyDescent="0.35">
      <c r="A388" s="22">
        <v>381</v>
      </c>
      <c r="D388" s="8"/>
      <c r="F388" s="18"/>
      <c r="G388" s="131"/>
      <c r="H388" s="132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  <c r="AB388" s="133"/>
      <c r="AC388" s="133"/>
      <c r="AD388" s="133"/>
      <c r="AE388" s="133"/>
      <c r="AF388" s="20">
        <v>0</v>
      </c>
    </row>
    <row r="389" spans="1:32" x14ac:dyDescent="0.35">
      <c r="A389" s="22">
        <v>382</v>
      </c>
      <c r="D389" s="8"/>
      <c r="F389" s="18"/>
      <c r="G389" s="131"/>
      <c r="H389" s="132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  <c r="AA389" s="133"/>
      <c r="AB389" s="133"/>
      <c r="AC389" s="133"/>
      <c r="AD389" s="133"/>
      <c r="AE389" s="133"/>
      <c r="AF389" s="20">
        <v>0</v>
      </c>
    </row>
    <row r="390" spans="1:32" x14ac:dyDescent="0.35">
      <c r="A390" s="22">
        <v>383</v>
      </c>
      <c r="D390" s="8"/>
      <c r="F390" s="18"/>
      <c r="G390" s="131"/>
      <c r="H390" s="132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  <c r="AB390" s="133"/>
      <c r="AC390" s="133"/>
      <c r="AD390" s="133"/>
      <c r="AE390" s="133"/>
      <c r="AF390" s="20">
        <v>0</v>
      </c>
    </row>
    <row r="391" spans="1:32" x14ac:dyDescent="0.35">
      <c r="A391" s="22">
        <v>384</v>
      </c>
      <c r="D391" s="8"/>
      <c r="F391" s="18"/>
      <c r="G391" s="131"/>
      <c r="H391" s="132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  <c r="AB391" s="133"/>
      <c r="AC391" s="133"/>
      <c r="AD391" s="133"/>
      <c r="AE391" s="133"/>
      <c r="AF391" s="20">
        <v>0</v>
      </c>
    </row>
    <row r="392" spans="1:32" x14ac:dyDescent="0.35">
      <c r="A392" s="22">
        <v>385</v>
      </c>
      <c r="D392" s="8"/>
      <c r="F392" s="18"/>
      <c r="G392" s="131"/>
      <c r="H392" s="132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  <c r="AB392" s="133"/>
      <c r="AC392" s="133"/>
      <c r="AD392" s="133"/>
      <c r="AE392" s="133"/>
      <c r="AF392" s="20">
        <v>0</v>
      </c>
    </row>
    <row r="393" spans="1:32" x14ac:dyDescent="0.35">
      <c r="A393" s="22">
        <v>386</v>
      </c>
      <c r="D393" s="8"/>
      <c r="F393" s="18"/>
      <c r="G393" s="131"/>
      <c r="H393" s="132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B393" s="133"/>
      <c r="AC393" s="133"/>
      <c r="AD393" s="133"/>
      <c r="AE393" s="133"/>
      <c r="AF393" s="20">
        <v>0</v>
      </c>
    </row>
    <row r="394" spans="1:32" x14ac:dyDescent="0.35">
      <c r="A394" s="22">
        <v>387</v>
      </c>
      <c r="D394" s="8"/>
      <c r="F394" s="18"/>
      <c r="G394" s="131"/>
      <c r="H394" s="132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  <c r="AB394" s="133"/>
      <c r="AC394" s="133"/>
      <c r="AD394" s="133"/>
      <c r="AE394" s="133"/>
      <c r="AF394" s="20">
        <v>0</v>
      </c>
    </row>
    <row r="395" spans="1:32" x14ac:dyDescent="0.35">
      <c r="A395" s="22">
        <v>388</v>
      </c>
      <c r="D395" s="8"/>
      <c r="F395" s="18"/>
      <c r="G395" s="131"/>
      <c r="H395" s="132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  <c r="AB395" s="133"/>
      <c r="AC395" s="133"/>
      <c r="AD395" s="133"/>
      <c r="AE395" s="133"/>
      <c r="AF395" s="20">
        <v>0</v>
      </c>
    </row>
    <row r="396" spans="1:32" x14ac:dyDescent="0.35">
      <c r="A396" s="22">
        <v>389</v>
      </c>
      <c r="D396" s="8"/>
      <c r="F396" s="18"/>
      <c r="G396" s="131"/>
      <c r="H396" s="132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  <c r="AB396" s="133"/>
      <c r="AC396" s="133"/>
      <c r="AD396" s="133"/>
      <c r="AE396" s="133"/>
      <c r="AF396" s="20">
        <v>0</v>
      </c>
    </row>
    <row r="397" spans="1:32" x14ac:dyDescent="0.35">
      <c r="A397" s="22">
        <v>390</v>
      </c>
      <c r="D397" s="8"/>
      <c r="F397" s="18"/>
      <c r="G397" s="131"/>
      <c r="H397" s="132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  <c r="AB397" s="133"/>
      <c r="AC397" s="133"/>
      <c r="AD397" s="133"/>
      <c r="AE397" s="133"/>
      <c r="AF397" s="20">
        <v>0</v>
      </c>
    </row>
    <row r="398" spans="1:32" x14ac:dyDescent="0.35">
      <c r="A398" s="22">
        <v>391</v>
      </c>
      <c r="D398" s="8"/>
      <c r="F398" s="18"/>
      <c r="G398" s="131"/>
      <c r="H398" s="132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  <c r="AB398" s="133"/>
      <c r="AC398" s="133"/>
      <c r="AD398" s="133"/>
      <c r="AE398" s="133"/>
      <c r="AF398" s="20">
        <v>0</v>
      </c>
    </row>
    <row r="399" spans="1:32" x14ac:dyDescent="0.35">
      <c r="A399" s="22">
        <v>392</v>
      </c>
      <c r="D399" s="8"/>
      <c r="F399" s="18"/>
      <c r="G399" s="131"/>
      <c r="H399" s="132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  <c r="AB399" s="133"/>
      <c r="AC399" s="133"/>
      <c r="AD399" s="133"/>
      <c r="AE399" s="133"/>
      <c r="AF399" s="20">
        <v>0</v>
      </c>
    </row>
    <row r="400" spans="1:32" x14ac:dyDescent="0.35">
      <c r="A400" s="22">
        <v>393</v>
      </c>
      <c r="D400" s="8"/>
      <c r="F400" s="18"/>
      <c r="G400" s="131"/>
      <c r="H400" s="132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  <c r="AB400" s="133"/>
      <c r="AC400" s="133"/>
      <c r="AD400" s="133"/>
      <c r="AE400" s="133"/>
      <c r="AF400" s="20">
        <v>0</v>
      </c>
    </row>
    <row r="401" spans="1:32" x14ac:dyDescent="0.35">
      <c r="A401" s="22">
        <v>394</v>
      </c>
      <c r="D401" s="8"/>
      <c r="F401" s="18"/>
      <c r="G401" s="131"/>
      <c r="H401" s="132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  <c r="AB401" s="133"/>
      <c r="AC401" s="133"/>
      <c r="AD401" s="133"/>
      <c r="AE401" s="133"/>
      <c r="AF401" s="20">
        <v>0</v>
      </c>
    </row>
    <row r="402" spans="1:32" x14ac:dyDescent="0.35">
      <c r="A402" s="22">
        <v>395</v>
      </c>
      <c r="D402" s="8"/>
      <c r="F402" s="18"/>
      <c r="G402" s="131"/>
      <c r="H402" s="132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  <c r="AB402" s="133"/>
      <c r="AC402" s="133"/>
      <c r="AD402" s="133"/>
      <c r="AE402" s="133"/>
      <c r="AF402" s="20">
        <v>0</v>
      </c>
    </row>
    <row r="403" spans="1:32" x14ac:dyDescent="0.35">
      <c r="A403" s="22">
        <v>396</v>
      </c>
      <c r="D403" s="8"/>
      <c r="F403" s="18"/>
      <c r="G403" s="131"/>
      <c r="H403" s="132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  <c r="AB403" s="133"/>
      <c r="AC403" s="133"/>
      <c r="AD403" s="133"/>
      <c r="AE403" s="133"/>
      <c r="AF403" s="20">
        <v>0</v>
      </c>
    </row>
    <row r="404" spans="1:32" x14ac:dyDescent="0.35">
      <c r="A404" s="22">
        <v>397</v>
      </c>
      <c r="D404" s="8"/>
      <c r="F404" s="18"/>
      <c r="G404" s="131"/>
      <c r="H404" s="132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  <c r="AB404" s="133"/>
      <c r="AC404" s="133"/>
      <c r="AD404" s="133"/>
      <c r="AE404" s="133"/>
      <c r="AF404" s="20">
        <v>0</v>
      </c>
    </row>
    <row r="405" spans="1:32" x14ac:dyDescent="0.35">
      <c r="A405" s="22">
        <v>398</v>
      </c>
      <c r="D405" s="8"/>
      <c r="F405" s="18"/>
      <c r="G405" s="131"/>
      <c r="H405" s="132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  <c r="AB405" s="133"/>
      <c r="AC405" s="133"/>
      <c r="AD405" s="133"/>
      <c r="AE405" s="133"/>
      <c r="AF405" s="20">
        <v>0</v>
      </c>
    </row>
    <row r="406" spans="1:32" x14ac:dyDescent="0.35">
      <c r="A406" s="22">
        <v>399</v>
      </c>
      <c r="D406" s="8"/>
      <c r="F406" s="18"/>
      <c r="G406" s="131"/>
      <c r="H406" s="132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  <c r="AB406" s="133"/>
      <c r="AC406" s="133"/>
      <c r="AD406" s="133"/>
      <c r="AE406" s="133"/>
      <c r="AF406" s="20">
        <v>0</v>
      </c>
    </row>
    <row r="407" spans="1:32" x14ac:dyDescent="0.35">
      <c r="A407" s="22">
        <v>400</v>
      </c>
      <c r="D407" s="8"/>
      <c r="F407" s="18"/>
      <c r="G407" s="131"/>
      <c r="H407" s="132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  <c r="AB407" s="133"/>
      <c r="AC407" s="133"/>
      <c r="AD407" s="133"/>
      <c r="AE407" s="133"/>
      <c r="AF407" s="20">
        <v>0</v>
      </c>
    </row>
    <row r="408" spans="1:32" x14ac:dyDescent="0.35">
      <c r="A408" s="22">
        <v>401</v>
      </c>
      <c r="D408" s="8"/>
      <c r="F408" s="18"/>
      <c r="G408" s="131"/>
      <c r="H408" s="132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  <c r="AB408" s="133"/>
      <c r="AC408" s="133"/>
      <c r="AD408" s="133"/>
      <c r="AE408" s="133"/>
      <c r="AF408" s="20">
        <v>0</v>
      </c>
    </row>
    <row r="409" spans="1:32" x14ac:dyDescent="0.35">
      <c r="A409" s="22">
        <v>402</v>
      </c>
      <c r="D409" s="8"/>
      <c r="F409" s="18"/>
      <c r="G409" s="131"/>
      <c r="H409" s="132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  <c r="AB409" s="133"/>
      <c r="AC409" s="133"/>
      <c r="AD409" s="133"/>
      <c r="AE409" s="133"/>
      <c r="AF409" s="20">
        <v>0</v>
      </c>
    </row>
    <row r="410" spans="1:32" x14ac:dyDescent="0.35">
      <c r="A410" s="22">
        <v>403</v>
      </c>
      <c r="D410" s="8"/>
      <c r="F410" s="18"/>
      <c r="G410" s="131"/>
      <c r="H410" s="132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  <c r="AB410" s="133"/>
      <c r="AC410" s="133"/>
      <c r="AD410" s="133"/>
      <c r="AE410" s="133"/>
      <c r="AF410" s="20">
        <v>0</v>
      </c>
    </row>
    <row r="411" spans="1:32" x14ac:dyDescent="0.35">
      <c r="A411" s="22">
        <v>404</v>
      </c>
      <c r="D411" s="8"/>
      <c r="F411" s="18"/>
      <c r="G411" s="131"/>
      <c r="H411" s="132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  <c r="AB411" s="133"/>
      <c r="AC411" s="133"/>
      <c r="AD411" s="133"/>
      <c r="AE411" s="133"/>
      <c r="AF411" s="20">
        <v>0</v>
      </c>
    </row>
    <row r="412" spans="1:32" x14ac:dyDescent="0.35">
      <c r="A412" s="22">
        <v>405</v>
      </c>
      <c r="D412" s="8"/>
      <c r="F412" s="18"/>
      <c r="G412" s="131"/>
      <c r="H412" s="132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  <c r="AB412" s="133"/>
      <c r="AC412" s="133"/>
      <c r="AD412" s="133"/>
      <c r="AE412" s="133"/>
      <c r="AF412" s="20">
        <v>0</v>
      </c>
    </row>
    <row r="413" spans="1:32" x14ac:dyDescent="0.35">
      <c r="A413" s="22">
        <v>406</v>
      </c>
      <c r="D413" s="8"/>
      <c r="F413" s="18"/>
      <c r="G413" s="131"/>
      <c r="H413" s="132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  <c r="AB413" s="133"/>
      <c r="AC413" s="133"/>
      <c r="AD413" s="133"/>
      <c r="AE413" s="133"/>
      <c r="AF413" s="20">
        <v>0</v>
      </c>
    </row>
    <row r="414" spans="1:32" x14ac:dyDescent="0.35">
      <c r="A414" s="22">
        <v>407</v>
      </c>
      <c r="D414" s="8"/>
      <c r="F414" s="18"/>
      <c r="G414" s="131"/>
      <c r="H414" s="132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  <c r="AB414" s="133"/>
      <c r="AC414" s="133"/>
      <c r="AD414" s="133"/>
      <c r="AE414" s="133"/>
      <c r="AF414" s="20">
        <v>0</v>
      </c>
    </row>
    <row r="415" spans="1:32" x14ac:dyDescent="0.35">
      <c r="A415" s="22">
        <v>408</v>
      </c>
      <c r="D415" s="8"/>
      <c r="F415" s="18"/>
      <c r="G415" s="131"/>
      <c r="H415" s="132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  <c r="AB415" s="133"/>
      <c r="AC415" s="133"/>
      <c r="AD415" s="133"/>
      <c r="AE415" s="133"/>
      <c r="AF415" s="20">
        <v>0</v>
      </c>
    </row>
    <row r="416" spans="1:32" x14ac:dyDescent="0.35">
      <c r="A416" s="22">
        <v>409</v>
      </c>
      <c r="D416" s="8"/>
      <c r="F416" s="18"/>
      <c r="G416" s="131"/>
      <c r="H416" s="132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  <c r="AB416" s="133"/>
      <c r="AC416" s="133"/>
      <c r="AD416" s="133"/>
      <c r="AE416" s="133"/>
      <c r="AF416" s="20">
        <v>0</v>
      </c>
    </row>
    <row r="417" spans="1:32" x14ac:dyDescent="0.35">
      <c r="A417" s="22">
        <v>410</v>
      </c>
      <c r="D417" s="8"/>
      <c r="F417" s="18"/>
      <c r="G417" s="131"/>
      <c r="H417" s="132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  <c r="AB417" s="133"/>
      <c r="AC417" s="133"/>
      <c r="AD417" s="133"/>
      <c r="AE417" s="133"/>
      <c r="AF417" s="20">
        <v>0</v>
      </c>
    </row>
    <row r="418" spans="1:32" x14ac:dyDescent="0.35">
      <c r="A418" s="22">
        <v>411</v>
      </c>
      <c r="D418" s="8"/>
      <c r="F418" s="18"/>
      <c r="G418" s="131"/>
      <c r="H418" s="132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  <c r="AB418" s="133"/>
      <c r="AC418" s="133"/>
      <c r="AD418" s="133"/>
      <c r="AE418" s="133"/>
      <c r="AF418" s="20">
        <v>0</v>
      </c>
    </row>
    <row r="419" spans="1:32" x14ac:dyDescent="0.35">
      <c r="A419" s="22">
        <v>412</v>
      </c>
      <c r="D419" s="8"/>
      <c r="F419" s="18"/>
      <c r="G419" s="131"/>
      <c r="H419" s="132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  <c r="AB419" s="133"/>
      <c r="AC419" s="133"/>
      <c r="AD419" s="133"/>
      <c r="AE419" s="133"/>
      <c r="AF419" s="20">
        <v>0</v>
      </c>
    </row>
    <row r="420" spans="1:32" x14ac:dyDescent="0.35">
      <c r="A420" s="22">
        <v>413</v>
      </c>
      <c r="D420" s="8"/>
      <c r="F420" s="18"/>
      <c r="G420" s="131"/>
      <c r="H420" s="132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  <c r="AB420" s="133"/>
      <c r="AC420" s="133"/>
      <c r="AD420" s="133"/>
      <c r="AE420" s="133"/>
      <c r="AF420" s="20">
        <v>0</v>
      </c>
    </row>
    <row r="421" spans="1:32" x14ac:dyDescent="0.35">
      <c r="A421" s="22">
        <v>414</v>
      </c>
      <c r="D421" s="8"/>
      <c r="F421" s="18"/>
      <c r="G421" s="131"/>
      <c r="H421" s="132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  <c r="AB421" s="133"/>
      <c r="AC421" s="133"/>
      <c r="AD421" s="133"/>
      <c r="AE421" s="133"/>
      <c r="AF421" s="20">
        <v>0</v>
      </c>
    </row>
    <row r="422" spans="1:32" x14ac:dyDescent="0.35">
      <c r="A422" s="22">
        <v>415</v>
      </c>
      <c r="D422" s="8"/>
      <c r="F422" s="18"/>
      <c r="G422" s="131"/>
      <c r="H422" s="132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  <c r="AB422" s="133"/>
      <c r="AC422" s="133"/>
      <c r="AD422" s="133"/>
      <c r="AE422" s="133"/>
      <c r="AF422" s="20">
        <v>0</v>
      </c>
    </row>
    <row r="423" spans="1:32" x14ac:dyDescent="0.35">
      <c r="A423" s="22">
        <v>416</v>
      </c>
      <c r="D423" s="8"/>
      <c r="F423" s="18"/>
      <c r="G423" s="131"/>
      <c r="H423" s="132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  <c r="AB423" s="133"/>
      <c r="AC423" s="133"/>
      <c r="AD423" s="133"/>
      <c r="AE423" s="133"/>
      <c r="AF423" s="20">
        <v>0</v>
      </c>
    </row>
    <row r="424" spans="1:32" x14ac:dyDescent="0.35">
      <c r="A424" s="22">
        <v>417</v>
      </c>
      <c r="D424" s="8"/>
      <c r="F424" s="18"/>
      <c r="G424" s="131"/>
      <c r="H424" s="132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  <c r="AB424" s="133"/>
      <c r="AC424" s="133"/>
      <c r="AD424" s="133"/>
      <c r="AE424" s="133"/>
      <c r="AF424" s="20">
        <v>0</v>
      </c>
    </row>
    <row r="425" spans="1:32" x14ac:dyDescent="0.35">
      <c r="A425" s="22">
        <v>418</v>
      </c>
      <c r="D425" s="8"/>
      <c r="F425" s="18"/>
      <c r="G425" s="131"/>
      <c r="H425" s="132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  <c r="AA425" s="133"/>
      <c r="AB425" s="133"/>
      <c r="AC425" s="133"/>
      <c r="AD425" s="133"/>
      <c r="AE425" s="133"/>
      <c r="AF425" s="20">
        <v>0</v>
      </c>
    </row>
    <row r="426" spans="1:32" x14ac:dyDescent="0.35">
      <c r="A426" s="22">
        <v>419</v>
      </c>
      <c r="D426" s="8"/>
      <c r="F426" s="18"/>
      <c r="G426" s="131"/>
      <c r="H426" s="132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  <c r="AA426" s="133"/>
      <c r="AB426" s="133"/>
      <c r="AC426" s="133"/>
      <c r="AD426" s="133"/>
      <c r="AE426" s="133"/>
      <c r="AF426" s="20">
        <v>0</v>
      </c>
    </row>
    <row r="427" spans="1:32" x14ac:dyDescent="0.35">
      <c r="A427" s="22">
        <v>420</v>
      </c>
      <c r="D427" s="8"/>
      <c r="F427" s="18"/>
      <c r="G427" s="131"/>
      <c r="H427" s="132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  <c r="AA427" s="133"/>
      <c r="AB427" s="133"/>
      <c r="AC427" s="133"/>
      <c r="AD427" s="133"/>
      <c r="AE427" s="133"/>
      <c r="AF427" s="20">
        <v>0</v>
      </c>
    </row>
    <row r="428" spans="1:32" x14ac:dyDescent="0.35">
      <c r="A428" s="22">
        <v>421</v>
      </c>
      <c r="D428" s="8"/>
      <c r="F428" s="18"/>
      <c r="G428" s="131"/>
      <c r="H428" s="132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  <c r="AB428" s="133"/>
      <c r="AC428" s="133"/>
      <c r="AD428" s="133"/>
      <c r="AE428" s="133"/>
      <c r="AF428" s="20">
        <v>0</v>
      </c>
    </row>
    <row r="429" spans="1:32" x14ac:dyDescent="0.35">
      <c r="A429" s="22">
        <v>422</v>
      </c>
      <c r="D429" s="8"/>
      <c r="F429" s="18"/>
      <c r="G429" s="131"/>
      <c r="H429" s="132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  <c r="AB429" s="133"/>
      <c r="AC429" s="133"/>
      <c r="AD429" s="133"/>
      <c r="AE429" s="133"/>
      <c r="AF429" s="20">
        <v>0</v>
      </c>
    </row>
    <row r="430" spans="1:32" x14ac:dyDescent="0.35">
      <c r="A430" s="22">
        <v>423</v>
      </c>
      <c r="D430" s="8"/>
      <c r="F430" s="18"/>
      <c r="G430" s="131"/>
      <c r="H430" s="132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  <c r="AB430" s="133"/>
      <c r="AC430" s="133"/>
      <c r="AD430" s="133"/>
      <c r="AE430" s="133"/>
      <c r="AF430" s="20">
        <v>0</v>
      </c>
    </row>
    <row r="431" spans="1:32" x14ac:dyDescent="0.35">
      <c r="A431" s="22">
        <v>424</v>
      </c>
      <c r="D431" s="8"/>
      <c r="F431" s="18"/>
      <c r="G431" s="131"/>
      <c r="H431" s="132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  <c r="AB431" s="133"/>
      <c r="AC431" s="133"/>
      <c r="AD431" s="133"/>
      <c r="AE431" s="133"/>
      <c r="AF431" s="20">
        <v>0</v>
      </c>
    </row>
    <row r="432" spans="1:32" x14ac:dyDescent="0.35">
      <c r="A432" s="22">
        <v>425</v>
      </c>
      <c r="D432" s="8"/>
      <c r="F432" s="18"/>
      <c r="G432" s="131"/>
      <c r="H432" s="132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  <c r="AB432" s="133"/>
      <c r="AC432" s="133"/>
      <c r="AD432" s="133"/>
      <c r="AE432" s="133"/>
      <c r="AF432" s="20">
        <v>0</v>
      </c>
    </row>
    <row r="433" spans="1:32" x14ac:dyDescent="0.35">
      <c r="A433" s="22">
        <v>426</v>
      </c>
      <c r="D433" s="8"/>
      <c r="F433" s="18"/>
      <c r="G433" s="131"/>
      <c r="H433" s="132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  <c r="AB433" s="133"/>
      <c r="AC433" s="133"/>
      <c r="AD433" s="133"/>
      <c r="AE433" s="133"/>
      <c r="AF433" s="20">
        <v>0</v>
      </c>
    </row>
    <row r="434" spans="1:32" x14ac:dyDescent="0.35">
      <c r="A434" s="22">
        <v>427</v>
      </c>
      <c r="D434" s="8"/>
      <c r="F434" s="18"/>
      <c r="G434" s="131"/>
      <c r="H434" s="132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  <c r="AB434" s="133"/>
      <c r="AC434" s="133"/>
      <c r="AD434" s="133"/>
      <c r="AE434" s="133"/>
      <c r="AF434" s="20">
        <v>0</v>
      </c>
    </row>
    <row r="435" spans="1:32" x14ac:dyDescent="0.35">
      <c r="A435" s="22">
        <v>428</v>
      </c>
      <c r="D435" s="8"/>
      <c r="F435" s="18"/>
      <c r="G435" s="131"/>
      <c r="H435" s="132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  <c r="AB435" s="133"/>
      <c r="AC435" s="133"/>
      <c r="AD435" s="133"/>
      <c r="AE435" s="133"/>
      <c r="AF435" s="20">
        <v>0</v>
      </c>
    </row>
    <row r="436" spans="1:32" x14ac:dyDescent="0.35">
      <c r="A436" s="22">
        <v>429</v>
      </c>
      <c r="D436" s="8"/>
      <c r="F436" s="18"/>
      <c r="G436" s="131"/>
      <c r="H436" s="132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  <c r="AB436" s="133"/>
      <c r="AC436" s="133"/>
      <c r="AD436" s="133"/>
      <c r="AE436" s="133"/>
      <c r="AF436" s="20">
        <v>0</v>
      </c>
    </row>
    <row r="437" spans="1:32" x14ac:dyDescent="0.35">
      <c r="A437" s="22">
        <v>430</v>
      </c>
      <c r="D437" s="8"/>
      <c r="F437" s="18"/>
      <c r="G437" s="131"/>
      <c r="H437" s="132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  <c r="AB437" s="133"/>
      <c r="AC437" s="133"/>
      <c r="AD437" s="133"/>
      <c r="AE437" s="133"/>
      <c r="AF437" s="20">
        <v>0</v>
      </c>
    </row>
    <row r="438" spans="1:32" x14ac:dyDescent="0.35">
      <c r="A438" s="22">
        <v>431</v>
      </c>
      <c r="D438" s="8"/>
      <c r="F438" s="18"/>
      <c r="G438" s="131"/>
      <c r="H438" s="132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  <c r="AB438" s="133"/>
      <c r="AC438" s="133"/>
      <c r="AD438" s="133"/>
      <c r="AE438" s="133"/>
      <c r="AF438" s="20">
        <v>0</v>
      </c>
    </row>
    <row r="439" spans="1:32" x14ac:dyDescent="0.35">
      <c r="A439" s="22">
        <v>432</v>
      </c>
      <c r="D439" s="8"/>
      <c r="F439" s="18"/>
      <c r="G439" s="131"/>
      <c r="H439" s="132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  <c r="AB439" s="133"/>
      <c r="AC439" s="133"/>
      <c r="AD439" s="133"/>
      <c r="AE439" s="133"/>
      <c r="AF439" s="20">
        <v>0</v>
      </c>
    </row>
    <row r="440" spans="1:32" x14ac:dyDescent="0.35">
      <c r="A440" s="22">
        <v>433</v>
      </c>
      <c r="D440" s="8"/>
      <c r="F440" s="18"/>
      <c r="G440" s="131"/>
      <c r="H440" s="132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  <c r="AA440" s="133"/>
      <c r="AB440" s="133"/>
      <c r="AC440" s="133"/>
      <c r="AD440" s="133"/>
      <c r="AE440" s="133"/>
      <c r="AF440" s="20">
        <v>0</v>
      </c>
    </row>
    <row r="441" spans="1:32" x14ac:dyDescent="0.35">
      <c r="A441" s="22">
        <v>434</v>
      </c>
      <c r="D441" s="8"/>
      <c r="F441" s="18"/>
      <c r="G441" s="131"/>
      <c r="H441" s="132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  <c r="AB441" s="133"/>
      <c r="AC441" s="133"/>
      <c r="AD441" s="133"/>
      <c r="AE441" s="133"/>
      <c r="AF441" s="20">
        <v>0</v>
      </c>
    </row>
    <row r="442" spans="1:32" x14ac:dyDescent="0.35">
      <c r="A442" s="22">
        <v>435</v>
      </c>
      <c r="D442" s="8"/>
      <c r="F442" s="18"/>
      <c r="G442" s="131"/>
      <c r="H442" s="132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  <c r="AB442" s="133"/>
      <c r="AC442" s="133"/>
      <c r="AD442" s="133"/>
      <c r="AE442" s="133"/>
      <c r="AF442" s="20">
        <v>0</v>
      </c>
    </row>
    <row r="443" spans="1:32" x14ac:dyDescent="0.35">
      <c r="A443" s="22">
        <v>436</v>
      </c>
      <c r="D443" s="8"/>
      <c r="F443" s="18"/>
      <c r="G443" s="131"/>
      <c r="H443" s="132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  <c r="AB443" s="133"/>
      <c r="AC443" s="133"/>
      <c r="AD443" s="133"/>
      <c r="AE443" s="133"/>
      <c r="AF443" s="20">
        <v>0</v>
      </c>
    </row>
    <row r="444" spans="1:32" x14ac:dyDescent="0.35">
      <c r="A444" s="22">
        <v>437</v>
      </c>
      <c r="D444" s="8"/>
      <c r="F444" s="18"/>
      <c r="G444" s="131"/>
      <c r="H444" s="132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  <c r="AB444" s="133"/>
      <c r="AC444" s="133"/>
      <c r="AD444" s="133"/>
      <c r="AE444" s="133"/>
      <c r="AF444" s="20">
        <v>0</v>
      </c>
    </row>
    <row r="445" spans="1:32" x14ac:dyDescent="0.35">
      <c r="A445" s="22">
        <v>438</v>
      </c>
      <c r="D445" s="8"/>
      <c r="F445" s="18"/>
      <c r="G445" s="131"/>
      <c r="H445" s="132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  <c r="AA445" s="133"/>
      <c r="AB445" s="133"/>
      <c r="AC445" s="133"/>
      <c r="AD445" s="133"/>
      <c r="AE445" s="133"/>
      <c r="AF445" s="20">
        <v>0</v>
      </c>
    </row>
    <row r="446" spans="1:32" x14ac:dyDescent="0.35">
      <c r="A446" s="22">
        <v>439</v>
      </c>
      <c r="D446" s="8"/>
      <c r="F446" s="18"/>
      <c r="G446" s="131"/>
      <c r="H446" s="132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  <c r="AA446" s="133"/>
      <c r="AB446" s="133"/>
      <c r="AC446" s="133"/>
      <c r="AD446" s="133"/>
      <c r="AE446" s="133"/>
      <c r="AF446" s="20">
        <v>0</v>
      </c>
    </row>
    <row r="447" spans="1:32" x14ac:dyDescent="0.35">
      <c r="A447" s="22">
        <v>440</v>
      </c>
      <c r="D447" s="8"/>
      <c r="F447" s="18"/>
      <c r="G447" s="131"/>
      <c r="H447" s="132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  <c r="AA447" s="133"/>
      <c r="AB447" s="133"/>
      <c r="AC447" s="133"/>
      <c r="AD447" s="133"/>
      <c r="AE447" s="133"/>
      <c r="AF447" s="20">
        <v>0</v>
      </c>
    </row>
    <row r="448" spans="1:32" x14ac:dyDescent="0.35">
      <c r="A448" s="22">
        <v>441</v>
      </c>
      <c r="D448" s="8"/>
      <c r="F448" s="18"/>
      <c r="G448" s="131"/>
      <c r="H448" s="132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  <c r="AA448" s="133"/>
      <c r="AB448" s="133"/>
      <c r="AC448" s="133"/>
      <c r="AD448" s="133"/>
      <c r="AE448" s="133"/>
      <c r="AF448" s="20">
        <v>0</v>
      </c>
    </row>
    <row r="449" spans="1:32" x14ac:dyDescent="0.35">
      <c r="A449" s="22">
        <v>442</v>
      </c>
      <c r="D449" s="8"/>
      <c r="F449" s="18"/>
      <c r="G449" s="131"/>
      <c r="H449" s="132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  <c r="AA449" s="133"/>
      <c r="AB449" s="133"/>
      <c r="AC449" s="133"/>
      <c r="AD449" s="133"/>
      <c r="AE449" s="133"/>
      <c r="AF449" s="20">
        <v>0</v>
      </c>
    </row>
    <row r="450" spans="1:32" x14ac:dyDescent="0.35">
      <c r="A450" s="22">
        <v>443</v>
      </c>
      <c r="D450" s="8"/>
      <c r="F450" s="18"/>
      <c r="G450" s="131"/>
      <c r="H450" s="132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  <c r="AA450" s="133"/>
      <c r="AB450" s="133"/>
      <c r="AC450" s="133"/>
      <c r="AD450" s="133"/>
      <c r="AE450" s="133"/>
      <c r="AF450" s="20">
        <v>0</v>
      </c>
    </row>
    <row r="451" spans="1:32" x14ac:dyDescent="0.35">
      <c r="A451" s="22">
        <v>444</v>
      </c>
      <c r="D451" s="8"/>
      <c r="F451" s="18"/>
      <c r="G451" s="131"/>
      <c r="H451" s="132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  <c r="AA451" s="133"/>
      <c r="AB451" s="133"/>
      <c r="AC451" s="133"/>
      <c r="AD451" s="133"/>
      <c r="AE451" s="133"/>
      <c r="AF451" s="20">
        <v>0</v>
      </c>
    </row>
    <row r="452" spans="1:32" x14ac:dyDescent="0.35">
      <c r="A452" s="22">
        <v>445</v>
      </c>
      <c r="D452" s="8"/>
      <c r="F452" s="18"/>
      <c r="G452" s="131"/>
      <c r="H452" s="132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  <c r="AA452" s="133"/>
      <c r="AB452" s="133"/>
      <c r="AC452" s="133"/>
      <c r="AD452" s="133"/>
      <c r="AE452" s="133"/>
      <c r="AF452" s="20">
        <v>0</v>
      </c>
    </row>
    <row r="453" spans="1:32" x14ac:dyDescent="0.35">
      <c r="A453" s="22">
        <v>446</v>
      </c>
      <c r="D453" s="8"/>
      <c r="F453" s="18"/>
      <c r="G453" s="131"/>
      <c r="H453" s="132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  <c r="AA453" s="133"/>
      <c r="AB453" s="133"/>
      <c r="AC453" s="133"/>
      <c r="AD453" s="133"/>
      <c r="AE453" s="133"/>
      <c r="AF453" s="20">
        <v>0</v>
      </c>
    </row>
    <row r="454" spans="1:32" x14ac:dyDescent="0.35">
      <c r="A454" s="22">
        <v>447</v>
      </c>
      <c r="D454" s="8"/>
      <c r="F454" s="18"/>
      <c r="G454" s="131"/>
      <c r="H454" s="132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  <c r="AA454" s="133"/>
      <c r="AB454" s="133"/>
      <c r="AC454" s="133"/>
      <c r="AD454" s="133"/>
      <c r="AE454" s="133"/>
      <c r="AF454" s="20">
        <v>0</v>
      </c>
    </row>
    <row r="455" spans="1:32" x14ac:dyDescent="0.35">
      <c r="A455" s="22">
        <v>448</v>
      </c>
      <c r="D455" s="8"/>
      <c r="F455" s="18"/>
      <c r="G455" s="131"/>
      <c r="H455" s="132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  <c r="AA455" s="133"/>
      <c r="AB455" s="133"/>
      <c r="AC455" s="133"/>
      <c r="AD455" s="133"/>
      <c r="AE455" s="133"/>
      <c r="AF455" s="20">
        <v>0</v>
      </c>
    </row>
    <row r="456" spans="1:32" x14ac:dyDescent="0.35">
      <c r="A456" s="22">
        <v>449</v>
      </c>
      <c r="D456" s="8"/>
      <c r="F456" s="18"/>
      <c r="G456" s="131"/>
      <c r="H456" s="132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  <c r="AB456" s="133"/>
      <c r="AC456" s="133"/>
      <c r="AD456" s="133"/>
      <c r="AE456" s="133"/>
      <c r="AF456" s="20">
        <v>0</v>
      </c>
    </row>
    <row r="457" spans="1:32" x14ac:dyDescent="0.35">
      <c r="A457" s="22">
        <v>450</v>
      </c>
      <c r="D457" s="8"/>
      <c r="F457" s="18"/>
      <c r="G457" s="131"/>
      <c r="H457" s="132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  <c r="AA457" s="133"/>
      <c r="AB457" s="133"/>
      <c r="AC457" s="133"/>
      <c r="AD457" s="133"/>
      <c r="AE457" s="133"/>
      <c r="AF457" s="20">
        <v>0</v>
      </c>
    </row>
    <row r="458" spans="1:32" x14ac:dyDescent="0.35">
      <c r="A458" s="22">
        <v>451</v>
      </c>
      <c r="D458" s="8"/>
      <c r="F458" s="18"/>
      <c r="G458" s="131"/>
      <c r="H458" s="132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  <c r="AA458" s="133"/>
      <c r="AB458" s="133"/>
      <c r="AC458" s="133"/>
      <c r="AD458" s="133"/>
      <c r="AE458" s="133"/>
      <c r="AF458" s="20">
        <v>0</v>
      </c>
    </row>
    <row r="459" spans="1:32" x14ac:dyDescent="0.35">
      <c r="A459" s="22">
        <v>452</v>
      </c>
      <c r="D459" s="8"/>
      <c r="F459" s="18"/>
      <c r="G459" s="131"/>
      <c r="H459" s="132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  <c r="AA459" s="133"/>
      <c r="AB459" s="133"/>
      <c r="AC459" s="133"/>
      <c r="AD459" s="133"/>
      <c r="AE459" s="133"/>
      <c r="AF459" s="20">
        <v>0</v>
      </c>
    </row>
    <row r="460" spans="1:32" x14ac:dyDescent="0.35">
      <c r="A460" s="22">
        <v>453</v>
      </c>
      <c r="D460" s="8"/>
      <c r="F460" s="18"/>
      <c r="G460" s="131"/>
      <c r="H460" s="132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  <c r="AB460" s="133"/>
      <c r="AC460" s="133"/>
      <c r="AD460" s="133"/>
      <c r="AE460" s="133"/>
      <c r="AF460" s="20">
        <v>0</v>
      </c>
    </row>
    <row r="461" spans="1:32" x14ac:dyDescent="0.35">
      <c r="A461" s="22">
        <v>454</v>
      </c>
      <c r="D461" s="8"/>
      <c r="F461" s="18"/>
      <c r="G461" s="131"/>
      <c r="H461" s="132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  <c r="AA461" s="133"/>
      <c r="AB461" s="133"/>
      <c r="AC461" s="133"/>
      <c r="AD461" s="133"/>
      <c r="AE461" s="133"/>
      <c r="AF461" s="20">
        <v>0</v>
      </c>
    </row>
    <row r="462" spans="1:32" x14ac:dyDescent="0.35">
      <c r="A462" s="22">
        <v>455</v>
      </c>
      <c r="D462" s="8"/>
      <c r="F462" s="18"/>
      <c r="G462" s="131"/>
      <c r="H462" s="132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  <c r="AA462" s="133"/>
      <c r="AB462" s="133"/>
      <c r="AC462" s="133"/>
      <c r="AD462" s="133"/>
      <c r="AE462" s="133"/>
      <c r="AF462" s="20">
        <v>0</v>
      </c>
    </row>
    <row r="463" spans="1:32" x14ac:dyDescent="0.35">
      <c r="A463" s="22">
        <v>456</v>
      </c>
      <c r="D463" s="8"/>
      <c r="F463" s="18"/>
      <c r="G463" s="131"/>
      <c r="H463" s="132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  <c r="AA463" s="133"/>
      <c r="AB463" s="133"/>
      <c r="AC463" s="133"/>
      <c r="AD463" s="133"/>
      <c r="AE463" s="133"/>
      <c r="AF463" s="20">
        <v>0</v>
      </c>
    </row>
    <row r="464" spans="1:32" x14ac:dyDescent="0.35">
      <c r="A464" s="22">
        <v>457</v>
      </c>
      <c r="D464" s="8"/>
      <c r="F464" s="18"/>
      <c r="G464" s="131"/>
      <c r="H464" s="132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  <c r="AB464" s="133"/>
      <c r="AC464" s="133"/>
      <c r="AD464" s="133"/>
      <c r="AE464" s="133"/>
      <c r="AF464" s="20">
        <v>0</v>
      </c>
    </row>
    <row r="465" spans="1:32" x14ac:dyDescent="0.35">
      <c r="A465" s="22">
        <v>458</v>
      </c>
      <c r="D465" s="8"/>
      <c r="F465" s="18"/>
      <c r="G465" s="131"/>
      <c r="H465" s="132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  <c r="AA465" s="133"/>
      <c r="AB465" s="133"/>
      <c r="AC465" s="133"/>
      <c r="AD465" s="133"/>
      <c r="AE465" s="133"/>
      <c r="AF465" s="20">
        <v>0</v>
      </c>
    </row>
    <row r="466" spans="1:32" x14ac:dyDescent="0.35">
      <c r="A466" s="22">
        <v>459</v>
      </c>
      <c r="D466" s="8"/>
      <c r="F466" s="18"/>
      <c r="G466" s="131"/>
      <c r="H466" s="132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  <c r="AA466" s="133"/>
      <c r="AB466" s="133"/>
      <c r="AC466" s="133"/>
      <c r="AD466" s="133"/>
      <c r="AE466" s="133"/>
      <c r="AF466" s="20">
        <v>0</v>
      </c>
    </row>
    <row r="467" spans="1:32" x14ac:dyDescent="0.35">
      <c r="A467" s="22">
        <v>460</v>
      </c>
      <c r="D467" s="8"/>
      <c r="F467" s="18"/>
      <c r="G467" s="131"/>
      <c r="H467" s="132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  <c r="AA467" s="133"/>
      <c r="AB467" s="133"/>
      <c r="AC467" s="133"/>
      <c r="AD467" s="133"/>
      <c r="AE467" s="133"/>
      <c r="AF467" s="20">
        <v>0</v>
      </c>
    </row>
    <row r="468" spans="1:32" x14ac:dyDescent="0.35">
      <c r="A468" s="22">
        <v>461</v>
      </c>
      <c r="D468" s="8"/>
      <c r="F468" s="18"/>
      <c r="G468" s="131"/>
      <c r="H468" s="132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  <c r="AB468" s="133"/>
      <c r="AC468" s="133"/>
      <c r="AD468" s="133"/>
      <c r="AE468" s="133"/>
      <c r="AF468" s="20">
        <v>0</v>
      </c>
    </row>
    <row r="469" spans="1:32" x14ac:dyDescent="0.35">
      <c r="A469" s="22">
        <v>462</v>
      </c>
      <c r="D469" s="8"/>
      <c r="F469" s="18"/>
      <c r="G469" s="131"/>
      <c r="H469" s="132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  <c r="AA469" s="133"/>
      <c r="AB469" s="133"/>
      <c r="AC469" s="133"/>
      <c r="AD469" s="133"/>
      <c r="AE469" s="133"/>
      <c r="AF469" s="20">
        <v>0</v>
      </c>
    </row>
    <row r="470" spans="1:32" x14ac:dyDescent="0.35">
      <c r="A470" s="22">
        <v>463</v>
      </c>
      <c r="D470" s="8"/>
      <c r="F470" s="18"/>
      <c r="G470" s="131"/>
      <c r="H470" s="132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  <c r="AA470" s="133"/>
      <c r="AB470" s="133"/>
      <c r="AC470" s="133"/>
      <c r="AD470" s="133"/>
      <c r="AE470" s="133"/>
      <c r="AF470" s="20">
        <v>0</v>
      </c>
    </row>
    <row r="471" spans="1:32" x14ac:dyDescent="0.35">
      <c r="A471" s="22">
        <v>464</v>
      </c>
      <c r="D471" s="8"/>
      <c r="F471" s="18"/>
      <c r="G471" s="131"/>
      <c r="H471" s="132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  <c r="AA471" s="133"/>
      <c r="AB471" s="133"/>
      <c r="AC471" s="133"/>
      <c r="AD471" s="133"/>
      <c r="AE471" s="133"/>
      <c r="AF471" s="20">
        <v>0</v>
      </c>
    </row>
    <row r="472" spans="1:32" x14ac:dyDescent="0.35">
      <c r="A472" s="22">
        <v>465</v>
      </c>
      <c r="D472" s="8"/>
      <c r="F472" s="18"/>
      <c r="G472" s="131"/>
      <c r="H472" s="132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  <c r="AA472" s="133"/>
      <c r="AB472" s="133"/>
      <c r="AC472" s="133"/>
      <c r="AD472" s="133"/>
      <c r="AE472" s="133"/>
      <c r="AF472" s="20">
        <v>0</v>
      </c>
    </row>
    <row r="473" spans="1:32" x14ac:dyDescent="0.35">
      <c r="A473" s="22">
        <v>466</v>
      </c>
      <c r="D473" s="8"/>
      <c r="F473" s="18"/>
      <c r="G473" s="131"/>
      <c r="H473" s="132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  <c r="AB473" s="133"/>
      <c r="AC473" s="133"/>
      <c r="AD473" s="133"/>
      <c r="AE473" s="133"/>
      <c r="AF473" s="20">
        <v>0</v>
      </c>
    </row>
    <row r="474" spans="1:32" x14ac:dyDescent="0.35">
      <c r="A474" s="22">
        <v>467</v>
      </c>
      <c r="D474" s="8"/>
      <c r="F474" s="18"/>
      <c r="G474" s="131"/>
      <c r="H474" s="132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  <c r="AA474" s="133"/>
      <c r="AB474" s="133"/>
      <c r="AC474" s="133"/>
      <c r="AD474" s="133"/>
      <c r="AE474" s="133"/>
      <c r="AF474" s="20">
        <v>0</v>
      </c>
    </row>
    <row r="475" spans="1:32" x14ac:dyDescent="0.35">
      <c r="A475" s="22">
        <v>468</v>
      </c>
      <c r="D475" s="8"/>
      <c r="F475" s="18"/>
      <c r="G475" s="131"/>
      <c r="H475" s="132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  <c r="AA475" s="133"/>
      <c r="AB475" s="133"/>
      <c r="AC475" s="133"/>
      <c r="AD475" s="133"/>
      <c r="AE475" s="133"/>
      <c r="AF475" s="20">
        <v>0</v>
      </c>
    </row>
    <row r="476" spans="1:32" x14ac:dyDescent="0.35">
      <c r="A476" s="22">
        <v>469</v>
      </c>
      <c r="D476" s="8"/>
      <c r="F476" s="18"/>
      <c r="G476" s="131"/>
      <c r="H476" s="132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  <c r="AA476" s="133"/>
      <c r="AB476" s="133"/>
      <c r="AC476" s="133"/>
      <c r="AD476" s="133"/>
      <c r="AE476" s="133"/>
      <c r="AF476" s="20">
        <v>0</v>
      </c>
    </row>
    <row r="477" spans="1:32" x14ac:dyDescent="0.35">
      <c r="A477" s="22">
        <v>470</v>
      </c>
      <c r="D477" s="8"/>
      <c r="F477" s="18"/>
      <c r="G477" s="131"/>
      <c r="H477" s="132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  <c r="AA477" s="133"/>
      <c r="AB477" s="133"/>
      <c r="AC477" s="133"/>
      <c r="AD477" s="133"/>
      <c r="AE477" s="133"/>
      <c r="AF477" s="20">
        <v>0</v>
      </c>
    </row>
    <row r="478" spans="1:32" x14ac:dyDescent="0.35">
      <c r="A478" s="22">
        <v>471</v>
      </c>
      <c r="D478" s="8"/>
      <c r="F478" s="18"/>
      <c r="G478" s="131"/>
      <c r="H478" s="132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  <c r="AA478" s="133"/>
      <c r="AB478" s="133"/>
      <c r="AC478" s="133"/>
      <c r="AD478" s="133"/>
      <c r="AE478" s="133"/>
      <c r="AF478" s="20">
        <v>0</v>
      </c>
    </row>
    <row r="479" spans="1:32" x14ac:dyDescent="0.35">
      <c r="A479" s="22">
        <v>472</v>
      </c>
      <c r="D479" s="8"/>
      <c r="F479" s="18"/>
      <c r="G479" s="131"/>
      <c r="H479" s="132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  <c r="AA479" s="133"/>
      <c r="AB479" s="133"/>
      <c r="AC479" s="133"/>
      <c r="AD479" s="133"/>
      <c r="AE479" s="133"/>
      <c r="AF479" s="20">
        <v>0</v>
      </c>
    </row>
    <row r="480" spans="1:32" x14ac:dyDescent="0.35">
      <c r="A480" s="22">
        <v>473</v>
      </c>
      <c r="D480" s="8"/>
      <c r="F480" s="18"/>
      <c r="G480" s="131"/>
      <c r="H480" s="132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  <c r="AA480" s="133"/>
      <c r="AB480" s="133"/>
      <c r="AC480" s="133"/>
      <c r="AD480" s="133"/>
      <c r="AE480" s="133"/>
      <c r="AF480" s="20">
        <v>0</v>
      </c>
    </row>
    <row r="481" spans="1:32" x14ac:dyDescent="0.35">
      <c r="A481" s="22">
        <v>474</v>
      </c>
      <c r="D481" s="8"/>
      <c r="F481" s="18"/>
      <c r="G481" s="131"/>
      <c r="H481" s="132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  <c r="AA481" s="133"/>
      <c r="AB481" s="133"/>
      <c r="AC481" s="133"/>
      <c r="AD481" s="133"/>
      <c r="AE481" s="133"/>
      <c r="AF481" s="20">
        <v>0</v>
      </c>
    </row>
    <row r="482" spans="1:32" x14ac:dyDescent="0.35">
      <c r="A482" s="22">
        <v>475</v>
      </c>
      <c r="D482" s="8"/>
      <c r="F482" s="18"/>
      <c r="G482" s="131"/>
      <c r="H482" s="132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  <c r="AA482" s="133"/>
      <c r="AB482" s="133"/>
      <c r="AC482" s="133"/>
      <c r="AD482" s="133"/>
      <c r="AE482" s="133"/>
      <c r="AF482" s="20">
        <v>0</v>
      </c>
    </row>
    <row r="483" spans="1:32" x14ac:dyDescent="0.35">
      <c r="A483" s="22">
        <v>476</v>
      </c>
      <c r="D483" s="8"/>
      <c r="F483" s="18"/>
      <c r="G483" s="131"/>
      <c r="H483" s="132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  <c r="AA483" s="133"/>
      <c r="AB483" s="133"/>
      <c r="AC483" s="133"/>
      <c r="AD483" s="133"/>
      <c r="AE483" s="133"/>
      <c r="AF483" s="20">
        <v>0</v>
      </c>
    </row>
    <row r="484" spans="1:32" x14ac:dyDescent="0.35">
      <c r="A484" s="22">
        <v>477</v>
      </c>
      <c r="D484" s="8"/>
      <c r="F484" s="18"/>
      <c r="G484" s="131"/>
      <c r="H484" s="132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  <c r="AA484" s="133"/>
      <c r="AB484" s="133"/>
      <c r="AC484" s="133"/>
      <c r="AD484" s="133"/>
      <c r="AE484" s="133"/>
      <c r="AF484" s="20">
        <v>0</v>
      </c>
    </row>
    <row r="485" spans="1:32" x14ac:dyDescent="0.35">
      <c r="A485" s="22">
        <v>478</v>
      </c>
      <c r="D485" s="8"/>
      <c r="F485" s="18"/>
      <c r="G485" s="131"/>
      <c r="H485" s="132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  <c r="AA485" s="133"/>
      <c r="AB485" s="133"/>
      <c r="AC485" s="133"/>
      <c r="AD485" s="133"/>
      <c r="AE485" s="133"/>
      <c r="AF485" s="20">
        <v>0</v>
      </c>
    </row>
    <row r="486" spans="1:32" x14ac:dyDescent="0.35">
      <c r="A486" s="22">
        <v>479</v>
      </c>
      <c r="D486" s="8"/>
      <c r="F486" s="18"/>
      <c r="G486" s="131"/>
      <c r="H486" s="132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  <c r="AA486" s="133"/>
      <c r="AB486" s="133"/>
      <c r="AC486" s="133"/>
      <c r="AD486" s="133"/>
      <c r="AE486" s="133"/>
      <c r="AF486" s="20">
        <v>0</v>
      </c>
    </row>
    <row r="487" spans="1:32" x14ac:dyDescent="0.35">
      <c r="A487" s="22">
        <v>480</v>
      </c>
      <c r="D487" s="8"/>
      <c r="F487" s="18"/>
      <c r="G487" s="131"/>
      <c r="H487" s="132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  <c r="AA487" s="133"/>
      <c r="AB487" s="133"/>
      <c r="AC487" s="133"/>
      <c r="AD487" s="133"/>
      <c r="AE487" s="133"/>
      <c r="AF487" s="20">
        <v>0</v>
      </c>
    </row>
    <row r="488" spans="1:32" x14ac:dyDescent="0.35">
      <c r="A488" s="22">
        <v>481</v>
      </c>
      <c r="D488" s="8"/>
      <c r="F488" s="18"/>
      <c r="G488" s="131"/>
      <c r="H488" s="132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  <c r="AA488" s="133"/>
      <c r="AB488" s="133"/>
      <c r="AC488" s="133"/>
      <c r="AD488" s="133"/>
      <c r="AE488" s="133"/>
      <c r="AF488" s="20">
        <v>0</v>
      </c>
    </row>
    <row r="489" spans="1:32" x14ac:dyDescent="0.35">
      <c r="A489" s="22">
        <v>482</v>
      </c>
      <c r="D489" s="8"/>
      <c r="F489" s="18"/>
      <c r="G489" s="131"/>
      <c r="H489" s="132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  <c r="AA489" s="133"/>
      <c r="AB489" s="133"/>
      <c r="AC489" s="133"/>
      <c r="AD489" s="133"/>
      <c r="AE489" s="133"/>
      <c r="AF489" s="20">
        <v>0</v>
      </c>
    </row>
    <row r="490" spans="1:32" x14ac:dyDescent="0.35">
      <c r="A490" s="22">
        <v>483</v>
      </c>
      <c r="D490" s="8"/>
      <c r="F490" s="18"/>
      <c r="G490" s="131"/>
      <c r="H490" s="132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  <c r="AA490" s="133"/>
      <c r="AB490" s="133"/>
      <c r="AC490" s="133"/>
      <c r="AD490" s="133"/>
      <c r="AE490" s="133"/>
      <c r="AF490" s="20">
        <v>0</v>
      </c>
    </row>
    <row r="491" spans="1:32" x14ac:dyDescent="0.35">
      <c r="A491" s="22">
        <v>484</v>
      </c>
      <c r="D491" s="8"/>
      <c r="F491" s="18"/>
      <c r="G491" s="131"/>
      <c r="H491" s="132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  <c r="AA491" s="133"/>
      <c r="AB491" s="133"/>
      <c r="AC491" s="133"/>
      <c r="AD491" s="133"/>
      <c r="AE491" s="133"/>
      <c r="AF491" s="20">
        <v>0</v>
      </c>
    </row>
    <row r="492" spans="1:32" x14ac:dyDescent="0.35">
      <c r="A492" s="22">
        <v>485</v>
      </c>
      <c r="D492" s="8"/>
      <c r="F492" s="18"/>
      <c r="G492" s="131"/>
      <c r="H492" s="132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  <c r="AA492" s="133"/>
      <c r="AB492" s="133"/>
      <c r="AC492" s="133"/>
      <c r="AD492" s="133"/>
      <c r="AE492" s="133"/>
      <c r="AF492" s="20">
        <v>0</v>
      </c>
    </row>
    <row r="493" spans="1:32" x14ac:dyDescent="0.35">
      <c r="A493" s="22">
        <v>486</v>
      </c>
      <c r="D493" s="8"/>
      <c r="F493" s="18"/>
      <c r="G493" s="131"/>
      <c r="H493" s="132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  <c r="AA493" s="133"/>
      <c r="AB493" s="133"/>
      <c r="AC493" s="133"/>
      <c r="AD493" s="133"/>
      <c r="AE493" s="133"/>
      <c r="AF493" s="20">
        <v>0</v>
      </c>
    </row>
    <row r="494" spans="1:32" x14ac:dyDescent="0.35">
      <c r="A494" s="22">
        <v>487</v>
      </c>
      <c r="D494" s="8"/>
      <c r="F494" s="18"/>
      <c r="G494" s="131"/>
      <c r="H494" s="132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  <c r="AA494" s="133"/>
      <c r="AB494" s="133"/>
      <c r="AC494" s="133"/>
      <c r="AD494" s="133"/>
      <c r="AE494" s="133"/>
      <c r="AF494" s="20">
        <v>0</v>
      </c>
    </row>
    <row r="495" spans="1:32" x14ac:dyDescent="0.35">
      <c r="A495" s="22">
        <v>488</v>
      </c>
      <c r="D495" s="8"/>
      <c r="F495" s="18"/>
      <c r="G495" s="131"/>
      <c r="H495" s="132"/>
      <c r="I495" s="131"/>
      <c r="J495" s="131"/>
      <c r="K495" s="131"/>
      <c r="L495" s="131"/>
      <c r="M495" s="131"/>
      <c r="N495" s="131"/>
      <c r="O495" s="131"/>
      <c r="P495" s="131"/>
      <c r="Q495" s="131"/>
      <c r="R495" s="131"/>
      <c r="S495" s="131"/>
      <c r="T495" s="131"/>
      <c r="U495" s="131"/>
      <c r="V495" s="131"/>
      <c r="W495" s="131"/>
      <c r="X495" s="131"/>
      <c r="Y495" s="131"/>
      <c r="Z495" s="131"/>
      <c r="AA495" s="131"/>
      <c r="AB495" s="131"/>
      <c r="AC495" s="131"/>
      <c r="AD495" s="131"/>
      <c r="AE495" s="131"/>
      <c r="AF495" s="28"/>
    </row>
    <row r="496" spans="1:32" x14ac:dyDescent="0.35">
      <c r="A496" s="22">
        <v>489</v>
      </c>
      <c r="D496" s="8"/>
      <c r="F496" s="18"/>
      <c r="G496" s="131"/>
      <c r="H496" s="132"/>
      <c r="I496" s="131"/>
      <c r="J496" s="131"/>
      <c r="K496" s="131"/>
      <c r="L496" s="131"/>
      <c r="M496" s="131"/>
      <c r="N496" s="131"/>
      <c r="O496" s="131"/>
      <c r="P496" s="131"/>
      <c r="Q496" s="131"/>
      <c r="R496" s="131"/>
      <c r="S496" s="131"/>
      <c r="T496" s="131"/>
      <c r="U496" s="131"/>
      <c r="V496" s="131"/>
      <c r="W496" s="131"/>
      <c r="X496" s="131"/>
      <c r="Y496" s="131"/>
      <c r="Z496" s="131"/>
      <c r="AA496" s="131"/>
      <c r="AB496" s="131"/>
      <c r="AC496" s="131"/>
      <c r="AD496" s="131"/>
      <c r="AE496" s="131"/>
      <c r="AF496" s="28"/>
    </row>
    <row r="497" spans="1:32" x14ac:dyDescent="0.35">
      <c r="A497" s="22">
        <v>490</v>
      </c>
      <c r="D497" s="8"/>
      <c r="F497" s="18"/>
      <c r="G497" s="131"/>
      <c r="H497" s="132"/>
      <c r="I497" s="131"/>
      <c r="J497" s="131"/>
      <c r="K497" s="131"/>
      <c r="L497" s="131"/>
      <c r="M497" s="131"/>
      <c r="N497" s="131"/>
      <c r="O497" s="131"/>
      <c r="P497" s="131"/>
      <c r="Q497" s="131"/>
      <c r="R497" s="131"/>
      <c r="S497" s="131"/>
      <c r="T497" s="131"/>
      <c r="U497" s="131"/>
      <c r="V497" s="131"/>
      <c r="W497" s="131"/>
      <c r="X497" s="131"/>
      <c r="Y497" s="131"/>
      <c r="Z497" s="131"/>
      <c r="AA497" s="131"/>
      <c r="AB497" s="131"/>
      <c r="AC497" s="131"/>
      <c r="AD497" s="131"/>
      <c r="AE497" s="131"/>
      <c r="AF497" s="28"/>
    </row>
    <row r="498" spans="1:32" x14ac:dyDescent="0.35">
      <c r="A498" s="22">
        <v>491</v>
      </c>
      <c r="D498" s="8"/>
      <c r="F498" s="18"/>
      <c r="G498" s="131"/>
      <c r="H498" s="132"/>
      <c r="I498" s="131"/>
      <c r="J498" s="131"/>
      <c r="K498" s="131"/>
      <c r="L498" s="131"/>
      <c r="M498" s="131"/>
      <c r="N498" s="131"/>
      <c r="O498" s="131"/>
      <c r="P498" s="131"/>
      <c r="Q498" s="131"/>
      <c r="R498" s="131"/>
      <c r="S498" s="131"/>
      <c r="T498" s="131"/>
      <c r="U498" s="131"/>
      <c r="V498" s="131"/>
      <c r="W498" s="131"/>
      <c r="X498" s="131"/>
      <c r="Y498" s="131"/>
      <c r="Z498" s="131"/>
      <c r="AA498" s="131"/>
      <c r="AB498" s="131"/>
      <c r="AC498" s="131"/>
      <c r="AD498" s="131"/>
      <c r="AE498" s="131"/>
      <c r="AF498" s="28"/>
    </row>
    <row r="499" spans="1:32" x14ac:dyDescent="0.35">
      <c r="A499" s="22">
        <v>492</v>
      </c>
      <c r="D499" s="8"/>
      <c r="F499" s="18"/>
      <c r="G499" s="131"/>
      <c r="H499" s="132"/>
      <c r="I499" s="131"/>
      <c r="J499" s="131"/>
      <c r="K499" s="131"/>
      <c r="L499" s="131"/>
      <c r="M499" s="131"/>
      <c r="N499" s="131"/>
      <c r="O499" s="131"/>
      <c r="P499" s="131"/>
      <c r="Q499" s="131"/>
      <c r="R499" s="131"/>
      <c r="S499" s="131"/>
      <c r="T499" s="131"/>
      <c r="U499" s="131"/>
      <c r="V499" s="131"/>
      <c r="W499" s="131"/>
      <c r="X499" s="131"/>
      <c r="Y499" s="131"/>
      <c r="Z499" s="131"/>
      <c r="AA499" s="131"/>
      <c r="AB499" s="131"/>
      <c r="AC499" s="131"/>
      <c r="AD499" s="131"/>
      <c r="AE499" s="131"/>
      <c r="AF499" s="28"/>
    </row>
    <row r="500" spans="1:32" x14ac:dyDescent="0.35">
      <c r="A500" s="22">
        <v>493</v>
      </c>
      <c r="D500" s="8"/>
      <c r="F500" s="18"/>
      <c r="G500" s="131"/>
      <c r="H500" s="132"/>
      <c r="I500" s="131"/>
      <c r="J500" s="131"/>
      <c r="K500" s="131"/>
      <c r="L500" s="131"/>
      <c r="M500" s="131"/>
      <c r="N500" s="131"/>
      <c r="O500" s="131"/>
      <c r="P500" s="131"/>
      <c r="Q500" s="131"/>
      <c r="R500" s="131"/>
      <c r="S500" s="131"/>
      <c r="T500" s="131"/>
      <c r="U500" s="131"/>
      <c r="V500" s="131"/>
      <c r="W500" s="131"/>
      <c r="X500" s="131"/>
      <c r="Y500" s="131"/>
      <c r="Z500" s="131"/>
      <c r="AA500" s="131"/>
      <c r="AB500" s="131"/>
      <c r="AC500" s="131"/>
      <c r="AD500" s="131"/>
      <c r="AE500" s="131"/>
      <c r="AF500" s="28"/>
    </row>
    <row r="501" spans="1:32" x14ac:dyDescent="0.35">
      <c r="A501" s="22">
        <v>494</v>
      </c>
      <c r="D501" s="8"/>
      <c r="F501" s="18"/>
      <c r="G501" s="131"/>
      <c r="H501" s="132"/>
      <c r="I501" s="131"/>
      <c r="J501" s="131"/>
      <c r="K501" s="131"/>
      <c r="L501" s="131"/>
      <c r="M501" s="131"/>
      <c r="N501" s="131"/>
      <c r="O501" s="131"/>
      <c r="P501" s="131"/>
      <c r="Q501" s="131"/>
      <c r="R501" s="131"/>
      <c r="S501" s="131"/>
      <c r="T501" s="131"/>
      <c r="U501" s="131"/>
      <c r="V501" s="131"/>
      <c r="W501" s="131"/>
      <c r="X501" s="131"/>
      <c r="Y501" s="131"/>
      <c r="Z501" s="131"/>
      <c r="AA501" s="131"/>
      <c r="AB501" s="131"/>
      <c r="AC501" s="131"/>
      <c r="AD501" s="131"/>
      <c r="AE501" s="131"/>
      <c r="AF501" s="28"/>
    </row>
    <row r="502" spans="1:32" x14ac:dyDescent="0.35">
      <c r="A502" s="22">
        <v>495</v>
      </c>
      <c r="D502" s="8"/>
      <c r="F502" s="18"/>
      <c r="G502" s="131"/>
      <c r="H502" s="132"/>
      <c r="I502" s="131"/>
      <c r="J502" s="131"/>
      <c r="K502" s="131"/>
      <c r="L502" s="131"/>
      <c r="M502" s="131"/>
      <c r="N502" s="131"/>
      <c r="O502" s="131"/>
      <c r="P502" s="131"/>
      <c r="Q502" s="131"/>
      <c r="R502" s="131"/>
      <c r="S502" s="131"/>
      <c r="T502" s="131"/>
      <c r="U502" s="131"/>
      <c r="V502" s="131"/>
      <c r="W502" s="131"/>
      <c r="X502" s="131"/>
      <c r="Y502" s="131"/>
      <c r="Z502" s="131"/>
      <c r="AA502" s="131"/>
      <c r="AB502" s="131"/>
      <c r="AC502" s="131"/>
      <c r="AD502" s="131"/>
      <c r="AE502" s="131"/>
      <c r="AF502" s="28"/>
    </row>
    <row r="503" spans="1:32" x14ac:dyDescent="0.35">
      <c r="A503" s="22">
        <v>496</v>
      </c>
      <c r="D503" s="8"/>
      <c r="F503" s="18"/>
      <c r="G503" s="131"/>
      <c r="H503" s="132"/>
      <c r="I503" s="131"/>
      <c r="J503" s="131"/>
      <c r="K503" s="131"/>
      <c r="L503" s="131"/>
      <c r="M503" s="131"/>
      <c r="N503" s="131"/>
      <c r="O503" s="131"/>
      <c r="P503" s="131"/>
      <c r="Q503" s="131"/>
      <c r="R503" s="131"/>
      <c r="S503" s="131"/>
      <c r="T503" s="131"/>
      <c r="U503" s="131"/>
      <c r="V503" s="131"/>
      <c r="W503" s="131"/>
      <c r="X503" s="131"/>
      <c r="Y503" s="131"/>
      <c r="Z503" s="131"/>
      <c r="AA503" s="131"/>
      <c r="AB503" s="131"/>
      <c r="AC503" s="131"/>
      <c r="AD503" s="131"/>
      <c r="AE503" s="131"/>
      <c r="AF503" s="28"/>
    </row>
    <row r="504" spans="1:32" x14ac:dyDescent="0.35">
      <c r="A504" s="22">
        <v>497</v>
      </c>
      <c r="D504" s="8"/>
      <c r="F504" s="18"/>
      <c r="G504" s="131"/>
      <c r="H504" s="132"/>
      <c r="I504" s="131"/>
      <c r="J504" s="131"/>
      <c r="K504" s="131"/>
      <c r="L504" s="131"/>
      <c r="M504" s="131"/>
      <c r="N504" s="131"/>
      <c r="O504" s="131"/>
      <c r="P504" s="131"/>
      <c r="Q504" s="131"/>
      <c r="R504" s="131"/>
      <c r="S504" s="131"/>
      <c r="T504" s="131"/>
      <c r="U504" s="131"/>
      <c r="V504" s="131"/>
      <c r="W504" s="131"/>
      <c r="X504" s="131"/>
      <c r="Y504" s="131"/>
      <c r="Z504" s="131"/>
      <c r="AA504" s="131"/>
      <c r="AB504" s="131"/>
      <c r="AC504" s="131"/>
      <c r="AD504" s="131"/>
      <c r="AE504" s="131"/>
      <c r="AF504" s="28"/>
    </row>
    <row r="505" spans="1:32" x14ac:dyDescent="0.35">
      <c r="A505" s="22">
        <v>498</v>
      </c>
      <c r="D505" s="8"/>
      <c r="F505" s="18"/>
      <c r="G505" s="131"/>
      <c r="H505" s="132"/>
      <c r="I505" s="131"/>
      <c r="J505" s="131"/>
      <c r="K505" s="131"/>
      <c r="L505" s="131"/>
      <c r="M505" s="131"/>
      <c r="N505" s="131"/>
      <c r="O505" s="131"/>
      <c r="P505" s="131"/>
      <c r="Q505" s="131"/>
      <c r="R505" s="131"/>
      <c r="S505" s="131"/>
      <c r="T505" s="131"/>
      <c r="U505" s="131"/>
      <c r="V505" s="131"/>
      <c r="W505" s="131"/>
      <c r="X505" s="131"/>
      <c r="Y505" s="131"/>
      <c r="Z505" s="131"/>
      <c r="AA505" s="131"/>
      <c r="AB505" s="131"/>
      <c r="AC505" s="131"/>
      <c r="AD505" s="131"/>
      <c r="AE505" s="131"/>
    </row>
    <row r="506" spans="1:32" x14ac:dyDescent="0.35">
      <c r="A506" s="22">
        <v>499</v>
      </c>
      <c r="D506" s="8"/>
      <c r="F506" s="18"/>
      <c r="G506" s="131"/>
      <c r="H506" s="132"/>
      <c r="I506" s="131"/>
      <c r="J506" s="131"/>
      <c r="K506" s="131"/>
      <c r="L506" s="131"/>
      <c r="M506" s="131"/>
      <c r="N506" s="131"/>
      <c r="O506" s="131"/>
      <c r="P506" s="131"/>
      <c r="Q506" s="131"/>
      <c r="R506" s="131"/>
      <c r="S506" s="131"/>
      <c r="T506" s="131"/>
      <c r="U506" s="131"/>
      <c r="V506" s="131"/>
      <c r="W506" s="131"/>
      <c r="X506" s="131"/>
      <c r="Y506" s="131"/>
      <c r="Z506" s="131"/>
      <c r="AA506" s="131"/>
      <c r="AB506" s="131"/>
      <c r="AC506" s="131"/>
      <c r="AD506" s="131"/>
      <c r="AE506" s="131"/>
    </row>
    <row r="507" spans="1:32" x14ac:dyDescent="0.35">
      <c r="A507" s="22">
        <v>500</v>
      </c>
      <c r="D507" s="8"/>
      <c r="F507" s="18"/>
      <c r="G507" s="131"/>
      <c r="H507" s="132"/>
      <c r="I507" s="131"/>
      <c r="J507" s="131"/>
      <c r="K507" s="131"/>
      <c r="L507" s="131"/>
      <c r="M507" s="131"/>
      <c r="N507" s="131"/>
      <c r="O507" s="131"/>
      <c r="P507" s="131"/>
      <c r="Q507" s="131"/>
      <c r="R507" s="131"/>
      <c r="S507" s="131"/>
      <c r="T507" s="131"/>
      <c r="U507" s="131"/>
      <c r="V507" s="131"/>
      <c r="W507" s="131"/>
      <c r="X507" s="131"/>
      <c r="Y507" s="131"/>
      <c r="Z507" s="131"/>
      <c r="AA507" s="131"/>
      <c r="AB507" s="131"/>
      <c r="AC507" s="131"/>
      <c r="AD507" s="131"/>
      <c r="AE507" s="131"/>
    </row>
    <row r="508" spans="1:32" customFormat="1" x14ac:dyDescent="0.35"/>
    <row r="509" spans="1:32" customFormat="1" x14ac:dyDescent="0.35"/>
    <row r="510" spans="1:32" customFormat="1" x14ac:dyDescent="0.35"/>
    <row r="511" spans="1:32" customFormat="1" x14ac:dyDescent="0.35"/>
    <row r="512" spans="1:3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</sheetData>
  <sheetProtection formatCells="0" formatColumns="0" formatRows="0" insertColumns="0" insertRows="0" insertHyperlinks="0" deleteColumns="0" deleteRows="0"/>
  <autoFilter ref="A7:AE495"/>
  <dataConsolidate/>
  <mergeCells count="3">
    <mergeCell ref="A5:F5"/>
    <mergeCell ref="A3:F3"/>
    <mergeCell ref="A4:F4"/>
  </mergeCells>
  <phoneticPr fontId="6" type="noConversion"/>
  <conditionalFormatting sqref="D1 D7:D507">
    <cfRule type="cellIs" dxfId="11" priority="1" stopIfTrue="1" operator="equal">
      <formula>"Completed"</formula>
    </cfRule>
    <cfRule type="cellIs" dxfId="10" priority="2" stopIfTrue="1" operator="equal">
      <formula>"Not Started"</formula>
    </cfRule>
    <cfRule type="cellIs" dxfId="9" priority="3" stopIfTrue="1" operator="equal">
      <formula>"In Progress"</formula>
    </cfRule>
  </conditionalFormatting>
  <dataValidations count="3">
    <dataValidation type="list" allowBlank="1" showInputMessage="1" showErrorMessage="1" sqref="D8:D507">
      <formula1>StatusLabels</formula1>
    </dataValidation>
    <dataValidation type="list" allowBlank="1" showInputMessage="1" showErrorMessage="1" sqref="D7">
      <formula1>#REF!</formula1>
    </dataValidation>
    <dataValidation type="list" allowBlank="1" showInputMessage="1" showErrorMessage="1" sqref="F8:F507">
      <formula1>Team</formula1>
    </dataValidation>
  </dataValidations>
  <printOptions gridLines="1"/>
  <pageMargins left="0.34" right="0.25" top="0.21" bottom="0.21" header="0.31" footer="0.18"/>
  <pageSetup paperSize="9" scale="63" orientation="portrait" horizontalDpi="300" verticalDpi="300" r:id="rId1"/>
  <headerFooter alignWithMargins="0">
    <oddFooter>&amp;L&amp;"Arial,Italic"&amp;8&amp;F / &amp;A&amp;R&amp;"Arial,Italic"&amp;8Printed on : &amp;D /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indexed="44"/>
  </sheetPr>
  <dimension ref="A1:BQ74"/>
  <sheetViews>
    <sheetView workbookViewId="0">
      <selection activeCell="B6" sqref="B6"/>
    </sheetView>
  </sheetViews>
  <sheetFormatPr defaultColWidth="9.15234375" defaultRowHeight="11.25" x14ac:dyDescent="0.3"/>
  <cols>
    <col min="1" max="1" width="15.84375" style="33" customWidth="1"/>
    <col min="2" max="24" width="6.69140625" style="33" customWidth="1"/>
    <col min="25" max="25" width="6.69140625" style="35" customWidth="1"/>
    <col min="26" max="26" width="6.69140625" style="33" customWidth="1"/>
    <col min="27" max="69" width="9.15234375" style="35" customWidth="1"/>
    <col min="70" max="16384" width="9.15234375" style="33"/>
  </cols>
  <sheetData>
    <row r="1" spans="1:69" ht="17.25" x14ac:dyDescent="0.45">
      <c r="A1" s="76" t="str">
        <f>Parameters!$B$10</f>
        <v>Agile SET UP - : Sprint1 - Individual Burndown Chart</v>
      </c>
      <c r="P1" s="35"/>
      <c r="Q1" s="35"/>
      <c r="R1" s="35"/>
      <c r="S1" s="35"/>
      <c r="T1" s="35"/>
      <c r="U1" s="35"/>
      <c r="V1" s="35"/>
      <c r="W1" s="35"/>
      <c r="X1" s="35"/>
      <c r="Z1" s="34"/>
    </row>
    <row r="2" spans="1:69" s="36" customFormat="1" ht="2.65" x14ac:dyDescent="0.15">
      <c r="Y2" s="37"/>
      <c r="Z2" s="38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</row>
    <row r="3" spans="1:69" s="42" customFormat="1" ht="25.5" customHeight="1" x14ac:dyDescent="0.25">
      <c r="A3" s="39" t="s">
        <v>25</v>
      </c>
      <c r="B3" s="66">
        <f t="shared" ref="B3:Y3" si="0">(Sprint_days+1-B4)*Hours_PerDay</f>
        <v>105</v>
      </c>
      <c r="C3" s="66">
        <f t="shared" si="0"/>
        <v>98</v>
      </c>
      <c r="D3" s="66">
        <f t="shared" si="0"/>
        <v>91</v>
      </c>
      <c r="E3" s="66">
        <f t="shared" si="0"/>
        <v>84</v>
      </c>
      <c r="F3" s="66">
        <f t="shared" si="0"/>
        <v>77</v>
      </c>
      <c r="G3" s="66">
        <f t="shared" si="0"/>
        <v>70</v>
      </c>
      <c r="H3" s="66">
        <f t="shared" si="0"/>
        <v>63</v>
      </c>
      <c r="I3" s="66">
        <f t="shared" si="0"/>
        <v>56</v>
      </c>
      <c r="J3" s="66">
        <f t="shared" si="0"/>
        <v>49</v>
      </c>
      <c r="K3" s="66">
        <f t="shared" si="0"/>
        <v>42</v>
      </c>
      <c r="L3" s="66">
        <f t="shared" si="0"/>
        <v>35</v>
      </c>
      <c r="M3" s="66">
        <f t="shared" si="0"/>
        <v>28</v>
      </c>
      <c r="N3" s="66">
        <f t="shared" si="0"/>
        <v>21</v>
      </c>
      <c r="O3" s="66">
        <f t="shared" si="0"/>
        <v>14</v>
      </c>
      <c r="P3" s="66">
        <f t="shared" si="0"/>
        <v>7</v>
      </c>
      <c r="Q3" s="66">
        <f t="shared" si="0"/>
        <v>0</v>
      </c>
      <c r="R3" s="66">
        <f t="shared" si="0"/>
        <v>-7</v>
      </c>
      <c r="S3" s="66">
        <f t="shared" si="0"/>
        <v>-14</v>
      </c>
      <c r="T3" s="66">
        <f t="shared" si="0"/>
        <v>-21</v>
      </c>
      <c r="U3" s="66">
        <f t="shared" si="0"/>
        <v>-28</v>
      </c>
      <c r="V3" s="66">
        <f t="shared" si="0"/>
        <v>-35</v>
      </c>
      <c r="W3" s="66">
        <f t="shared" si="0"/>
        <v>-42</v>
      </c>
      <c r="X3" s="66">
        <f t="shared" si="0"/>
        <v>-49</v>
      </c>
      <c r="Y3" s="66">
        <f t="shared" si="0"/>
        <v>-56</v>
      </c>
      <c r="Z3" s="40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</row>
    <row r="4" spans="1:69" s="44" customFormat="1" ht="10.15" thickBot="1" x14ac:dyDescent="0.3">
      <c r="A4" s="65" t="s">
        <v>4</v>
      </c>
      <c r="B4" s="67">
        <f>'Sprint Backlog'!H2</f>
        <v>1</v>
      </c>
      <c r="C4" s="67">
        <f>'Sprint Backlog'!I2</f>
        <v>2</v>
      </c>
      <c r="D4" s="67">
        <f>'Sprint Backlog'!J2</f>
        <v>3</v>
      </c>
      <c r="E4" s="67">
        <f>'Sprint Backlog'!K2</f>
        <v>4</v>
      </c>
      <c r="F4" s="67">
        <f>'Sprint Backlog'!L2</f>
        <v>5</v>
      </c>
      <c r="G4" s="67">
        <f>'Sprint Backlog'!M2</f>
        <v>6</v>
      </c>
      <c r="H4" s="67">
        <f>'Sprint Backlog'!N2</f>
        <v>7</v>
      </c>
      <c r="I4" s="67">
        <f>'Sprint Backlog'!O2</f>
        <v>8</v>
      </c>
      <c r="J4" s="67">
        <f>'Sprint Backlog'!P2</f>
        <v>9</v>
      </c>
      <c r="K4" s="67">
        <f>'Sprint Backlog'!Q2</f>
        <v>10</v>
      </c>
      <c r="L4" s="67">
        <f>'Sprint Backlog'!R2</f>
        <v>11</v>
      </c>
      <c r="M4" s="67">
        <f>'Sprint Backlog'!S2</f>
        <v>12</v>
      </c>
      <c r="N4" s="67">
        <f>'Sprint Backlog'!T2</f>
        <v>13</v>
      </c>
      <c r="O4" s="67">
        <f>'Sprint Backlog'!U2</f>
        <v>14</v>
      </c>
      <c r="P4" s="67">
        <f>'Sprint Backlog'!V2</f>
        <v>15</v>
      </c>
      <c r="Q4" s="67">
        <f>'Sprint Backlog'!W2</f>
        <v>16</v>
      </c>
      <c r="R4" s="67">
        <f>'Sprint Backlog'!X2</f>
        <v>17</v>
      </c>
      <c r="S4" s="67">
        <f>'Sprint Backlog'!Y2</f>
        <v>18</v>
      </c>
      <c r="T4" s="67">
        <f>'Sprint Backlog'!Z2</f>
        <v>19</v>
      </c>
      <c r="U4" s="67">
        <f>'Sprint Backlog'!AA2</f>
        <v>20</v>
      </c>
      <c r="V4" s="67">
        <f>'Sprint Backlog'!AB2</f>
        <v>21</v>
      </c>
      <c r="W4" s="67">
        <f>'Sprint Backlog'!AC2</f>
        <v>22</v>
      </c>
      <c r="X4" s="67">
        <f>'Sprint Backlog'!AD2</f>
        <v>23</v>
      </c>
      <c r="Y4" s="67">
        <f>'Sprint Backlog'!AE2</f>
        <v>24</v>
      </c>
      <c r="Z4" s="43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</row>
    <row r="5" spans="1:69" s="47" customFormat="1" ht="40.5" customHeight="1" x14ac:dyDescent="0.25">
      <c r="A5" s="68" t="s">
        <v>9</v>
      </c>
      <c r="B5" s="60">
        <f>'Sprint Backlog'!H7</f>
        <v>42328</v>
      </c>
      <c r="C5" s="60">
        <f>'Sprint Backlog'!I7</f>
        <v>42329</v>
      </c>
      <c r="D5" s="60">
        <f>'Sprint Backlog'!J7</f>
        <v>42330</v>
      </c>
      <c r="E5" s="60">
        <f>'Sprint Backlog'!K7</f>
        <v>42331</v>
      </c>
      <c r="F5" s="60">
        <f>'Sprint Backlog'!L7</f>
        <v>42332</v>
      </c>
      <c r="G5" s="60">
        <f>'Sprint Backlog'!M7</f>
        <v>42333</v>
      </c>
      <c r="H5" s="60">
        <f>'Sprint Backlog'!N7</f>
        <v>42334</v>
      </c>
      <c r="I5" s="60">
        <f>'Sprint Backlog'!O7</f>
        <v>42335</v>
      </c>
      <c r="J5" s="60">
        <f>'Sprint Backlog'!P7</f>
        <v>42336</v>
      </c>
      <c r="K5" s="60">
        <f>'Sprint Backlog'!Q7</f>
        <v>42337</v>
      </c>
      <c r="L5" s="60">
        <f>'Sprint Backlog'!R7</f>
        <v>42338</v>
      </c>
      <c r="M5" s="60">
        <f>'Sprint Backlog'!S7</f>
        <v>42339</v>
      </c>
      <c r="N5" s="60">
        <f>'Sprint Backlog'!T7</f>
        <v>42340</v>
      </c>
      <c r="O5" s="60">
        <f>'Sprint Backlog'!U7</f>
        <v>42341</v>
      </c>
      <c r="P5" s="60">
        <f>'Sprint Backlog'!V7</f>
        <v>42342</v>
      </c>
      <c r="Q5" s="60">
        <f>'Sprint Backlog'!W7</f>
        <v>42343</v>
      </c>
      <c r="R5" s="60">
        <f>'Sprint Backlog'!X7</f>
        <v>42344</v>
      </c>
      <c r="S5" s="60">
        <f>'Sprint Backlog'!Y7</f>
        <v>42345</v>
      </c>
      <c r="T5" s="60">
        <f>'Sprint Backlog'!Z7</f>
        <v>42346</v>
      </c>
      <c r="U5" s="60">
        <f>'Sprint Backlog'!AA7</f>
        <v>42347</v>
      </c>
      <c r="V5" s="60">
        <f>'Sprint Backlog'!AB7</f>
        <v>42348</v>
      </c>
      <c r="W5" s="60">
        <f>'Sprint Backlog'!AC7</f>
        <v>42349</v>
      </c>
      <c r="X5" s="60">
        <f>'Sprint Backlog'!AD7</f>
        <v>42350</v>
      </c>
      <c r="Y5" s="60">
        <f>'Sprint Backlog'!AE7</f>
        <v>42351</v>
      </c>
      <c r="Z5" s="45" t="str">
        <f>'Sprint Backlog'!AF7</f>
        <v>done</v>
      </c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</row>
    <row r="6" spans="1:69" s="51" customFormat="1" ht="9.75" x14ac:dyDescent="0.25">
      <c r="A6" s="48" t="str">
        <f>Planning!B4</f>
        <v>Alvaro Rodriguez</v>
      </c>
      <c r="B6" s="49">
        <f>SUMIF('Sprint Backlog'!$F$8:$F$494,$A6,'Sprint Backlog'!H$8:H$494)</f>
        <v>6.5</v>
      </c>
      <c r="C6" s="49">
        <f>SUMIF('Sprint Backlog'!$F$8:$F$494,$A6,'Sprint Backlog'!I$8:I$494)</f>
        <v>6.5</v>
      </c>
      <c r="D6" s="49">
        <f>SUMIF('Sprint Backlog'!$F$8:$F$494,$A6,'Sprint Backlog'!J$8:J$494)</f>
        <v>6.5</v>
      </c>
      <c r="E6" s="49">
        <f>SUMIF('Sprint Backlog'!$F$8:$F$494,$A6,'Sprint Backlog'!K$8:K$494)</f>
        <v>3.5</v>
      </c>
      <c r="F6" s="49">
        <f>SUMIF('Sprint Backlog'!$F$8:$F$494,$A6,'Sprint Backlog'!L$8:L$494)</f>
        <v>3.5</v>
      </c>
      <c r="G6" s="49">
        <f>SUMIF('Sprint Backlog'!$F$8:$F$494,$A6,'Sprint Backlog'!M$8:M$494)</f>
        <v>3.5</v>
      </c>
      <c r="H6" s="49">
        <f>SUMIF('Sprint Backlog'!$F$8:$F$494,$A6,'Sprint Backlog'!N$8:N$494)</f>
        <v>3</v>
      </c>
      <c r="I6" s="49">
        <f>SUMIF('Sprint Backlog'!$F$8:$F$494,$A6,'Sprint Backlog'!O$8:O$494)</f>
        <v>3</v>
      </c>
      <c r="J6" s="49">
        <f>SUMIF('Sprint Backlog'!$F$8:$F$494,$A6,'Sprint Backlog'!P$8:P$494)</f>
        <v>3</v>
      </c>
      <c r="K6" s="49">
        <f>SUMIF('Sprint Backlog'!$F$8:$F$494,$A6,'Sprint Backlog'!Q$8:Q$494)</f>
        <v>3</v>
      </c>
      <c r="L6" s="49">
        <f>SUMIF('Sprint Backlog'!$F$8:$F$494,$A6,'Sprint Backlog'!R$8:R$494)</f>
        <v>0</v>
      </c>
      <c r="M6" s="49">
        <f>SUMIF('Sprint Backlog'!$F$8:$F$494,$A6,'Sprint Backlog'!S$8:S$494)</f>
        <v>0</v>
      </c>
      <c r="N6" s="49">
        <f>SUMIF('Sprint Backlog'!$F$8:$F$494,$A6,'Sprint Backlog'!T$8:T$494)</f>
        <v>0</v>
      </c>
      <c r="O6" s="49">
        <f>SUMIF('Sprint Backlog'!$F$8:$F$494,$A6,'Sprint Backlog'!U$8:U$494)</f>
        <v>0</v>
      </c>
      <c r="P6" s="49">
        <f>SUMIF('Sprint Backlog'!$F$8:$F$494,$A6,'Sprint Backlog'!V$8:V$494)</f>
        <v>0</v>
      </c>
      <c r="Q6" s="49">
        <f>SUMIF('Sprint Backlog'!$F$8:$F$494,$A6,'Sprint Backlog'!W$8:W$494)</f>
        <v>0</v>
      </c>
      <c r="R6" s="49">
        <f>SUMIF('Sprint Backlog'!$F$8:$F$494,$A6,'Sprint Backlog'!X$8:X$494)</f>
        <v>0</v>
      </c>
      <c r="S6" s="49">
        <f>SUMIF('Sprint Backlog'!$F$8:$F$494,$A6,'Sprint Backlog'!Y$8:Y$494)</f>
        <v>0</v>
      </c>
      <c r="T6" s="49">
        <f>SUMIF('Sprint Backlog'!$F$8:$F$494,$A6,'Sprint Backlog'!Z$8:Z$494)</f>
        <v>0</v>
      </c>
      <c r="U6" s="49">
        <f>SUMIF('Sprint Backlog'!$F$8:$F$494,$A6,'Sprint Backlog'!AA$8:AA$494)</f>
        <v>0</v>
      </c>
      <c r="V6" s="49">
        <f>SUMIF('Sprint Backlog'!$F$8:$F$494,$A6,'Sprint Backlog'!AB$8:AB$494)</f>
        <v>0</v>
      </c>
      <c r="W6" s="49">
        <f>SUMIF('Sprint Backlog'!$F$8:$F$494,$A6,'Sprint Backlog'!AC$8:AC$494)</f>
        <v>0</v>
      </c>
      <c r="X6" s="49">
        <f>SUMIF('Sprint Backlog'!$F$8:$F$494,$A6,'Sprint Backlog'!AD$8:AD$494)</f>
        <v>0</v>
      </c>
      <c r="Y6" s="49">
        <f>SUMIF('Sprint Backlog'!$F$8:$F$494,$A6,'Sprint Backlog'!AE$8:AE$494)</f>
        <v>0</v>
      </c>
      <c r="Z6" s="50">
        <f>SUMIF('Sprint Backlog'!$F$8:$F$494,A6,'Sprint Backlog'!AF$8:AF$494)</f>
        <v>0</v>
      </c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</row>
    <row r="7" spans="1:69" s="51" customFormat="1" ht="9.75" x14ac:dyDescent="0.25">
      <c r="A7" s="48" t="str">
        <f>Planning!B5</f>
        <v>Cristhian Lagos</v>
      </c>
      <c r="B7" s="49">
        <f>SUMIF('Sprint Backlog'!$F$8:$F$494,$A7,'Sprint Backlog'!H$8:H$494)</f>
        <v>13</v>
      </c>
      <c r="C7" s="49">
        <f>SUMIF('Sprint Backlog'!$F$8:$F$494,$A7,'Sprint Backlog'!I$8:I$494)</f>
        <v>12</v>
      </c>
      <c r="D7" s="49">
        <f>SUMIF('Sprint Backlog'!$F$8:$F$494,$A7,'Sprint Backlog'!J$8:J$494)</f>
        <v>12</v>
      </c>
      <c r="E7" s="49">
        <f>SUMIF('Sprint Backlog'!$F$8:$F$494,$A7,'Sprint Backlog'!K$8:K$494)</f>
        <v>12</v>
      </c>
      <c r="F7" s="49">
        <f>SUMIF('Sprint Backlog'!$F$8:$F$494,$A7,'Sprint Backlog'!L$8:L$494)</f>
        <v>12</v>
      </c>
      <c r="G7" s="49">
        <f>SUMIF('Sprint Backlog'!$F$8:$F$494,$A7,'Sprint Backlog'!M$8:M$494)</f>
        <v>12</v>
      </c>
      <c r="H7" s="49">
        <f>SUMIF('Sprint Backlog'!$F$8:$F$494,$A7,'Sprint Backlog'!N$8:N$494)</f>
        <v>9</v>
      </c>
      <c r="I7" s="49">
        <f>SUMIF('Sprint Backlog'!$F$8:$F$494,$A7,'Sprint Backlog'!O$8:O$494)</f>
        <v>7</v>
      </c>
      <c r="J7" s="49">
        <f>SUMIF('Sprint Backlog'!$F$8:$F$494,$A7,'Sprint Backlog'!P$8:P$494)</f>
        <v>7</v>
      </c>
      <c r="K7" s="49">
        <f>SUMIF('Sprint Backlog'!$F$8:$F$494,$A7,'Sprint Backlog'!Q$8:Q$494)</f>
        <v>7</v>
      </c>
      <c r="L7" s="49">
        <f>SUMIF('Sprint Backlog'!$F$8:$F$494,$A7,'Sprint Backlog'!R$8:R$494)</f>
        <v>0</v>
      </c>
      <c r="M7" s="49">
        <f>SUMIF('Sprint Backlog'!$F$8:$F$494,$A7,'Sprint Backlog'!S$8:S$494)</f>
        <v>0</v>
      </c>
      <c r="N7" s="49">
        <f>SUMIF('Sprint Backlog'!$F$8:$F$494,$A7,'Sprint Backlog'!T$8:T$494)</f>
        <v>0</v>
      </c>
      <c r="O7" s="49">
        <f>SUMIF('Sprint Backlog'!$F$8:$F$494,$A7,'Sprint Backlog'!U$8:U$494)</f>
        <v>0</v>
      </c>
      <c r="P7" s="49">
        <f>SUMIF('Sprint Backlog'!$F$8:$F$494,$A7,'Sprint Backlog'!V$8:V$494)</f>
        <v>0</v>
      </c>
      <c r="Q7" s="49">
        <f>SUMIF('Sprint Backlog'!$F$8:$F$494,$A7,'Sprint Backlog'!W$8:W$494)</f>
        <v>0</v>
      </c>
      <c r="R7" s="49">
        <f>SUMIF('Sprint Backlog'!$F$8:$F$494,$A7,'Sprint Backlog'!X$8:X$494)</f>
        <v>0</v>
      </c>
      <c r="S7" s="49">
        <f>SUMIF('Sprint Backlog'!$F$8:$F$494,$A7,'Sprint Backlog'!Y$8:Y$494)</f>
        <v>0</v>
      </c>
      <c r="T7" s="49">
        <f>SUMIF('Sprint Backlog'!$F$8:$F$494,$A7,'Sprint Backlog'!Z$8:Z$494)</f>
        <v>0</v>
      </c>
      <c r="U7" s="49">
        <f>SUMIF('Sprint Backlog'!$F$8:$F$494,$A7,'Sprint Backlog'!AA$8:AA$494)</f>
        <v>0</v>
      </c>
      <c r="V7" s="49">
        <f>SUMIF('Sprint Backlog'!$F$8:$F$494,$A7,'Sprint Backlog'!AB$8:AB$494)</f>
        <v>0</v>
      </c>
      <c r="W7" s="49">
        <f>SUMIF('Sprint Backlog'!$F$8:$F$494,$A7,'Sprint Backlog'!AC$8:AC$494)</f>
        <v>0</v>
      </c>
      <c r="X7" s="49">
        <f>SUMIF('Sprint Backlog'!$F$8:$F$494,$A7,'Sprint Backlog'!AD$8:AD$494)</f>
        <v>0</v>
      </c>
      <c r="Y7" s="49">
        <f>SUMIF('Sprint Backlog'!$F$8:$F$494,$A7,'Sprint Backlog'!AE$8:AE$494)</f>
        <v>0</v>
      </c>
      <c r="Z7" s="50">
        <f>SUMIF('Sprint Backlog'!$F$8:$F$494,A7,'Sprint Backlog'!AF$8:AF$494)</f>
        <v>0</v>
      </c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</row>
    <row r="8" spans="1:69" s="51" customFormat="1" ht="9.75" x14ac:dyDescent="0.25">
      <c r="A8" s="48" t="str">
        <f>Planning!B6</f>
        <v>Miroslav Pavlovic</v>
      </c>
      <c r="B8" s="49">
        <f>SUMIF('Sprint Backlog'!$F$8:$F$494,$A8,'Sprint Backlog'!H$8:H$494)</f>
        <v>4</v>
      </c>
      <c r="C8" s="49">
        <f>SUMIF('Sprint Backlog'!$F$8:$F$494,$A8,'Sprint Backlog'!I$8:I$494)</f>
        <v>4</v>
      </c>
      <c r="D8" s="49">
        <f>SUMIF('Sprint Backlog'!$F$8:$F$494,$A8,'Sprint Backlog'!J$8:J$494)</f>
        <v>4</v>
      </c>
      <c r="E8" s="49">
        <f>SUMIF('Sprint Backlog'!$F$8:$F$494,$A8,'Sprint Backlog'!K$8:K$494)</f>
        <v>3.5</v>
      </c>
      <c r="F8" s="49">
        <f>SUMIF('Sprint Backlog'!$F$8:$F$494,$A8,'Sprint Backlog'!L$8:L$494)</f>
        <v>2.5</v>
      </c>
      <c r="G8" s="49">
        <f>SUMIF('Sprint Backlog'!$F$8:$F$494,$A8,'Sprint Backlog'!M$8:M$494)</f>
        <v>2.5</v>
      </c>
      <c r="H8" s="49">
        <f>SUMIF('Sprint Backlog'!$F$8:$F$494,$A8,'Sprint Backlog'!N$8:N$494)</f>
        <v>1</v>
      </c>
      <c r="I8" s="49">
        <f>SUMIF('Sprint Backlog'!$F$8:$F$494,$A8,'Sprint Backlog'!O$8:O$494)</f>
        <v>1</v>
      </c>
      <c r="J8" s="49">
        <f>SUMIF('Sprint Backlog'!$F$8:$F$494,$A8,'Sprint Backlog'!P$8:P$494)</f>
        <v>1</v>
      </c>
      <c r="K8" s="49">
        <f>SUMIF('Sprint Backlog'!$F$8:$F$494,$A8,'Sprint Backlog'!Q$8:Q$494)</f>
        <v>1</v>
      </c>
      <c r="L8" s="49">
        <f>SUMIF('Sprint Backlog'!$F$8:$F$494,$A8,'Sprint Backlog'!R$8:R$494)</f>
        <v>0</v>
      </c>
      <c r="M8" s="49">
        <f>SUMIF('Sprint Backlog'!$F$8:$F$494,$A8,'Sprint Backlog'!S$8:S$494)</f>
        <v>0</v>
      </c>
      <c r="N8" s="49">
        <f>SUMIF('Sprint Backlog'!$F$8:$F$494,$A8,'Sprint Backlog'!T$8:T$494)</f>
        <v>0</v>
      </c>
      <c r="O8" s="49">
        <f>SUMIF('Sprint Backlog'!$F$8:$F$494,$A8,'Sprint Backlog'!U$8:U$494)</f>
        <v>0</v>
      </c>
      <c r="P8" s="49">
        <f>SUMIF('Sprint Backlog'!$F$8:$F$494,$A8,'Sprint Backlog'!V$8:V$494)</f>
        <v>0</v>
      </c>
      <c r="Q8" s="49">
        <f>SUMIF('Sprint Backlog'!$F$8:$F$494,$A8,'Sprint Backlog'!W$8:W$494)</f>
        <v>0</v>
      </c>
      <c r="R8" s="49">
        <f>SUMIF('Sprint Backlog'!$F$8:$F$494,$A8,'Sprint Backlog'!X$8:X$494)</f>
        <v>0</v>
      </c>
      <c r="S8" s="49">
        <f>SUMIF('Sprint Backlog'!$F$8:$F$494,$A8,'Sprint Backlog'!Y$8:Y$494)</f>
        <v>0</v>
      </c>
      <c r="T8" s="49">
        <f>SUMIF('Sprint Backlog'!$F$8:$F$494,$A8,'Sprint Backlog'!Z$8:Z$494)</f>
        <v>0</v>
      </c>
      <c r="U8" s="49">
        <f>SUMIF('Sprint Backlog'!$F$8:$F$494,$A8,'Sprint Backlog'!AA$8:AA$494)</f>
        <v>0</v>
      </c>
      <c r="V8" s="49">
        <f>SUMIF('Sprint Backlog'!$F$8:$F$494,$A8,'Sprint Backlog'!AB$8:AB$494)</f>
        <v>0</v>
      </c>
      <c r="W8" s="49">
        <f>SUMIF('Sprint Backlog'!$F$8:$F$494,$A8,'Sprint Backlog'!AC$8:AC$494)</f>
        <v>0</v>
      </c>
      <c r="X8" s="49">
        <f>SUMIF('Sprint Backlog'!$F$8:$F$494,$A8,'Sprint Backlog'!AD$8:AD$494)</f>
        <v>0</v>
      </c>
      <c r="Y8" s="49">
        <f>SUMIF('Sprint Backlog'!$F$8:$F$494,$A8,'Sprint Backlog'!AE$8:AE$494)</f>
        <v>0</v>
      </c>
      <c r="Z8" s="50">
        <f>SUMIF('Sprint Backlog'!$F$8:$F$494,A8,'Sprint Backlog'!AF$8:AF$494)</f>
        <v>0</v>
      </c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</row>
    <row r="9" spans="1:69" s="51" customFormat="1" ht="9.75" x14ac:dyDescent="0.25">
      <c r="A9" s="48" t="str">
        <f>Planning!B7</f>
        <v>Alexis Jara</v>
      </c>
      <c r="B9" s="49">
        <f>SUMIF('Sprint Backlog'!$F$8:$F$494,$A9,'Sprint Backlog'!H$8:H$494)</f>
        <v>3</v>
      </c>
      <c r="C9" s="49">
        <f>SUMIF('Sprint Backlog'!$F$8:$F$494,$A9,'Sprint Backlog'!I$8:I$494)</f>
        <v>3</v>
      </c>
      <c r="D9" s="49">
        <f>SUMIF('Sprint Backlog'!$F$8:$F$494,$A9,'Sprint Backlog'!J$8:J$494)</f>
        <v>3</v>
      </c>
      <c r="E9" s="49">
        <f>SUMIF('Sprint Backlog'!$F$8:$F$494,$A9,'Sprint Backlog'!K$8:K$494)</f>
        <v>3</v>
      </c>
      <c r="F9" s="49">
        <f>SUMIF('Sprint Backlog'!$F$8:$F$494,$A9,'Sprint Backlog'!L$8:L$494)</f>
        <v>3</v>
      </c>
      <c r="G9" s="49">
        <f>SUMIF('Sprint Backlog'!$F$8:$F$494,$A9,'Sprint Backlog'!M$8:M$494)</f>
        <v>3</v>
      </c>
      <c r="H9" s="49">
        <f>SUMIF('Sprint Backlog'!$F$8:$F$494,$A9,'Sprint Backlog'!N$8:N$494)</f>
        <v>3</v>
      </c>
      <c r="I9" s="49">
        <f>SUMIF('Sprint Backlog'!$F$8:$F$494,$A9,'Sprint Backlog'!O$8:O$494)</f>
        <v>2</v>
      </c>
      <c r="J9" s="49">
        <f>SUMIF('Sprint Backlog'!$F$8:$F$494,$A9,'Sprint Backlog'!P$8:P$494)</f>
        <v>2</v>
      </c>
      <c r="K9" s="49">
        <f>SUMIF('Sprint Backlog'!$F$8:$F$494,$A9,'Sprint Backlog'!Q$8:Q$494)</f>
        <v>2</v>
      </c>
      <c r="L9" s="49">
        <f>SUMIF('Sprint Backlog'!$F$8:$F$494,$A9,'Sprint Backlog'!R$8:R$494)</f>
        <v>0</v>
      </c>
      <c r="M9" s="49">
        <f>SUMIF('Sprint Backlog'!$F$8:$F$494,$A9,'Sprint Backlog'!S$8:S$494)</f>
        <v>0</v>
      </c>
      <c r="N9" s="49">
        <f>SUMIF('Sprint Backlog'!$F$8:$F$494,$A9,'Sprint Backlog'!T$8:T$494)</f>
        <v>0</v>
      </c>
      <c r="O9" s="49">
        <f>SUMIF('Sprint Backlog'!$F$8:$F$494,$A9,'Sprint Backlog'!U$8:U$494)</f>
        <v>0</v>
      </c>
      <c r="P9" s="49">
        <f>SUMIF('Sprint Backlog'!$F$8:$F$494,$A9,'Sprint Backlog'!V$8:V$494)</f>
        <v>0</v>
      </c>
      <c r="Q9" s="49">
        <f>SUMIF('Sprint Backlog'!$F$8:$F$494,$A9,'Sprint Backlog'!W$8:W$494)</f>
        <v>0</v>
      </c>
      <c r="R9" s="49">
        <f>SUMIF('Sprint Backlog'!$F$8:$F$494,$A9,'Sprint Backlog'!X$8:X$494)</f>
        <v>0</v>
      </c>
      <c r="S9" s="49">
        <f>SUMIF('Sprint Backlog'!$F$8:$F$494,$A9,'Sprint Backlog'!Y$8:Y$494)</f>
        <v>0</v>
      </c>
      <c r="T9" s="49">
        <f>SUMIF('Sprint Backlog'!$F$8:$F$494,$A9,'Sprint Backlog'!Z$8:Z$494)</f>
        <v>0</v>
      </c>
      <c r="U9" s="49">
        <f>SUMIF('Sprint Backlog'!$F$8:$F$494,$A9,'Sprint Backlog'!AA$8:AA$494)</f>
        <v>0</v>
      </c>
      <c r="V9" s="49">
        <f>SUMIF('Sprint Backlog'!$F$8:$F$494,$A9,'Sprint Backlog'!AB$8:AB$494)</f>
        <v>0</v>
      </c>
      <c r="W9" s="49">
        <f>SUMIF('Sprint Backlog'!$F$8:$F$494,$A9,'Sprint Backlog'!AC$8:AC$494)</f>
        <v>0</v>
      </c>
      <c r="X9" s="49">
        <f>SUMIF('Sprint Backlog'!$F$8:$F$494,$A9,'Sprint Backlog'!AD$8:AD$494)</f>
        <v>0</v>
      </c>
      <c r="Y9" s="49">
        <f>SUMIF('Sprint Backlog'!$F$8:$F$494,$A9,'Sprint Backlog'!AE$8:AE$494)</f>
        <v>0</v>
      </c>
      <c r="Z9" s="50">
        <f>SUMIF('Sprint Backlog'!$F$8:$F$494,A9,'Sprint Backlog'!AF$8:AF$494)</f>
        <v>0</v>
      </c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</row>
    <row r="10" spans="1:69" s="51" customFormat="1" ht="9.75" x14ac:dyDescent="0.25">
      <c r="A10" s="48" t="str">
        <f>Planning!B8</f>
        <v>Richard Lepe</v>
      </c>
      <c r="B10" s="49">
        <f>SUMIF('Sprint Backlog'!$F$8:$F$494,$A10,'Sprint Backlog'!H$8:H$494)</f>
        <v>40</v>
      </c>
      <c r="C10" s="49">
        <f>SUMIF('Sprint Backlog'!$F$8:$F$494,$A10,'Sprint Backlog'!I$8:I$494)</f>
        <v>40</v>
      </c>
      <c r="D10" s="49">
        <f>SUMIF('Sprint Backlog'!$F$8:$F$494,$A10,'Sprint Backlog'!J$8:J$494)</f>
        <v>40</v>
      </c>
      <c r="E10" s="49">
        <f>SUMIF('Sprint Backlog'!$F$8:$F$494,$A10,'Sprint Backlog'!K$8:K$494)</f>
        <v>40</v>
      </c>
      <c r="F10" s="49">
        <f>SUMIF('Sprint Backlog'!$F$8:$F$494,$A10,'Sprint Backlog'!L$8:L$494)</f>
        <v>40</v>
      </c>
      <c r="G10" s="49">
        <f>SUMIF('Sprint Backlog'!$F$8:$F$494,$A10,'Sprint Backlog'!M$8:M$494)</f>
        <v>38</v>
      </c>
      <c r="H10" s="49">
        <f>SUMIF('Sprint Backlog'!$F$8:$F$494,$A10,'Sprint Backlog'!N$8:N$494)</f>
        <v>38</v>
      </c>
      <c r="I10" s="49">
        <f>SUMIF('Sprint Backlog'!$F$8:$F$494,$A10,'Sprint Backlog'!O$8:O$494)</f>
        <v>38</v>
      </c>
      <c r="J10" s="49">
        <f>SUMIF('Sprint Backlog'!$F$8:$F$494,$A10,'Sprint Backlog'!P$8:P$494)</f>
        <v>38</v>
      </c>
      <c r="K10" s="49">
        <f>SUMIF('Sprint Backlog'!$F$8:$F$494,$A10,'Sprint Backlog'!Q$8:Q$494)</f>
        <v>38</v>
      </c>
      <c r="L10" s="49">
        <f>SUMIF('Sprint Backlog'!$F$8:$F$494,$A10,'Sprint Backlog'!R$8:R$494)</f>
        <v>0</v>
      </c>
      <c r="M10" s="49">
        <f>SUMIF('Sprint Backlog'!$F$8:$F$494,$A10,'Sprint Backlog'!S$8:S$494)</f>
        <v>0</v>
      </c>
      <c r="N10" s="49">
        <f>SUMIF('Sprint Backlog'!$F$8:$F$494,$A10,'Sprint Backlog'!T$8:T$494)</f>
        <v>0</v>
      </c>
      <c r="O10" s="49">
        <f>SUMIF('Sprint Backlog'!$F$8:$F$494,$A10,'Sprint Backlog'!U$8:U$494)</f>
        <v>0</v>
      </c>
      <c r="P10" s="49">
        <f>SUMIF('Sprint Backlog'!$F$8:$F$494,$A10,'Sprint Backlog'!V$8:V$494)</f>
        <v>0</v>
      </c>
      <c r="Q10" s="49">
        <f>SUMIF('Sprint Backlog'!$F$8:$F$494,$A10,'Sprint Backlog'!W$8:W$494)</f>
        <v>0</v>
      </c>
      <c r="R10" s="49">
        <f>SUMIF('Sprint Backlog'!$F$8:$F$494,$A10,'Sprint Backlog'!X$8:X$494)</f>
        <v>0</v>
      </c>
      <c r="S10" s="49">
        <f>SUMIF('Sprint Backlog'!$F$8:$F$494,$A10,'Sprint Backlog'!Y$8:Y$494)</f>
        <v>0</v>
      </c>
      <c r="T10" s="49">
        <f>SUMIF('Sprint Backlog'!$F$8:$F$494,$A10,'Sprint Backlog'!Z$8:Z$494)</f>
        <v>0</v>
      </c>
      <c r="U10" s="49">
        <f>SUMIF('Sprint Backlog'!$F$8:$F$494,$A10,'Sprint Backlog'!AA$8:AA$494)</f>
        <v>0</v>
      </c>
      <c r="V10" s="49">
        <f>SUMIF('Sprint Backlog'!$F$8:$F$494,$A10,'Sprint Backlog'!AB$8:AB$494)</f>
        <v>0</v>
      </c>
      <c r="W10" s="49">
        <f>SUMIF('Sprint Backlog'!$F$8:$F$494,$A10,'Sprint Backlog'!AC$8:AC$494)</f>
        <v>0</v>
      </c>
      <c r="X10" s="49">
        <f>SUMIF('Sprint Backlog'!$F$8:$F$494,$A10,'Sprint Backlog'!AD$8:AD$494)</f>
        <v>0</v>
      </c>
      <c r="Y10" s="49">
        <f>SUMIF('Sprint Backlog'!$F$8:$F$494,$A10,'Sprint Backlog'!AE$8:AE$494)</f>
        <v>0</v>
      </c>
      <c r="Z10" s="50">
        <f>SUMIF('Sprint Backlog'!$F$8:$F$494,A10,'Sprint Backlog'!AF$8:AF$494)</f>
        <v>0</v>
      </c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</row>
    <row r="11" spans="1:69" s="51" customFormat="1" ht="9.75" x14ac:dyDescent="0.25">
      <c r="A11" s="48">
        <f>Planning!B9</f>
        <v>0</v>
      </c>
      <c r="B11" s="49">
        <f>SUMIF('Sprint Backlog'!$F$8:$F$494,$A11,'Sprint Backlog'!H$8:H$494)</f>
        <v>0</v>
      </c>
      <c r="C11" s="49">
        <f>SUMIF('Sprint Backlog'!$F$8:$F$494,$A11,'Sprint Backlog'!I$8:I$494)</f>
        <v>0</v>
      </c>
      <c r="D11" s="49">
        <f>SUMIF('Sprint Backlog'!$F$8:$F$494,$A11,'Sprint Backlog'!J$8:J$494)</f>
        <v>0</v>
      </c>
      <c r="E11" s="49">
        <f>SUMIF('Sprint Backlog'!$F$8:$F$494,$A11,'Sprint Backlog'!K$8:K$494)</f>
        <v>0</v>
      </c>
      <c r="F11" s="49">
        <f>SUMIF('Sprint Backlog'!$F$8:$F$494,$A11,'Sprint Backlog'!L$8:L$494)</f>
        <v>0</v>
      </c>
      <c r="G11" s="49">
        <f>SUMIF('Sprint Backlog'!$F$8:$F$494,$A11,'Sprint Backlog'!M$8:M$494)</f>
        <v>0</v>
      </c>
      <c r="H11" s="49">
        <f>SUMIF('Sprint Backlog'!$F$8:$F$494,$A11,'Sprint Backlog'!N$8:N$494)</f>
        <v>0</v>
      </c>
      <c r="I11" s="49">
        <f>SUMIF('Sprint Backlog'!$F$8:$F$494,$A11,'Sprint Backlog'!O$8:O$494)</f>
        <v>0</v>
      </c>
      <c r="J11" s="49">
        <f>SUMIF('Sprint Backlog'!$F$8:$F$494,$A11,'Sprint Backlog'!P$8:P$494)</f>
        <v>0</v>
      </c>
      <c r="K11" s="49">
        <f>SUMIF('Sprint Backlog'!$F$8:$F$494,$A11,'Sprint Backlog'!Q$8:Q$494)</f>
        <v>0</v>
      </c>
      <c r="L11" s="49">
        <f>SUMIF('Sprint Backlog'!$F$8:$F$494,$A11,'Sprint Backlog'!R$8:R$494)</f>
        <v>0</v>
      </c>
      <c r="M11" s="49">
        <f>SUMIF('Sprint Backlog'!$F$8:$F$494,$A11,'Sprint Backlog'!S$8:S$494)</f>
        <v>0</v>
      </c>
      <c r="N11" s="49">
        <f>SUMIF('Sprint Backlog'!$F$8:$F$494,$A11,'Sprint Backlog'!T$8:T$494)</f>
        <v>0</v>
      </c>
      <c r="O11" s="49">
        <f>SUMIF('Sprint Backlog'!$F$8:$F$494,$A11,'Sprint Backlog'!U$8:U$494)</f>
        <v>0</v>
      </c>
      <c r="P11" s="49">
        <f>SUMIF('Sprint Backlog'!$F$8:$F$494,$A11,'Sprint Backlog'!V$8:V$494)</f>
        <v>0</v>
      </c>
      <c r="Q11" s="49">
        <f>SUMIF('Sprint Backlog'!$F$8:$F$494,$A11,'Sprint Backlog'!W$8:W$494)</f>
        <v>0</v>
      </c>
      <c r="R11" s="49">
        <f>SUMIF('Sprint Backlog'!$F$8:$F$494,$A11,'Sprint Backlog'!X$8:X$494)</f>
        <v>0</v>
      </c>
      <c r="S11" s="49">
        <f>SUMIF('Sprint Backlog'!$F$8:$F$494,$A11,'Sprint Backlog'!Y$8:Y$494)</f>
        <v>0</v>
      </c>
      <c r="T11" s="49">
        <f>SUMIF('Sprint Backlog'!$F$8:$F$494,$A11,'Sprint Backlog'!Z$8:Z$494)</f>
        <v>0</v>
      </c>
      <c r="U11" s="49">
        <f>SUMIF('Sprint Backlog'!$F$8:$F$494,$A11,'Sprint Backlog'!AA$8:AA$494)</f>
        <v>0</v>
      </c>
      <c r="V11" s="49">
        <f>SUMIF('Sprint Backlog'!$F$8:$F$494,$A11,'Sprint Backlog'!AB$8:AB$494)</f>
        <v>0</v>
      </c>
      <c r="W11" s="49">
        <f>SUMIF('Sprint Backlog'!$F$8:$F$494,$A11,'Sprint Backlog'!AC$8:AC$494)</f>
        <v>0</v>
      </c>
      <c r="X11" s="49">
        <f>SUMIF('Sprint Backlog'!$F$8:$F$494,$A11,'Sprint Backlog'!AD$8:AD$494)</f>
        <v>0</v>
      </c>
      <c r="Y11" s="49">
        <f>SUMIF('Sprint Backlog'!$F$8:$F$494,$A11,'Sprint Backlog'!AE$8:AE$494)</f>
        <v>0</v>
      </c>
      <c r="Z11" s="50">
        <f>SUMIF('Sprint Backlog'!$F$8:$F$494,A11,'Sprint Backlog'!AF$8:AF$494)</f>
        <v>0</v>
      </c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</row>
    <row r="12" spans="1:69" s="51" customFormat="1" ht="9.75" x14ac:dyDescent="0.25">
      <c r="A12" s="48">
        <f>Planning!B10</f>
        <v>0</v>
      </c>
      <c r="B12" s="49">
        <f>SUMIF('Sprint Backlog'!$F$8:$F$494,$A12,'Sprint Backlog'!H$8:H$494)</f>
        <v>0</v>
      </c>
      <c r="C12" s="49">
        <f>SUMIF('Sprint Backlog'!$F$8:$F$494,$A12,'Sprint Backlog'!I$8:I$494)</f>
        <v>0</v>
      </c>
      <c r="D12" s="49">
        <f>SUMIF('Sprint Backlog'!$F$8:$F$494,$A12,'Sprint Backlog'!J$8:J$494)</f>
        <v>0</v>
      </c>
      <c r="E12" s="49">
        <f>SUMIF('Sprint Backlog'!$F$8:$F$494,$A12,'Sprint Backlog'!K$8:K$494)</f>
        <v>0</v>
      </c>
      <c r="F12" s="49">
        <f>SUMIF('Sprint Backlog'!$F$8:$F$494,$A12,'Sprint Backlog'!L$8:L$494)</f>
        <v>0</v>
      </c>
      <c r="G12" s="49">
        <f>SUMIF('Sprint Backlog'!$F$8:$F$494,$A12,'Sprint Backlog'!M$8:M$494)</f>
        <v>0</v>
      </c>
      <c r="H12" s="49">
        <f>SUMIF('Sprint Backlog'!$F$8:$F$494,$A12,'Sprint Backlog'!N$8:N$494)</f>
        <v>0</v>
      </c>
      <c r="I12" s="49">
        <f>SUMIF('Sprint Backlog'!$F$8:$F$494,$A12,'Sprint Backlog'!O$8:O$494)</f>
        <v>0</v>
      </c>
      <c r="J12" s="49">
        <f>SUMIF('Sprint Backlog'!$F$8:$F$494,$A12,'Sprint Backlog'!P$8:P$494)</f>
        <v>0</v>
      </c>
      <c r="K12" s="49">
        <f>SUMIF('Sprint Backlog'!$F$8:$F$494,$A12,'Sprint Backlog'!Q$8:Q$494)</f>
        <v>0</v>
      </c>
      <c r="L12" s="49">
        <f>SUMIF('Sprint Backlog'!$F$8:$F$494,$A12,'Sprint Backlog'!R$8:R$494)</f>
        <v>0</v>
      </c>
      <c r="M12" s="49">
        <f>SUMIF('Sprint Backlog'!$F$8:$F$494,$A12,'Sprint Backlog'!S$8:S$494)</f>
        <v>0</v>
      </c>
      <c r="N12" s="49">
        <f>SUMIF('Sprint Backlog'!$F$8:$F$494,$A12,'Sprint Backlog'!T$8:T$494)</f>
        <v>0</v>
      </c>
      <c r="O12" s="49">
        <f>SUMIF('Sprint Backlog'!$F$8:$F$494,$A12,'Sprint Backlog'!U$8:U$494)</f>
        <v>0</v>
      </c>
      <c r="P12" s="49">
        <f>SUMIF('Sprint Backlog'!$F$8:$F$494,$A12,'Sprint Backlog'!V$8:V$494)</f>
        <v>0</v>
      </c>
      <c r="Q12" s="49">
        <f>SUMIF('Sprint Backlog'!$F$8:$F$494,$A12,'Sprint Backlog'!W$8:W$494)</f>
        <v>0</v>
      </c>
      <c r="R12" s="49">
        <f>SUMIF('Sprint Backlog'!$F$8:$F$494,$A12,'Sprint Backlog'!X$8:X$494)</f>
        <v>0</v>
      </c>
      <c r="S12" s="49">
        <f>SUMIF('Sprint Backlog'!$F$8:$F$494,$A12,'Sprint Backlog'!Y$8:Y$494)</f>
        <v>0</v>
      </c>
      <c r="T12" s="49">
        <f>SUMIF('Sprint Backlog'!$F$8:$F$494,$A12,'Sprint Backlog'!Z$8:Z$494)</f>
        <v>0</v>
      </c>
      <c r="U12" s="49">
        <f>SUMIF('Sprint Backlog'!$F$8:$F$494,$A12,'Sprint Backlog'!AA$8:AA$494)</f>
        <v>0</v>
      </c>
      <c r="V12" s="49">
        <f>SUMIF('Sprint Backlog'!$F$8:$F$494,$A12,'Sprint Backlog'!AB$8:AB$494)</f>
        <v>0</v>
      </c>
      <c r="W12" s="49">
        <f>SUMIF('Sprint Backlog'!$F$8:$F$494,$A12,'Sprint Backlog'!AC$8:AC$494)</f>
        <v>0</v>
      </c>
      <c r="X12" s="49">
        <f>SUMIF('Sprint Backlog'!$F$8:$F$494,$A12,'Sprint Backlog'!AD$8:AD$494)</f>
        <v>0</v>
      </c>
      <c r="Y12" s="49">
        <f>SUMIF('Sprint Backlog'!$F$8:$F$494,$A12,'Sprint Backlog'!AE$8:AE$494)</f>
        <v>0</v>
      </c>
      <c r="Z12" s="50">
        <f>SUMIF('Sprint Backlog'!$F$8:$F$494,A12,'Sprint Backlog'!AF$8:AF$494)</f>
        <v>0</v>
      </c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</row>
    <row r="13" spans="1:69" s="51" customFormat="1" ht="9.75" x14ac:dyDescent="0.25">
      <c r="A13" s="48">
        <f>Planning!B11</f>
        <v>0</v>
      </c>
      <c r="B13" s="49">
        <f>SUMIF('Sprint Backlog'!$F$8:$F$494,$A13,'Sprint Backlog'!H$8:H$494)</f>
        <v>0</v>
      </c>
      <c r="C13" s="49">
        <f>SUMIF('Sprint Backlog'!$F$8:$F$494,$A13,'Sprint Backlog'!I$8:I$494)</f>
        <v>0</v>
      </c>
      <c r="D13" s="49">
        <f>SUMIF('Sprint Backlog'!$F$8:$F$494,$A13,'Sprint Backlog'!J$8:J$494)</f>
        <v>0</v>
      </c>
      <c r="E13" s="49">
        <f>SUMIF('Sprint Backlog'!$F$8:$F$494,$A13,'Sprint Backlog'!K$8:K$494)</f>
        <v>0</v>
      </c>
      <c r="F13" s="49">
        <f>SUMIF('Sprint Backlog'!$F$8:$F$494,$A13,'Sprint Backlog'!L$8:L$494)</f>
        <v>0</v>
      </c>
      <c r="G13" s="49">
        <f>SUMIF('Sprint Backlog'!$F$8:$F$494,$A13,'Sprint Backlog'!M$8:M$494)</f>
        <v>0</v>
      </c>
      <c r="H13" s="49">
        <f>SUMIF('Sprint Backlog'!$F$8:$F$494,$A13,'Sprint Backlog'!N$8:N$494)</f>
        <v>0</v>
      </c>
      <c r="I13" s="49">
        <f>SUMIF('Sprint Backlog'!$F$8:$F$494,$A13,'Sprint Backlog'!O$8:O$494)</f>
        <v>0</v>
      </c>
      <c r="J13" s="49">
        <f>SUMIF('Sprint Backlog'!$F$8:$F$494,$A13,'Sprint Backlog'!P$8:P$494)</f>
        <v>0</v>
      </c>
      <c r="K13" s="49">
        <f>SUMIF('Sprint Backlog'!$F$8:$F$494,$A13,'Sprint Backlog'!Q$8:Q$494)</f>
        <v>0</v>
      </c>
      <c r="L13" s="49">
        <f>SUMIF('Sprint Backlog'!$F$8:$F$494,$A13,'Sprint Backlog'!R$8:R$494)</f>
        <v>0</v>
      </c>
      <c r="M13" s="49">
        <f>SUMIF('Sprint Backlog'!$F$8:$F$494,$A13,'Sprint Backlog'!S$8:S$494)</f>
        <v>0</v>
      </c>
      <c r="N13" s="49">
        <f>SUMIF('Sprint Backlog'!$F$8:$F$494,$A13,'Sprint Backlog'!T$8:T$494)</f>
        <v>0</v>
      </c>
      <c r="O13" s="49">
        <f>SUMIF('Sprint Backlog'!$F$8:$F$494,$A13,'Sprint Backlog'!U$8:U$494)</f>
        <v>0</v>
      </c>
      <c r="P13" s="49">
        <f>SUMIF('Sprint Backlog'!$F$8:$F$494,$A13,'Sprint Backlog'!V$8:V$494)</f>
        <v>0</v>
      </c>
      <c r="Q13" s="49">
        <f>SUMIF('Sprint Backlog'!$F$8:$F$494,$A13,'Sprint Backlog'!W$8:W$494)</f>
        <v>0</v>
      </c>
      <c r="R13" s="49">
        <f>SUMIF('Sprint Backlog'!$F$8:$F$494,$A13,'Sprint Backlog'!X$8:X$494)</f>
        <v>0</v>
      </c>
      <c r="S13" s="49">
        <f>SUMIF('Sprint Backlog'!$F$8:$F$494,$A13,'Sprint Backlog'!Y$8:Y$494)</f>
        <v>0</v>
      </c>
      <c r="T13" s="49">
        <f>SUMIF('Sprint Backlog'!$F$8:$F$494,$A13,'Sprint Backlog'!Z$8:Z$494)</f>
        <v>0</v>
      </c>
      <c r="U13" s="49">
        <f>SUMIF('Sprint Backlog'!$F$8:$F$494,$A13,'Sprint Backlog'!AA$8:AA$494)</f>
        <v>0</v>
      </c>
      <c r="V13" s="49">
        <f>SUMIF('Sprint Backlog'!$F$8:$F$494,$A13,'Sprint Backlog'!AB$8:AB$494)</f>
        <v>0</v>
      </c>
      <c r="W13" s="49">
        <f>SUMIF('Sprint Backlog'!$F$8:$F$494,$A13,'Sprint Backlog'!AC$8:AC$494)</f>
        <v>0</v>
      </c>
      <c r="X13" s="49">
        <f>SUMIF('Sprint Backlog'!$F$8:$F$494,$A13,'Sprint Backlog'!AD$8:AD$494)</f>
        <v>0</v>
      </c>
      <c r="Y13" s="49">
        <f>SUMIF('Sprint Backlog'!$F$8:$F$494,$A13,'Sprint Backlog'!AE$8:AE$494)</f>
        <v>0</v>
      </c>
      <c r="Z13" s="50">
        <f>SUMIF('Sprint Backlog'!$F$8:$F$494,A13,'Sprint Backlog'!AF$8:AF$494)</f>
        <v>0</v>
      </c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</row>
    <row r="14" spans="1:69" s="51" customFormat="1" ht="9.75" x14ac:dyDescent="0.25">
      <c r="A14" s="48">
        <f>Planning!B12</f>
        <v>0</v>
      </c>
      <c r="B14" s="49">
        <f>SUMIF('Sprint Backlog'!$F$8:$F$494,$A14,'Sprint Backlog'!H$8:H$494)</f>
        <v>0</v>
      </c>
      <c r="C14" s="49">
        <f>SUMIF('Sprint Backlog'!$F$8:$F$494,$A14,'Sprint Backlog'!I$8:I$494)</f>
        <v>0</v>
      </c>
      <c r="D14" s="49">
        <f>SUMIF('Sprint Backlog'!$F$8:$F$494,$A14,'Sprint Backlog'!J$8:J$494)</f>
        <v>0</v>
      </c>
      <c r="E14" s="49">
        <f>SUMIF('Sprint Backlog'!$F$8:$F$494,$A14,'Sprint Backlog'!K$8:K$494)</f>
        <v>0</v>
      </c>
      <c r="F14" s="49">
        <f>SUMIF('Sprint Backlog'!$F$8:$F$494,$A14,'Sprint Backlog'!L$8:L$494)</f>
        <v>0</v>
      </c>
      <c r="G14" s="49">
        <f>SUMIF('Sprint Backlog'!$F$8:$F$494,$A14,'Sprint Backlog'!M$8:M$494)</f>
        <v>0</v>
      </c>
      <c r="H14" s="49">
        <f>SUMIF('Sprint Backlog'!$F$8:$F$494,$A14,'Sprint Backlog'!N$8:N$494)</f>
        <v>0</v>
      </c>
      <c r="I14" s="49">
        <f>SUMIF('Sprint Backlog'!$F$8:$F$494,$A14,'Sprint Backlog'!O$8:O$494)</f>
        <v>0</v>
      </c>
      <c r="J14" s="49">
        <f>SUMIF('Sprint Backlog'!$F$8:$F$494,$A14,'Sprint Backlog'!P$8:P$494)</f>
        <v>0</v>
      </c>
      <c r="K14" s="49">
        <f>SUMIF('Sprint Backlog'!$F$8:$F$494,$A14,'Sprint Backlog'!Q$8:Q$494)</f>
        <v>0</v>
      </c>
      <c r="L14" s="49">
        <f>SUMIF('Sprint Backlog'!$F$8:$F$494,$A14,'Sprint Backlog'!R$8:R$494)</f>
        <v>0</v>
      </c>
      <c r="M14" s="49">
        <f>SUMIF('Sprint Backlog'!$F$8:$F$494,$A14,'Sprint Backlog'!S$8:S$494)</f>
        <v>0</v>
      </c>
      <c r="N14" s="49">
        <f>SUMIF('Sprint Backlog'!$F$8:$F$494,$A14,'Sprint Backlog'!T$8:T$494)</f>
        <v>0</v>
      </c>
      <c r="O14" s="49">
        <f>SUMIF('Sprint Backlog'!$F$8:$F$494,$A14,'Sprint Backlog'!U$8:U$494)</f>
        <v>0</v>
      </c>
      <c r="P14" s="49">
        <f>SUMIF('Sprint Backlog'!$F$8:$F$494,$A14,'Sprint Backlog'!V$8:V$494)</f>
        <v>0</v>
      </c>
      <c r="Q14" s="49">
        <f>SUMIF('Sprint Backlog'!$F$8:$F$494,$A14,'Sprint Backlog'!W$8:W$494)</f>
        <v>0</v>
      </c>
      <c r="R14" s="49">
        <f>SUMIF('Sprint Backlog'!$F$8:$F$494,$A14,'Sprint Backlog'!X$8:X$494)</f>
        <v>0</v>
      </c>
      <c r="S14" s="49">
        <f>SUMIF('Sprint Backlog'!$F$8:$F$494,$A14,'Sprint Backlog'!Y$8:Y$494)</f>
        <v>0</v>
      </c>
      <c r="T14" s="49">
        <f>SUMIF('Sprint Backlog'!$F$8:$F$494,$A14,'Sprint Backlog'!Z$8:Z$494)</f>
        <v>0</v>
      </c>
      <c r="U14" s="49">
        <f>SUMIF('Sprint Backlog'!$F$8:$F$494,$A14,'Sprint Backlog'!AA$8:AA$494)</f>
        <v>0</v>
      </c>
      <c r="V14" s="49">
        <f>SUMIF('Sprint Backlog'!$F$8:$F$494,$A14,'Sprint Backlog'!AB$8:AB$494)</f>
        <v>0</v>
      </c>
      <c r="W14" s="49">
        <f>SUMIF('Sprint Backlog'!$F$8:$F$494,$A14,'Sprint Backlog'!AC$8:AC$494)</f>
        <v>0</v>
      </c>
      <c r="X14" s="49">
        <f>SUMIF('Sprint Backlog'!$F$8:$F$494,$A14,'Sprint Backlog'!AD$8:AD$494)</f>
        <v>0</v>
      </c>
      <c r="Y14" s="49">
        <f>SUMIF('Sprint Backlog'!$F$8:$F$494,$A14,'Sprint Backlog'!AE$8:AE$494)</f>
        <v>0</v>
      </c>
      <c r="Z14" s="50">
        <f>SUMIF('Sprint Backlog'!$F$8:$F$494,A14,'Sprint Backlog'!AF$8:AF$494)</f>
        <v>0</v>
      </c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</row>
    <row r="15" spans="1:69" s="51" customFormat="1" ht="9.75" x14ac:dyDescent="0.25">
      <c r="A15" s="48">
        <f>Planning!B13</f>
        <v>0</v>
      </c>
      <c r="B15" s="49">
        <f>SUMIF('Sprint Backlog'!$F$8:$F$494,$A15,'Sprint Backlog'!H$8:H$494)</f>
        <v>0</v>
      </c>
      <c r="C15" s="49">
        <f>SUMIF('Sprint Backlog'!$F$8:$F$494,$A15,'Sprint Backlog'!I$8:I$494)</f>
        <v>0</v>
      </c>
      <c r="D15" s="49">
        <f>SUMIF('Sprint Backlog'!$F$8:$F$494,$A15,'Sprint Backlog'!J$8:J$494)</f>
        <v>0</v>
      </c>
      <c r="E15" s="49">
        <f>SUMIF('Sprint Backlog'!$F$8:$F$494,$A15,'Sprint Backlog'!K$8:K$494)</f>
        <v>0</v>
      </c>
      <c r="F15" s="49">
        <f>SUMIF('Sprint Backlog'!$F$8:$F$494,$A15,'Sprint Backlog'!L$8:L$494)</f>
        <v>0</v>
      </c>
      <c r="G15" s="49">
        <f>SUMIF('Sprint Backlog'!$F$8:$F$494,$A15,'Sprint Backlog'!M$8:M$494)</f>
        <v>0</v>
      </c>
      <c r="H15" s="49">
        <f>SUMIF('Sprint Backlog'!$F$8:$F$494,$A15,'Sprint Backlog'!N$8:N$494)</f>
        <v>0</v>
      </c>
      <c r="I15" s="49">
        <f>SUMIF('Sprint Backlog'!$F$8:$F$494,$A15,'Sprint Backlog'!O$8:O$494)</f>
        <v>0</v>
      </c>
      <c r="J15" s="49">
        <f>SUMIF('Sprint Backlog'!$F$8:$F$494,$A15,'Sprint Backlog'!P$8:P$494)</f>
        <v>0</v>
      </c>
      <c r="K15" s="49">
        <f>SUMIF('Sprint Backlog'!$F$8:$F$494,$A15,'Sprint Backlog'!Q$8:Q$494)</f>
        <v>0</v>
      </c>
      <c r="L15" s="49">
        <f>SUMIF('Sprint Backlog'!$F$8:$F$494,$A15,'Sprint Backlog'!R$8:R$494)</f>
        <v>0</v>
      </c>
      <c r="M15" s="49">
        <f>SUMIF('Sprint Backlog'!$F$8:$F$494,$A15,'Sprint Backlog'!S$8:S$494)</f>
        <v>0</v>
      </c>
      <c r="N15" s="49">
        <f>SUMIF('Sprint Backlog'!$F$8:$F$494,$A15,'Sprint Backlog'!T$8:T$494)</f>
        <v>0</v>
      </c>
      <c r="O15" s="49">
        <f>SUMIF('Sprint Backlog'!$F$8:$F$494,$A15,'Sprint Backlog'!U$8:U$494)</f>
        <v>0</v>
      </c>
      <c r="P15" s="49">
        <f>SUMIF('Sprint Backlog'!$F$8:$F$494,$A15,'Sprint Backlog'!V$8:V$494)</f>
        <v>0</v>
      </c>
      <c r="Q15" s="49">
        <f>SUMIF('Sprint Backlog'!$F$8:$F$494,$A15,'Sprint Backlog'!W$8:W$494)</f>
        <v>0</v>
      </c>
      <c r="R15" s="49">
        <f>SUMIF('Sprint Backlog'!$F$8:$F$494,$A15,'Sprint Backlog'!X$8:X$494)</f>
        <v>0</v>
      </c>
      <c r="S15" s="49">
        <f>SUMIF('Sprint Backlog'!$F$8:$F$494,$A15,'Sprint Backlog'!Y$8:Y$494)</f>
        <v>0</v>
      </c>
      <c r="T15" s="49">
        <f>SUMIF('Sprint Backlog'!$F$8:$F$494,$A15,'Sprint Backlog'!Z$8:Z$494)</f>
        <v>0</v>
      </c>
      <c r="U15" s="49">
        <f>SUMIF('Sprint Backlog'!$F$8:$F$494,$A15,'Sprint Backlog'!AA$8:AA$494)</f>
        <v>0</v>
      </c>
      <c r="V15" s="49">
        <f>SUMIF('Sprint Backlog'!$F$8:$F$494,$A15,'Sprint Backlog'!AB$8:AB$494)</f>
        <v>0</v>
      </c>
      <c r="W15" s="49">
        <f>SUMIF('Sprint Backlog'!$F$8:$F$494,$A15,'Sprint Backlog'!AC$8:AC$494)</f>
        <v>0</v>
      </c>
      <c r="X15" s="49">
        <f>SUMIF('Sprint Backlog'!$F$8:$F$494,$A15,'Sprint Backlog'!AD$8:AD$494)</f>
        <v>0</v>
      </c>
      <c r="Y15" s="49">
        <f>SUMIF('Sprint Backlog'!$F$8:$F$494,$A15,'Sprint Backlog'!AE$8:AE$494)</f>
        <v>0</v>
      </c>
      <c r="Z15" s="50">
        <f>SUMIF('Sprint Backlog'!$F$8:$F$494,A15,'Sprint Backlog'!AF$8:AF$494)</f>
        <v>0</v>
      </c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</row>
    <row r="16" spans="1:69" s="51" customFormat="1" ht="9.75" x14ac:dyDescent="0.25">
      <c r="A16" s="48">
        <f>Planning!B14</f>
        <v>0</v>
      </c>
      <c r="B16" s="49">
        <f>SUMIF('Sprint Backlog'!$F$8:$F$494,$A16,'Sprint Backlog'!H$8:H$494)</f>
        <v>0</v>
      </c>
      <c r="C16" s="49">
        <f>SUMIF('Sprint Backlog'!$F$8:$F$494,$A16,'Sprint Backlog'!I$8:I$494)</f>
        <v>0</v>
      </c>
      <c r="D16" s="49">
        <f>SUMIF('Sprint Backlog'!$F$8:$F$494,$A16,'Sprint Backlog'!J$8:J$494)</f>
        <v>0</v>
      </c>
      <c r="E16" s="49">
        <f>SUMIF('Sprint Backlog'!$F$8:$F$494,$A16,'Sprint Backlog'!K$8:K$494)</f>
        <v>0</v>
      </c>
      <c r="F16" s="49">
        <f>SUMIF('Sprint Backlog'!$F$8:$F$494,$A16,'Sprint Backlog'!L$8:L$494)</f>
        <v>0</v>
      </c>
      <c r="G16" s="49">
        <f>SUMIF('Sprint Backlog'!$F$8:$F$494,$A16,'Sprint Backlog'!M$8:M$494)</f>
        <v>0</v>
      </c>
      <c r="H16" s="49">
        <f>SUMIF('Sprint Backlog'!$F$8:$F$494,$A16,'Sprint Backlog'!N$8:N$494)</f>
        <v>0</v>
      </c>
      <c r="I16" s="49">
        <f>SUMIF('Sprint Backlog'!$F$8:$F$494,$A16,'Sprint Backlog'!O$8:O$494)</f>
        <v>0</v>
      </c>
      <c r="J16" s="49">
        <f>SUMIF('Sprint Backlog'!$F$8:$F$494,$A16,'Sprint Backlog'!P$8:P$494)</f>
        <v>0</v>
      </c>
      <c r="K16" s="49">
        <f>SUMIF('Sprint Backlog'!$F$8:$F$494,$A16,'Sprint Backlog'!Q$8:Q$494)</f>
        <v>0</v>
      </c>
      <c r="L16" s="49">
        <f>SUMIF('Sprint Backlog'!$F$8:$F$494,$A16,'Sprint Backlog'!R$8:R$494)</f>
        <v>0</v>
      </c>
      <c r="M16" s="49">
        <f>SUMIF('Sprint Backlog'!$F$8:$F$494,$A16,'Sprint Backlog'!S$8:S$494)</f>
        <v>0</v>
      </c>
      <c r="N16" s="49">
        <f>SUMIF('Sprint Backlog'!$F$8:$F$494,$A16,'Sprint Backlog'!T$8:T$494)</f>
        <v>0</v>
      </c>
      <c r="O16" s="49">
        <f>SUMIF('Sprint Backlog'!$F$8:$F$494,$A16,'Sprint Backlog'!U$8:U$494)</f>
        <v>0</v>
      </c>
      <c r="P16" s="49">
        <f>SUMIF('Sprint Backlog'!$F$8:$F$494,$A16,'Sprint Backlog'!V$8:V$494)</f>
        <v>0</v>
      </c>
      <c r="Q16" s="49">
        <f>SUMIF('Sprint Backlog'!$F$8:$F$494,$A16,'Sprint Backlog'!W$8:W$494)</f>
        <v>0</v>
      </c>
      <c r="R16" s="49">
        <f>SUMIF('Sprint Backlog'!$F$8:$F$494,$A16,'Sprint Backlog'!X$8:X$494)</f>
        <v>0</v>
      </c>
      <c r="S16" s="49">
        <f>SUMIF('Sprint Backlog'!$F$8:$F$494,$A16,'Sprint Backlog'!Y$8:Y$494)</f>
        <v>0</v>
      </c>
      <c r="T16" s="49">
        <f>SUMIF('Sprint Backlog'!$F$8:$F$494,$A16,'Sprint Backlog'!Z$8:Z$494)</f>
        <v>0</v>
      </c>
      <c r="U16" s="49">
        <f>SUMIF('Sprint Backlog'!$F$8:$F$494,$A16,'Sprint Backlog'!AA$8:AA$494)</f>
        <v>0</v>
      </c>
      <c r="V16" s="49">
        <f>SUMIF('Sprint Backlog'!$F$8:$F$494,$A16,'Sprint Backlog'!AB$8:AB$494)</f>
        <v>0</v>
      </c>
      <c r="W16" s="49">
        <f>SUMIF('Sprint Backlog'!$F$8:$F$494,$A16,'Sprint Backlog'!AC$8:AC$494)</f>
        <v>0</v>
      </c>
      <c r="X16" s="49">
        <f>SUMIF('Sprint Backlog'!$F$8:$F$494,$A16,'Sprint Backlog'!AD$8:AD$494)</f>
        <v>0</v>
      </c>
      <c r="Y16" s="49">
        <f>SUMIF('Sprint Backlog'!$F$8:$F$494,$A16,'Sprint Backlog'!AE$8:AE$494)</f>
        <v>0</v>
      </c>
      <c r="Z16" s="50">
        <f>SUMIF('Sprint Backlog'!$F$8:$F$494,A16,'Sprint Backlog'!AF$8:AF$494)</f>
        <v>0</v>
      </c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</row>
    <row r="17" spans="1:69" s="51" customFormat="1" ht="9.75" x14ac:dyDescent="0.25">
      <c r="A17" s="48">
        <f>Planning!B15</f>
        <v>0</v>
      </c>
      <c r="B17" s="49">
        <f>SUMIF('Sprint Backlog'!$F$8:$F$494,$A17,'Sprint Backlog'!H$8:H$494)</f>
        <v>0</v>
      </c>
      <c r="C17" s="49">
        <f>SUMIF('Sprint Backlog'!$F$8:$F$494,$A17,'Sprint Backlog'!I$8:I$494)</f>
        <v>0</v>
      </c>
      <c r="D17" s="49">
        <f>SUMIF('Sprint Backlog'!$F$8:$F$494,$A17,'Sprint Backlog'!J$8:J$494)</f>
        <v>0</v>
      </c>
      <c r="E17" s="49">
        <f>SUMIF('Sprint Backlog'!$F$8:$F$494,$A17,'Sprint Backlog'!K$8:K$494)</f>
        <v>0</v>
      </c>
      <c r="F17" s="49">
        <f>SUMIF('Sprint Backlog'!$F$8:$F$494,$A17,'Sprint Backlog'!L$8:L$494)</f>
        <v>0</v>
      </c>
      <c r="G17" s="49">
        <f>SUMIF('Sprint Backlog'!$F$8:$F$494,$A17,'Sprint Backlog'!M$8:M$494)</f>
        <v>0</v>
      </c>
      <c r="H17" s="49">
        <f>SUMIF('Sprint Backlog'!$F$8:$F$494,$A17,'Sprint Backlog'!N$8:N$494)</f>
        <v>0</v>
      </c>
      <c r="I17" s="49">
        <f>SUMIF('Sprint Backlog'!$F$8:$F$494,$A17,'Sprint Backlog'!O$8:O$494)</f>
        <v>0</v>
      </c>
      <c r="J17" s="49">
        <f>SUMIF('Sprint Backlog'!$F$8:$F$494,$A17,'Sprint Backlog'!P$8:P$494)</f>
        <v>0</v>
      </c>
      <c r="K17" s="49">
        <f>SUMIF('Sprint Backlog'!$F$8:$F$494,$A17,'Sprint Backlog'!Q$8:Q$494)</f>
        <v>0</v>
      </c>
      <c r="L17" s="49">
        <f>SUMIF('Sprint Backlog'!$F$8:$F$494,$A17,'Sprint Backlog'!R$8:R$494)</f>
        <v>0</v>
      </c>
      <c r="M17" s="49">
        <f>SUMIF('Sprint Backlog'!$F$8:$F$494,$A17,'Sprint Backlog'!S$8:S$494)</f>
        <v>0</v>
      </c>
      <c r="N17" s="49">
        <f>SUMIF('Sprint Backlog'!$F$8:$F$494,$A17,'Sprint Backlog'!T$8:T$494)</f>
        <v>0</v>
      </c>
      <c r="O17" s="49">
        <f>SUMIF('Sprint Backlog'!$F$8:$F$494,$A17,'Sprint Backlog'!U$8:U$494)</f>
        <v>0</v>
      </c>
      <c r="P17" s="49">
        <f>SUMIF('Sprint Backlog'!$F$8:$F$494,$A17,'Sprint Backlog'!V$8:V$494)</f>
        <v>0</v>
      </c>
      <c r="Q17" s="49">
        <f>SUMIF('Sprint Backlog'!$F$8:$F$494,$A17,'Sprint Backlog'!W$8:W$494)</f>
        <v>0</v>
      </c>
      <c r="R17" s="49">
        <f>SUMIF('Sprint Backlog'!$F$8:$F$494,$A17,'Sprint Backlog'!X$8:X$494)</f>
        <v>0</v>
      </c>
      <c r="S17" s="49">
        <f>SUMIF('Sprint Backlog'!$F$8:$F$494,$A17,'Sprint Backlog'!Y$8:Y$494)</f>
        <v>0</v>
      </c>
      <c r="T17" s="49">
        <f>SUMIF('Sprint Backlog'!$F$8:$F$494,$A17,'Sprint Backlog'!Z$8:Z$494)</f>
        <v>0</v>
      </c>
      <c r="U17" s="49">
        <f>SUMIF('Sprint Backlog'!$F$8:$F$494,$A17,'Sprint Backlog'!AA$8:AA$494)</f>
        <v>0</v>
      </c>
      <c r="V17" s="49">
        <f>SUMIF('Sprint Backlog'!$F$8:$F$494,$A17,'Sprint Backlog'!AB$8:AB$494)</f>
        <v>0</v>
      </c>
      <c r="W17" s="49">
        <f>SUMIF('Sprint Backlog'!$F$8:$F$494,$A17,'Sprint Backlog'!AC$8:AC$494)</f>
        <v>0</v>
      </c>
      <c r="X17" s="49">
        <f>SUMIF('Sprint Backlog'!$F$8:$F$494,$A17,'Sprint Backlog'!AD$8:AD$494)</f>
        <v>0</v>
      </c>
      <c r="Y17" s="49">
        <f>SUMIF('Sprint Backlog'!$F$8:$F$494,$A17,'Sprint Backlog'!AE$8:AE$494)</f>
        <v>0</v>
      </c>
      <c r="Z17" s="50">
        <f>SUMIF('Sprint Backlog'!$F$8:$F$494,A17,'Sprint Backlog'!AF$8:AF$494)</f>
        <v>0</v>
      </c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</row>
    <row r="18" spans="1:69" s="51" customFormat="1" ht="9.75" x14ac:dyDescent="0.25">
      <c r="A18" s="48">
        <f>Planning!B16</f>
        <v>0</v>
      </c>
      <c r="B18" s="49">
        <f>SUMIF('Sprint Backlog'!$F$8:$F$494,$A18,'Sprint Backlog'!H$8:H$494)</f>
        <v>0</v>
      </c>
      <c r="C18" s="49">
        <f>SUMIF('Sprint Backlog'!$F$8:$F$494,$A18,'Sprint Backlog'!I$8:I$494)</f>
        <v>0</v>
      </c>
      <c r="D18" s="49">
        <f>SUMIF('Sprint Backlog'!$F$8:$F$494,$A18,'Sprint Backlog'!J$8:J$494)</f>
        <v>0</v>
      </c>
      <c r="E18" s="49">
        <f>SUMIF('Sprint Backlog'!$F$8:$F$494,$A18,'Sprint Backlog'!K$8:K$494)</f>
        <v>0</v>
      </c>
      <c r="F18" s="49">
        <f>SUMIF('Sprint Backlog'!$F$8:$F$494,$A18,'Sprint Backlog'!L$8:L$494)</f>
        <v>0</v>
      </c>
      <c r="G18" s="49">
        <f>SUMIF('Sprint Backlog'!$F$8:$F$494,$A18,'Sprint Backlog'!M$8:M$494)</f>
        <v>0</v>
      </c>
      <c r="H18" s="49">
        <f>SUMIF('Sprint Backlog'!$F$8:$F$494,$A18,'Sprint Backlog'!N$8:N$494)</f>
        <v>0</v>
      </c>
      <c r="I18" s="49">
        <f>SUMIF('Sprint Backlog'!$F$8:$F$494,$A18,'Sprint Backlog'!O$8:O$494)</f>
        <v>0</v>
      </c>
      <c r="J18" s="49">
        <f>SUMIF('Sprint Backlog'!$F$8:$F$494,$A18,'Sprint Backlog'!P$8:P$494)</f>
        <v>0</v>
      </c>
      <c r="K18" s="49">
        <f>SUMIF('Sprint Backlog'!$F$8:$F$494,$A18,'Sprint Backlog'!Q$8:Q$494)</f>
        <v>0</v>
      </c>
      <c r="L18" s="49">
        <f>SUMIF('Sprint Backlog'!$F$8:$F$494,$A18,'Sprint Backlog'!R$8:R$494)</f>
        <v>0</v>
      </c>
      <c r="M18" s="49">
        <f>SUMIF('Sprint Backlog'!$F$8:$F$494,$A18,'Sprint Backlog'!S$8:S$494)</f>
        <v>0</v>
      </c>
      <c r="N18" s="49">
        <f>SUMIF('Sprint Backlog'!$F$8:$F$494,$A18,'Sprint Backlog'!T$8:T$494)</f>
        <v>0</v>
      </c>
      <c r="O18" s="49">
        <f>SUMIF('Sprint Backlog'!$F$8:$F$494,$A18,'Sprint Backlog'!U$8:U$494)</f>
        <v>0</v>
      </c>
      <c r="P18" s="49">
        <f>SUMIF('Sprint Backlog'!$F$8:$F$494,$A18,'Sprint Backlog'!V$8:V$494)</f>
        <v>0</v>
      </c>
      <c r="Q18" s="49">
        <f>SUMIF('Sprint Backlog'!$F$8:$F$494,$A18,'Sprint Backlog'!W$8:W$494)</f>
        <v>0</v>
      </c>
      <c r="R18" s="49">
        <f>SUMIF('Sprint Backlog'!$F$8:$F$494,$A18,'Sprint Backlog'!X$8:X$494)</f>
        <v>0</v>
      </c>
      <c r="S18" s="49">
        <f>SUMIF('Sprint Backlog'!$F$8:$F$494,$A18,'Sprint Backlog'!Y$8:Y$494)</f>
        <v>0</v>
      </c>
      <c r="T18" s="49">
        <f>SUMIF('Sprint Backlog'!$F$8:$F$494,$A18,'Sprint Backlog'!Z$8:Z$494)</f>
        <v>0</v>
      </c>
      <c r="U18" s="49">
        <f>SUMIF('Sprint Backlog'!$F$8:$F$494,$A18,'Sprint Backlog'!AA$8:AA$494)</f>
        <v>0</v>
      </c>
      <c r="V18" s="49">
        <f>SUMIF('Sprint Backlog'!$F$8:$F$494,$A18,'Sprint Backlog'!AB$8:AB$494)</f>
        <v>0</v>
      </c>
      <c r="W18" s="49">
        <f>SUMIF('Sprint Backlog'!$F$8:$F$494,$A18,'Sprint Backlog'!AC$8:AC$494)</f>
        <v>0</v>
      </c>
      <c r="X18" s="49">
        <f>SUMIF('Sprint Backlog'!$F$8:$F$494,$A18,'Sprint Backlog'!AD$8:AD$494)</f>
        <v>0</v>
      </c>
      <c r="Y18" s="49">
        <f>SUMIF('Sprint Backlog'!$F$8:$F$494,$A18,'Sprint Backlog'!AE$8:AE$494)</f>
        <v>0</v>
      </c>
      <c r="Z18" s="50">
        <f>SUMIF('Sprint Backlog'!$F$8:$F$494,A18,'Sprint Backlog'!AF$8:AF$494)</f>
        <v>0</v>
      </c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</row>
    <row r="19" spans="1:69" s="51" customFormat="1" ht="9.75" x14ac:dyDescent="0.25">
      <c r="A19" s="48">
        <f>Planning!B17</f>
        <v>0</v>
      </c>
      <c r="B19" s="49">
        <f>SUMIF('Sprint Backlog'!$F$8:$F$494,$A19,'Sprint Backlog'!H$8:H$494)</f>
        <v>0</v>
      </c>
      <c r="C19" s="49">
        <f>SUMIF('Sprint Backlog'!$F$8:$F$494,$A19,'Sprint Backlog'!I$8:I$494)</f>
        <v>0</v>
      </c>
      <c r="D19" s="49">
        <f>SUMIF('Sprint Backlog'!$F$8:$F$494,$A19,'Sprint Backlog'!J$8:J$494)</f>
        <v>0</v>
      </c>
      <c r="E19" s="49">
        <f>SUMIF('Sprint Backlog'!$F$8:$F$494,$A19,'Sprint Backlog'!K$8:K$494)</f>
        <v>0</v>
      </c>
      <c r="F19" s="49">
        <f>SUMIF('Sprint Backlog'!$F$8:$F$494,$A19,'Sprint Backlog'!L$8:L$494)</f>
        <v>0</v>
      </c>
      <c r="G19" s="49">
        <f>SUMIF('Sprint Backlog'!$F$8:$F$494,$A19,'Sprint Backlog'!M$8:M$494)</f>
        <v>0</v>
      </c>
      <c r="H19" s="49">
        <f>SUMIF('Sprint Backlog'!$F$8:$F$494,$A19,'Sprint Backlog'!N$8:N$494)</f>
        <v>0</v>
      </c>
      <c r="I19" s="49">
        <f>SUMIF('Sprint Backlog'!$F$8:$F$494,$A19,'Sprint Backlog'!O$8:O$494)</f>
        <v>0</v>
      </c>
      <c r="J19" s="49">
        <f>SUMIF('Sprint Backlog'!$F$8:$F$494,$A19,'Sprint Backlog'!P$8:P$494)</f>
        <v>0</v>
      </c>
      <c r="K19" s="49">
        <f>SUMIF('Sprint Backlog'!$F$8:$F$494,$A19,'Sprint Backlog'!Q$8:Q$494)</f>
        <v>0</v>
      </c>
      <c r="L19" s="49">
        <f>SUMIF('Sprint Backlog'!$F$8:$F$494,$A19,'Sprint Backlog'!R$8:R$494)</f>
        <v>0</v>
      </c>
      <c r="M19" s="49">
        <f>SUMIF('Sprint Backlog'!$F$8:$F$494,$A19,'Sprint Backlog'!S$8:S$494)</f>
        <v>0</v>
      </c>
      <c r="N19" s="49">
        <f>SUMIF('Sprint Backlog'!$F$8:$F$494,$A19,'Sprint Backlog'!T$8:T$494)</f>
        <v>0</v>
      </c>
      <c r="O19" s="49">
        <f>SUMIF('Sprint Backlog'!$F$8:$F$494,$A19,'Sprint Backlog'!U$8:U$494)</f>
        <v>0</v>
      </c>
      <c r="P19" s="49">
        <f>SUMIF('Sprint Backlog'!$F$8:$F$494,$A19,'Sprint Backlog'!V$8:V$494)</f>
        <v>0</v>
      </c>
      <c r="Q19" s="49">
        <f>SUMIF('Sprint Backlog'!$F$8:$F$494,$A19,'Sprint Backlog'!W$8:W$494)</f>
        <v>0</v>
      </c>
      <c r="R19" s="49">
        <f>SUMIF('Sprint Backlog'!$F$8:$F$494,$A19,'Sprint Backlog'!X$8:X$494)</f>
        <v>0</v>
      </c>
      <c r="S19" s="49">
        <f>SUMIF('Sprint Backlog'!$F$8:$F$494,$A19,'Sprint Backlog'!Y$8:Y$494)</f>
        <v>0</v>
      </c>
      <c r="T19" s="49">
        <f>SUMIF('Sprint Backlog'!$F$8:$F$494,$A19,'Sprint Backlog'!Z$8:Z$494)</f>
        <v>0</v>
      </c>
      <c r="U19" s="49">
        <f>SUMIF('Sprint Backlog'!$F$8:$F$494,$A19,'Sprint Backlog'!AA$8:AA$494)</f>
        <v>0</v>
      </c>
      <c r="V19" s="49">
        <f>SUMIF('Sprint Backlog'!$F$8:$F$494,$A19,'Sprint Backlog'!AB$8:AB$494)</f>
        <v>0</v>
      </c>
      <c r="W19" s="49">
        <f>SUMIF('Sprint Backlog'!$F$8:$F$494,$A19,'Sprint Backlog'!AC$8:AC$494)</f>
        <v>0</v>
      </c>
      <c r="X19" s="49">
        <f>SUMIF('Sprint Backlog'!$F$8:$F$494,$A19,'Sprint Backlog'!AD$8:AD$494)</f>
        <v>0</v>
      </c>
      <c r="Y19" s="49">
        <f>SUMIF('Sprint Backlog'!$F$8:$F$494,$A19,'Sprint Backlog'!AE$8:AE$494)</f>
        <v>0</v>
      </c>
      <c r="Z19" s="50">
        <f>SUMIF('Sprint Backlog'!$F$8:$F$494,A19,'Sprint Backlog'!AF$8:AF$494)</f>
        <v>0</v>
      </c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</row>
    <row r="20" spans="1:69" s="51" customFormat="1" ht="9.75" x14ac:dyDescent="0.25">
      <c r="A20" s="48">
        <f>Planning!B18</f>
        <v>0</v>
      </c>
      <c r="B20" s="49">
        <f>SUMIF('Sprint Backlog'!$F$8:$F$494,$A20,'Sprint Backlog'!H$8:H$494)</f>
        <v>0</v>
      </c>
      <c r="C20" s="49">
        <f>SUMIF('Sprint Backlog'!$F$8:$F$494,$A20,'Sprint Backlog'!I$8:I$494)</f>
        <v>0</v>
      </c>
      <c r="D20" s="49">
        <f>SUMIF('Sprint Backlog'!$F$8:$F$494,$A20,'Sprint Backlog'!J$8:J$494)</f>
        <v>0</v>
      </c>
      <c r="E20" s="49">
        <f>SUMIF('Sprint Backlog'!$F$8:$F$494,$A20,'Sprint Backlog'!K$8:K$494)</f>
        <v>0</v>
      </c>
      <c r="F20" s="49">
        <f>SUMIF('Sprint Backlog'!$F$8:$F$494,$A20,'Sprint Backlog'!L$8:L$494)</f>
        <v>0</v>
      </c>
      <c r="G20" s="49">
        <f>SUMIF('Sprint Backlog'!$F$8:$F$494,$A20,'Sprint Backlog'!M$8:M$494)</f>
        <v>0</v>
      </c>
      <c r="H20" s="49">
        <f>SUMIF('Sprint Backlog'!$F$8:$F$494,$A20,'Sprint Backlog'!N$8:N$494)</f>
        <v>0</v>
      </c>
      <c r="I20" s="49">
        <f>SUMIF('Sprint Backlog'!$F$8:$F$494,$A20,'Sprint Backlog'!O$8:O$494)</f>
        <v>0</v>
      </c>
      <c r="J20" s="49">
        <f>SUMIF('Sprint Backlog'!$F$8:$F$494,$A20,'Sprint Backlog'!P$8:P$494)</f>
        <v>0</v>
      </c>
      <c r="K20" s="49">
        <f>SUMIF('Sprint Backlog'!$F$8:$F$494,$A20,'Sprint Backlog'!Q$8:Q$494)</f>
        <v>0</v>
      </c>
      <c r="L20" s="49">
        <f>SUMIF('Sprint Backlog'!$F$8:$F$494,$A20,'Sprint Backlog'!R$8:R$494)</f>
        <v>0</v>
      </c>
      <c r="M20" s="49">
        <f>SUMIF('Sprint Backlog'!$F$8:$F$494,$A20,'Sprint Backlog'!S$8:S$494)</f>
        <v>0</v>
      </c>
      <c r="N20" s="49">
        <f>SUMIF('Sprint Backlog'!$F$8:$F$494,$A20,'Sprint Backlog'!T$8:T$494)</f>
        <v>0</v>
      </c>
      <c r="O20" s="49">
        <f>SUMIF('Sprint Backlog'!$F$8:$F$494,$A20,'Sprint Backlog'!U$8:U$494)</f>
        <v>0</v>
      </c>
      <c r="P20" s="49">
        <f>SUMIF('Sprint Backlog'!$F$8:$F$494,$A20,'Sprint Backlog'!V$8:V$494)</f>
        <v>0</v>
      </c>
      <c r="Q20" s="49">
        <f>SUMIF('Sprint Backlog'!$F$8:$F$494,$A20,'Sprint Backlog'!W$8:W$494)</f>
        <v>0</v>
      </c>
      <c r="R20" s="49">
        <f>SUMIF('Sprint Backlog'!$F$8:$F$494,$A20,'Sprint Backlog'!X$8:X$494)</f>
        <v>0</v>
      </c>
      <c r="S20" s="49">
        <f>SUMIF('Sprint Backlog'!$F$8:$F$494,$A20,'Sprint Backlog'!Y$8:Y$494)</f>
        <v>0</v>
      </c>
      <c r="T20" s="49">
        <f>SUMIF('Sprint Backlog'!$F$8:$F$494,$A20,'Sprint Backlog'!Z$8:Z$494)</f>
        <v>0</v>
      </c>
      <c r="U20" s="49">
        <f>SUMIF('Sprint Backlog'!$F$8:$F$494,$A20,'Sprint Backlog'!AA$8:AA$494)</f>
        <v>0</v>
      </c>
      <c r="V20" s="49">
        <f>SUMIF('Sprint Backlog'!$F$8:$F$494,$A20,'Sprint Backlog'!AB$8:AB$494)</f>
        <v>0</v>
      </c>
      <c r="W20" s="49">
        <f>SUMIF('Sprint Backlog'!$F$8:$F$494,$A20,'Sprint Backlog'!AC$8:AC$494)</f>
        <v>0</v>
      </c>
      <c r="X20" s="49">
        <f>SUMIF('Sprint Backlog'!$F$8:$F$494,$A20,'Sprint Backlog'!AD$8:AD$494)</f>
        <v>0</v>
      </c>
      <c r="Y20" s="49">
        <f>SUMIF('Sprint Backlog'!$F$8:$F$494,$A20,'Sprint Backlog'!AE$8:AE$494)</f>
        <v>0</v>
      </c>
      <c r="Z20" s="50">
        <f>SUMIF('Sprint Backlog'!$F$8:$F$494,A20,'Sprint Backlog'!AF$8:AF$494)</f>
        <v>0</v>
      </c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</row>
    <row r="21" spans="1:69" s="51" customFormat="1" ht="9.75" x14ac:dyDescent="0.25">
      <c r="A21" s="48">
        <f>Planning!B19</f>
        <v>0</v>
      </c>
      <c r="B21" s="49">
        <f>SUMIF('Sprint Backlog'!$F$8:$F$494,$A21,'Sprint Backlog'!H$8:H$494)</f>
        <v>0</v>
      </c>
      <c r="C21" s="49">
        <f>SUMIF('Sprint Backlog'!$F$8:$F$494,$A21,'Sprint Backlog'!I$8:I$494)</f>
        <v>0</v>
      </c>
      <c r="D21" s="49">
        <f>SUMIF('Sprint Backlog'!$F$8:$F$494,$A21,'Sprint Backlog'!J$8:J$494)</f>
        <v>0</v>
      </c>
      <c r="E21" s="49">
        <f>SUMIF('Sprint Backlog'!$F$8:$F$494,$A21,'Sprint Backlog'!K$8:K$494)</f>
        <v>0</v>
      </c>
      <c r="F21" s="49">
        <f>SUMIF('Sprint Backlog'!$F$8:$F$494,$A21,'Sprint Backlog'!L$8:L$494)</f>
        <v>0</v>
      </c>
      <c r="G21" s="49">
        <f>SUMIF('Sprint Backlog'!$F$8:$F$494,$A21,'Sprint Backlog'!M$8:M$494)</f>
        <v>0</v>
      </c>
      <c r="H21" s="49">
        <f>SUMIF('Sprint Backlog'!$F$8:$F$494,$A21,'Sprint Backlog'!N$8:N$494)</f>
        <v>0</v>
      </c>
      <c r="I21" s="49">
        <f>SUMIF('Sprint Backlog'!$F$8:$F$494,$A21,'Sprint Backlog'!O$8:O$494)</f>
        <v>0</v>
      </c>
      <c r="J21" s="49">
        <f>SUMIF('Sprint Backlog'!$F$8:$F$494,$A21,'Sprint Backlog'!P$8:P$494)</f>
        <v>0</v>
      </c>
      <c r="K21" s="49">
        <f>SUMIF('Sprint Backlog'!$F$8:$F$494,$A21,'Sprint Backlog'!Q$8:Q$494)</f>
        <v>0</v>
      </c>
      <c r="L21" s="49">
        <f>SUMIF('Sprint Backlog'!$F$8:$F$494,$A21,'Sprint Backlog'!R$8:R$494)</f>
        <v>0</v>
      </c>
      <c r="M21" s="49">
        <f>SUMIF('Sprint Backlog'!$F$8:$F$494,$A21,'Sprint Backlog'!S$8:S$494)</f>
        <v>0</v>
      </c>
      <c r="N21" s="49">
        <f>SUMIF('Sprint Backlog'!$F$8:$F$494,$A21,'Sprint Backlog'!T$8:T$494)</f>
        <v>0</v>
      </c>
      <c r="O21" s="49">
        <f>SUMIF('Sprint Backlog'!$F$8:$F$494,$A21,'Sprint Backlog'!U$8:U$494)</f>
        <v>0</v>
      </c>
      <c r="P21" s="49">
        <f>SUMIF('Sprint Backlog'!$F$8:$F$494,$A21,'Sprint Backlog'!V$8:V$494)</f>
        <v>0</v>
      </c>
      <c r="Q21" s="49">
        <f>SUMIF('Sprint Backlog'!$F$8:$F$494,$A21,'Sprint Backlog'!W$8:W$494)</f>
        <v>0</v>
      </c>
      <c r="R21" s="49">
        <f>SUMIF('Sprint Backlog'!$F$8:$F$494,$A21,'Sprint Backlog'!X$8:X$494)</f>
        <v>0</v>
      </c>
      <c r="S21" s="49">
        <f>SUMIF('Sprint Backlog'!$F$8:$F$494,$A21,'Sprint Backlog'!Y$8:Y$494)</f>
        <v>0</v>
      </c>
      <c r="T21" s="49">
        <f>SUMIF('Sprint Backlog'!$F$8:$F$494,$A21,'Sprint Backlog'!Z$8:Z$494)</f>
        <v>0</v>
      </c>
      <c r="U21" s="49">
        <f>SUMIF('Sprint Backlog'!$F$8:$F$494,$A21,'Sprint Backlog'!AA$8:AA$494)</f>
        <v>0</v>
      </c>
      <c r="V21" s="49">
        <f>SUMIF('Sprint Backlog'!$F$8:$F$494,$A21,'Sprint Backlog'!AB$8:AB$494)</f>
        <v>0</v>
      </c>
      <c r="W21" s="49">
        <f>SUMIF('Sprint Backlog'!$F$8:$F$494,$A21,'Sprint Backlog'!AC$8:AC$494)</f>
        <v>0</v>
      </c>
      <c r="X21" s="49">
        <f>SUMIF('Sprint Backlog'!$F$8:$F$494,$A21,'Sprint Backlog'!AD$8:AD$494)</f>
        <v>0</v>
      </c>
      <c r="Y21" s="49">
        <f>SUMIF('Sprint Backlog'!$F$8:$F$494,$A21,'Sprint Backlog'!AE$8:AE$494)</f>
        <v>0</v>
      </c>
      <c r="Z21" s="50">
        <f>SUMIF('Sprint Backlog'!$F$8:$F$494,A21,'Sprint Backlog'!AF$8:AF$494)</f>
        <v>0</v>
      </c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</row>
    <row r="22" spans="1:69" s="51" customFormat="1" ht="9.75" x14ac:dyDescent="0.25">
      <c r="A22" s="48">
        <f>Planning!B20</f>
        <v>0</v>
      </c>
      <c r="B22" s="49">
        <f>SUMIF('Sprint Backlog'!$F$8:$F$494,$A22,'Sprint Backlog'!H$8:H$494)</f>
        <v>0</v>
      </c>
      <c r="C22" s="49">
        <f>SUMIF('Sprint Backlog'!$F$8:$F$494,$A22,'Sprint Backlog'!I$8:I$494)</f>
        <v>0</v>
      </c>
      <c r="D22" s="49">
        <f>SUMIF('Sprint Backlog'!$F$8:$F$494,$A22,'Sprint Backlog'!J$8:J$494)</f>
        <v>0</v>
      </c>
      <c r="E22" s="49">
        <f>SUMIF('Sprint Backlog'!$F$8:$F$494,$A22,'Sprint Backlog'!K$8:K$494)</f>
        <v>0</v>
      </c>
      <c r="F22" s="49">
        <f>SUMIF('Sprint Backlog'!$F$8:$F$494,$A22,'Sprint Backlog'!L$8:L$494)</f>
        <v>0</v>
      </c>
      <c r="G22" s="49">
        <f>SUMIF('Sprint Backlog'!$F$8:$F$494,$A22,'Sprint Backlog'!M$8:M$494)</f>
        <v>0</v>
      </c>
      <c r="H22" s="49">
        <f>SUMIF('Sprint Backlog'!$F$8:$F$494,$A22,'Sprint Backlog'!N$8:N$494)</f>
        <v>0</v>
      </c>
      <c r="I22" s="49">
        <f>SUMIF('Sprint Backlog'!$F$8:$F$494,$A22,'Sprint Backlog'!O$8:O$494)</f>
        <v>0</v>
      </c>
      <c r="J22" s="49">
        <f>SUMIF('Sprint Backlog'!$F$8:$F$494,$A22,'Sprint Backlog'!P$8:P$494)</f>
        <v>0</v>
      </c>
      <c r="K22" s="49">
        <f>SUMIF('Sprint Backlog'!$F$8:$F$494,$A22,'Sprint Backlog'!Q$8:Q$494)</f>
        <v>0</v>
      </c>
      <c r="L22" s="49">
        <f>SUMIF('Sprint Backlog'!$F$8:$F$494,$A22,'Sprint Backlog'!R$8:R$494)</f>
        <v>0</v>
      </c>
      <c r="M22" s="49">
        <f>SUMIF('Sprint Backlog'!$F$8:$F$494,$A22,'Sprint Backlog'!S$8:S$494)</f>
        <v>0</v>
      </c>
      <c r="N22" s="49">
        <f>SUMIF('Sprint Backlog'!$F$8:$F$494,$A22,'Sprint Backlog'!T$8:T$494)</f>
        <v>0</v>
      </c>
      <c r="O22" s="49">
        <f>SUMIF('Sprint Backlog'!$F$8:$F$494,$A22,'Sprint Backlog'!U$8:U$494)</f>
        <v>0</v>
      </c>
      <c r="P22" s="49">
        <f>SUMIF('Sprint Backlog'!$F$8:$F$494,$A22,'Sprint Backlog'!V$8:V$494)</f>
        <v>0</v>
      </c>
      <c r="Q22" s="49">
        <f>SUMIF('Sprint Backlog'!$F$8:$F$494,$A22,'Sprint Backlog'!W$8:W$494)</f>
        <v>0</v>
      </c>
      <c r="R22" s="49">
        <f>SUMIF('Sprint Backlog'!$F$8:$F$494,$A22,'Sprint Backlog'!X$8:X$494)</f>
        <v>0</v>
      </c>
      <c r="S22" s="49">
        <f>SUMIF('Sprint Backlog'!$F$8:$F$494,$A22,'Sprint Backlog'!Y$8:Y$494)</f>
        <v>0</v>
      </c>
      <c r="T22" s="49">
        <f>SUMIF('Sprint Backlog'!$F$8:$F$494,$A22,'Sprint Backlog'!Z$8:Z$494)</f>
        <v>0</v>
      </c>
      <c r="U22" s="49">
        <f>SUMIF('Sprint Backlog'!$F$8:$F$494,$A22,'Sprint Backlog'!AA$8:AA$494)</f>
        <v>0</v>
      </c>
      <c r="V22" s="49">
        <f>SUMIF('Sprint Backlog'!$F$8:$F$494,$A22,'Sprint Backlog'!AB$8:AB$494)</f>
        <v>0</v>
      </c>
      <c r="W22" s="49">
        <f>SUMIF('Sprint Backlog'!$F$8:$F$494,$A22,'Sprint Backlog'!AC$8:AC$494)</f>
        <v>0</v>
      </c>
      <c r="X22" s="49">
        <f>SUMIF('Sprint Backlog'!$F$8:$F$494,$A22,'Sprint Backlog'!AD$8:AD$494)</f>
        <v>0</v>
      </c>
      <c r="Y22" s="49">
        <f>SUMIF('Sprint Backlog'!$F$8:$F$494,$A22,'Sprint Backlog'!AE$8:AE$494)</f>
        <v>0</v>
      </c>
      <c r="Z22" s="50">
        <f>SUMIF('Sprint Backlog'!$F$8:$F$494,A22,'Sprint Backlog'!AF$8:AF$494)</f>
        <v>0</v>
      </c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</row>
    <row r="23" spans="1:69" s="51" customFormat="1" ht="9.75" x14ac:dyDescent="0.25">
      <c r="A23" s="48">
        <f>Planning!B21</f>
        <v>0</v>
      </c>
      <c r="B23" s="49">
        <f>SUMIF('Sprint Backlog'!$F$8:$F$494,$A23,'Sprint Backlog'!H$8:H$494)</f>
        <v>0</v>
      </c>
      <c r="C23" s="49">
        <f>SUMIF('Sprint Backlog'!$F$8:$F$494,$A23,'Sprint Backlog'!I$8:I$494)</f>
        <v>0</v>
      </c>
      <c r="D23" s="49">
        <f>SUMIF('Sprint Backlog'!$F$8:$F$494,$A23,'Sprint Backlog'!J$8:J$494)</f>
        <v>0</v>
      </c>
      <c r="E23" s="49">
        <f>SUMIF('Sprint Backlog'!$F$8:$F$494,$A23,'Sprint Backlog'!K$8:K$494)</f>
        <v>0</v>
      </c>
      <c r="F23" s="49">
        <f>SUMIF('Sprint Backlog'!$F$8:$F$494,$A23,'Sprint Backlog'!L$8:L$494)</f>
        <v>0</v>
      </c>
      <c r="G23" s="49">
        <f>SUMIF('Sprint Backlog'!$F$8:$F$494,$A23,'Sprint Backlog'!M$8:M$494)</f>
        <v>0</v>
      </c>
      <c r="H23" s="49">
        <f>SUMIF('Sprint Backlog'!$F$8:$F$494,$A23,'Sprint Backlog'!N$8:N$494)</f>
        <v>0</v>
      </c>
      <c r="I23" s="49">
        <f>SUMIF('Sprint Backlog'!$F$8:$F$494,$A23,'Sprint Backlog'!O$8:O$494)</f>
        <v>0</v>
      </c>
      <c r="J23" s="49">
        <f>SUMIF('Sprint Backlog'!$F$8:$F$494,$A23,'Sprint Backlog'!P$8:P$494)</f>
        <v>0</v>
      </c>
      <c r="K23" s="49">
        <f>SUMIF('Sprint Backlog'!$F$8:$F$494,$A23,'Sprint Backlog'!Q$8:Q$494)</f>
        <v>0</v>
      </c>
      <c r="L23" s="49">
        <f>SUMIF('Sprint Backlog'!$F$8:$F$494,$A23,'Sprint Backlog'!R$8:R$494)</f>
        <v>0</v>
      </c>
      <c r="M23" s="49">
        <f>SUMIF('Sprint Backlog'!$F$8:$F$494,$A23,'Sprint Backlog'!S$8:S$494)</f>
        <v>0</v>
      </c>
      <c r="N23" s="49">
        <f>SUMIF('Sprint Backlog'!$F$8:$F$494,$A23,'Sprint Backlog'!T$8:T$494)</f>
        <v>0</v>
      </c>
      <c r="O23" s="49">
        <f>SUMIF('Sprint Backlog'!$F$8:$F$494,$A23,'Sprint Backlog'!U$8:U$494)</f>
        <v>0</v>
      </c>
      <c r="P23" s="49">
        <f>SUMIF('Sprint Backlog'!$F$8:$F$494,$A23,'Sprint Backlog'!V$8:V$494)</f>
        <v>0</v>
      </c>
      <c r="Q23" s="49">
        <f>SUMIF('Sprint Backlog'!$F$8:$F$494,$A23,'Sprint Backlog'!W$8:W$494)</f>
        <v>0</v>
      </c>
      <c r="R23" s="49">
        <f>SUMIF('Sprint Backlog'!$F$8:$F$494,$A23,'Sprint Backlog'!X$8:X$494)</f>
        <v>0</v>
      </c>
      <c r="S23" s="49">
        <f>SUMIF('Sprint Backlog'!$F$8:$F$494,$A23,'Sprint Backlog'!Y$8:Y$494)</f>
        <v>0</v>
      </c>
      <c r="T23" s="49">
        <f>SUMIF('Sprint Backlog'!$F$8:$F$494,$A23,'Sprint Backlog'!Z$8:Z$494)</f>
        <v>0</v>
      </c>
      <c r="U23" s="49">
        <f>SUMIF('Sprint Backlog'!$F$8:$F$494,$A23,'Sprint Backlog'!AA$8:AA$494)</f>
        <v>0</v>
      </c>
      <c r="V23" s="49">
        <f>SUMIF('Sprint Backlog'!$F$8:$F$494,$A23,'Sprint Backlog'!AB$8:AB$494)</f>
        <v>0</v>
      </c>
      <c r="W23" s="49">
        <f>SUMIF('Sprint Backlog'!$F$8:$F$494,$A23,'Sprint Backlog'!AC$8:AC$494)</f>
        <v>0</v>
      </c>
      <c r="X23" s="49">
        <f>SUMIF('Sprint Backlog'!$F$8:$F$494,$A23,'Sprint Backlog'!AD$8:AD$494)</f>
        <v>0</v>
      </c>
      <c r="Y23" s="49">
        <f>SUMIF('Sprint Backlog'!$F$8:$F$494,$A23,'Sprint Backlog'!AE$8:AE$494)</f>
        <v>0</v>
      </c>
      <c r="Z23" s="50">
        <f>SUMIF('Sprint Backlog'!$F$8:$F$494,A23,'Sprint Backlog'!AF$8:AF$494)</f>
        <v>0</v>
      </c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</row>
    <row r="24" spans="1:69" s="51" customFormat="1" ht="9.75" x14ac:dyDescent="0.25">
      <c r="A24" s="48">
        <f>Planning!B22</f>
        <v>0</v>
      </c>
      <c r="B24" s="49">
        <f>SUMIF('Sprint Backlog'!$F$8:$F$494,$A24,'Sprint Backlog'!H$8:H$494)</f>
        <v>0</v>
      </c>
      <c r="C24" s="49">
        <f>SUMIF('Sprint Backlog'!$F$8:$F$494,$A24,'Sprint Backlog'!I$8:I$494)</f>
        <v>0</v>
      </c>
      <c r="D24" s="49">
        <f>SUMIF('Sprint Backlog'!$F$8:$F$494,$A24,'Sprint Backlog'!J$8:J$494)</f>
        <v>0</v>
      </c>
      <c r="E24" s="49">
        <f>SUMIF('Sprint Backlog'!$F$8:$F$494,$A24,'Sprint Backlog'!K$8:K$494)</f>
        <v>0</v>
      </c>
      <c r="F24" s="49">
        <f>SUMIF('Sprint Backlog'!$F$8:$F$494,$A24,'Sprint Backlog'!L$8:L$494)</f>
        <v>0</v>
      </c>
      <c r="G24" s="49">
        <f>SUMIF('Sprint Backlog'!$F$8:$F$494,$A24,'Sprint Backlog'!M$8:M$494)</f>
        <v>0</v>
      </c>
      <c r="H24" s="49">
        <f>SUMIF('Sprint Backlog'!$F$8:$F$494,$A24,'Sprint Backlog'!N$8:N$494)</f>
        <v>0</v>
      </c>
      <c r="I24" s="49">
        <f>SUMIF('Sprint Backlog'!$F$8:$F$494,$A24,'Sprint Backlog'!O$8:O$494)</f>
        <v>0</v>
      </c>
      <c r="J24" s="49">
        <f>SUMIF('Sprint Backlog'!$F$8:$F$494,$A24,'Sprint Backlog'!P$8:P$494)</f>
        <v>0</v>
      </c>
      <c r="K24" s="49">
        <f>SUMIF('Sprint Backlog'!$F$8:$F$494,$A24,'Sprint Backlog'!Q$8:Q$494)</f>
        <v>0</v>
      </c>
      <c r="L24" s="49">
        <f>SUMIF('Sprint Backlog'!$F$8:$F$494,$A24,'Sprint Backlog'!R$8:R$494)</f>
        <v>0</v>
      </c>
      <c r="M24" s="49">
        <f>SUMIF('Sprint Backlog'!$F$8:$F$494,$A24,'Sprint Backlog'!S$8:S$494)</f>
        <v>0</v>
      </c>
      <c r="N24" s="49">
        <f>SUMIF('Sprint Backlog'!$F$8:$F$494,$A24,'Sprint Backlog'!T$8:T$494)</f>
        <v>0</v>
      </c>
      <c r="O24" s="49">
        <f>SUMIF('Sprint Backlog'!$F$8:$F$494,$A24,'Sprint Backlog'!U$8:U$494)</f>
        <v>0</v>
      </c>
      <c r="P24" s="49">
        <f>SUMIF('Sprint Backlog'!$F$8:$F$494,$A24,'Sprint Backlog'!V$8:V$494)</f>
        <v>0</v>
      </c>
      <c r="Q24" s="49">
        <f>SUMIF('Sprint Backlog'!$F$8:$F$494,$A24,'Sprint Backlog'!W$8:W$494)</f>
        <v>0</v>
      </c>
      <c r="R24" s="49">
        <f>SUMIF('Sprint Backlog'!$F$8:$F$494,$A24,'Sprint Backlog'!X$8:X$494)</f>
        <v>0</v>
      </c>
      <c r="S24" s="49">
        <f>SUMIF('Sprint Backlog'!$F$8:$F$494,$A24,'Sprint Backlog'!Y$8:Y$494)</f>
        <v>0</v>
      </c>
      <c r="T24" s="49">
        <f>SUMIF('Sprint Backlog'!$F$8:$F$494,$A24,'Sprint Backlog'!Z$8:Z$494)</f>
        <v>0</v>
      </c>
      <c r="U24" s="49">
        <f>SUMIF('Sprint Backlog'!$F$8:$F$494,$A24,'Sprint Backlog'!AA$8:AA$494)</f>
        <v>0</v>
      </c>
      <c r="V24" s="49">
        <f>SUMIF('Sprint Backlog'!$F$8:$F$494,$A24,'Sprint Backlog'!AB$8:AB$494)</f>
        <v>0</v>
      </c>
      <c r="W24" s="49">
        <f>SUMIF('Sprint Backlog'!$F$8:$F$494,$A24,'Sprint Backlog'!AC$8:AC$494)</f>
        <v>0</v>
      </c>
      <c r="X24" s="49">
        <f>SUMIF('Sprint Backlog'!$F$8:$F$494,$A24,'Sprint Backlog'!AD$8:AD$494)</f>
        <v>0</v>
      </c>
      <c r="Y24" s="49">
        <f>SUMIF('Sprint Backlog'!$F$8:$F$494,$A24,'Sprint Backlog'!AE$8:AE$494)</f>
        <v>0</v>
      </c>
      <c r="Z24" s="50">
        <f>SUMIF('Sprint Backlog'!$F$8:$F$494,A24,'Sprint Backlog'!AF$8:AF$494)</f>
        <v>0</v>
      </c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</row>
    <row r="25" spans="1:69" s="51" customFormat="1" ht="10.15" thickBot="1" x14ac:dyDescent="0.3">
      <c r="A25" s="48">
        <f>Planning!B23</f>
        <v>0</v>
      </c>
      <c r="B25" s="49">
        <f>SUMIF('Sprint Backlog'!$F$8:$F$494,$A25,'Sprint Backlog'!H$8:H$494)</f>
        <v>0</v>
      </c>
      <c r="C25" s="49">
        <f>SUMIF('Sprint Backlog'!$F$8:$F$494,$A25,'Sprint Backlog'!I$8:I$494)</f>
        <v>0</v>
      </c>
      <c r="D25" s="49">
        <f>SUMIF('Sprint Backlog'!$F$8:$F$494,$A25,'Sprint Backlog'!J$8:J$494)</f>
        <v>0</v>
      </c>
      <c r="E25" s="49">
        <f>SUMIF('Sprint Backlog'!$F$8:$F$494,$A25,'Sprint Backlog'!K$8:K$494)</f>
        <v>0</v>
      </c>
      <c r="F25" s="49">
        <f>SUMIF('Sprint Backlog'!$F$8:$F$494,$A25,'Sprint Backlog'!L$8:L$494)</f>
        <v>0</v>
      </c>
      <c r="G25" s="49">
        <f>SUMIF('Sprint Backlog'!$F$8:$F$494,$A25,'Sprint Backlog'!M$8:M$494)</f>
        <v>0</v>
      </c>
      <c r="H25" s="49">
        <f>SUMIF('Sprint Backlog'!$F$8:$F$494,$A25,'Sprint Backlog'!N$8:N$494)</f>
        <v>0</v>
      </c>
      <c r="I25" s="49">
        <f>SUMIF('Sprint Backlog'!$F$8:$F$494,$A25,'Sprint Backlog'!O$8:O$494)</f>
        <v>0</v>
      </c>
      <c r="J25" s="49">
        <f>SUMIF('Sprint Backlog'!$F$8:$F$494,$A25,'Sprint Backlog'!P$8:P$494)</f>
        <v>0</v>
      </c>
      <c r="K25" s="49">
        <f>SUMIF('Sprint Backlog'!$F$8:$F$494,$A25,'Sprint Backlog'!Q$8:Q$494)</f>
        <v>0</v>
      </c>
      <c r="L25" s="49">
        <f>SUMIF('Sprint Backlog'!$F$8:$F$494,$A25,'Sprint Backlog'!R$8:R$494)</f>
        <v>0</v>
      </c>
      <c r="M25" s="49">
        <f>SUMIF('Sprint Backlog'!$F$8:$F$494,$A25,'Sprint Backlog'!S$8:S$494)</f>
        <v>0</v>
      </c>
      <c r="N25" s="49">
        <f>SUMIF('Sprint Backlog'!$F$8:$F$494,$A25,'Sprint Backlog'!T$8:T$494)</f>
        <v>0</v>
      </c>
      <c r="O25" s="49">
        <f>SUMIF('Sprint Backlog'!$F$8:$F$494,$A25,'Sprint Backlog'!U$8:U$494)</f>
        <v>0</v>
      </c>
      <c r="P25" s="49">
        <f>SUMIF('Sprint Backlog'!$F$8:$F$494,$A25,'Sprint Backlog'!V$8:V$494)</f>
        <v>0</v>
      </c>
      <c r="Q25" s="49">
        <f>SUMIF('Sprint Backlog'!$F$8:$F$494,$A25,'Sprint Backlog'!W$8:W$494)</f>
        <v>0</v>
      </c>
      <c r="R25" s="49">
        <f>SUMIF('Sprint Backlog'!$F$8:$F$494,$A25,'Sprint Backlog'!X$8:X$494)</f>
        <v>0</v>
      </c>
      <c r="S25" s="49">
        <f>SUMIF('Sprint Backlog'!$F$8:$F$494,$A25,'Sprint Backlog'!Y$8:Y$494)</f>
        <v>0</v>
      </c>
      <c r="T25" s="49">
        <f>SUMIF('Sprint Backlog'!$F$8:$F$494,$A25,'Sprint Backlog'!Z$8:Z$494)</f>
        <v>0</v>
      </c>
      <c r="U25" s="49">
        <f>SUMIF('Sprint Backlog'!$F$8:$F$494,$A25,'Sprint Backlog'!AA$8:AA$494)</f>
        <v>0</v>
      </c>
      <c r="V25" s="49">
        <f>SUMIF('Sprint Backlog'!$F$8:$F$494,$A25,'Sprint Backlog'!AB$8:AB$494)</f>
        <v>0</v>
      </c>
      <c r="W25" s="49">
        <f>SUMIF('Sprint Backlog'!$F$8:$F$494,$A25,'Sprint Backlog'!AC$8:AC$494)</f>
        <v>0</v>
      </c>
      <c r="X25" s="49">
        <f>SUMIF('Sprint Backlog'!$F$8:$F$494,$A25,'Sprint Backlog'!AD$8:AD$494)</f>
        <v>0</v>
      </c>
      <c r="Y25" s="49">
        <f>SUMIF('Sprint Backlog'!$F$8:$F$494,$A25,'Sprint Backlog'!AE$8:AE$494)</f>
        <v>0</v>
      </c>
      <c r="Z25" s="52">
        <f>SUMIF('Sprint Backlog'!$F$8:$F$494,"=cg",'Sprint Backlog'!AF$8:AF$494)</f>
        <v>0</v>
      </c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</row>
    <row r="26" spans="1:69" s="54" customFormat="1" ht="9.75" x14ac:dyDescent="0.25">
      <c r="A26" s="61" t="s">
        <v>6</v>
      </c>
      <c r="B26" s="62">
        <f>'Sprint Backlog'!H$5</f>
        <v>66.5</v>
      </c>
      <c r="C26" s="62">
        <f>'Sprint Backlog'!I$5</f>
        <v>65.5</v>
      </c>
      <c r="D26" s="62">
        <f>'Sprint Backlog'!J$5</f>
        <v>65.5</v>
      </c>
      <c r="E26" s="62">
        <f>'Sprint Backlog'!K$5</f>
        <v>62</v>
      </c>
      <c r="F26" s="62">
        <f>'Sprint Backlog'!L$5</f>
        <v>61</v>
      </c>
      <c r="G26" s="62">
        <f>'Sprint Backlog'!M$5</f>
        <v>59</v>
      </c>
      <c r="H26" s="62">
        <f>'Sprint Backlog'!N$5</f>
        <v>54</v>
      </c>
      <c r="I26" s="62">
        <f>'Sprint Backlog'!O$5</f>
        <v>51</v>
      </c>
      <c r="J26" s="62">
        <f>'Sprint Backlog'!P$5</f>
        <v>51</v>
      </c>
      <c r="K26" s="62">
        <f>'Sprint Backlog'!Q$5</f>
        <v>51</v>
      </c>
      <c r="L26" s="62">
        <f>'Sprint Backlog'!R$5</f>
        <v>0</v>
      </c>
      <c r="M26" s="62">
        <f>'Sprint Backlog'!S$5</f>
        <v>0</v>
      </c>
      <c r="N26" s="62">
        <f>'Sprint Backlog'!T$5</f>
        <v>0</v>
      </c>
      <c r="O26" s="62">
        <f>'Sprint Backlog'!U$5</f>
        <v>0</v>
      </c>
      <c r="P26" s="62">
        <f>'Sprint Backlog'!V$5</f>
        <v>0</v>
      </c>
      <c r="Q26" s="62">
        <f>'Sprint Backlog'!W$5</f>
        <v>0</v>
      </c>
      <c r="R26" s="62">
        <f>'Sprint Backlog'!X$5</f>
        <v>0</v>
      </c>
      <c r="S26" s="62">
        <f>'Sprint Backlog'!Y$5</f>
        <v>0</v>
      </c>
      <c r="T26" s="62">
        <f>'Sprint Backlog'!Z$5</f>
        <v>0</v>
      </c>
      <c r="U26" s="62">
        <f>'Sprint Backlog'!AA$5</f>
        <v>0</v>
      </c>
      <c r="V26" s="62">
        <f>'Sprint Backlog'!AB$5</f>
        <v>0</v>
      </c>
      <c r="W26" s="62">
        <f>'Sprint Backlog'!AC$5</f>
        <v>0</v>
      </c>
      <c r="X26" s="62">
        <f>'Sprint Backlog'!AD$5</f>
        <v>0</v>
      </c>
      <c r="Y26" s="62">
        <f>'Sprint Backlog'!AE$5</f>
        <v>0</v>
      </c>
      <c r="Z26" s="53">
        <f>'Sprint Backlog'!AF$5</f>
        <v>0</v>
      </c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</row>
    <row r="27" spans="1:69" s="54" customFormat="1" ht="9.75" x14ac:dyDescent="0.25">
      <c r="A27" s="61"/>
      <c r="B27" s="62">
        <v>0</v>
      </c>
      <c r="C27" s="62">
        <f>B26-C26</f>
        <v>1</v>
      </c>
      <c r="D27" s="62">
        <f t="shared" ref="D27:X27" si="1">C26-D26</f>
        <v>0</v>
      </c>
      <c r="E27" s="62">
        <f t="shared" si="1"/>
        <v>3.5</v>
      </c>
      <c r="F27" s="62">
        <f>D26-F26</f>
        <v>4.5</v>
      </c>
      <c r="G27" s="62">
        <f t="shared" si="1"/>
        <v>2</v>
      </c>
      <c r="H27" s="62">
        <f t="shared" si="1"/>
        <v>5</v>
      </c>
      <c r="I27" s="62">
        <f>H26-I26</f>
        <v>3</v>
      </c>
      <c r="J27" s="62">
        <f>I26-J26</f>
        <v>0</v>
      </c>
      <c r="K27" s="62">
        <f>J26-K26</f>
        <v>0</v>
      </c>
      <c r="L27" s="62">
        <f>K26-L26</f>
        <v>51</v>
      </c>
      <c r="M27" s="62">
        <f>L26-M26</f>
        <v>0</v>
      </c>
      <c r="N27" s="62">
        <f t="shared" si="1"/>
        <v>0</v>
      </c>
      <c r="O27" s="62">
        <f t="shared" si="1"/>
        <v>0</v>
      </c>
      <c r="P27" s="62">
        <f t="shared" si="1"/>
        <v>0</v>
      </c>
      <c r="Q27" s="62">
        <f t="shared" si="1"/>
        <v>0</v>
      </c>
      <c r="R27" s="62">
        <f t="shared" si="1"/>
        <v>0</v>
      </c>
      <c r="S27" s="62">
        <f t="shared" si="1"/>
        <v>0</v>
      </c>
      <c r="T27" s="62">
        <f t="shared" si="1"/>
        <v>0</v>
      </c>
      <c r="U27" s="62">
        <f t="shared" si="1"/>
        <v>0</v>
      </c>
      <c r="V27" s="62">
        <f t="shared" si="1"/>
        <v>0</v>
      </c>
      <c r="W27" s="62">
        <f t="shared" si="1"/>
        <v>0</v>
      </c>
      <c r="X27" s="62">
        <f t="shared" si="1"/>
        <v>0</v>
      </c>
      <c r="Y27" s="62"/>
      <c r="Z27" s="53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</row>
    <row r="28" spans="1:69" s="57" customFormat="1" ht="9.75" x14ac:dyDescent="0.25">
      <c r="A28" s="63" t="s">
        <v>7</v>
      </c>
      <c r="B28" s="64">
        <f>COUNTIF('Sprint Backlog'!H$8:H$494,"&gt;0")</f>
        <v>12</v>
      </c>
      <c r="C28" s="64">
        <f>COUNTIF('Sprint Backlog'!I$8:I$494,"&gt;0")</f>
        <v>11</v>
      </c>
      <c r="D28" s="64">
        <f>COUNTIF('Sprint Backlog'!J$8:J$494,"&gt;0")</f>
        <v>11</v>
      </c>
      <c r="E28" s="64">
        <f>COUNTIF('Sprint Backlog'!K$8:K$494,"&gt;0")</f>
        <v>9</v>
      </c>
      <c r="F28" s="64">
        <f>COUNTIF('Sprint Backlog'!L$8:L$494,"&gt;0")</f>
        <v>8</v>
      </c>
      <c r="G28" s="64">
        <f>COUNTIF('Sprint Backlog'!M$8:M$494,"&gt;0")</f>
        <v>8</v>
      </c>
      <c r="H28" s="64">
        <f>COUNTIF('Sprint Backlog'!N$8:N$494,"&gt;0")</f>
        <v>6</v>
      </c>
      <c r="I28" s="64">
        <f>COUNTIF('Sprint Backlog'!O$8:O$494,"&gt;0")</f>
        <v>5</v>
      </c>
      <c r="J28" s="64">
        <f>COUNTIF('Sprint Backlog'!P$8:P$494,"&gt;0")</f>
        <v>5</v>
      </c>
      <c r="K28" s="64">
        <f>COUNTIF('Sprint Backlog'!Q$8:Q$494,"&gt;0")</f>
        <v>5</v>
      </c>
      <c r="L28" s="64">
        <f>COUNTIF('Sprint Backlog'!R$8:R$494,"&gt;0")</f>
        <v>0</v>
      </c>
      <c r="M28" s="64">
        <f>COUNTIF('Sprint Backlog'!S$8:S$494,"&gt;0")</f>
        <v>0</v>
      </c>
      <c r="N28" s="64">
        <f>COUNTIF('Sprint Backlog'!T$8:T$494,"&gt;0")</f>
        <v>0</v>
      </c>
      <c r="O28" s="64">
        <f>COUNTIF('Sprint Backlog'!U$8:U$494,"&gt;0")</f>
        <v>0</v>
      </c>
      <c r="P28" s="64">
        <f>COUNTIF('Sprint Backlog'!V$8:V$494,"&gt;0")</f>
        <v>0</v>
      </c>
      <c r="Q28" s="64">
        <f>COUNTIF('Sprint Backlog'!W$8:W$494,"&gt;0")</f>
        <v>0</v>
      </c>
      <c r="R28" s="64">
        <f>COUNTIF('Sprint Backlog'!X$8:X$494,"&gt;0")</f>
        <v>0</v>
      </c>
      <c r="S28" s="64">
        <f>COUNTIF('Sprint Backlog'!Y$8:Y$494,"&gt;0")</f>
        <v>0</v>
      </c>
      <c r="T28" s="64">
        <f>COUNTIF('Sprint Backlog'!Z$8:Z$494,"&gt;0")</f>
        <v>0</v>
      </c>
      <c r="U28" s="64">
        <f>COUNTIF('Sprint Backlog'!AA$8:AA$494,"&gt;0")</f>
        <v>0</v>
      </c>
      <c r="V28" s="64">
        <f>COUNTIF('Sprint Backlog'!AB$8:AB$494,"&gt;0")</f>
        <v>0</v>
      </c>
      <c r="W28" s="64">
        <f>COUNTIF('Sprint Backlog'!AC$8:AC$494,"&gt;0")</f>
        <v>0</v>
      </c>
      <c r="X28" s="64">
        <f>COUNTIF('Sprint Backlog'!AD$8:AD$494,"&gt;0")</f>
        <v>0</v>
      </c>
      <c r="Y28" s="64">
        <f>COUNTIF('Sprint Backlog'!AE$8:AE$494,"&gt;0")</f>
        <v>0</v>
      </c>
      <c r="Z28" s="56">
        <f ca="1">COUNTIF('Sprint Backlog'!AF$8:AF$494,"&gt;0")</f>
        <v>0</v>
      </c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</row>
    <row r="29" spans="1:69" s="59" customFormat="1" ht="6.75" customHeight="1" x14ac:dyDescent="0.25">
      <c r="A29" s="55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</row>
    <row r="30" spans="1:69" s="36" customFormat="1" ht="9" customHeight="1" x14ac:dyDescent="0.15">
      <c r="Y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</row>
    <row r="74" spans="1:1" x14ac:dyDescent="0.3">
      <c r="A74" s="33" t="s">
        <v>2</v>
      </c>
    </row>
  </sheetData>
  <phoneticPr fontId="6" type="noConversion"/>
  <pageMargins left="0.37" right="0.23" top="0.4" bottom="0.56000000000000005" header="0.3" footer="0.27"/>
  <pageSetup scale="120" fitToWidth="0" fitToHeight="0" orientation="landscape" r:id="rId1"/>
  <headerFooter alignWithMargins="0">
    <oddFooter>&amp;L&amp;"Arial,Italic"&amp;8&amp;F / &amp;A&amp;R&amp;"Arial,Italic"&amp;8Snapshot as of: &amp;D / 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indexed="42"/>
  </sheetPr>
  <dimension ref="A1:F37"/>
  <sheetViews>
    <sheetView workbookViewId="0">
      <selection activeCell="B4" sqref="B4"/>
    </sheetView>
  </sheetViews>
  <sheetFormatPr defaultColWidth="9.15234375" defaultRowHeight="11.65" x14ac:dyDescent="0.35"/>
  <cols>
    <col min="1" max="1" width="4.84375" customWidth="1"/>
    <col min="2" max="2" width="20.84375" bestFit="1" customWidth="1"/>
    <col min="3" max="3" width="25.3828125" customWidth="1"/>
    <col min="4" max="4" width="9.3828125" customWidth="1"/>
    <col min="5" max="5" width="11.3046875" bestFit="1" customWidth="1"/>
    <col min="6" max="6" width="8.3828125" bestFit="1" customWidth="1"/>
    <col min="7" max="256" width="11" customWidth="1"/>
  </cols>
  <sheetData>
    <row r="1" spans="1:6" ht="17.25" x14ac:dyDescent="0.45">
      <c r="A1" s="76" t="s">
        <v>60</v>
      </c>
    </row>
    <row r="3" spans="1:6" ht="38.25" customHeight="1" x14ac:dyDescent="0.35">
      <c r="A3" s="78" t="s">
        <v>22</v>
      </c>
      <c r="B3" s="78" t="s">
        <v>59</v>
      </c>
      <c r="C3" s="79" t="s">
        <v>20</v>
      </c>
      <c r="D3" s="79" t="s">
        <v>3</v>
      </c>
      <c r="E3" s="79" t="s">
        <v>8</v>
      </c>
      <c r="F3" s="118" t="s">
        <v>21</v>
      </c>
    </row>
    <row r="4" spans="1:6" x14ac:dyDescent="0.35">
      <c r="A4" s="109">
        <v>1</v>
      </c>
      <c r="B4" s="110"/>
      <c r="C4" s="14"/>
      <c r="D4" s="14"/>
      <c r="E4" s="14"/>
      <c r="F4" s="111"/>
    </row>
    <row r="5" spans="1:6" x14ac:dyDescent="0.35">
      <c r="A5" s="109">
        <v>2</v>
      </c>
      <c r="B5" s="15"/>
      <c r="C5" s="16"/>
      <c r="D5" s="18"/>
      <c r="E5" s="17"/>
      <c r="F5" s="18"/>
    </row>
    <row r="6" spans="1:6" x14ac:dyDescent="0.35">
      <c r="A6" s="109">
        <v>3</v>
      </c>
      <c r="B6" s="15"/>
      <c r="C6" s="16"/>
      <c r="D6" s="18"/>
      <c r="E6" s="17"/>
      <c r="F6" s="13"/>
    </row>
    <row r="7" spans="1:6" x14ac:dyDescent="0.35">
      <c r="A7" s="109">
        <v>4</v>
      </c>
      <c r="B7" s="15"/>
      <c r="C7" s="16"/>
      <c r="D7" s="18"/>
      <c r="E7" s="17"/>
      <c r="F7" s="13"/>
    </row>
    <row r="8" spans="1:6" x14ac:dyDescent="0.35">
      <c r="A8" s="109">
        <v>5</v>
      </c>
      <c r="B8" s="15"/>
      <c r="C8" s="16"/>
      <c r="D8" s="18"/>
      <c r="E8" s="17"/>
      <c r="F8" s="13"/>
    </row>
    <row r="9" spans="1:6" x14ac:dyDescent="0.35">
      <c r="A9" s="109">
        <v>6</v>
      </c>
      <c r="B9" s="15"/>
      <c r="C9" s="16"/>
      <c r="D9" s="18"/>
      <c r="E9" s="17"/>
      <c r="F9" s="13"/>
    </row>
    <row r="10" spans="1:6" x14ac:dyDescent="0.35">
      <c r="A10" s="109">
        <v>7</v>
      </c>
      <c r="B10" s="15"/>
      <c r="C10" s="16"/>
      <c r="D10" s="18"/>
      <c r="E10" s="17"/>
      <c r="F10" s="13"/>
    </row>
    <row r="11" spans="1:6" x14ac:dyDescent="0.35">
      <c r="A11" s="109">
        <v>8</v>
      </c>
      <c r="B11" s="109"/>
      <c r="C11" s="109"/>
      <c r="D11" s="109"/>
      <c r="E11" s="109"/>
      <c r="F11" s="112"/>
    </row>
    <row r="12" spans="1:6" x14ac:dyDescent="0.35">
      <c r="A12" s="109">
        <v>9</v>
      </c>
      <c r="B12" s="109"/>
      <c r="C12" s="109"/>
      <c r="D12" s="109"/>
      <c r="E12" s="109"/>
      <c r="F12" s="112"/>
    </row>
    <row r="13" spans="1:6" x14ac:dyDescent="0.35">
      <c r="A13" s="109">
        <v>10</v>
      </c>
      <c r="B13" s="109"/>
      <c r="C13" s="109"/>
      <c r="D13" s="109"/>
      <c r="E13" s="109"/>
      <c r="F13" s="112"/>
    </row>
    <row r="14" spans="1:6" x14ac:dyDescent="0.35">
      <c r="A14" s="109">
        <v>11</v>
      </c>
      <c r="B14" s="109"/>
      <c r="C14" s="109"/>
      <c r="D14" s="109"/>
      <c r="E14" s="109"/>
      <c r="F14" s="112"/>
    </row>
    <row r="15" spans="1:6" x14ac:dyDescent="0.35">
      <c r="A15" s="109">
        <v>12</v>
      </c>
      <c r="B15" s="109"/>
      <c r="C15" s="109"/>
      <c r="D15" s="109"/>
      <c r="E15" s="109"/>
      <c r="F15" s="112"/>
    </row>
    <row r="16" spans="1:6" x14ac:dyDescent="0.35">
      <c r="A16" s="109">
        <v>13</v>
      </c>
      <c r="B16" s="109"/>
      <c r="C16" s="109"/>
      <c r="D16" s="109"/>
      <c r="E16" s="109"/>
      <c r="F16" s="112"/>
    </row>
    <row r="17" spans="1:6" x14ac:dyDescent="0.35">
      <c r="A17" s="109">
        <v>14</v>
      </c>
      <c r="B17" s="109"/>
      <c r="C17" s="109"/>
      <c r="D17" s="109"/>
      <c r="E17" s="109"/>
      <c r="F17" s="112"/>
    </row>
    <row r="18" spans="1:6" x14ac:dyDescent="0.35">
      <c r="A18" s="109">
        <v>15</v>
      </c>
      <c r="B18" s="109"/>
      <c r="C18" s="109"/>
      <c r="D18" s="109"/>
      <c r="E18" s="109"/>
      <c r="F18" s="112"/>
    </row>
    <row r="19" spans="1:6" x14ac:dyDescent="0.35">
      <c r="A19" s="109">
        <v>16</v>
      </c>
      <c r="B19" s="109"/>
      <c r="C19" s="109"/>
      <c r="D19" s="109"/>
      <c r="E19" s="109"/>
      <c r="F19" s="112"/>
    </row>
    <row r="20" spans="1:6" x14ac:dyDescent="0.35">
      <c r="A20" s="109">
        <v>17</v>
      </c>
      <c r="B20" s="109"/>
      <c r="C20" s="109"/>
      <c r="D20" s="109"/>
      <c r="E20" s="109"/>
      <c r="F20" s="112"/>
    </row>
    <row r="21" spans="1:6" x14ac:dyDescent="0.35">
      <c r="A21" s="109">
        <v>18</v>
      </c>
      <c r="B21" s="109"/>
      <c r="C21" s="109"/>
      <c r="D21" s="109"/>
      <c r="E21" s="109"/>
      <c r="F21" s="112"/>
    </row>
    <row r="22" spans="1:6" x14ac:dyDescent="0.35">
      <c r="A22" s="109">
        <v>19</v>
      </c>
      <c r="B22" s="109"/>
      <c r="C22" s="109"/>
      <c r="D22" s="109"/>
      <c r="E22" s="109"/>
      <c r="F22" s="112"/>
    </row>
    <row r="23" spans="1:6" x14ac:dyDescent="0.35">
      <c r="A23" s="109">
        <v>20</v>
      </c>
      <c r="B23" s="109"/>
      <c r="C23" s="109"/>
      <c r="D23" s="109"/>
      <c r="E23" s="109"/>
      <c r="F23" s="112"/>
    </row>
    <row r="24" spans="1:6" x14ac:dyDescent="0.35">
      <c r="A24" s="109">
        <v>21</v>
      </c>
      <c r="B24" s="109"/>
      <c r="C24" s="109"/>
      <c r="D24" s="109"/>
      <c r="E24" s="109"/>
      <c r="F24" s="112"/>
    </row>
    <row r="25" spans="1:6" x14ac:dyDescent="0.35">
      <c r="A25" s="109">
        <v>22</v>
      </c>
      <c r="B25" s="109"/>
      <c r="C25" s="109"/>
      <c r="D25" s="109"/>
      <c r="E25" s="109"/>
      <c r="F25" s="112"/>
    </row>
    <row r="26" spans="1:6" x14ac:dyDescent="0.35">
      <c r="A26" s="109">
        <v>23</v>
      </c>
      <c r="B26" s="109"/>
      <c r="C26" s="109"/>
      <c r="D26" s="109"/>
      <c r="E26" s="109"/>
      <c r="F26" s="112"/>
    </row>
    <row r="27" spans="1:6" x14ac:dyDescent="0.35">
      <c r="A27" s="109">
        <v>24</v>
      </c>
      <c r="B27" s="109"/>
      <c r="C27" s="109"/>
      <c r="D27" s="109"/>
      <c r="E27" s="109"/>
      <c r="F27" s="112"/>
    </row>
    <row r="28" spans="1:6" x14ac:dyDescent="0.35">
      <c r="A28" s="109">
        <v>25</v>
      </c>
      <c r="B28" s="109"/>
      <c r="C28" s="109"/>
      <c r="D28" s="109"/>
      <c r="E28" s="109"/>
      <c r="F28" s="112"/>
    </row>
    <row r="29" spans="1:6" x14ac:dyDescent="0.35">
      <c r="A29" s="109">
        <v>26</v>
      </c>
      <c r="B29" s="109"/>
      <c r="C29" s="109"/>
      <c r="D29" s="109"/>
      <c r="E29" s="109"/>
      <c r="F29" s="112"/>
    </row>
    <row r="30" spans="1:6" x14ac:dyDescent="0.35">
      <c r="A30" s="109">
        <v>27</v>
      </c>
      <c r="B30" s="109"/>
      <c r="C30" s="109"/>
      <c r="D30" s="109"/>
      <c r="E30" s="109"/>
      <c r="F30" s="112"/>
    </row>
    <row r="31" spans="1:6" x14ac:dyDescent="0.35">
      <c r="A31" s="109">
        <v>28</v>
      </c>
      <c r="B31" s="109"/>
      <c r="C31" s="109"/>
      <c r="D31" s="109"/>
      <c r="E31" s="109"/>
      <c r="F31" s="112"/>
    </row>
    <row r="32" spans="1:6" x14ac:dyDescent="0.35">
      <c r="A32" s="109">
        <v>29</v>
      </c>
      <c r="B32" s="109"/>
      <c r="C32" s="109"/>
      <c r="D32" s="109"/>
      <c r="E32" s="109"/>
      <c r="F32" s="112"/>
    </row>
    <row r="33" spans="1:6" x14ac:dyDescent="0.35">
      <c r="A33" s="109">
        <v>30</v>
      </c>
      <c r="B33" s="109"/>
      <c r="C33" s="109"/>
      <c r="D33" s="109"/>
      <c r="E33" s="109"/>
      <c r="F33" s="112"/>
    </row>
    <row r="34" spans="1:6" x14ac:dyDescent="0.35">
      <c r="A34" s="109">
        <v>31</v>
      </c>
      <c r="B34" s="109"/>
      <c r="C34" s="109"/>
      <c r="D34" s="109"/>
      <c r="E34" s="109"/>
      <c r="F34" s="112"/>
    </row>
    <row r="35" spans="1:6" x14ac:dyDescent="0.35">
      <c r="A35" s="109">
        <v>32</v>
      </c>
      <c r="B35" s="109"/>
      <c r="C35" s="109"/>
      <c r="D35" s="109"/>
      <c r="E35" s="109"/>
      <c r="F35" s="112"/>
    </row>
    <row r="36" spans="1:6" x14ac:dyDescent="0.35">
      <c r="A36" s="109">
        <v>33</v>
      </c>
      <c r="B36" s="109"/>
      <c r="C36" s="109"/>
      <c r="D36" s="109"/>
      <c r="E36" s="109"/>
      <c r="F36" s="112"/>
    </row>
    <row r="37" spans="1:6" x14ac:dyDescent="0.35">
      <c r="A37" s="109">
        <v>34</v>
      </c>
      <c r="B37" s="109"/>
      <c r="C37" s="109"/>
      <c r="D37" s="109"/>
      <c r="E37" s="109"/>
      <c r="F37" s="112"/>
    </row>
  </sheetData>
  <phoneticPr fontId="6" type="noConversion"/>
  <conditionalFormatting sqref="D3:D10">
    <cfRule type="cellIs" dxfId="8" priority="1" stopIfTrue="1" operator="equal">
      <formula>"Completed"</formula>
    </cfRule>
    <cfRule type="cellIs" dxfId="7" priority="2" stopIfTrue="1" operator="equal">
      <formula>"Not Started"</formula>
    </cfRule>
    <cfRule type="cellIs" dxfId="6" priority="3" stopIfTrue="1" operator="equal">
      <formula>"In Progress"</formula>
    </cfRule>
  </conditionalFormatting>
  <dataValidations count="3">
    <dataValidation type="list" allowBlank="1" showInputMessage="1" showErrorMessage="1" sqref="D4:D10">
      <formula1>StatusLabels</formula1>
    </dataValidation>
    <dataValidation type="list" allowBlank="1" showInputMessage="1" showErrorMessage="1" sqref="F4:F10">
      <formula1>Team</formula1>
    </dataValidation>
    <dataValidation type="list" allowBlank="1" showInputMessage="1" showErrorMessage="1" sqref="D3">
      <formula1>#REF!</formula1>
    </dataValidation>
  </dataValidations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E504"/>
  <sheetViews>
    <sheetView topLeftCell="A3" workbookViewId="0">
      <selection activeCell="E4" sqref="E4"/>
    </sheetView>
  </sheetViews>
  <sheetFormatPr defaultColWidth="9.15234375" defaultRowHeight="11.65" x14ac:dyDescent="0.35"/>
  <cols>
    <col min="1" max="1" width="14.3828125" style="141" customWidth="1"/>
    <col min="2" max="5" width="12.3046875" style="141" customWidth="1"/>
    <col min="6" max="256" width="11" customWidth="1"/>
  </cols>
  <sheetData>
    <row r="1" spans="1:5" ht="28.5" customHeight="1" x14ac:dyDescent="0.45">
      <c r="A1" s="76" t="s">
        <v>116</v>
      </c>
    </row>
    <row r="2" spans="1:5" ht="28.5" customHeight="1" x14ac:dyDescent="0.4">
      <c r="A2" s="146" t="s">
        <v>112</v>
      </c>
      <c r="B2" s="145">
        <v>38719</v>
      </c>
    </row>
    <row r="3" spans="1:5" ht="11.25" customHeight="1" x14ac:dyDescent="0.35">
      <c r="B3" s="140"/>
    </row>
    <row r="4" spans="1:5" ht="112.5" customHeight="1" x14ac:dyDescent="0.35">
      <c r="A4" s="143" t="s">
        <v>110</v>
      </c>
      <c r="B4" s="144" t="s">
        <v>74</v>
      </c>
      <c r="C4" s="144" t="s">
        <v>80</v>
      </c>
      <c r="D4" s="144" t="s">
        <v>86</v>
      </c>
      <c r="E4" s="143" t="s">
        <v>94</v>
      </c>
    </row>
    <row r="5" spans="1:5" x14ac:dyDescent="0.35">
      <c r="A5" s="142">
        <v>1</v>
      </c>
      <c r="B5" s="142" t="s">
        <v>77</v>
      </c>
      <c r="C5" s="142" t="s">
        <v>113</v>
      </c>
      <c r="D5" s="142" t="s">
        <v>113</v>
      </c>
      <c r="E5" s="142" t="s">
        <v>113</v>
      </c>
    </row>
    <row r="6" spans="1:5" x14ac:dyDescent="0.35">
      <c r="A6" s="142">
        <v>2</v>
      </c>
      <c r="B6" s="142" t="s">
        <v>113</v>
      </c>
      <c r="C6" s="142" t="s">
        <v>113</v>
      </c>
      <c r="D6" s="142" t="s">
        <v>77</v>
      </c>
      <c r="E6" s="142" t="s">
        <v>77</v>
      </c>
    </row>
    <row r="7" spans="1:5" x14ac:dyDescent="0.35">
      <c r="A7" s="142">
        <v>3</v>
      </c>
      <c r="B7" s="142" t="s">
        <v>113</v>
      </c>
      <c r="C7" s="142" t="s">
        <v>77</v>
      </c>
      <c r="D7" s="142" t="s">
        <v>113</v>
      </c>
      <c r="E7" s="142" t="s">
        <v>113</v>
      </c>
    </row>
    <row r="8" spans="1:5" x14ac:dyDescent="0.35">
      <c r="A8" s="142">
        <v>4</v>
      </c>
      <c r="B8" s="142" t="s">
        <v>114</v>
      </c>
      <c r="C8" s="142"/>
      <c r="D8" s="142"/>
      <c r="E8" s="142"/>
    </row>
    <row r="9" spans="1:5" x14ac:dyDescent="0.35">
      <c r="A9" s="142">
        <v>5</v>
      </c>
      <c r="B9" s="142" t="s">
        <v>114</v>
      </c>
      <c r="C9" s="142"/>
      <c r="D9" s="142"/>
      <c r="E9" s="142"/>
    </row>
    <row r="10" spans="1:5" x14ac:dyDescent="0.35">
      <c r="A10" s="142">
        <v>6</v>
      </c>
      <c r="B10" s="142" t="s">
        <v>114</v>
      </c>
      <c r="C10" s="142"/>
      <c r="D10" s="142"/>
      <c r="E10" s="142"/>
    </row>
    <row r="11" spans="1:5" x14ac:dyDescent="0.35">
      <c r="A11" s="142">
        <v>7</v>
      </c>
      <c r="B11" s="142" t="s">
        <v>114</v>
      </c>
      <c r="C11" s="142"/>
      <c r="D11" s="142"/>
      <c r="E11" s="142"/>
    </row>
    <row r="12" spans="1:5" x14ac:dyDescent="0.35">
      <c r="A12" s="142">
        <v>8</v>
      </c>
      <c r="B12" s="142" t="s">
        <v>114</v>
      </c>
      <c r="C12" s="142"/>
      <c r="D12" s="142"/>
      <c r="E12" s="142"/>
    </row>
    <row r="13" spans="1:5" x14ac:dyDescent="0.35">
      <c r="A13" s="142">
        <v>9</v>
      </c>
      <c r="B13" s="142" t="s">
        <v>114</v>
      </c>
      <c r="C13" s="142"/>
      <c r="D13" s="142"/>
      <c r="E13" s="142"/>
    </row>
    <row r="14" spans="1:5" x14ac:dyDescent="0.35">
      <c r="A14" s="142">
        <v>10</v>
      </c>
      <c r="B14" s="142" t="s">
        <v>114</v>
      </c>
      <c r="C14" s="142"/>
      <c r="D14" s="142"/>
      <c r="E14" s="142"/>
    </row>
    <row r="15" spans="1:5" x14ac:dyDescent="0.35">
      <c r="A15" s="142">
        <v>11</v>
      </c>
      <c r="B15" s="142" t="s">
        <v>114</v>
      </c>
      <c r="C15" s="142"/>
      <c r="D15" s="142"/>
      <c r="E15" s="142"/>
    </row>
    <row r="16" spans="1:5" x14ac:dyDescent="0.35">
      <c r="A16" s="142">
        <v>12</v>
      </c>
      <c r="B16" s="142" t="s">
        <v>114</v>
      </c>
      <c r="C16" s="142"/>
      <c r="D16" s="142"/>
      <c r="E16" s="142"/>
    </row>
    <row r="17" spans="1:5" x14ac:dyDescent="0.35">
      <c r="A17" s="142">
        <v>13</v>
      </c>
      <c r="B17" s="142" t="s">
        <v>114</v>
      </c>
      <c r="C17" s="142"/>
      <c r="D17" s="142"/>
      <c r="E17" s="142"/>
    </row>
    <row r="18" spans="1:5" x14ac:dyDescent="0.35">
      <c r="A18" s="142">
        <v>14</v>
      </c>
      <c r="B18" s="142" t="s">
        <v>114</v>
      </c>
      <c r="C18" s="142"/>
      <c r="D18" s="142"/>
      <c r="E18" s="142"/>
    </row>
    <row r="19" spans="1:5" x14ac:dyDescent="0.35">
      <c r="A19" s="142">
        <v>15</v>
      </c>
      <c r="B19" s="142" t="s">
        <v>114</v>
      </c>
      <c r="C19" s="142"/>
      <c r="D19" s="142"/>
      <c r="E19" s="142"/>
    </row>
    <row r="20" spans="1:5" x14ac:dyDescent="0.35">
      <c r="A20" s="142">
        <v>16</v>
      </c>
      <c r="B20" s="142" t="s">
        <v>114</v>
      </c>
      <c r="C20" s="142"/>
      <c r="D20" s="142"/>
      <c r="E20" s="142"/>
    </row>
    <row r="21" spans="1:5" x14ac:dyDescent="0.35">
      <c r="A21" s="142">
        <v>17</v>
      </c>
      <c r="B21" s="142" t="s">
        <v>114</v>
      </c>
      <c r="C21" s="142"/>
      <c r="D21" s="142"/>
      <c r="E21" s="142"/>
    </row>
    <row r="22" spans="1:5" x14ac:dyDescent="0.35">
      <c r="A22" s="142">
        <v>18</v>
      </c>
      <c r="B22" s="142" t="s">
        <v>114</v>
      </c>
      <c r="C22" s="142"/>
      <c r="D22" s="142"/>
      <c r="E22" s="142"/>
    </row>
    <row r="23" spans="1:5" x14ac:dyDescent="0.35">
      <c r="A23" s="142">
        <v>19</v>
      </c>
      <c r="B23" s="142" t="s">
        <v>114</v>
      </c>
      <c r="C23" s="142"/>
      <c r="D23" s="142"/>
      <c r="E23" s="142"/>
    </row>
    <row r="24" spans="1:5" x14ac:dyDescent="0.35">
      <c r="A24" s="142">
        <v>20</v>
      </c>
      <c r="B24" s="142" t="s">
        <v>114</v>
      </c>
      <c r="C24" s="142"/>
      <c r="D24" s="142"/>
      <c r="E24" s="142"/>
    </row>
    <row r="25" spans="1:5" x14ac:dyDescent="0.35">
      <c r="A25" s="142">
        <v>21</v>
      </c>
      <c r="B25" s="142" t="s">
        <v>114</v>
      </c>
      <c r="C25" s="142"/>
      <c r="D25" s="142"/>
      <c r="E25" s="142"/>
    </row>
    <row r="26" spans="1:5" x14ac:dyDescent="0.35">
      <c r="A26" s="142">
        <v>22</v>
      </c>
      <c r="B26" s="142" t="s">
        <v>114</v>
      </c>
      <c r="C26" s="142"/>
      <c r="D26" s="142"/>
      <c r="E26" s="142"/>
    </row>
    <row r="27" spans="1:5" x14ac:dyDescent="0.35">
      <c r="A27" s="142">
        <v>23</v>
      </c>
      <c r="B27" s="142" t="s">
        <v>114</v>
      </c>
      <c r="C27" s="142"/>
      <c r="D27" s="142"/>
      <c r="E27" s="142"/>
    </row>
    <row r="28" spans="1:5" x14ac:dyDescent="0.35">
      <c r="A28" s="142">
        <v>24</v>
      </c>
      <c r="B28" s="142" t="s">
        <v>114</v>
      </c>
      <c r="C28" s="142"/>
      <c r="D28" s="142"/>
      <c r="E28" s="142"/>
    </row>
    <row r="29" spans="1:5" x14ac:dyDescent="0.35">
      <c r="A29" s="142">
        <v>25</v>
      </c>
      <c r="B29" s="142" t="s">
        <v>114</v>
      </c>
      <c r="C29" s="142"/>
      <c r="D29" s="142"/>
      <c r="E29" s="142"/>
    </row>
    <row r="30" spans="1:5" x14ac:dyDescent="0.35">
      <c r="A30" s="142">
        <v>26</v>
      </c>
      <c r="B30" s="142" t="s">
        <v>114</v>
      </c>
      <c r="C30" s="142"/>
      <c r="D30" s="142"/>
      <c r="E30" s="142"/>
    </row>
    <row r="31" spans="1:5" x14ac:dyDescent="0.35">
      <c r="A31" s="142">
        <v>27</v>
      </c>
      <c r="B31" s="142" t="s">
        <v>114</v>
      </c>
      <c r="C31" s="142"/>
      <c r="D31" s="142"/>
      <c r="E31" s="142"/>
    </row>
    <row r="32" spans="1:5" x14ac:dyDescent="0.35">
      <c r="A32" s="142">
        <v>28</v>
      </c>
      <c r="B32" s="142" t="s">
        <v>114</v>
      </c>
      <c r="C32" s="142"/>
      <c r="D32" s="142"/>
      <c r="E32" s="142"/>
    </row>
    <row r="33" spans="1:5" x14ac:dyDescent="0.35">
      <c r="A33" s="142">
        <v>29</v>
      </c>
      <c r="B33" s="142" t="s">
        <v>114</v>
      </c>
      <c r="C33" s="142"/>
      <c r="D33" s="142"/>
      <c r="E33" s="142"/>
    </row>
    <row r="34" spans="1:5" x14ac:dyDescent="0.35">
      <c r="A34" s="142">
        <v>30</v>
      </c>
      <c r="B34" s="142" t="s">
        <v>114</v>
      </c>
      <c r="C34" s="142"/>
      <c r="D34" s="142"/>
      <c r="E34" s="142"/>
    </row>
    <row r="35" spans="1:5" x14ac:dyDescent="0.35">
      <c r="A35" s="142">
        <v>31</v>
      </c>
      <c r="B35" s="142" t="s">
        <v>114</v>
      </c>
      <c r="C35" s="142"/>
      <c r="D35" s="142"/>
      <c r="E35" s="142"/>
    </row>
    <row r="36" spans="1:5" x14ac:dyDescent="0.35">
      <c r="A36" s="142">
        <v>32</v>
      </c>
      <c r="B36" s="142" t="s">
        <v>114</v>
      </c>
      <c r="C36" s="142"/>
      <c r="D36" s="142"/>
      <c r="E36" s="142"/>
    </row>
    <row r="37" spans="1:5" x14ac:dyDescent="0.35">
      <c r="A37" s="142">
        <v>33</v>
      </c>
      <c r="B37" s="142" t="s">
        <v>114</v>
      </c>
      <c r="C37" s="142"/>
      <c r="D37" s="142"/>
      <c r="E37" s="142"/>
    </row>
    <row r="38" spans="1:5" x14ac:dyDescent="0.35">
      <c r="A38" s="142">
        <v>34</v>
      </c>
      <c r="B38" s="142" t="s">
        <v>114</v>
      </c>
      <c r="C38" s="142"/>
      <c r="D38" s="142"/>
      <c r="E38" s="142"/>
    </row>
    <row r="39" spans="1:5" x14ac:dyDescent="0.35">
      <c r="A39" s="142">
        <v>35</v>
      </c>
      <c r="B39" s="142" t="s">
        <v>114</v>
      </c>
      <c r="C39" s="142"/>
      <c r="D39" s="142"/>
      <c r="E39" s="142"/>
    </row>
    <row r="40" spans="1:5" x14ac:dyDescent="0.35">
      <c r="A40" s="142">
        <v>36</v>
      </c>
      <c r="B40" s="142" t="s">
        <v>114</v>
      </c>
      <c r="C40" s="142"/>
      <c r="D40" s="142"/>
      <c r="E40" s="142"/>
    </row>
    <row r="41" spans="1:5" x14ac:dyDescent="0.35">
      <c r="A41" s="142">
        <v>37</v>
      </c>
      <c r="B41" s="142" t="s">
        <v>114</v>
      </c>
      <c r="C41" s="142"/>
      <c r="D41" s="142"/>
      <c r="E41" s="142"/>
    </row>
    <row r="42" spans="1:5" x14ac:dyDescent="0.35">
      <c r="A42" s="142">
        <v>38</v>
      </c>
      <c r="B42" s="142" t="s">
        <v>114</v>
      </c>
      <c r="C42" s="142"/>
      <c r="D42" s="142"/>
      <c r="E42" s="142"/>
    </row>
    <row r="43" spans="1:5" x14ac:dyDescent="0.35">
      <c r="A43" s="142">
        <v>39</v>
      </c>
      <c r="B43" s="142" t="s">
        <v>114</v>
      </c>
      <c r="C43" s="142"/>
      <c r="D43" s="142"/>
      <c r="E43" s="142"/>
    </row>
    <row r="44" spans="1:5" x14ac:dyDescent="0.35">
      <c r="A44" s="142">
        <v>40</v>
      </c>
      <c r="B44" s="142" t="s">
        <v>114</v>
      </c>
      <c r="C44" s="142"/>
      <c r="D44" s="142"/>
      <c r="E44" s="142"/>
    </row>
    <row r="45" spans="1:5" x14ac:dyDescent="0.35">
      <c r="A45" s="142">
        <v>41</v>
      </c>
      <c r="B45" s="142" t="s">
        <v>114</v>
      </c>
      <c r="C45" s="142"/>
      <c r="D45" s="142"/>
      <c r="E45" s="142"/>
    </row>
    <row r="46" spans="1:5" x14ac:dyDescent="0.35">
      <c r="A46" s="142">
        <v>42</v>
      </c>
      <c r="B46" s="142" t="s">
        <v>114</v>
      </c>
      <c r="C46" s="142"/>
      <c r="D46" s="142"/>
      <c r="E46" s="142"/>
    </row>
    <row r="47" spans="1:5" x14ac:dyDescent="0.35">
      <c r="A47" s="142">
        <v>43</v>
      </c>
      <c r="B47" s="142" t="s">
        <v>114</v>
      </c>
      <c r="C47" s="142"/>
      <c r="D47" s="142"/>
      <c r="E47" s="142"/>
    </row>
    <row r="48" spans="1:5" x14ac:dyDescent="0.35">
      <c r="A48" s="142">
        <v>44</v>
      </c>
      <c r="B48" s="142" t="s">
        <v>114</v>
      </c>
      <c r="C48" s="142"/>
      <c r="D48" s="142"/>
      <c r="E48" s="142"/>
    </row>
    <row r="49" spans="1:5" x14ac:dyDescent="0.35">
      <c r="A49" s="142">
        <v>45</v>
      </c>
      <c r="B49" s="142" t="s">
        <v>114</v>
      </c>
      <c r="C49" s="142"/>
      <c r="D49" s="142"/>
      <c r="E49" s="142"/>
    </row>
    <row r="50" spans="1:5" x14ac:dyDescent="0.35">
      <c r="A50" s="142">
        <v>46</v>
      </c>
      <c r="B50" s="142" t="s">
        <v>114</v>
      </c>
      <c r="C50" s="142"/>
      <c r="D50" s="142"/>
      <c r="E50" s="142"/>
    </row>
    <row r="51" spans="1:5" x14ac:dyDescent="0.35">
      <c r="A51" s="142">
        <v>47</v>
      </c>
      <c r="B51" s="142" t="s">
        <v>114</v>
      </c>
      <c r="C51" s="142"/>
      <c r="D51" s="142"/>
      <c r="E51" s="142"/>
    </row>
    <row r="52" spans="1:5" x14ac:dyDescent="0.35">
      <c r="A52" s="142">
        <v>48</v>
      </c>
      <c r="B52" s="142" t="s">
        <v>114</v>
      </c>
      <c r="C52" s="142"/>
      <c r="D52" s="142"/>
      <c r="E52" s="142"/>
    </row>
    <row r="53" spans="1:5" x14ac:dyDescent="0.35">
      <c r="A53" s="142">
        <v>49</v>
      </c>
      <c r="B53" s="142" t="s">
        <v>114</v>
      </c>
      <c r="C53" s="142"/>
      <c r="D53" s="142"/>
      <c r="E53" s="142"/>
    </row>
    <row r="54" spans="1:5" x14ac:dyDescent="0.35">
      <c r="A54" s="142">
        <v>50</v>
      </c>
      <c r="B54" s="142" t="s">
        <v>114</v>
      </c>
      <c r="C54" s="142"/>
      <c r="D54" s="142"/>
      <c r="E54" s="142"/>
    </row>
    <row r="55" spans="1:5" x14ac:dyDescent="0.35">
      <c r="A55" s="142">
        <v>51</v>
      </c>
      <c r="B55" s="142" t="s">
        <v>114</v>
      </c>
      <c r="C55" s="142"/>
      <c r="D55" s="142"/>
      <c r="E55" s="142"/>
    </row>
    <row r="56" spans="1:5" x14ac:dyDescent="0.35">
      <c r="A56" s="142">
        <v>52</v>
      </c>
      <c r="B56" s="142" t="s">
        <v>114</v>
      </c>
      <c r="C56" s="142"/>
      <c r="D56" s="142"/>
      <c r="E56" s="142"/>
    </row>
    <row r="57" spans="1:5" x14ac:dyDescent="0.35">
      <c r="A57" s="142">
        <v>53</v>
      </c>
      <c r="B57" s="142" t="s">
        <v>114</v>
      </c>
      <c r="C57" s="142"/>
      <c r="D57" s="142"/>
      <c r="E57" s="142"/>
    </row>
    <row r="58" spans="1:5" x14ac:dyDescent="0.35">
      <c r="A58" s="142">
        <v>54</v>
      </c>
      <c r="B58" s="142" t="s">
        <v>114</v>
      </c>
      <c r="C58" s="142"/>
      <c r="D58" s="142"/>
      <c r="E58" s="142"/>
    </row>
    <row r="59" spans="1:5" x14ac:dyDescent="0.35">
      <c r="A59" s="142">
        <v>55</v>
      </c>
      <c r="B59" s="142" t="s">
        <v>114</v>
      </c>
      <c r="C59" s="142"/>
      <c r="D59" s="142"/>
      <c r="E59" s="142"/>
    </row>
    <row r="60" spans="1:5" x14ac:dyDescent="0.35">
      <c r="A60" s="142">
        <v>56</v>
      </c>
      <c r="B60" s="142" t="s">
        <v>114</v>
      </c>
      <c r="C60" s="142"/>
      <c r="D60" s="142"/>
      <c r="E60" s="142"/>
    </row>
    <row r="61" spans="1:5" x14ac:dyDescent="0.35">
      <c r="A61" s="142">
        <v>57</v>
      </c>
      <c r="B61" s="142" t="s">
        <v>114</v>
      </c>
      <c r="C61" s="142"/>
      <c r="D61" s="142"/>
      <c r="E61" s="142"/>
    </row>
    <row r="62" spans="1:5" x14ac:dyDescent="0.35">
      <c r="A62" s="142">
        <v>58</v>
      </c>
      <c r="B62" s="142" t="s">
        <v>114</v>
      </c>
      <c r="C62" s="142"/>
      <c r="D62" s="142"/>
      <c r="E62" s="142"/>
    </row>
    <row r="63" spans="1:5" x14ac:dyDescent="0.35">
      <c r="A63" s="142">
        <v>59</v>
      </c>
      <c r="B63" s="142" t="s">
        <v>114</v>
      </c>
      <c r="C63" s="142"/>
      <c r="D63" s="142"/>
      <c r="E63" s="142"/>
    </row>
    <row r="64" spans="1:5" x14ac:dyDescent="0.35">
      <c r="A64" s="142">
        <v>60</v>
      </c>
      <c r="B64" s="142" t="s">
        <v>114</v>
      </c>
      <c r="C64" s="142"/>
      <c r="D64" s="142"/>
      <c r="E64" s="142"/>
    </row>
    <row r="65" spans="1:5" x14ac:dyDescent="0.35">
      <c r="A65" s="142">
        <v>61</v>
      </c>
      <c r="B65" s="142" t="s">
        <v>114</v>
      </c>
      <c r="C65" s="142"/>
      <c r="D65" s="142"/>
      <c r="E65" s="142"/>
    </row>
    <row r="66" spans="1:5" x14ac:dyDescent="0.35">
      <c r="A66" s="142">
        <v>62</v>
      </c>
      <c r="B66" s="142" t="s">
        <v>114</v>
      </c>
      <c r="C66" s="142"/>
      <c r="D66" s="142"/>
      <c r="E66" s="142"/>
    </row>
    <row r="67" spans="1:5" x14ac:dyDescent="0.35">
      <c r="A67" s="142">
        <v>63</v>
      </c>
      <c r="B67" s="142" t="s">
        <v>114</v>
      </c>
      <c r="C67" s="142"/>
      <c r="D67" s="142"/>
      <c r="E67" s="142"/>
    </row>
    <row r="68" spans="1:5" x14ac:dyDescent="0.35">
      <c r="A68" s="142">
        <v>64</v>
      </c>
      <c r="B68" s="142" t="s">
        <v>114</v>
      </c>
      <c r="C68" s="142"/>
      <c r="D68" s="142"/>
      <c r="E68" s="142"/>
    </row>
    <row r="69" spans="1:5" x14ac:dyDescent="0.35">
      <c r="A69" s="142">
        <v>65</v>
      </c>
      <c r="B69" s="142" t="s">
        <v>114</v>
      </c>
      <c r="C69" s="142"/>
      <c r="D69" s="142"/>
      <c r="E69" s="142"/>
    </row>
    <row r="70" spans="1:5" x14ac:dyDescent="0.35">
      <c r="A70" s="142">
        <v>66</v>
      </c>
      <c r="B70" s="142" t="s">
        <v>114</v>
      </c>
      <c r="C70" s="142"/>
      <c r="D70" s="142"/>
      <c r="E70" s="142"/>
    </row>
    <row r="71" spans="1:5" x14ac:dyDescent="0.35">
      <c r="A71" s="142">
        <v>67</v>
      </c>
      <c r="B71" s="142" t="s">
        <v>114</v>
      </c>
      <c r="C71" s="142"/>
      <c r="D71" s="142"/>
      <c r="E71" s="142"/>
    </row>
    <row r="72" spans="1:5" x14ac:dyDescent="0.35">
      <c r="A72" s="142">
        <v>68</v>
      </c>
      <c r="B72" s="142" t="s">
        <v>114</v>
      </c>
      <c r="C72" s="142"/>
      <c r="D72" s="142"/>
      <c r="E72" s="142"/>
    </row>
    <row r="73" spans="1:5" x14ac:dyDescent="0.35">
      <c r="A73" s="142">
        <v>69</v>
      </c>
      <c r="B73" s="142" t="s">
        <v>114</v>
      </c>
      <c r="C73" s="142"/>
      <c r="D73" s="142"/>
      <c r="E73" s="142"/>
    </row>
    <row r="74" spans="1:5" x14ac:dyDescent="0.35">
      <c r="A74" s="142">
        <v>70</v>
      </c>
      <c r="B74" s="142" t="s">
        <v>114</v>
      </c>
      <c r="C74" s="142"/>
      <c r="D74" s="142"/>
      <c r="E74" s="142"/>
    </row>
    <row r="75" spans="1:5" x14ac:dyDescent="0.35">
      <c r="A75" s="142">
        <v>71</v>
      </c>
      <c r="B75" s="142" t="s">
        <v>114</v>
      </c>
      <c r="C75" s="142"/>
      <c r="D75" s="142"/>
      <c r="E75" s="142"/>
    </row>
    <row r="76" spans="1:5" x14ac:dyDescent="0.35">
      <c r="A76" s="142">
        <v>72</v>
      </c>
      <c r="B76" s="142" t="s">
        <v>114</v>
      </c>
      <c r="C76" s="142"/>
      <c r="D76" s="142"/>
      <c r="E76" s="142"/>
    </row>
    <row r="77" spans="1:5" x14ac:dyDescent="0.35">
      <c r="A77" s="142">
        <v>73</v>
      </c>
      <c r="B77" s="142" t="s">
        <v>114</v>
      </c>
      <c r="C77" s="142"/>
      <c r="D77" s="142"/>
      <c r="E77" s="142"/>
    </row>
    <row r="78" spans="1:5" x14ac:dyDescent="0.35">
      <c r="A78" s="142">
        <v>74</v>
      </c>
      <c r="B78" s="142" t="s">
        <v>114</v>
      </c>
      <c r="C78" s="142"/>
      <c r="D78" s="142"/>
      <c r="E78" s="142"/>
    </row>
    <row r="79" spans="1:5" x14ac:dyDescent="0.35">
      <c r="A79" s="142">
        <v>75</v>
      </c>
      <c r="B79" s="142" t="s">
        <v>114</v>
      </c>
      <c r="C79" s="142"/>
      <c r="D79" s="142"/>
      <c r="E79" s="142"/>
    </row>
    <row r="80" spans="1:5" x14ac:dyDescent="0.35">
      <c r="A80" s="142">
        <v>76</v>
      </c>
      <c r="B80" s="142" t="s">
        <v>114</v>
      </c>
      <c r="C80" s="142"/>
      <c r="D80" s="142"/>
      <c r="E80" s="142"/>
    </row>
    <row r="81" spans="1:5" x14ac:dyDescent="0.35">
      <c r="A81" s="142">
        <v>77</v>
      </c>
      <c r="B81" s="142" t="s">
        <v>114</v>
      </c>
      <c r="C81" s="142"/>
      <c r="D81" s="142"/>
      <c r="E81" s="142"/>
    </row>
    <row r="82" spans="1:5" x14ac:dyDescent="0.35">
      <c r="A82" s="142">
        <v>78</v>
      </c>
      <c r="B82" s="142" t="s">
        <v>114</v>
      </c>
      <c r="C82" s="142"/>
      <c r="D82" s="142"/>
      <c r="E82" s="142"/>
    </row>
    <row r="83" spans="1:5" x14ac:dyDescent="0.35">
      <c r="A83" s="142">
        <v>79</v>
      </c>
      <c r="B83" s="142" t="s">
        <v>114</v>
      </c>
      <c r="C83" s="142"/>
      <c r="D83" s="142"/>
      <c r="E83" s="142"/>
    </row>
    <row r="84" spans="1:5" x14ac:dyDescent="0.35">
      <c r="A84" s="142">
        <v>80</v>
      </c>
      <c r="B84" s="142" t="s">
        <v>114</v>
      </c>
      <c r="C84" s="142"/>
      <c r="D84" s="142"/>
      <c r="E84" s="142"/>
    </row>
    <row r="85" spans="1:5" x14ac:dyDescent="0.35">
      <c r="A85" s="142">
        <v>81</v>
      </c>
      <c r="B85" s="142" t="s">
        <v>114</v>
      </c>
      <c r="C85" s="142"/>
      <c r="D85" s="142"/>
      <c r="E85" s="142"/>
    </row>
    <row r="86" spans="1:5" x14ac:dyDescent="0.35">
      <c r="A86" s="142">
        <v>82</v>
      </c>
      <c r="B86" s="142" t="s">
        <v>114</v>
      </c>
      <c r="C86" s="142"/>
      <c r="D86" s="142"/>
      <c r="E86" s="142"/>
    </row>
    <row r="87" spans="1:5" x14ac:dyDescent="0.35">
      <c r="A87" s="142">
        <v>83</v>
      </c>
      <c r="B87" s="142" t="s">
        <v>114</v>
      </c>
      <c r="C87" s="142"/>
      <c r="D87" s="142"/>
      <c r="E87" s="142"/>
    </row>
    <row r="88" spans="1:5" x14ac:dyDescent="0.35">
      <c r="A88" s="142">
        <v>84</v>
      </c>
      <c r="B88" s="142" t="s">
        <v>114</v>
      </c>
      <c r="C88" s="142"/>
      <c r="D88" s="142"/>
      <c r="E88" s="142"/>
    </row>
    <row r="89" spans="1:5" x14ac:dyDescent="0.35">
      <c r="A89" s="142">
        <v>85</v>
      </c>
      <c r="B89" s="142" t="s">
        <v>114</v>
      </c>
      <c r="C89" s="142"/>
      <c r="D89" s="142"/>
      <c r="E89" s="142"/>
    </row>
    <row r="90" spans="1:5" x14ac:dyDescent="0.35">
      <c r="A90" s="142">
        <v>86</v>
      </c>
      <c r="B90" s="142" t="s">
        <v>114</v>
      </c>
      <c r="C90" s="142"/>
      <c r="D90" s="142"/>
      <c r="E90" s="142"/>
    </row>
    <row r="91" spans="1:5" x14ac:dyDescent="0.35">
      <c r="A91" s="142">
        <v>87</v>
      </c>
      <c r="B91" s="142" t="s">
        <v>114</v>
      </c>
      <c r="C91" s="142"/>
      <c r="D91" s="142"/>
      <c r="E91" s="142"/>
    </row>
    <row r="92" spans="1:5" x14ac:dyDescent="0.35">
      <c r="A92" s="142">
        <v>88</v>
      </c>
      <c r="B92" s="142" t="s">
        <v>114</v>
      </c>
      <c r="C92" s="142"/>
      <c r="D92" s="142"/>
      <c r="E92" s="142"/>
    </row>
    <row r="93" spans="1:5" x14ac:dyDescent="0.35">
      <c r="A93" s="142">
        <v>89</v>
      </c>
      <c r="B93" s="142" t="s">
        <v>114</v>
      </c>
      <c r="C93" s="142"/>
      <c r="D93" s="142"/>
      <c r="E93" s="142"/>
    </row>
    <row r="94" spans="1:5" x14ac:dyDescent="0.35">
      <c r="A94" s="142">
        <v>90</v>
      </c>
      <c r="B94" s="142" t="s">
        <v>114</v>
      </c>
      <c r="C94" s="142"/>
      <c r="D94" s="142"/>
      <c r="E94" s="142"/>
    </row>
    <row r="95" spans="1:5" x14ac:dyDescent="0.35">
      <c r="A95" s="142">
        <v>91</v>
      </c>
      <c r="B95" s="142" t="s">
        <v>114</v>
      </c>
      <c r="C95" s="142"/>
      <c r="D95" s="142"/>
      <c r="E95" s="142"/>
    </row>
    <row r="96" spans="1:5" x14ac:dyDescent="0.35">
      <c r="A96" s="142">
        <v>92</v>
      </c>
      <c r="B96" s="142" t="s">
        <v>114</v>
      </c>
      <c r="C96" s="142"/>
      <c r="D96" s="142"/>
      <c r="E96" s="142"/>
    </row>
    <row r="97" spans="1:5" x14ac:dyDescent="0.35">
      <c r="A97" s="142">
        <v>93</v>
      </c>
      <c r="B97" s="142" t="s">
        <v>114</v>
      </c>
      <c r="C97" s="142"/>
      <c r="D97" s="142"/>
      <c r="E97" s="142"/>
    </row>
    <row r="98" spans="1:5" x14ac:dyDescent="0.35">
      <c r="A98" s="142">
        <v>94</v>
      </c>
      <c r="B98" s="142" t="s">
        <v>114</v>
      </c>
      <c r="C98" s="142"/>
      <c r="D98" s="142"/>
      <c r="E98" s="142"/>
    </row>
    <row r="99" spans="1:5" x14ac:dyDescent="0.35">
      <c r="A99" s="142">
        <v>95</v>
      </c>
      <c r="B99" s="142" t="s">
        <v>114</v>
      </c>
      <c r="C99" s="142"/>
      <c r="D99" s="142"/>
      <c r="E99" s="142"/>
    </row>
    <row r="100" spans="1:5" x14ac:dyDescent="0.35">
      <c r="A100" s="142">
        <v>96</v>
      </c>
      <c r="B100" s="142" t="s">
        <v>114</v>
      </c>
      <c r="C100" s="142"/>
      <c r="D100" s="142"/>
      <c r="E100" s="142"/>
    </row>
    <row r="101" spans="1:5" x14ac:dyDescent="0.35">
      <c r="A101" s="142">
        <v>97</v>
      </c>
      <c r="B101" s="142" t="s">
        <v>114</v>
      </c>
      <c r="C101" s="142"/>
      <c r="D101" s="142"/>
      <c r="E101" s="142"/>
    </row>
    <row r="102" spans="1:5" x14ac:dyDescent="0.35">
      <c r="A102" s="142">
        <v>98</v>
      </c>
      <c r="B102" s="142" t="s">
        <v>114</v>
      </c>
      <c r="C102" s="142"/>
      <c r="D102" s="142"/>
      <c r="E102" s="142"/>
    </row>
    <row r="103" spans="1:5" x14ac:dyDescent="0.35">
      <c r="A103" s="142">
        <v>99</v>
      </c>
      <c r="B103" s="142" t="s">
        <v>114</v>
      </c>
      <c r="C103" s="142"/>
      <c r="D103" s="142"/>
      <c r="E103" s="142"/>
    </row>
    <row r="104" spans="1:5" x14ac:dyDescent="0.35">
      <c r="A104" s="142">
        <v>100</v>
      </c>
      <c r="B104" s="142" t="s">
        <v>114</v>
      </c>
      <c r="C104" s="142"/>
      <c r="D104" s="142"/>
      <c r="E104" s="142"/>
    </row>
    <row r="105" spans="1:5" x14ac:dyDescent="0.35">
      <c r="A105" s="142">
        <v>101</v>
      </c>
      <c r="B105" s="142" t="s">
        <v>114</v>
      </c>
      <c r="C105" s="142"/>
      <c r="D105" s="142"/>
      <c r="E105" s="142"/>
    </row>
    <row r="106" spans="1:5" x14ac:dyDescent="0.35">
      <c r="A106" s="142">
        <v>102</v>
      </c>
      <c r="B106" s="142" t="s">
        <v>114</v>
      </c>
      <c r="C106" s="142"/>
      <c r="D106" s="142"/>
      <c r="E106" s="142"/>
    </row>
    <row r="107" spans="1:5" x14ac:dyDescent="0.35">
      <c r="A107" s="142">
        <v>103</v>
      </c>
      <c r="B107" s="142" t="s">
        <v>114</v>
      </c>
      <c r="C107" s="142"/>
      <c r="D107" s="142"/>
      <c r="E107" s="142"/>
    </row>
    <row r="108" spans="1:5" x14ac:dyDescent="0.35">
      <c r="A108" s="142">
        <v>104</v>
      </c>
      <c r="B108" s="142" t="s">
        <v>114</v>
      </c>
      <c r="C108" s="142"/>
      <c r="D108" s="142"/>
      <c r="E108" s="142"/>
    </row>
    <row r="109" spans="1:5" x14ac:dyDescent="0.35">
      <c r="A109" s="142">
        <v>105</v>
      </c>
      <c r="B109" s="142" t="s">
        <v>114</v>
      </c>
      <c r="C109" s="142"/>
      <c r="D109" s="142"/>
      <c r="E109" s="142"/>
    </row>
    <row r="110" spans="1:5" x14ac:dyDescent="0.35">
      <c r="A110" s="142">
        <v>106</v>
      </c>
      <c r="B110" s="142" t="s">
        <v>114</v>
      </c>
      <c r="C110" s="142"/>
      <c r="D110" s="142"/>
      <c r="E110" s="142"/>
    </row>
    <row r="111" spans="1:5" x14ac:dyDescent="0.35">
      <c r="A111" s="142">
        <v>107</v>
      </c>
      <c r="B111" s="142" t="s">
        <v>114</v>
      </c>
      <c r="C111" s="142"/>
      <c r="D111" s="142"/>
      <c r="E111" s="142"/>
    </row>
    <row r="112" spans="1:5" x14ac:dyDescent="0.35">
      <c r="A112" s="142">
        <v>108</v>
      </c>
      <c r="B112" s="142" t="s">
        <v>114</v>
      </c>
      <c r="C112" s="142"/>
      <c r="D112" s="142"/>
      <c r="E112" s="142"/>
    </row>
    <row r="113" spans="1:5" x14ac:dyDescent="0.35">
      <c r="A113" s="142">
        <v>109</v>
      </c>
      <c r="B113" s="142" t="s">
        <v>114</v>
      </c>
      <c r="C113" s="142"/>
      <c r="D113" s="142"/>
      <c r="E113" s="142"/>
    </row>
    <row r="114" spans="1:5" x14ac:dyDescent="0.35">
      <c r="A114" s="142">
        <v>110</v>
      </c>
      <c r="B114" s="142" t="s">
        <v>114</v>
      </c>
      <c r="C114" s="142"/>
      <c r="D114" s="142"/>
      <c r="E114" s="142"/>
    </row>
    <row r="115" spans="1:5" x14ac:dyDescent="0.35">
      <c r="A115" s="142">
        <v>111</v>
      </c>
      <c r="B115" s="142" t="s">
        <v>114</v>
      </c>
      <c r="C115" s="142"/>
      <c r="D115" s="142"/>
      <c r="E115" s="142"/>
    </row>
    <row r="116" spans="1:5" x14ac:dyDescent="0.35">
      <c r="A116" s="142">
        <v>112</v>
      </c>
      <c r="B116" s="142" t="s">
        <v>114</v>
      </c>
      <c r="C116" s="142"/>
      <c r="D116" s="142"/>
      <c r="E116" s="142"/>
    </row>
    <row r="117" spans="1:5" x14ac:dyDescent="0.35">
      <c r="A117" s="142">
        <v>113</v>
      </c>
      <c r="B117" s="142" t="s">
        <v>114</v>
      </c>
      <c r="C117" s="142"/>
      <c r="D117" s="142"/>
      <c r="E117" s="142"/>
    </row>
    <row r="118" spans="1:5" x14ac:dyDescent="0.35">
      <c r="A118" s="142">
        <v>114</v>
      </c>
      <c r="B118" s="142" t="s">
        <v>114</v>
      </c>
      <c r="C118" s="142"/>
      <c r="D118" s="142"/>
      <c r="E118" s="142"/>
    </row>
    <row r="119" spans="1:5" x14ac:dyDescent="0.35">
      <c r="A119" s="142">
        <v>115</v>
      </c>
      <c r="B119" s="142" t="s">
        <v>114</v>
      </c>
      <c r="C119" s="142"/>
      <c r="D119" s="142"/>
      <c r="E119" s="142"/>
    </row>
    <row r="120" spans="1:5" x14ac:dyDescent="0.35">
      <c r="A120" s="142">
        <v>116</v>
      </c>
      <c r="B120" s="142" t="s">
        <v>114</v>
      </c>
      <c r="C120" s="142"/>
      <c r="D120" s="142"/>
      <c r="E120" s="142"/>
    </row>
    <row r="121" spans="1:5" x14ac:dyDescent="0.35">
      <c r="A121" s="142">
        <v>117</v>
      </c>
      <c r="B121" s="142" t="s">
        <v>114</v>
      </c>
      <c r="C121" s="142"/>
      <c r="D121" s="142"/>
      <c r="E121" s="142"/>
    </row>
    <row r="122" spans="1:5" x14ac:dyDescent="0.35">
      <c r="A122" s="142">
        <v>118</v>
      </c>
      <c r="B122" s="142" t="s">
        <v>114</v>
      </c>
      <c r="C122" s="142"/>
      <c r="D122" s="142"/>
      <c r="E122" s="142"/>
    </row>
    <row r="123" spans="1:5" x14ac:dyDescent="0.35">
      <c r="A123" s="142">
        <v>119</v>
      </c>
      <c r="B123" s="142" t="s">
        <v>114</v>
      </c>
      <c r="C123" s="142"/>
      <c r="D123" s="142"/>
      <c r="E123" s="142"/>
    </row>
    <row r="124" spans="1:5" x14ac:dyDescent="0.35">
      <c r="A124" s="142">
        <v>120</v>
      </c>
      <c r="B124" s="142" t="s">
        <v>114</v>
      </c>
      <c r="C124" s="142"/>
      <c r="D124" s="142"/>
      <c r="E124" s="142"/>
    </row>
    <row r="125" spans="1:5" x14ac:dyDescent="0.35">
      <c r="A125" s="142">
        <v>121</v>
      </c>
      <c r="B125" s="142" t="s">
        <v>114</v>
      </c>
      <c r="C125" s="142"/>
      <c r="D125" s="142"/>
      <c r="E125" s="142"/>
    </row>
    <row r="126" spans="1:5" x14ac:dyDescent="0.35">
      <c r="A126" s="142">
        <v>122</v>
      </c>
      <c r="B126" s="142" t="s">
        <v>114</v>
      </c>
      <c r="C126" s="142"/>
      <c r="D126" s="142"/>
      <c r="E126" s="142"/>
    </row>
    <row r="127" spans="1:5" x14ac:dyDescent="0.35">
      <c r="A127" s="142">
        <v>123</v>
      </c>
      <c r="B127" s="142" t="s">
        <v>114</v>
      </c>
      <c r="C127" s="142"/>
      <c r="D127" s="142"/>
      <c r="E127" s="142"/>
    </row>
    <row r="128" spans="1:5" x14ac:dyDescent="0.35">
      <c r="A128" s="142">
        <v>124</v>
      </c>
      <c r="B128" s="142" t="s">
        <v>114</v>
      </c>
      <c r="C128" s="142"/>
      <c r="D128" s="142"/>
      <c r="E128" s="142"/>
    </row>
    <row r="129" spans="1:5" x14ac:dyDescent="0.35">
      <c r="A129" s="142">
        <v>125</v>
      </c>
      <c r="B129" s="142" t="s">
        <v>114</v>
      </c>
      <c r="C129" s="142"/>
      <c r="D129" s="142"/>
      <c r="E129" s="142"/>
    </row>
    <row r="130" spans="1:5" x14ac:dyDescent="0.35">
      <c r="A130" s="142">
        <v>126</v>
      </c>
      <c r="B130" s="142" t="s">
        <v>114</v>
      </c>
      <c r="C130" s="142"/>
      <c r="D130" s="142"/>
      <c r="E130" s="142"/>
    </row>
    <row r="131" spans="1:5" x14ac:dyDescent="0.35">
      <c r="A131" s="142">
        <v>127</v>
      </c>
      <c r="B131" s="142" t="s">
        <v>114</v>
      </c>
      <c r="C131" s="142"/>
      <c r="D131" s="142"/>
      <c r="E131" s="142"/>
    </row>
    <row r="132" spans="1:5" x14ac:dyDescent="0.35">
      <c r="A132" s="142">
        <v>128</v>
      </c>
      <c r="B132" s="142" t="s">
        <v>114</v>
      </c>
      <c r="C132" s="142"/>
      <c r="D132" s="142"/>
      <c r="E132" s="142"/>
    </row>
    <row r="133" spans="1:5" x14ac:dyDescent="0.35">
      <c r="A133" s="142">
        <v>129</v>
      </c>
      <c r="B133" s="142" t="s">
        <v>114</v>
      </c>
      <c r="C133" s="142"/>
      <c r="D133" s="142"/>
      <c r="E133" s="142"/>
    </row>
    <row r="134" spans="1:5" x14ac:dyDescent="0.35">
      <c r="A134" s="142">
        <v>130</v>
      </c>
      <c r="B134" s="142" t="s">
        <v>114</v>
      </c>
      <c r="C134" s="142"/>
      <c r="D134" s="142"/>
      <c r="E134" s="142"/>
    </row>
    <row r="135" spans="1:5" x14ac:dyDescent="0.35">
      <c r="A135" s="142">
        <v>131</v>
      </c>
      <c r="B135" s="142" t="s">
        <v>114</v>
      </c>
      <c r="C135" s="142"/>
      <c r="D135" s="142"/>
      <c r="E135" s="142"/>
    </row>
    <row r="136" spans="1:5" x14ac:dyDescent="0.35">
      <c r="A136" s="142">
        <v>132</v>
      </c>
      <c r="B136" s="142" t="s">
        <v>114</v>
      </c>
      <c r="C136" s="142"/>
      <c r="D136" s="142"/>
      <c r="E136" s="142"/>
    </row>
    <row r="137" spans="1:5" x14ac:dyDescent="0.35">
      <c r="A137" s="142">
        <v>133</v>
      </c>
      <c r="B137" s="142" t="s">
        <v>114</v>
      </c>
      <c r="C137" s="142"/>
      <c r="D137" s="142"/>
      <c r="E137" s="142"/>
    </row>
    <row r="138" spans="1:5" x14ac:dyDescent="0.35">
      <c r="A138" s="142">
        <v>134</v>
      </c>
      <c r="B138" s="142" t="s">
        <v>114</v>
      </c>
      <c r="C138" s="142"/>
      <c r="D138" s="142"/>
      <c r="E138" s="142"/>
    </row>
    <row r="139" spans="1:5" x14ac:dyDescent="0.35">
      <c r="A139" s="142">
        <v>135</v>
      </c>
      <c r="B139" s="142" t="s">
        <v>114</v>
      </c>
      <c r="C139" s="142"/>
      <c r="D139" s="142"/>
      <c r="E139" s="142"/>
    </row>
    <row r="140" spans="1:5" x14ac:dyDescent="0.35">
      <c r="A140" s="142">
        <v>136</v>
      </c>
      <c r="B140" s="142" t="s">
        <v>114</v>
      </c>
      <c r="C140" s="142"/>
      <c r="D140" s="142"/>
      <c r="E140" s="142"/>
    </row>
    <row r="141" spans="1:5" x14ac:dyDescent="0.35">
      <c r="A141" s="142">
        <v>137</v>
      </c>
      <c r="B141" s="142" t="s">
        <v>114</v>
      </c>
      <c r="C141" s="142"/>
      <c r="D141" s="142"/>
      <c r="E141" s="142"/>
    </row>
    <row r="142" spans="1:5" x14ac:dyDescent="0.35">
      <c r="A142" s="142">
        <v>138</v>
      </c>
      <c r="B142" s="142" t="s">
        <v>114</v>
      </c>
      <c r="C142" s="142"/>
      <c r="D142" s="142"/>
      <c r="E142" s="142"/>
    </row>
    <row r="143" spans="1:5" x14ac:dyDescent="0.35">
      <c r="A143" s="142">
        <v>139</v>
      </c>
      <c r="B143" s="142" t="s">
        <v>114</v>
      </c>
      <c r="C143" s="142"/>
      <c r="D143" s="142"/>
      <c r="E143" s="142"/>
    </row>
    <row r="144" spans="1:5" x14ac:dyDescent="0.35">
      <c r="A144" s="142">
        <v>140</v>
      </c>
      <c r="B144" s="142" t="s">
        <v>114</v>
      </c>
      <c r="C144" s="142"/>
      <c r="D144" s="142"/>
      <c r="E144" s="142"/>
    </row>
    <row r="145" spans="1:5" x14ac:dyDescent="0.35">
      <c r="A145" s="142">
        <v>141</v>
      </c>
      <c r="B145" s="142" t="s">
        <v>114</v>
      </c>
      <c r="C145" s="142"/>
      <c r="D145" s="142"/>
      <c r="E145" s="142"/>
    </row>
    <row r="146" spans="1:5" x14ac:dyDescent="0.35">
      <c r="A146" s="142">
        <v>142</v>
      </c>
      <c r="B146" s="142" t="s">
        <v>114</v>
      </c>
      <c r="C146" s="142"/>
      <c r="D146" s="142"/>
      <c r="E146" s="142"/>
    </row>
    <row r="147" spans="1:5" x14ac:dyDescent="0.35">
      <c r="A147" s="142">
        <v>143</v>
      </c>
      <c r="B147" s="142" t="s">
        <v>114</v>
      </c>
      <c r="C147" s="142"/>
      <c r="D147" s="142"/>
      <c r="E147" s="142"/>
    </row>
    <row r="148" spans="1:5" x14ac:dyDescent="0.35">
      <c r="A148" s="142">
        <v>144</v>
      </c>
      <c r="B148" s="142" t="s">
        <v>114</v>
      </c>
      <c r="C148" s="142"/>
      <c r="D148" s="142"/>
      <c r="E148" s="142"/>
    </row>
    <row r="149" spans="1:5" x14ac:dyDescent="0.35">
      <c r="A149" s="142">
        <v>145</v>
      </c>
      <c r="B149" s="142" t="s">
        <v>114</v>
      </c>
      <c r="C149" s="142"/>
      <c r="D149" s="142"/>
      <c r="E149" s="142"/>
    </row>
    <row r="150" spans="1:5" x14ac:dyDescent="0.35">
      <c r="A150" s="142">
        <v>146</v>
      </c>
      <c r="B150" s="142" t="s">
        <v>114</v>
      </c>
      <c r="C150" s="142"/>
      <c r="D150" s="142"/>
      <c r="E150" s="142"/>
    </row>
    <row r="151" spans="1:5" x14ac:dyDescent="0.35">
      <c r="A151" s="142">
        <v>147</v>
      </c>
      <c r="B151" s="142" t="s">
        <v>114</v>
      </c>
      <c r="C151" s="142"/>
      <c r="D151" s="142"/>
      <c r="E151" s="142"/>
    </row>
    <row r="152" spans="1:5" x14ac:dyDescent="0.35">
      <c r="A152" s="142">
        <v>148</v>
      </c>
      <c r="B152" s="142" t="s">
        <v>114</v>
      </c>
      <c r="C152" s="142"/>
      <c r="D152" s="142"/>
      <c r="E152" s="142"/>
    </row>
    <row r="153" spans="1:5" x14ac:dyDescent="0.35">
      <c r="A153" s="142">
        <v>149</v>
      </c>
      <c r="B153" s="142" t="s">
        <v>114</v>
      </c>
      <c r="C153" s="142"/>
      <c r="D153" s="142"/>
      <c r="E153" s="142"/>
    </row>
    <row r="154" spans="1:5" x14ac:dyDescent="0.35">
      <c r="A154" s="142">
        <v>150</v>
      </c>
      <c r="B154" s="142" t="s">
        <v>114</v>
      </c>
      <c r="C154" s="142"/>
      <c r="D154" s="142"/>
      <c r="E154" s="142"/>
    </row>
    <row r="155" spans="1:5" x14ac:dyDescent="0.35">
      <c r="A155" s="142">
        <v>151</v>
      </c>
      <c r="B155" s="142" t="s">
        <v>114</v>
      </c>
      <c r="C155" s="142"/>
      <c r="D155" s="142"/>
      <c r="E155" s="142"/>
    </row>
    <row r="156" spans="1:5" x14ac:dyDescent="0.35">
      <c r="A156" s="142">
        <v>152</v>
      </c>
      <c r="B156" s="142" t="s">
        <v>114</v>
      </c>
      <c r="C156" s="142"/>
      <c r="D156" s="142"/>
      <c r="E156" s="142"/>
    </row>
    <row r="157" spans="1:5" x14ac:dyDescent="0.35">
      <c r="A157" s="142">
        <v>153</v>
      </c>
      <c r="B157" s="142" t="s">
        <v>114</v>
      </c>
      <c r="C157" s="142"/>
      <c r="D157" s="142"/>
      <c r="E157" s="142"/>
    </row>
    <row r="158" spans="1:5" x14ac:dyDescent="0.35">
      <c r="A158" s="142">
        <v>154</v>
      </c>
      <c r="B158" s="142" t="s">
        <v>114</v>
      </c>
      <c r="C158" s="142"/>
      <c r="D158" s="142"/>
      <c r="E158" s="142"/>
    </row>
    <row r="159" spans="1:5" x14ac:dyDescent="0.35">
      <c r="A159" s="142">
        <v>155</v>
      </c>
      <c r="B159" s="142" t="s">
        <v>114</v>
      </c>
      <c r="C159" s="142"/>
      <c r="D159" s="142"/>
      <c r="E159" s="142"/>
    </row>
    <row r="160" spans="1:5" x14ac:dyDescent="0.35">
      <c r="A160" s="142">
        <v>156</v>
      </c>
      <c r="B160" s="142" t="s">
        <v>114</v>
      </c>
      <c r="C160" s="142"/>
      <c r="D160" s="142"/>
      <c r="E160" s="142"/>
    </row>
    <row r="161" spans="1:5" x14ac:dyDescent="0.35">
      <c r="A161" s="142">
        <v>157</v>
      </c>
      <c r="B161" s="142" t="s">
        <v>114</v>
      </c>
      <c r="C161" s="142"/>
      <c r="D161" s="142"/>
      <c r="E161" s="142"/>
    </row>
    <row r="162" spans="1:5" x14ac:dyDescent="0.35">
      <c r="A162" s="142">
        <v>158</v>
      </c>
      <c r="B162" s="142" t="s">
        <v>114</v>
      </c>
      <c r="C162" s="142"/>
      <c r="D162" s="142"/>
      <c r="E162" s="142"/>
    </row>
    <row r="163" spans="1:5" x14ac:dyDescent="0.35">
      <c r="A163" s="142">
        <v>159</v>
      </c>
      <c r="B163" s="142" t="s">
        <v>114</v>
      </c>
      <c r="C163" s="142"/>
      <c r="D163" s="142"/>
      <c r="E163" s="142"/>
    </row>
    <row r="164" spans="1:5" x14ac:dyDescent="0.35">
      <c r="A164" s="142">
        <v>160</v>
      </c>
      <c r="B164" s="142" t="s">
        <v>114</v>
      </c>
      <c r="C164" s="142"/>
      <c r="D164" s="142"/>
      <c r="E164" s="142"/>
    </row>
    <row r="165" spans="1:5" x14ac:dyDescent="0.35">
      <c r="A165" s="142">
        <v>161</v>
      </c>
      <c r="B165" s="142" t="s">
        <v>114</v>
      </c>
      <c r="C165" s="142"/>
      <c r="D165" s="142"/>
      <c r="E165" s="142"/>
    </row>
    <row r="166" spans="1:5" x14ac:dyDescent="0.35">
      <c r="A166" s="142">
        <v>162</v>
      </c>
      <c r="B166" s="142" t="s">
        <v>114</v>
      </c>
      <c r="C166" s="142"/>
      <c r="D166" s="142"/>
      <c r="E166" s="142"/>
    </row>
    <row r="167" spans="1:5" x14ac:dyDescent="0.35">
      <c r="A167" s="142">
        <v>163</v>
      </c>
      <c r="B167" s="142" t="s">
        <v>114</v>
      </c>
      <c r="C167" s="142"/>
      <c r="D167" s="142"/>
      <c r="E167" s="142"/>
    </row>
    <row r="168" spans="1:5" x14ac:dyDescent="0.35">
      <c r="A168" s="142">
        <v>164</v>
      </c>
      <c r="B168" s="142" t="s">
        <v>114</v>
      </c>
      <c r="C168" s="142"/>
      <c r="D168" s="142"/>
      <c r="E168" s="142"/>
    </row>
    <row r="169" spans="1:5" x14ac:dyDescent="0.35">
      <c r="A169" s="142">
        <v>165</v>
      </c>
      <c r="B169" s="142" t="s">
        <v>114</v>
      </c>
      <c r="C169" s="142"/>
      <c r="D169" s="142"/>
      <c r="E169" s="142"/>
    </row>
    <row r="170" spans="1:5" x14ac:dyDescent="0.35">
      <c r="A170" s="142">
        <v>166</v>
      </c>
      <c r="B170" s="142" t="s">
        <v>114</v>
      </c>
      <c r="C170" s="142"/>
      <c r="D170" s="142"/>
      <c r="E170" s="142"/>
    </row>
    <row r="171" spans="1:5" x14ac:dyDescent="0.35">
      <c r="A171" s="142">
        <v>167</v>
      </c>
      <c r="B171" s="142" t="s">
        <v>114</v>
      </c>
      <c r="C171" s="142"/>
      <c r="D171" s="142"/>
      <c r="E171" s="142"/>
    </row>
    <row r="172" spans="1:5" x14ac:dyDescent="0.35">
      <c r="A172" s="142">
        <v>168</v>
      </c>
      <c r="B172" s="142" t="s">
        <v>114</v>
      </c>
      <c r="C172" s="142"/>
      <c r="D172" s="142"/>
      <c r="E172" s="142"/>
    </row>
    <row r="173" spans="1:5" x14ac:dyDescent="0.35">
      <c r="A173" s="142">
        <v>169</v>
      </c>
      <c r="B173" s="142" t="s">
        <v>114</v>
      </c>
      <c r="C173" s="142"/>
      <c r="D173" s="142"/>
      <c r="E173" s="142"/>
    </row>
    <row r="174" spans="1:5" x14ac:dyDescent="0.35">
      <c r="A174" s="142">
        <v>170</v>
      </c>
      <c r="B174" s="142" t="s">
        <v>114</v>
      </c>
      <c r="C174" s="142"/>
      <c r="D174" s="142"/>
      <c r="E174" s="142"/>
    </row>
    <row r="175" spans="1:5" x14ac:dyDescent="0.35">
      <c r="A175" s="142">
        <v>171</v>
      </c>
      <c r="B175" s="142" t="s">
        <v>114</v>
      </c>
      <c r="C175" s="142"/>
      <c r="D175" s="142"/>
      <c r="E175" s="142"/>
    </row>
    <row r="176" spans="1:5" x14ac:dyDescent="0.35">
      <c r="A176" s="142">
        <v>172</v>
      </c>
      <c r="B176" s="142" t="s">
        <v>114</v>
      </c>
      <c r="C176" s="142"/>
      <c r="D176" s="142"/>
      <c r="E176" s="142"/>
    </row>
    <row r="177" spans="1:5" x14ac:dyDescent="0.35">
      <c r="A177" s="142">
        <v>173</v>
      </c>
      <c r="B177" s="142" t="s">
        <v>114</v>
      </c>
      <c r="C177" s="142"/>
      <c r="D177" s="142"/>
      <c r="E177" s="142"/>
    </row>
    <row r="178" spans="1:5" x14ac:dyDescent="0.35">
      <c r="A178" s="142">
        <v>174</v>
      </c>
      <c r="B178" s="142" t="s">
        <v>114</v>
      </c>
      <c r="C178" s="142"/>
      <c r="D178" s="142"/>
      <c r="E178" s="142"/>
    </row>
    <row r="179" spans="1:5" x14ac:dyDescent="0.35">
      <c r="A179" s="142">
        <v>175</v>
      </c>
      <c r="B179" s="142" t="s">
        <v>114</v>
      </c>
      <c r="C179" s="142"/>
      <c r="D179" s="142"/>
      <c r="E179" s="142"/>
    </row>
    <row r="180" spans="1:5" x14ac:dyDescent="0.35">
      <c r="A180" s="142">
        <v>176</v>
      </c>
      <c r="B180" s="142" t="s">
        <v>114</v>
      </c>
      <c r="C180" s="142"/>
      <c r="D180" s="142"/>
      <c r="E180" s="142"/>
    </row>
    <row r="181" spans="1:5" x14ac:dyDescent="0.35">
      <c r="A181" s="142">
        <v>177</v>
      </c>
      <c r="B181" s="142" t="s">
        <v>114</v>
      </c>
      <c r="C181" s="142"/>
      <c r="D181" s="142"/>
      <c r="E181" s="142"/>
    </row>
    <row r="182" spans="1:5" x14ac:dyDescent="0.35">
      <c r="A182" s="142">
        <v>178</v>
      </c>
      <c r="B182" s="142" t="s">
        <v>114</v>
      </c>
      <c r="C182" s="142"/>
      <c r="D182" s="142"/>
      <c r="E182" s="142"/>
    </row>
    <row r="183" spans="1:5" x14ac:dyDescent="0.35">
      <c r="A183" s="142">
        <v>179</v>
      </c>
      <c r="B183" s="142" t="s">
        <v>114</v>
      </c>
      <c r="C183" s="142"/>
      <c r="D183" s="142"/>
      <c r="E183" s="142"/>
    </row>
    <row r="184" spans="1:5" x14ac:dyDescent="0.35">
      <c r="A184" s="142">
        <v>180</v>
      </c>
      <c r="B184" s="142" t="s">
        <v>114</v>
      </c>
      <c r="C184" s="142"/>
      <c r="D184" s="142"/>
      <c r="E184" s="142"/>
    </row>
    <row r="185" spans="1:5" x14ac:dyDescent="0.35">
      <c r="A185" s="142">
        <v>181</v>
      </c>
      <c r="B185" s="142" t="s">
        <v>114</v>
      </c>
      <c r="C185" s="142"/>
      <c r="D185" s="142"/>
      <c r="E185" s="142"/>
    </row>
    <row r="186" spans="1:5" x14ac:dyDescent="0.35">
      <c r="A186" s="142">
        <v>182</v>
      </c>
      <c r="B186" s="142" t="s">
        <v>114</v>
      </c>
      <c r="C186" s="142"/>
      <c r="D186" s="142"/>
      <c r="E186" s="142"/>
    </row>
    <row r="187" spans="1:5" x14ac:dyDescent="0.35">
      <c r="A187" s="142">
        <v>183</v>
      </c>
      <c r="B187" s="142" t="s">
        <v>114</v>
      </c>
      <c r="C187" s="142"/>
      <c r="D187" s="142"/>
      <c r="E187" s="142"/>
    </row>
    <row r="188" spans="1:5" x14ac:dyDescent="0.35">
      <c r="A188" s="142">
        <v>184</v>
      </c>
      <c r="B188" s="142" t="s">
        <v>114</v>
      </c>
      <c r="C188" s="142"/>
      <c r="D188" s="142"/>
      <c r="E188" s="142"/>
    </row>
    <row r="189" spans="1:5" x14ac:dyDescent="0.35">
      <c r="A189" s="142">
        <v>185</v>
      </c>
      <c r="B189" s="142" t="s">
        <v>114</v>
      </c>
      <c r="C189" s="142"/>
      <c r="D189" s="142"/>
      <c r="E189" s="142"/>
    </row>
    <row r="190" spans="1:5" x14ac:dyDescent="0.35">
      <c r="A190" s="142">
        <v>186</v>
      </c>
      <c r="B190" s="142" t="s">
        <v>114</v>
      </c>
      <c r="C190" s="142"/>
      <c r="D190" s="142"/>
      <c r="E190" s="142"/>
    </row>
    <row r="191" spans="1:5" x14ac:dyDescent="0.35">
      <c r="A191" s="142">
        <v>187</v>
      </c>
      <c r="B191" s="142" t="s">
        <v>114</v>
      </c>
      <c r="C191" s="142"/>
      <c r="D191" s="142"/>
      <c r="E191" s="142"/>
    </row>
    <row r="192" spans="1:5" x14ac:dyDescent="0.35">
      <c r="A192" s="142">
        <v>188</v>
      </c>
      <c r="B192" s="142" t="s">
        <v>114</v>
      </c>
      <c r="C192" s="142"/>
      <c r="D192" s="142"/>
      <c r="E192" s="142"/>
    </row>
    <row r="193" spans="1:5" x14ac:dyDescent="0.35">
      <c r="A193" s="142">
        <v>189</v>
      </c>
      <c r="B193" s="142" t="s">
        <v>114</v>
      </c>
      <c r="C193" s="142"/>
      <c r="D193" s="142"/>
      <c r="E193" s="142"/>
    </row>
    <row r="194" spans="1:5" x14ac:dyDescent="0.35">
      <c r="A194" s="142">
        <v>190</v>
      </c>
      <c r="B194" s="142" t="s">
        <v>114</v>
      </c>
      <c r="C194" s="142"/>
      <c r="D194" s="142"/>
      <c r="E194" s="142"/>
    </row>
    <row r="195" spans="1:5" x14ac:dyDescent="0.35">
      <c r="A195" s="142">
        <v>191</v>
      </c>
      <c r="B195" s="142" t="s">
        <v>114</v>
      </c>
      <c r="C195" s="142"/>
      <c r="D195" s="142"/>
      <c r="E195" s="142"/>
    </row>
    <row r="196" spans="1:5" x14ac:dyDescent="0.35">
      <c r="A196" s="142">
        <v>192</v>
      </c>
      <c r="B196" s="142" t="s">
        <v>114</v>
      </c>
      <c r="C196" s="142"/>
      <c r="D196" s="142"/>
      <c r="E196" s="142"/>
    </row>
    <row r="197" spans="1:5" x14ac:dyDescent="0.35">
      <c r="A197" s="142">
        <v>193</v>
      </c>
      <c r="B197" s="142" t="s">
        <v>114</v>
      </c>
      <c r="C197" s="142"/>
      <c r="D197" s="142"/>
      <c r="E197" s="142"/>
    </row>
    <row r="198" spans="1:5" x14ac:dyDescent="0.35">
      <c r="A198" s="142">
        <v>194</v>
      </c>
      <c r="B198" s="142" t="s">
        <v>114</v>
      </c>
      <c r="C198" s="142"/>
      <c r="D198" s="142"/>
      <c r="E198" s="142"/>
    </row>
    <row r="199" spans="1:5" x14ac:dyDescent="0.35">
      <c r="A199" s="142">
        <v>195</v>
      </c>
      <c r="B199" s="142" t="s">
        <v>114</v>
      </c>
      <c r="C199" s="142"/>
      <c r="D199" s="142"/>
      <c r="E199" s="142"/>
    </row>
    <row r="200" spans="1:5" x14ac:dyDescent="0.35">
      <c r="A200" s="142">
        <v>196</v>
      </c>
      <c r="B200" s="142" t="s">
        <v>114</v>
      </c>
      <c r="C200" s="142"/>
      <c r="D200" s="142"/>
      <c r="E200" s="142"/>
    </row>
    <row r="201" spans="1:5" x14ac:dyDescent="0.35">
      <c r="A201" s="142">
        <v>197</v>
      </c>
      <c r="B201" s="142" t="s">
        <v>114</v>
      </c>
      <c r="C201" s="142"/>
      <c r="D201" s="142"/>
      <c r="E201" s="142"/>
    </row>
    <row r="202" spans="1:5" x14ac:dyDescent="0.35">
      <c r="A202" s="142">
        <v>198</v>
      </c>
      <c r="B202" s="142" t="s">
        <v>114</v>
      </c>
      <c r="C202" s="142"/>
      <c r="D202" s="142"/>
      <c r="E202" s="142"/>
    </row>
    <row r="203" spans="1:5" x14ac:dyDescent="0.35">
      <c r="A203" s="142">
        <v>199</v>
      </c>
      <c r="B203" s="142" t="s">
        <v>114</v>
      </c>
      <c r="C203" s="142"/>
      <c r="D203" s="142"/>
      <c r="E203" s="142"/>
    </row>
    <row r="204" spans="1:5" x14ac:dyDescent="0.35">
      <c r="A204" s="142">
        <v>200</v>
      </c>
      <c r="B204" s="142" t="s">
        <v>114</v>
      </c>
      <c r="C204" s="142"/>
      <c r="D204" s="142"/>
      <c r="E204" s="142"/>
    </row>
    <row r="205" spans="1:5" x14ac:dyDescent="0.35">
      <c r="A205" s="142">
        <v>201</v>
      </c>
      <c r="B205" s="142" t="s">
        <v>114</v>
      </c>
      <c r="C205" s="142"/>
      <c r="D205" s="142"/>
      <c r="E205" s="142"/>
    </row>
    <row r="206" spans="1:5" x14ac:dyDescent="0.35">
      <c r="A206" s="142">
        <v>202</v>
      </c>
      <c r="B206" s="142" t="s">
        <v>114</v>
      </c>
      <c r="C206" s="142"/>
      <c r="D206" s="142"/>
      <c r="E206" s="142"/>
    </row>
    <row r="207" spans="1:5" x14ac:dyDescent="0.35">
      <c r="A207" s="142">
        <v>203</v>
      </c>
      <c r="B207" s="142" t="s">
        <v>114</v>
      </c>
      <c r="C207" s="142"/>
      <c r="D207" s="142"/>
      <c r="E207" s="142"/>
    </row>
    <row r="208" spans="1:5" x14ac:dyDescent="0.35">
      <c r="A208" s="142">
        <v>204</v>
      </c>
      <c r="B208" s="142" t="s">
        <v>114</v>
      </c>
      <c r="C208" s="142"/>
      <c r="D208" s="142"/>
      <c r="E208" s="142"/>
    </row>
    <row r="209" spans="1:5" x14ac:dyDescent="0.35">
      <c r="A209" s="142">
        <v>205</v>
      </c>
      <c r="B209" s="142" t="s">
        <v>114</v>
      </c>
      <c r="C209" s="142"/>
      <c r="D209" s="142"/>
      <c r="E209" s="142"/>
    </row>
    <row r="210" spans="1:5" x14ac:dyDescent="0.35">
      <c r="A210" s="142">
        <v>206</v>
      </c>
      <c r="B210" s="142" t="s">
        <v>114</v>
      </c>
      <c r="C210" s="142"/>
      <c r="D210" s="142"/>
      <c r="E210" s="142"/>
    </row>
    <row r="211" spans="1:5" x14ac:dyDescent="0.35">
      <c r="A211" s="142">
        <v>207</v>
      </c>
      <c r="B211" s="142" t="s">
        <v>114</v>
      </c>
      <c r="C211" s="142"/>
      <c r="D211" s="142"/>
      <c r="E211" s="142"/>
    </row>
    <row r="212" spans="1:5" x14ac:dyDescent="0.35">
      <c r="A212" s="142">
        <v>208</v>
      </c>
      <c r="B212" s="142" t="s">
        <v>114</v>
      </c>
      <c r="C212" s="142"/>
      <c r="D212" s="142"/>
      <c r="E212" s="142"/>
    </row>
    <row r="213" spans="1:5" x14ac:dyDescent="0.35">
      <c r="A213" s="142">
        <v>209</v>
      </c>
      <c r="B213" s="142" t="s">
        <v>114</v>
      </c>
      <c r="C213" s="142"/>
      <c r="D213" s="142"/>
      <c r="E213" s="142"/>
    </row>
    <row r="214" spans="1:5" x14ac:dyDescent="0.35">
      <c r="A214" s="142">
        <v>210</v>
      </c>
      <c r="B214" s="142" t="s">
        <v>114</v>
      </c>
      <c r="C214" s="142"/>
      <c r="D214" s="142"/>
      <c r="E214" s="142"/>
    </row>
    <row r="215" spans="1:5" x14ac:dyDescent="0.35">
      <c r="A215" s="142">
        <v>211</v>
      </c>
      <c r="B215" s="142" t="s">
        <v>114</v>
      </c>
      <c r="C215" s="142"/>
      <c r="D215" s="142"/>
      <c r="E215" s="142"/>
    </row>
    <row r="216" spans="1:5" x14ac:dyDescent="0.35">
      <c r="A216" s="142">
        <v>212</v>
      </c>
      <c r="B216" s="142" t="s">
        <v>114</v>
      </c>
      <c r="C216" s="142"/>
      <c r="D216" s="142"/>
      <c r="E216" s="142"/>
    </row>
    <row r="217" spans="1:5" x14ac:dyDescent="0.35">
      <c r="A217" s="142">
        <v>213</v>
      </c>
      <c r="B217" s="142" t="s">
        <v>114</v>
      </c>
      <c r="C217" s="142"/>
      <c r="D217" s="142"/>
      <c r="E217" s="142"/>
    </row>
    <row r="218" spans="1:5" x14ac:dyDescent="0.35">
      <c r="A218" s="142">
        <v>214</v>
      </c>
      <c r="B218" s="142" t="s">
        <v>114</v>
      </c>
      <c r="C218" s="142"/>
      <c r="D218" s="142"/>
      <c r="E218" s="142"/>
    </row>
    <row r="219" spans="1:5" x14ac:dyDescent="0.35">
      <c r="A219" s="142">
        <v>215</v>
      </c>
      <c r="B219" s="142" t="s">
        <v>114</v>
      </c>
      <c r="C219" s="142"/>
      <c r="D219" s="142"/>
      <c r="E219" s="142"/>
    </row>
    <row r="220" spans="1:5" x14ac:dyDescent="0.35">
      <c r="A220" s="142">
        <v>216</v>
      </c>
      <c r="B220" s="142" t="s">
        <v>114</v>
      </c>
      <c r="C220" s="142"/>
      <c r="D220" s="142"/>
      <c r="E220" s="142"/>
    </row>
    <row r="221" spans="1:5" x14ac:dyDescent="0.35">
      <c r="A221" s="142">
        <v>217</v>
      </c>
      <c r="B221" s="142" t="s">
        <v>114</v>
      </c>
      <c r="C221" s="142"/>
      <c r="D221" s="142"/>
      <c r="E221" s="142"/>
    </row>
    <row r="222" spans="1:5" x14ac:dyDescent="0.35">
      <c r="A222" s="142">
        <v>218</v>
      </c>
      <c r="B222" s="142" t="s">
        <v>114</v>
      </c>
      <c r="C222" s="142"/>
      <c r="D222" s="142"/>
      <c r="E222" s="142"/>
    </row>
    <row r="223" spans="1:5" x14ac:dyDescent="0.35">
      <c r="A223" s="142">
        <v>219</v>
      </c>
      <c r="B223" s="142" t="s">
        <v>114</v>
      </c>
      <c r="C223" s="142"/>
      <c r="D223" s="142"/>
      <c r="E223" s="142"/>
    </row>
    <row r="224" spans="1:5" x14ac:dyDescent="0.35">
      <c r="A224" s="142">
        <v>220</v>
      </c>
      <c r="B224" s="142" t="s">
        <v>114</v>
      </c>
      <c r="C224" s="142"/>
      <c r="D224" s="142"/>
      <c r="E224" s="142"/>
    </row>
    <row r="225" spans="1:5" x14ac:dyDescent="0.35">
      <c r="A225" s="142">
        <v>221</v>
      </c>
      <c r="B225" s="142" t="s">
        <v>114</v>
      </c>
      <c r="C225" s="142"/>
      <c r="D225" s="142"/>
      <c r="E225" s="142"/>
    </row>
    <row r="226" spans="1:5" x14ac:dyDescent="0.35">
      <c r="A226" s="142">
        <v>222</v>
      </c>
      <c r="B226" s="142" t="s">
        <v>114</v>
      </c>
      <c r="C226" s="142"/>
      <c r="D226" s="142"/>
      <c r="E226" s="142"/>
    </row>
    <row r="227" spans="1:5" x14ac:dyDescent="0.35">
      <c r="A227" s="142">
        <v>223</v>
      </c>
      <c r="B227" s="142" t="s">
        <v>114</v>
      </c>
      <c r="C227" s="142"/>
      <c r="D227" s="142"/>
      <c r="E227" s="142"/>
    </row>
    <row r="228" spans="1:5" x14ac:dyDescent="0.35">
      <c r="A228" s="142">
        <v>224</v>
      </c>
      <c r="B228" s="142" t="s">
        <v>114</v>
      </c>
      <c r="C228" s="142"/>
      <c r="D228" s="142"/>
      <c r="E228" s="142"/>
    </row>
    <row r="229" spans="1:5" x14ac:dyDescent="0.35">
      <c r="A229" s="142">
        <v>225</v>
      </c>
      <c r="B229" s="142" t="s">
        <v>114</v>
      </c>
      <c r="C229" s="142"/>
      <c r="D229" s="142"/>
      <c r="E229" s="142"/>
    </row>
    <row r="230" spans="1:5" x14ac:dyDescent="0.35">
      <c r="A230" s="142">
        <v>226</v>
      </c>
      <c r="B230" s="142" t="s">
        <v>114</v>
      </c>
      <c r="C230" s="142"/>
      <c r="D230" s="142"/>
      <c r="E230" s="142"/>
    </row>
    <row r="231" spans="1:5" x14ac:dyDescent="0.35">
      <c r="A231" s="142">
        <v>227</v>
      </c>
      <c r="B231" s="142" t="s">
        <v>114</v>
      </c>
      <c r="C231" s="142"/>
      <c r="D231" s="142"/>
      <c r="E231" s="142"/>
    </row>
    <row r="232" spans="1:5" x14ac:dyDescent="0.35">
      <c r="A232" s="142">
        <v>228</v>
      </c>
      <c r="B232" s="142" t="s">
        <v>114</v>
      </c>
      <c r="C232" s="142"/>
      <c r="D232" s="142"/>
      <c r="E232" s="142"/>
    </row>
    <row r="233" spans="1:5" x14ac:dyDescent="0.35">
      <c r="A233" s="142">
        <v>229</v>
      </c>
      <c r="B233" s="142" t="s">
        <v>114</v>
      </c>
      <c r="C233" s="142"/>
      <c r="D233" s="142"/>
      <c r="E233" s="142"/>
    </row>
    <row r="234" spans="1:5" x14ac:dyDescent="0.35">
      <c r="A234" s="142">
        <v>230</v>
      </c>
      <c r="B234" s="142" t="s">
        <v>114</v>
      </c>
      <c r="C234" s="142"/>
      <c r="D234" s="142"/>
      <c r="E234" s="142"/>
    </row>
    <row r="235" spans="1:5" x14ac:dyDescent="0.35">
      <c r="A235" s="142">
        <v>231</v>
      </c>
      <c r="B235" s="142" t="s">
        <v>114</v>
      </c>
      <c r="C235" s="142"/>
      <c r="D235" s="142"/>
      <c r="E235" s="142"/>
    </row>
    <row r="236" spans="1:5" x14ac:dyDescent="0.35">
      <c r="A236" s="142">
        <v>232</v>
      </c>
      <c r="B236" s="142" t="s">
        <v>114</v>
      </c>
      <c r="C236" s="142"/>
      <c r="D236" s="142"/>
      <c r="E236" s="142"/>
    </row>
    <row r="237" spans="1:5" x14ac:dyDescent="0.35">
      <c r="A237" s="142">
        <v>233</v>
      </c>
      <c r="B237" s="142" t="s">
        <v>114</v>
      </c>
      <c r="C237" s="142"/>
      <c r="D237" s="142"/>
      <c r="E237" s="142"/>
    </row>
    <row r="238" spans="1:5" x14ac:dyDescent="0.35">
      <c r="A238" s="142">
        <v>234</v>
      </c>
      <c r="B238" s="142" t="s">
        <v>114</v>
      </c>
      <c r="C238" s="142"/>
      <c r="D238" s="142"/>
      <c r="E238" s="142"/>
    </row>
    <row r="239" spans="1:5" x14ac:dyDescent="0.35">
      <c r="A239" s="142">
        <v>235</v>
      </c>
      <c r="B239" s="142" t="s">
        <v>114</v>
      </c>
      <c r="C239" s="142"/>
      <c r="D239" s="142"/>
      <c r="E239" s="142"/>
    </row>
    <row r="240" spans="1:5" x14ac:dyDescent="0.35">
      <c r="A240" s="142">
        <v>236</v>
      </c>
      <c r="B240" s="142" t="s">
        <v>114</v>
      </c>
      <c r="C240" s="142"/>
      <c r="D240" s="142"/>
      <c r="E240" s="142"/>
    </row>
    <row r="241" spans="1:5" x14ac:dyDescent="0.35">
      <c r="A241" s="142">
        <v>237</v>
      </c>
      <c r="B241" s="142" t="s">
        <v>114</v>
      </c>
      <c r="C241" s="142"/>
      <c r="D241" s="142"/>
      <c r="E241" s="142"/>
    </row>
    <row r="242" spans="1:5" x14ac:dyDescent="0.35">
      <c r="A242" s="142">
        <v>238</v>
      </c>
      <c r="B242" s="142" t="s">
        <v>114</v>
      </c>
      <c r="C242" s="142"/>
      <c r="D242" s="142"/>
      <c r="E242" s="142"/>
    </row>
    <row r="243" spans="1:5" x14ac:dyDescent="0.35">
      <c r="A243" s="142">
        <v>239</v>
      </c>
      <c r="B243" s="142" t="s">
        <v>114</v>
      </c>
      <c r="C243" s="142"/>
      <c r="D243" s="142"/>
      <c r="E243" s="142"/>
    </row>
    <row r="244" spans="1:5" x14ac:dyDescent="0.35">
      <c r="A244" s="142">
        <v>240</v>
      </c>
      <c r="B244" s="142" t="s">
        <v>114</v>
      </c>
      <c r="C244" s="142"/>
      <c r="D244" s="142"/>
      <c r="E244" s="142"/>
    </row>
    <row r="245" spans="1:5" x14ac:dyDescent="0.35">
      <c r="A245" s="142">
        <v>241</v>
      </c>
      <c r="B245" s="142" t="s">
        <v>114</v>
      </c>
      <c r="C245" s="142"/>
      <c r="D245" s="142"/>
      <c r="E245" s="142"/>
    </row>
    <row r="246" spans="1:5" x14ac:dyDescent="0.35">
      <c r="A246" s="142">
        <v>242</v>
      </c>
      <c r="B246" s="142" t="s">
        <v>114</v>
      </c>
      <c r="C246" s="142"/>
      <c r="D246" s="142"/>
      <c r="E246" s="142"/>
    </row>
    <row r="247" spans="1:5" x14ac:dyDescent="0.35">
      <c r="A247" s="142">
        <v>243</v>
      </c>
      <c r="B247" s="142" t="s">
        <v>114</v>
      </c>
      <c r="C247" s="142"/>
      <c r="D247" s="142"/>
      <c r="E247" s="142"/>
    </row>
    <row r="248" spans="1:5" x14ac:dyDescent="0.35">
      <c r="A248" s="142">
        <v>244</v>
      </c>
      <c r="B248" s="142" t="s">
        <v>114</v>
      </c>
      <c r="C248" s="142"/>
      <c r="D248" s="142"/>
      <c r="E248" s="142"/>
    </row>
    <row r="249" spans="1:5" x14ac:dyDescent="0.35">
      <c r="A249" s="142">
        <v>245</v>
      </c>
      <c r="B249" s="142" t="s">
        <v>114</v>
      </c>
      <c r="C249" s="142"/>
      <c r="D249" s="142"/>
      <c r="E249" s="142"/>
    </row>
    <row r="250" spans="1:5" x14ac:dyDescent="0.35">
      <c r="A250" s="142">
        <v>246</v>
      </c>
      <c r="B250" s="142" t="s">
        <v>114</v>
      </c>
      <c r="C250" s="142"/>
      <c r="D250" s="142"/>
      <c r="E250" s="142"/>
    </row>
    <row r="251" spans="1:5" x14ac:dyDescent="0.35">
      <c r="A251" s="142">
        <v>247</v>
      </c>
      <c r="B251" s="142" t="s">
        <v>114</v>
      </c>
      <c r="C251" s="142"/>
      <c r="D251" s="142"/>
      <c r="E251" s="142"/>
    </row>
    <row r="252" spans="1:5" x14ac:dyDescent="0.35">
      <c r="A252" s="142">
        <v>248</v>
      </c>
      <c r="B252" s="142" t="s">
        <v>114</v>
      </c>
      <c r="C252" s="142"/>
      <c r="D252" s="142"/>
      <c r="E252" s="142"/>
    </row>
    <row r="253" spans="1:5" x14ac:dyDescent="0.35">
      <c r="A253" s="142">
        <v>249</v>
      </c>
      <c r="B253" s="142" t="s">
        <v>114</v>
      </c>
      <c r="C253" s="142"/>
      <c r="D253" s="142"/>
      <c r="E253" s="142"/>
    </row>
    <row r="254" spans="1:5" x14ac:dyDescent="0.35">
      <c r="A254" s="142">
        <v>250</v>
      </c>
      <c r="B254" s="142" t="s">
        <v>114</v>
      </c>
      <c r="C254" s="142"/>
      <c r="D254" s="142"/>
      <c r="E254" s="142"/>
    </row>
    <row r="255" spans="1:5" x14ac:dyDescent="0.35">
      <c r="A255" s="142">
        <v>251</v>
      </c>
      <c r="B255" s="142" t="s">
        <v>114</v>
      </c>
      <c r="C255" s="142"/>
      <c r="D255" s="142"/>
      <c r="E255" s="142"/>
    </row>
    <row r="256" spans="1:5" x14ac:dyDescent="0.35">
      <c r="A256" s="142">
        <v>252</v>
      </c>
      <c r="B256" s="142" t="s">
        <v>114</v>
      </c>
      <c r="C256" s="142"/>
      <c r="D256" s="142"/>
      <c r="E256" s="142"/>
    </row>
    <row r="257" spans="1:5" x14ac:dyDescent="0.35">
      <c r="A257" s="142">
        <v>253</v>
      </c>
      <c r="B257" s="142" t="s">
        <v>114</v>
      </c>
      <c r="C257" s="142"/>
      <c r="D257" s="142"/>
      <c r="E257" s="142"/>
    </row>
    <row r="258" spans="1:5" x14ac:dyDescent="0.35">
      <c r="A258" s="142">
        <v>254</v>
      </c>
      <c r="B258" s="142" t="s">
        <v>114</v>
      </c>
      <c r="C258" s="142"/>
      <c r="D258" s="142"/>
      <c r="E258" s="142"/>
    </row>
    <row r="259" spans="1:5" x14ac:dyDescent="0.35">
      <c r="A259" s="142">
        <v>255</v>
      </c>
      <c r="B259" s="142" t="s">
        <v>114</v>
      </c>
      <c r="C259" s="142"/>
      <c r="D259" s="142"/>
      <c r="E259" s="142"/>
    </row>
    <row r="260" spans="1:5" x14ac:dyDescent="0.35">
      <c r="A260" s="142">
        <v>256</v>
      </c>
      <c r="B260" s="142" t="s">
        <v>114</v>
      </c>
      <c r="C260" s="142"/>
      <c r="D260" s="142"/>
      <c r="E260" s="142"/>
    </row>
    <row r="261" spans="1:5" x14ac:dyDescent="0.35">
      <c r="A261" s="142">
        <v>257</v>
      </c>
      <c r="B261" s="142" t="s">
        <v>114</v>
      </c>
      <c r="C261" s="142"/>
      <c r="D261" s="142"/>
      <c r="E261" s="142"/>
    </row>
    <row r="262" spans="1:5" x14ac:dyDescent="0.35">
      <c r="A262" s="142">
        <v>258</v>
      </c>
      <c r="B262" s="142" t="s">
        <v>114</v>
      </c>
      <c r="C262" s="142"/>
      <c r="D262" s="142"/>
      <c r="E262" s="142"/>
    </row>
    <row r="263" spans="1:5" x14ac:dyDescent="0.35">
      <c r="A263" s="142">
        <v>259</v>
      </c>
      <c r="B263" s="142" t="s">
        <v>114</v>
      </c>
      <c r="C263" s="142"/>
      <c r="D263" s="142"/>
      <c r="E263" s="142"/>
    </row>
    <row r="264" spans="1:5" x14ac:dyDescent="0.35">
      <c r="A264" s="142">
        <v>260</v>
      </c>
      <c r="B264" s="142" t="s">
        <v>114</v>
      </c>
      <c r="C264" s="142"/>
      <c r="D264" s="142"/>
      <c r="E264" s="142"/>
    </row>
    <row r="265" spans="1:5" x14ac:dyDescent="0.35">
      <c r="A265" s="142">
        <v>261</v>
      </c>
      <c r="B265" s="142" t="s">
        <v>114</v>
      </c>
      <c r="C265" s="142"/>
      <c r="D265" s="142"/>
      <c r="E265" s="142"/>
    </row>
    <row r="266" spans="1:5" x14ac:dyDescent="0.35">
      <c r="A266" s="142">
        <v>262</v>
      </c>
      <c r="B266" s="142" t="s">
        <v>114</v>
      </c>
      <c r="C266" s="142"/>
      <c r="D266" s="142"/>
      <c r="E266" s="142"/>
    </row>
    <row r="267" spans="1:5" x14ac:dyDescent="0.35">
      <c r="A267" s="142">
        <v>263</v>
      </c>
      <c r="B267" s="142" t="s">
        <v>114</v>
      </c>
      <c r="C267" s="142"/>
      <c r="D267" s="142"/>
      <c r="E267" s="142"/>
    </row>
    <row r="268" spans="1:5" x14ac:dyDescent="0.35">
      <c r="A268" s="142">
        <v>264</v>
      </c>
      <c r="B268" s="142" t="s">
        <v>114</v>
      </c>
      <c r="C268" s="142"/>
      <c r="D268" s="142"/>
      <c r="E268" s="142"/>
    </row>
    <row r="269" spans="1:5" x14ac:dyDescent="0.35">
      <c r="A269" s="142">
        <v>265</v>
      </c>
      <c r="B269" s="142" t="s">
        <v>114</v>
      </c>
      <c r="C269" s="142"/>
      <c r="D269" s="142"/>
      <c r="E269" s="142"/>
    </row>
    <row r="270" spans="1:5" x14ac:dyDescent="0.35">
      <c r="A270" s="142">
        <v>266</v>
      </c>
      <c r="B270" s="142" t="s">
        <v>114</v>
      </c>
      <c r="C270" s="142"/>
      <c r="D270" s="142"/>
      <c r="E270" s="142"/>
    </row>
    <row r="271" spans="1:5" x14ac:dyDescent="0.35">
      <c r="A271" s="142">
        <v>267</v>
      </c>
      <c r="B271" s="142" t="s">
        <v>114</v>
      </c>
      <c r="C271" s="142"/>
      <c r="D271" s="142"/>
      <c r="E271" s="142"/>
    </row>
    <row r="272" spans="1:5" x14ac:dyDescent="0.35">
      <c r="A272" s="142">
        <v>268</v>
      </c>
      <c r="B272" s="142" t="s">
        <v>114</v>
      </c>
      <c r="C272" s="142"/>
      <c r="D272" s="142"/>
      <c r="E272" s="142"/>
    </row>
    <row r="273" spans="1:5" x14ac:dyDescent="0.35">
      <c r="A273" s="142">
        <v>269</v>
      </c>
      <c r="B273" s="142" t="s">
        <v>114</v>
      </c>
      <c r="C273" s="142"/>
      <c r="D273" s="142"/>
      <c r="E273" s="142"/>
    </row>
    <row r="274" spans="1:5" x14ac:dyDescent="0.35">
      <c r="A274" s="142">
        <v>270</v>
      </c>
      <c r="B274" s="142" t="s">
        <v>114</v>
      </c>
      <c r="C274" s="142"/>
      <c r="D274" s="142"/>
      <c r="E274" s="142"/>
    </row>
    <row r="275" spans="1:5" x14ac:dyDescent="0.35">
      <c r="A275" s="142">
        <v>271</v>
      </c>
      <c r="B275" s="142" t="s">
        <v>114</v>
      </c>
      <c r="C275" s="142"/>
      <c r="D275" s="142"/>
      <c r="E275" s="142"/>
    </row>
    <row r="276" spans="1:5" x14ac:dyDescent="0.35">
      <c r="A276" s="142">
        <v>272</v>
      </c>
      <c r="B276" s="142" t="s">
        <v>114</v>
      </c>
      <c r="C276" s="142"/>
      <c r="D276" s="142"/>
      <c r="E276" s="142"/>
    </row>
    <row r="277" spans="1:5" x14ac:dyDescent="0.35">
      <c r="A277" s="142">
        <v>273</v>
      </c>
      <c r="B277" s="142" t="s">
        <v>114</v>
      </c>
      <c r="C277" s="142"/>
      <c r="D277" s="142"/>
      <c r="E277" s="142"/>
    </row>
    <row r="278" spans="1:5" x14ac:dyDescent="0.35">
      <c r="A278" s="142">
        <v>274</v>
      </c>
      <c r="B278" s="142" t="s">
        <v>114</v>
      </c>
      <c r="C278" s="142"/>
      <c r="D278" s="142"/>
      <c r="E278" s="142"/>
    </row>
    <row r="279" spans="1:5" x14ac:dyDescent="0.35">
      <c r="A279" s="142">
        <v>275</v>
      </c>
      <c r="B279" s="142" t="s">
        <v>114</v>
      </c>
      <c r="C279" s="142"/>
      <c r="D279" s="142"/>
      <c r="E279" s="142"/>
    </row>
    <row r="280" spans="1:5" x14ac:dyDescent="0.35">
      <c r="A280" s="142">
        <v>276</v>
      </c>
      <c r="B280" s="142" t="s">
        <v>114</v>
      </c>
      <c r="C280" s="142"/>
      <c r="D280" s="142"/>
      <c r="E280" s="142"/>
    </row>
    <row r="281" spans="1:5" x14ac:dyDescent="0.35">
      <c r="A281" s="142">
        <v>277</v>
      </c>
      <c r="B281" s="142" t="s">
        <v>114</v>
      </c>
      <c r="C281" s="142"/>
      <c r="D281" s="142"/>
      <c r="E281" s="142"/>
    </row>
    <row r="282" spans="1:5" x14ac:dyDescent="0.35">
      <c r="A282" s="142">
        <v>278</v>
      </c>
      <c r="B282" s="142" t="s">
        <v>114</v>
      </c>
      <c r="C282" s="142"/>
      <c r="D282" s="142"/>
      <c r="E282" s="142"/>
    </row>
    <row r="283" spans="1:5" x14ac:dyDescent="0.35">
      <c r="A283" s="142">
        <v>279</v>
      </c>
      <c r="B283" s="142" t="s">
        <v>114</v>
      </c>
      <c r="C283" s="142"/>
      <c r="D283" s="142"/>
      <c r="E283" s="142"/>
    </row>
    <row r="284" spans="1:5" x14ac:dyDescent="0.35">
      <c r="A284" s="142">
        <v>280</v>
      </c>
      <c r="B284" s="142" t="s">
        <v>114</v>
      </c>
      <c r="C284" s="142"/>
      <c r="D284" s="142"/>
      <c r="E284" s="142"/>
    </row>
    <row r="285" spans="1:5" x14ac:dyDescent="0.35">
      <c r="A285" s="142">
        <v>281</v>
      </c>
      <c r="B285" s="142" t="s">
        <v>114</v>
      </c>
      <c r="C285" s="142"/>
      <c r="D285" s="142"/>
      <c r="E285" s="142"/>
    </row>
    <row r="286" spans="1:5" x14ac:dyDescent="0.35">
      <c r="A286" s="142">
        <v>282</v>
      </c>
      <c r="B286" s="142" t="s">
        <v>114</v>
      </c>
      <c r="C286" s="142"/>
      <c r="D286" s="142"/>
      <c r="E286" s="142"/>
    </row>
    <row r="287" spans="1:5" x14ac:dyDescent="0.35">
      <c r="A287" s="142">
        <v>283</v>
      </c>
      <c r="B287" s="142" t="s">
        <v>114</v>
      </c>
      <c r="C287" s="142"/>
      <c r="D287" s="142"/>
      <c r="E287" s="142"/>
    </row>
    <row r="288" spans="1:5" x14ac:dyDescent="0.35">
      <c r="A288" s="142">
        <v>284</v>
      </c>
      <c r="B288" s="142" t="s">
        <v>114</v>
      </c>
      <c r="C288" s="142"/>
      <c r="D288" s="142"/>
      <c r="E288" s="142"/>
    </row>
    <row r="289" spans="1:5" x14ac:dyDescent="0.35">
      <c r="A289" s="142">
        <v>285</v>
      </c>
      <c r="B289" s="142" t="s">
        <v>114</v>
      </c>
      <c r="C289" s="142"/>
      <c r="D289" s="142"/>
      <c r="E289" s="142"/>
    </row>
    <row r="290" spans="1:5" x14ac:dyDescent="0.35">
      <c r="A290" s="142">
        <v>286</v>
      </c>
      <c r="B290" s="142" t="s">
        <v>114</v>
      </c>
      <c r="C290" s="142"/>
      <c r="D290" s="142"/>
      <c r="E290" s="142"/>
    </row>
    <row r="291" spans="1:5" x14ac:dyDescent="0.35">
      <c r="A291" s="142">
        <v>287</v>
      </c>
      <c r="B291" s="142" t="s">
        <v>114</v>
      </c>
      <c r="C291" s="142"/>
      <c r="D291" s="142"/>
      <c r="E291" s="142"/>
    </row>
    <row r="292" spans="1:5" x14ac:dyDescent="0.35">
      <c r="A292" s="142">
        <v>288</v>
      </c>
      <c r="B292" s="142" t="s">
        <v>114</v>
      </c>
      <c r="C292" s="142"/>
      <c r="D292" s="142"/>
      <c r="E292" s="142"/>
    </row>
    <row r="293" spans="1:5" x14ac:dyDescent="0.35">
      <c r="A293" s="142">
        <v>289</v>
      </c>
      <c r="B293" s="142" t="s">
        <v>114</v>
      </c>
      <c r="C293" s="142"/>
      <c r="D293" s="142"/>
      <c r="E293" s="142"/>
    </row>
    <row r="294" spans="1:5" x14ac:dyDescent="0.35">
      <c r="A294" s="142">
        <v>290</v>
      </c>
      <c r="B294" s="142" t="s">
        <v>114</v>
      </c>
      <c r="C294" s="142"/>
      <c r="D294" s="142"/>
      <c r="E294" s="142"/>
    </row>
    <row r="295" spans="1:5" x14ac:dyDescent="0.35">
      <c r="A295" s="142">
        <v>291</v>
      </c>
      <c r="B295" s="142" t="s">
        <v>114</v>
      </c>
      <c r="C295" s="142"/>
      <c r="D295" s="142"/>
      <c r="E295" s="142"/>
    </row>
    <row r="296" spans="1:5" x14ac:dyDescent="0.35">
      <c r="A296" s="142">
        <v>292</v>
      </c>
      <c r="B296" s="142" t="s">
        <v>114</v>
      </c>
      <c r="C296" s="142"/>
      <c r="D296" s="142"/>
      <c r="E296" s="142"/>
    </row>
    <row r="297" spans="1:5" x14ac:dyDescent="0.35">
      <c r="A297" s="142">
        <v>293</v>
      </c>
      <c r="B297" s="142" t="s">
        <v>114</v>
      </c>
      <c r="C297" s="142"/>
      <c r="D297" s="142"/>
      <c r="E297" s="142"/>
    </row>
    <row r="298" spans="1:5" x14ac:dyDescent="0.35">
      <c r="A298" s="142">
        <v>294</v>
      </c>
      <c r="B298" s="142" t="s">
        <v>114</v>
      </c>
      <c r="C298" s="142"/>
      <c r="D298" s="142"/>
      <c r="E298" s="142"/>
    </row>
    <row r="299" spans="1:5" x14ac:dyDescent="0.35">
      <c r="A299" s="142">
        <v>295</v>
      </c>
      <c r="B299" s="142" t="s">
        <v>114</v>
      </c>
      <c r="C299" s="142"/>
      <c r="D299" s="142"/>
      <c r="E299" s="142"/>
    </row>
    <row r="300" spans="1:5" x14ac:dyDescent="0.35">
      <c r="A300" s="142">
        <v>296</v>
      </c>
      <c r="B300" s="142" t="s">
        <v>114</v>
      </c>
      <c r="C300" s="142"/>
      <c r="D300" s="142"/>
      <c r="E300" s="142"/>
    </row>
    <row r="301" spans="1:5" x14ac:dyDescent="0.35">
      <c r="A301" s="142">
        <v>297</v>
      </c>
      <c r="B301" s="142" t="s">
        <v>114</v>
      </c>
      <c r="C301" s="142"/>
      <c r="D301" s="142"/>
      <c r="E301" s="142"/>
    </row>
    <row r="302" spans="1:5" x14ac:dyDescent="0.35">
      <c r="A302" s="142">
        <v>298</v>
      </c>
      <c r="B302" s="142" t="s">
        <v>114</v>
      </c>
      <c r="C302" s="142"/>
      <c r="D302" s="142"/>
      <c r="E302" s="142"/>
    </row>
    <row r="303" spans="1:5" x14ac:dyDescent="0.35">
      <c r="A303" s="142">
        <v>299</v>
      </c>
      <c r="B303" s="142" t="s">
        <v>114</v>
      </c>
      <c r="C303" s="142"/>
      <c r="D303" s="142"/>
      <c r="E303" s="142"/>
    </row>
    <row r="304" spans="1:5" x14ac:dyDescent="0.35">
      <c r="A304" s="142">
        <v>300</v>
      </c>
      <c r="B304" s="142" t="s">
        <v>114</v>
      </c>
      <c r="C304" s="142"/>
      <c r="D304" s="142"/>
      <c r="E304" s="142"/>
    </row>
    <row r="305" spans="1:5" x14ac:dyDescent="0.35">
      <c r="A305" s="142">
        <v>301</v>
      </c>
      <c r="B305" s="142" t="s">
        <v>114</v>
      </c>
      <c r="C305" s="142"/>
      <c r="D305" s="142"/>
      <c r="E305" s="142"/>
    </row>
    <row r="306" spans="1:5" x14ac:dyDescent="0.35">
      <c r="A306" s="142">
        <v>302</v>
      </c>
      <c r="B306" s="142" t="s">
        <v>114</v>
      </c>
      <c r="C306" s="142"/>
      <c r="D306" s="142"/>
      <c r="E306" s="142"/>
    </row>
    <row r="307" spans="1:5" x14ac:dyDescent="0.35">
      <c r="A307" s="142">
        <v>303</v>
      </c>
      <c r="B307" s="142" t="s">
        <v>114</v>
      </c>
      <c r="C307" s="142"/>
      <c r="D307" s="142"/>
      <c r="E307" s="142"/>
    </row>
    <row r="308" spans="1:5" x14ac:dyDescent="0.35">
      <c r="A308" s="142">
        <v>304</v>
      </c>
      <c r="B308" s="142" t="s">
        <v>114</v>
      </c>
      <c r="C308" s="142"/>
      <c r="D308" s="142"/>
      <c r="E308" s="142"/>
    </row>
    <row r="309" spans="1:5" x14ac:dyDescent="0.35">
      <c r="A309" s="142">
        <v>305</v>
      </c>
      <c r="B309" s="142" t="s">
        <v>114</v>
      </c>
      <c r="C309" s="142"/>
      <c r="D309" s="142"/>
      <c r="E309" s="142"/>
    </row>
    <row r="310" spans="1:5" x14ac:dyDescent="0.35">
      <c r="A310" s="142">
        <v>306</v>
      </c>
      <c r="B310" s="142" t="s">
        <v>114</v>
      </c>
      <c r="C310" s="142"/>
      <c r="D310" s="142"/>
      <c r="E310" s="142"/>
    </row>
    <row r="311" spans="1:5" x14ac:dyDescent="0.35">
      <c r="A311" s="142">
        <v>307</v>
      </c>
      <c r="B311" s="142" t="s">
        <v>114</v>
      </c>
      <c r="C311" s="142"/>
      <c r="D311" s="142"/>
      <c r="E311" s="142"/>
    </row>
    <row r="312" spans="1:5" x14ac:dyDescent="0.35">
      <c r="A312" s="142">
        <v>308</v>
      </c>
      <c r="B312" s="142" t="s">
        <v>114</v>
      </c>
      <c r="C312" s="142"/>
      <c r="D312" s="142"/>
      <c r="E312" s="142"/>
    </row>
    <row r="313" spans="1:5" x14ac:dyDescent="0.35">
      <c r="A313" s="142">
        <v>309</v>
      </c>
      <c r="B313" s="142" t="s">
        <v>114</v>
      </c>
      <c r="C313" s="142"/>
      <c r="D313" s="142"/>
      <c r="E313" s="142"/>
    </row>
    <row r="314" spans="1:5" x14ac:dyDescent="0.35">
      <c r="A314" s="142">
        <v>310</v>
      </c>
      <c r="B314" s="142" t="s">
        <v>114</v>
      </c>
      <c r="C314" s="142"/>
      <c r="D314" s="142"/>
      <c r="E314" s="142"/>
    </row>
    <row r="315" spans="1:5" x14ac:dyDescent="0.35">
      <c r="A315" s="142">
        <v>311</v>
      </c>
      <c r="B315" s="142" t="s">
        <v>114</v>
      </c>
      <c r="C315" s="142"/>
      <c r="D315" s="142"/>
      <c r="E315" s="142"/>
    </row>
    <row r="316" spans="1:5" x14ac:dyDescent="0.35">
      <c r="A316" s="142">
        <v>312</v>
      </c>
      <c r="B316" s="142" t="s">
        <v>114</v>
      </c>
      <c r="C316" s="142"/>
      <c r="D316" s="142"/>
      <c r="E316" s="142"/>
    </row>
    <row r="317" spans="1:5" x14ac:dyDescent="0.35">
      <c r="A317" s="142">
        <v>313</v>
      </c>
      <c r="B317" s="142" t="s">
        <v>114</v>
      </c>
      <c r="C317" s="142"/>
      <c r="D317" s="142"/>
      <c r="E317" s="142"/>
    </row>
    <row r="318" spans="1:5" x14ac:dyDescent="0.35">
      <c r="A318" s="142">
        <v>314</v>
      </c>
      <c r="B318" s="142" t="s">
        <v>114</v>
      </c>
      <c r="C318" s="142"/>
      <c r="D318" s="142"/>
      <c r="E318" s="142"/>
    </row>
    <row r="319" spans="1:5" x14ac:dyDescent="0.35">
      <c r="A319" s="142">
        <v>315</v>
      </c>
      <c r="B319" s="142" t="s">
        <v>114</v>
      </c>
      <c r="C319" s="142"/>
      <c r="D319" s="142"/>
      <c r="E319" s="142"/>
    </row>
    <row r="320" spans="1:5" x14ac:dyDescent="0.35">
      <c r="A320" s="142">
        <v>316</v>
      </c>
      <c r="B320" s="142" t="s">
        <v>114</v>
      </c>
      <c r="C320" s="142"/>
      <c r="D320" s="142"/>
      <c r="E320" s="142"/>
    </row>
    <row r="321" spans="1:5" x14ac:dyDescent="0.35">
      <c r="A321" s="142">
        <v>317</v>
      </c>
      <c r="B321" s="142" t="s">
        <v>114</v>
      </c>
      <c r="C321" s="142"/>
      <c r="D321" s="142"/>
      <c r="E321" s="142"/>
    </row>
    <row r="322" spans="1:5" x14ac:dyDescent="0.35">
      <c r="A322" s="142">
        <v>318</v>
      </c>
      <c r="B322" s="142" t="s">
        <v>114</v>
      </c>
      <c r="C322" s="142"/>
      <c r="D322" s="142"/>
      <c r="E322" s="142"/>
    </row>
    <row r="323" spans="1:5" x14ac:dyDescent="0.35">
      <c r="A323" s="142">
        <v>319</v>
      </c>
      <c r="B323" s="142" t="s">
        <v>114</v>
      </c>
      <c r="C323" s="142"/>
      <c r="D323" s="142"/>
      <c r="E323" s="142"/>
    </row>
    <row r="324" spans="1:5" x14ac:dyDescent="0.35">
      <c r="A324" s="142">
        <v>320</v>
      </c>
      <c r="B324" s="142" t="s">
        <v>114</v>
      </c>
      <c r="C324" s="142"/>
      <c r="D324" s="142"/>
      <c r="E324" s="142"/>
    </row>
    <row r="325" spans="1:5" x14ac:dyDescent="0.35">
      <c r="A325" s="142">
        <v>321</v>
      </c>
      <c r="B325" s="142" t="s">
        <v>114</v>
      </c>
      <c r="C325" s="142"/>
      <c r="D325" s="142"/>
      <c r="E325" s="142"/>
    </row>
    <row r="326" spans="1:5" x14ac:dyDescent="0.35">
      <c r="A326" s="142">
        <v>322</v>
      </c>
      <c r="B326" s="142" t="s">
        <v>114</v>
      </c>
      <c r="C326" s="142"/>
      <c r="D326" s="142"/>
      <c r="E326" s="142"/>
    </row>
    <row r="327" spans="1:5" x14ac:dyDescent="0.35">
      <c r="A327" s="142">
        <v>323</v>
      </c>
      <c r="B327" s="142" t="s">
        <v>114</v>
      </c>
      <c r="C327" s="142"/>
      <c r="D327" s="142"/>
      <c r="E327" s="142"/>
    </row>
    <row r="328" spans="1:5" x14ac:dyDescent="0.35">
      <c r="A328" s="142">
        <v>324</v>
      </c>
      <c r="B328" s="142" t="s">
        <v>114</v>
      </c>
      <c r="C328" s="142"/>
      <c r="D328" s="142"/>
      <c r="E328" s="142"/>
    </row>
    <row r="329" spans="1:5" x14ac:dyDescent="0.35">
      <c r="A329" s="142">
        <v>325</v>
      </c>
      <c r="B329" s="142" t="s">
        <v>114</v>
      </c>
      <c r="C329" s="142"/>
      <c r="D329" s="142"/>
      <c r="E329" s="142"/>
    </row>
    <row r="330" spans="1:5" x14ac:dyDescent="0.35">
      <c r="A330" s="142">
        <v>326</v>
      </c>
      <c r="B330" s="142" t="s">
        <v>114</v>
      </c>
      <c r="C330" s="142"/>
      <c r="D330" s="142"/>
      <c r="E330" s="142"/>
    </row>
    <row r="331" spans="1:5" x14ac:dyDescent="0.35">
      <c r="A331" s="142">
        <v>327</v>
      </c>
      <c r="B331" s="142" t="s">
        <v>114</v>
      </c>
      <c r="C331" s="142"/>
      <c r="D331" s="142"/>
      <c r="E331" s="142"/>
    </row>
    <row r="332" spans="1:5" x14ac:dyDescent="0.35">
      <c r="A332" s="142">
        <v>328</v>
      </c>
      <c r="B332" s="142" t="s">
        <v>114</v>
      </c>
      <c r="C332" s="142"/>
      <c r="D332" s="142"/>
      <c r="E332" s="142"/>
    </row>
    <row r="333" spans="1:5" x14ac:dyDescent="0.35">
      <c r="A333" s="142">
        <v>329</v>
      </c>
      <c r="B333" s="142" t="s">
        <v>114</v>
      </c>
      <c r="C333" s="142"/>
      <c r="D333" s="142"/>
      <c r="E333" s="142"/>
    </row>
    <row r="334" spans="1:5" x14ac:dyDescent="0.35">
      <c r="A334" s="142">
        <v>330</v>
      </c>
      <c r="B334" s="142" t="s">
        <v>114</v>
      </c>
      <c r="C334" s="142"/>
      <c r="D334" s="142"/>
      <c r="E334" s="142"/>
    </row>
    <row r="335" spans="1:5" x14ac:dyDescent="0.35">
      <c r="A335" s="142">
        <v>331</v>
      </c>
      <c r="B335" s="142" t="s">
        <v>114</v>
      </c>
      <c r="C335" s="142"/>
      <c r="D335" s="142"/>
      <c r="E335" s="142"/>
    </row>
    <row r="336" spans="1:5" x14ac:dyDescent="0.35">
      <c r="A336" s="142">
        <v>332</v>
      </c>
      <c r="B336" s="142" t="s">
        <v>114</v>
      </c>
      <c r="C336" s="142"/>
      <c r="D336" s="142"/>
      <c r="E336" s="142"/>
    </row>
    <row r="337" spans="1:5" x14ac:dyDescent="0.35">
      <c r="A337" s="142">
        <v>333</v>
      </c>
      <c r="B337" s="142" t="s">
        <v>114</v>
      </c>
      <c r="C337" s="142"/>
      <c r="D337" s="142"/>
      <c r="E337" s="142"/>
    </row>
    <row r="338" spans="1:5" x14ac:dyDescent="0.35">
      <c r="A338" s="142">
        <v>334</v>
      </c>
      <c r="B338" s="142" t="s">
        <v>114</v>
      </c>
      <c r="C338" s="142"/>
      <c r="D338" s="142"/>
      <c r="E338" s="142"/>
    </row>
    <row r="339" spans="1:5" x14ac:dyDescent="0.35">
      <c r="A339" s="142">
        <v>335</v>
      </c>
      <c r="B339" s="142" t="s">
        <v>114</v>
      </c>
      <c r="C339" s="142"/>
      <c r="D339" s="142"/>
      <c r="E339" s="142"/>
    </row>
    <row r="340" spans="1:5" x14ac:dyDescent="0.35">
      <c r="A340" s="142">
        <v>336</v>
      </c>
      <c r="B340" s="142" t="s">
        <v>114</v>
      </c>
      <c r="C340" s="142"/>
      <c r="D340" s="142"/>
      <c r="E340" s="142"/>
    </row>
    <row r="341" spans="1:5" x14ac:dyDescent="0.35">
      <c r="A341" s="142">
        <v>337</v>
      </c>
      <c r="B341" s="142" t="s">
        <v>114</v>
      </c>
      <c r="C341" s="142"/>
      <c r="D341" s="142"/>
      <c r="E341" s="142"/>
    </row>
    <row r="342" spans="1:5" x14ac:dyDescent="0.35">
      <c r="A342" s="142">
        <v>338</v>
      </c>
      <c r="B342" s="142" t="s">
        <v>114</v>
      </c>
      <c r="C342" s="142"/>
      <c r="D342" s="142"/>
      <c r="E342" s="142"/>
    </row>
    <row r="343" spans="1:5" x14ac:dyDescent="0.35">
      <c r="A343" s="142">
        <v>339</v>
      </c>
      <c r="B343" s="142" t="s">
        <v>114</v>
      </c>
      <c r="C343" s="142"/>
      <c r="D343" s="142"/>
      <c r="E343" s="142"/>
    </row>
    <row r="344" spans="1:5" x14ac:dyDescent="0.35">
      <c r="A344" s="142">
        <v>340</v>
      </c>
      <c r="B344" s="142" t="s">
        <v>114</v>
      </c>
      <c r="C344" s="142"/>
      <c r="D344" s="142"/>
      <c r="E344" s="142"/>
    </row>
    <row r="345" spans="1:5" x14ac:dyDescent="0.35">
      <c r="A345" s="142">
        <v>341</v>
      </c>
      <c r="B345" s="142" t="s">
        <v>114</v>
      </c>
      <c r="C345" s="142"/>
      <c r="D345" s="142"/>
      <c r="E345" s="142"/>
    </row>
    <row r="346" spans="1:5" x14ac:dyDescent="0.35">
      <c r="A346" s="142">
        <v>342</v>
      </c>
      <c r="B346" s="142" t="s">
        <v>114</v>
      </c>
      <c r="C346" s="142"/>
      <c r="D346" s="142"/>
      <c r="E346" s="142"/>
    </row>
    <row r="347" spans="1:5" x14ac:dyDescent="0.35">
      <c r="A347" s="142">
        <v>343</v>
      </c>
      <c r="B347" s="142" t="s">
        <v>114</v>
      </c>
      <c r="C347" s="142"/>
      <c r="D347" s="142"/>
      <c r="E347" s="142"/>
    </row>
    <row r="348" spans="1:5" x14ac:dyDescent="0.35">
      <c r="A348" s="142">
        <v>344</v>
      </c>
      <c r="B348" s="142" t="s">
        <v>114</v>
      </c>
      <c r="C348" s="142"/>
      <c r="D348" s="142"/>
      <c r="E348" s="142"/>
    </row>
    <row r="349" spans="1:5" x14ac:dyDescent="0.35">
      <c r="A349" s="142">
        <v>345</v>
      </c>
      <c r="B349" s="142" t="s">
        <v>114</v>
      </c>
      <c r="C349" s="142"/>
      <c r="D349" s="142"/>
      <c r="E349" s="142"/>
    </row>
    <row r="350" spans="1:5" x14ac:dyDescent="0.35">
      <c r="A350" s="142">
        <v>346</v>
      </c>
      <c r="B350" s="142" t="s">
        <v>114</v>
      </c>
      <c r="C350" s="142"/>
      <c r="D350" s="142"/>
      <c r="E350" s="142"/>
    </row>
    <row r="351" spans="1:5" x14ac:dyDescent="0.35">
      <c r="A351" s="142">
        <v>347</v>
      </c>
      <c r="B351" s="142" t="s">
        <v>114</v>
      </c>
      <c r="C351" s="142"/>
      <c r="D351" s="142"/>
      <c r="E351" s="142"/>
    </row>
    <row r="352" spans="1:5" x14ac:dyDescent="0.35">
      <c r="A352" s="142">
        <v>348</v>
      </c>
      <c r="B352" s="142" t="s">
        <v>114</v>
      </c>
      <c r="C352" s="142"/>
      <c r="D352" s="142"/>
      <c r="E352" s="142"/>
    </row>
    <row r="353" spans="1:5" x14ac:dyDescent="0.35">
      <c r="A353" s="142">
        <v>349</v>
      </c>
      <c r="B353" s="142" t="s">
        <v>114</v>
      </c>
      <c r="C353" s="142"/>
      <c r="D353" s="142"/>
      <c r="E353" s="142"/>
    </row>
    <row r="354" spans="1:5" x14ac:dyDescent="0.35">
      <c r="A354" s="142">
        <v>350</v>
      </c>
      <c r="B354" s="142" t="s">
        <v>114</v>
      </c>
      <c r="C354" s="142"/>
      <c r="D354" s="142"/>
      <c r="E354" s="142"/>
    </row>
    <row r="355" spans="1:5" x14ac:dyDescent="0.35">
      <c r="A355" s="142">
        <v>351</v>
      </c>
      <c r="B355" s="142" t="s">
        <v>114</v>
      </c>
      <c r="C355" s="142"/>
      <c r="D355" s="142"/>
      <c r="E355" s="142"/>
    </row>
    <row r="356" spans="1:5" x14ac:dyDescent="0.35">
      <c r="A356" s="142">
        <v>352</v>
      </c>
      <c r="B356" s="142" t="s">
        <v>114</v>
      </c>
      <c r="C356" s="142"/>
      <c r="D356" s="142"/>
      <c r="E356" s="142"/>
    </row>
    <row r="357" spans="1:5" x14ac:dyDescent="0.35">
      <c r="A357" s="142">
        <v>353</v>
      </c>
      <c r="B357" s="142" t="s">
        <v>114</v>
      </c>
      <c r="C357" s="142"/>
      <c r="D357" s="142"/>
      <c r="E357" s="142"/>
    </row>
    <row r="358" spans="1:5" x14ac:dyDescent="0.35">
      <c r="A358" s="142">
        <v>354</v>
      </c>
      <c r="B358" s="142" t="s">
        <v>114</v>
      </c>
      <c r="C358" s="142"/>
      <c r="D358" s="142"/>
      <c r="E358" s="142"/>
    </row>
    <row r="359" spans="1:5" x14ac:dyDescent="0.35">
      <c r="A359" s="142">
        <v>355</v>
      </c>
      <c r="B359" s="142" t="s">
        <v>114</v>
      </c>
      <c r="C359" s="142"/>
      <c r="D359" s="142"/>
      <c r="E359" s="142"/>
    </row>
    <row r="360" spans="1:5" x14ac:dyDescent="0.35">
      <c r="A360" s="142">
        <v>356</v>
      </c>
      <c r="B360" s="142" t="s">
        <v>114</v>
      </c>
      <c r="C360" s="142"/>
      <c r="D360" s="142"/>
      <c r="E360" s="142"/>
    </row>
    <row r="361" spans="1:5" x14ac:dyDescent="0.35">
      <c r="A361" s="142">
        <v>357</v>
      </c>
      <c r="B361" s="142" t="s">
        <v>114</v>
      </c>
      <c r="C361" s="142"/>
      <c r="D361" s="142"/>
      <c r="E361" s="142"/>
    </row>
    <row r="362" spans="1:5" x14ac:dyDescent="0.35">
      <c r="A362" s="142">
        <v>358</v>
      </c>
      <c r="B362" s="142" t="s">
        <v>114</v>
      </c>
      <c r="C362" s="142"/>
      <c r="D362" s="142"/>
      <c r="E362" s="142"/>
    </row>
    <row r="363" spans="1:5" x14ac:dyDescent="0.35">
      <c r="A363" s="142">
        <v>359</v>
      </c>
      <c r="B363" s="142" t="s">
        <v>114</v>
      </c>
      <c r="C363" s="142"/>
      <c r="D363" s="142"/>
      <c r="E363" s="142"/>
    </row>
    <row r="364" spans="1:5" x14ac:dyDescent="0.35">
      <c r="A364" s="142">
        <v>360</v>
      </c>
      <c r="B364" s="142" t="s">
        <v>114</v>
      </c>
      <c r="C364" s="142"/>
      <c r="D364" s="142"/>
      <c r="E364" s="142"/>
    </row>
    <row r="365" spans="1:5" x14ac:dyDescent="0.35">
      <c r="A365" s="142">
        <v>361</v>
      </c>
      <c r="B365" s="142" t="s">
        <v>114</v>
      </c>
      <c r="C365" s="142"/>
      <c r="D365" s="142"/>
      <c r="E365" s="142"/>
    </row>
    <row r="366" spans="1:5" x14ac:dyDescent="0.35">
      <c r="A366" s="142">
        <v>362</v>
      </c>
      <c r="B366" s="142" t="s">
        <v>114</v>
      </c>
      <c r="C366" s="142"/>
      <c r="D366" s="142"/>
      <c r="E366" s="142"/>
    </row>
    <row r="367" spans="1:5" x14ac:dyDescent="0.35">
      <c r="A367" s="142">
        <v>363</v>
      </c>
      <c r="B367" s="142" t="s">
        <v>114</v>
      </c>
      <c r="C367" s="142"/>
      <c r="D367" s="142"/>
      <c r="E367" s="142"/>
    </row>
    <row r="368" spans="1:5" x14ac:dyDescent="0.35">
      <c r="A368" s="142">
        <v>364</v>
      </c>
      <c r="B368" s="142" t="s">
        <v>114</v>
      </c>
      <c r="C368" s="142"/>
      <c r="D368" s="142"/>
      <c r="E368" s="142"/>
    </row>
    <row r="369" spans="1:5" x14ac:dyDescent="0.35">
      <c r="A369" s="142">
        <v>365</v>
      </c>
      <c r="B369" s="142" t="s">
        <v>114</v>
      </c>
      <c r="C369" s="142"/>
      <c r="D369" s="142"/>
      <c r="E369" s="142"/>
    </row>
    <row r="370" spans="1:5" x14ac:dyDescent="0.35">
      <c r="A370" s="142">
        <v>366</v>
      </c>
      <c r="B370" s="142" t="s">
        <v>114</v>
      </c>
      <c r="C370" s="142"/>
      <c r="D370" s="142"/>
      <c r="E370" s="142"/>
    </row>
    <row r="371" spans="1:5" x14ac:dyDescent="0.35">
      <c r="A371" s="142">
        <v>367</v>
      </c>
      <c r="B371" s="142" t="s">
        <v>114</v>
      </c>
      <c r="C371" s="142"/>
      <c r="D371" s="142"/>
      <c r="E371" s="142"/>
    </row>
    <row r="372" spans="1:5" x14ac:dyDescent="0.35">
      <c r="A372" s="142">
        <v>368</v>
      </c>
      <c r="B372" s="142" t="s">
        <v>114</v>
      </c>
      <c r="C372" s="142"/>
      <c r="D372" s="142"/>
      <c r="E372" s="142"/>
    </row>
    <row r="373" spans="1:5" x14ac:dyDescent="0.35">
      <c r="A373" s="142">
        <v>369</v>
      </c>
      <c r="B373" s="142" t="s">
        <v>114</v>
      </c>
      <c r="C373" s="142"/>
      <c r="D373" s="142"/>
      <c r="E373" s="142"/>
    </row>
    <row r="374" spans="1:5" x14ac:dyDescent="0.35">
      <c r="A374" s="142">
        <v>370</v>
      </c>
      <c r="B374" s="142" t="s">
        <v>114</v>
      </c>
      <c r="C374" s="142"/>
      <c r="D374" s="142"/>
      <c r="E374" s="142"/>
    </row>
    <row r="375" spans="1:5" x14ac:dyDescent="0.35">
      <c r="A375" s="142">
        <v>371</v>
      </c>
      <c r="B375" s="142" t="s">
        <v>114</v>
      </c>
      <c r="C375" s="142"/>
      <c r="D375" s="142"/>
      <c r="E375" s="142"/>
    </row>
    <row r="376" spans="1:5" x14ac:dyDescent="0.35">
      <c r="A376" s="142">
        <v>372</v>
      </c>
      <c r="B376" s="142" t="s">
        <v>114</v>
      </c>
      <c r="C376" s="142"/>
      <c r="D376" s="142"/>
      <c r="E376" s="142"/>
    </row>
    <row r="377" spans="1:5" x14ac:dyDescent="0.35">
      <c r="A377" s="142">
        <v>373</v>
      </c>
      <c r="B377" s="142" t="s">
        <v>114</v>
      </c>
      <c r="C377" s="142"/>
      <c r="D377" s="142"/>
      <c r="E377" s="142"/>
    </row>
    <row r="378" spans="1:5" x14ac:dyDescent="0.35">
      <c r="A378" s="142">
        <v>374</v>
      </c>
      <c r="B378" s="142" t="s">
        <v>114</v>
      </c>
      <c r="C378" s="142"/>
      <c r="D378" s="142"/>
      <c r="E378" s="142"/>
    </row>
    <row r="379" spans="1:5" x14ac:dyDescent="0.35">
      <c r="A379" s="142">
        <v>375</v>
      </c>
      <c r="B379" s="142" t="s">
        <v>114</v>
      </c>
      <c r="C379" s="142"/>
      <c r="D379" s="142"/>
      <c r="E379" s="142"/>
    </row>
    <row r="380" spans="1:5" x14ac:dyDescent="0.35">
      <c r="A380" s="142">
        <v>376</v>
      </c>
      <c r="B380" s="142" t="s">
        <v>114</v>
      </c>
      <c r="C380" s="142"/>
      <c r="D380" s="142"/>
      <c r="E380" s="142"/>
    </row>
    <row r="381" spans="1:5" x14ac:dyDescent="0.35">
      <c r="A381" s="142">
        <v>377</v>
      </c>
      <c r="B381" s="142" t="s">
        <v>114</v>
      </c>
      <c r="C381" s="142"/>
      <c r="D381" s="142"/>
      <c r="E381" s="142"/>
    </row>
    <row r="382" spans="1:5" x14ac:dyDescent="0.35">
      <c r="A382" s="142">
        <v>378</v>
      </c>
      <c r="B382" s="142" t="s">
        <v>114</v>
      </c>
      <c r="C382" s="142"/>
      <c r="D382" s="142"/>
      <c r="E382" s="142"/>
    </row>
    <row r="383" spans="1:5" x14ac:dyDescent="0.35">
      <c r="A383" s="142">
        <v>379</v>
      </c>
      <c r="B383" s="142" t="s">
        <v>114</v>
      </c>
      <c r="C383" s="142"/>
      <c r="D383" s="142"/>
      <c r="E383" s="142"/>
    </row>
    <row r="384" spans="1:5" x14ac:dyDescent="0.35">
      <c r="A384" s="142">
        <v>380</v>
      </c>
      <c r="B384" s="142" t="s">
        <v>114</v>
      </c>
      <c r="C384" s="142"/>
      <c r="D384" s="142"/>
      <c r="E384" s="142"/>
    </row>
    <row r="385" spans="1:5" x14ac:dyDescent="0.35">
      <c r="A385" s="142">
        <v>381</v>
      </c>
      <c r="B385" s="142" t="s">
        <v>114</v>
      </c>
      <c r="C385" s="142"/>
      <c r="D385" s="142"/>
      <c r="E385" s="142"/>
    </row>
    <row r="386" spans="1:5" x14ac:dyDescent="0.35">
      <c r="A386" s="142">
        <v>382</v>
      </c>
      <c r="B386" s="142" t="s">
        <v>114</v>
      </c>
      <c r="C386" s="142"/>
      <c r="D386" s="142"/>
      <c r="E386" s="142"/>
    </row>
    <row r="387" spans="1:5" x14ac:dyDescent="0.35">
      <c r="A387" s="142">
        <v>383</v>
      </c>
      <c r="B387" s="142" t="s">
        <v>114</v>
      </c>
      <c r="C387" s="142"/>
      <c r="D387" s="142"/>
      <c r="E387" s="142"/>
    </row>
    <row r="388" spans="1:5" x14ac:dyDescent="0.35">
      <c r="A388" s="142">
        <v>384</v>
      </c>
      <c r="B388" s="142" t="s">
        <v>114</v>
      </c>
      <c r="C388" s="142"/>
      <c r="D388" s="142"/>
      <c r="E388" s="142"/>
    </row>
    <row r="389" spans="1:5" x14ac:dyDescent="0.35">
      <c r="A389" s="142">
        <v>385</v>
      </c>
      <c r="B389" s="142" t="s">
        <v>114</v>
      </c>
      <c r="C389" s="142"/>
      <c r="D389" s="142"/>
      <c r="E389" s="142"/>
    </row>
    <row r="390" spans="1:5" x14ac:dyDescent="0.35">
      <c r="A390" s="142">
        <v>386</v>
      </c>
      <c r="B390" s="142" t="s">
        <v>114</v>
      </c>
      <c r="C390" s="142"/>
      <c r="D390" s="142"/>
      <c r="E390" s="142"/>
    </row>
    <row r="391" spans="1:5" x14ac:dyDescent="0.35">
      <c r="A391" s="142">
        <v>387</v>
      </c>
      <c r="B391" s="142" t="s">
        <v>114</v>
      </c>
      <c r="C391" s="142"/>
      <c r="D391" s="142"/>
      <c r="E391" s="142"/>
    </row>
    <row r="392" spans="1:5" x14ac:dyDescent="0.35">
      <c r="A392" s="142">
        <v>388</v>
      </c>
      <c r="B392" s="142" t="s">
        <v>114</v>
      </c>
      <c r="C392" s="142"/>
      <c r="D392" s="142"/>
      <c r="E392" s="142"/>
    </row>
    <row r="393" spans="1:5" x14ac:dyDescent="0.35">
      <c r="A393" s="142">
        <v>389</v>
      </c>
      <c r="B393" s="142" t="s">
        <v>114</v>
      </c>
      <c r="C393" s="142"/>
      <c r="D393" s="142"/>
      <c r="E393" s="142"/>
    </row>
    <row r="394" spans="1:5" x14ac:dyDescent="0.35">
      <c r="A394" s="142">
        <v>390</v>
      </c>
      <c r="B394" s="142" t="s">
        <v>114</v>
      </c>
      <c r="C394" s="142"/>
      <c r="D394" s="142"/>
      <c r="E394" s="142"/>
    </row>
    <row r="395" spans="1:5" x14ac:dyDescent="0.35">
      <c r="A395" s="142">
        <v>391</v>
      </c>
      <c r="B395" s="142" t="s">
        <v>114</v>
      </c>
      <c r="C395" s="142"/>
      <c r="D395" s="142"/>
      <c r="E395" s="142"/>
    </row>
    <row r="396" spans="1:5" x14ac:dyDescent="0.35">
      <c r="A396" s="142">
        <v>392</v>
      </c>
      <c r="B396" s="142" t="s">
        <v>114</v>
      </c>
      <c r="C396" s="142"/>
      <c r="D396" s="142"/>
      <c r="E396" s="142"/>
    </row>
    <row r="397" spans="1:5" x14ac:dyDescent="0.35">
      <c r="A397" s="142">
        <v>393</v>
      </c>
      <c r="B397" s="142" t="s">
        <v>114</v>
      </c>
      <c r="C397" s="142"/>
      <c r="D397" s="142"/>
      <c r="E397" s="142"/>
    </row>
    <row r="398" spans="1:5" x14ac:dyDescent="0.35">
      <c r="A398" s="142">
        <v>394</v>
      </c>
      <c r="B398" s="142" t="s">
        <v>114</v>
      </c>
      <c r="C398" s="142"/>
      <c r="D398" s="142"/>
      <c r="E398" s="142"/>
    </row>
    <row r="399" spans="1:5" x14ac:dyDescent="0.35">
      <c r="A399" s="142">
        <v>395</v>
      </c>
      <c r="B399" s="142" t="s">
        <v>114</v>
      </c>
      <c r="C399" s="142"/>
      <c r="D399" s="142"/>
      <c r="E399" s="142"/>
    </row>
    <row r="400" spans="1:5" x14ac:dyDescent="0.35">
      <c r="A400" s="142">
        <v>396</v>
      </c>
      <c r="B400" s="142" t="s">
        <v>114</v>
      </c>
      <c r="C400" s="142"/>
      <c r="D400" s="142"/>
      <c r="E400" s="142"/>
    </row>
    <row r="401" spans="1:5" x14ac:dyDescent="0.35">
      <c r="A401" s="142">
        <v>397</v>
      </c>
      <c r="B401" s="142" t="s">
        <v>114</v>
      </c>
      <c r="C401" s="142"/>
      <c r="D401" s="142"/>
      <c r="E401" s="142"/>
    </row>
    <row r="402" spans="1:5" x14ac:dyDescent="0.35">
      <c r="A402" s="142">
        <v>398</v>
      </c>
      <c r="B402" s="142" t="s">
        <v>114</v>
      </c>
      <c r="C402" s="142"/>
      <c r="D402" s="142"/>
      <c r="E402" s="142"/>
    </row>
    <row r="403" spans="1:5" x14ac:dyDescent="0.35">
      <c r="A403" s="142">
        <v>399</v>
      </c>
      <c r="B403" s="142" t="s">
        <v>114</v>
      </c>
      <c r="C403" s="142"/>
      <c r="D403" s="142"/>
      <c r="E403" s="142"/>
    </row>
    <row r="404" spans="1:5" x14ac:dyDescent="0.35">
      <c r="A404" s="142">
        <v>400</v>
      </c>
      <c r="B404" s="142" t="s">
        <v>114</v>
      </c>
      <c r="C404" s="142"/>
      <c r="D404" s="142"/>
      <c r="E404" s="142"/>
    </row>
    <row r="405" spans="1:5" x14ac:dyDescent="0.35">
      <c r="A405" s="142">
        <v>401</v>
      </c>
      <c r="B405" s="142" t="s">
        <v>114</v>
      </c>
      <c r="C405" s="142"/>
      <c r="D405" s="142"/>
      <c r="E405" s="142"/>
    </row>
    <row r="406" spans="1:5" x14ac:dyDescent="0.35">
      <c r="A406" s="142">
        <v>402</v>
      </c>
      <c r="B406" s="142" t="s">
        <v>114</v>
      </c>
      <c r="C406" s="142"/>
      <c r="D406" s="142"/>
      <c r="E406" s="142"/>
    </row>
    <row r="407" spans="1:5" x14ac:dyDescent="0.35">
      <c r="A407" s="142">
        <v>403</v>
      </c>
      <c r="B407" s="142" t="s">
        <v>114</v>
      </c>
      <c r="C407" s="142"/>
      <c r="D407" s="142"/>
      <c r="E407" s="142"/>
    </row>
    <row r="408" spans="1:5" x14ac:dyDescent="0.35">
      <c r="A408" s="142">
        <v>404</v>
      </c>
      <c r="B408" s="142" t="s">
        <v>114</v>
      </c>
      <c r="C408" s="142"/>
      <c r="D408" s="142"/>
      <c r="E408" s="142"/>
    </row>
    <row r="409" spans="1:5" x14ac:dyDescent="0.35">
      <c r="A409" s="142">
        <v>405</v>
      </c>
      <c r="B409" s="142" t="s">
        <v>114</v>
      </c>
      <c r="C409" s="142"/>
      <c r="D409" s="142"/>
      <c r="E409" s="142"/>
    </row>
    <row r="410" spans="1:5" x14ac:dyDescent="0.35">
      <c r="A410" s="142">
        <v>406</v>
      </c>
      <c r="B410" s="142" t="s">
        <v>114</v>
      </c>
      <c r="C410" s="142"/>
      <c r="D410" s="142"/>
      <c r="E410" s="142"/>
    </row>
    <row r="411" spans="1:5" x14ac:dyDescent="0.35">
      <c r="A411" s="142">
        <v>407</v>
      </c>
      <c r="B411" s="142" t="s">
        <v>114</v>
      </c>
      <c r="C411" s="142"/>
      <c r="D411" s="142"/>
      <c r="E411" s="142"/>
    </row>
    <row r="412" spans="1:5" x14ac:dyDescent="0.35">
      <c r="A412" s="142">
        <v>408</v>
      </c>
      <c r="B412" s="142" t="s">
        <v>114</v>
      </c>
      <c r="C412" s="142"/>
      <c r="D412" s="142"/>
      <c r="E412" s="142"/>
    </row>
    <row r="413" spans="1:5" x14ac:dyDescent="0.35">
      <c r="A413" s="142">
        <v>409</v>
      </c>
      <c r="B413" s="142" t="s">
        <v>114</v>
      </c>
      <c r="C413" s="142"/>
      <c r="D413" s="142"/>
      <c r="E413" s="142"/>
    </row>
    <row r="414" spans="1:5" x14ac:dyDescent="0.35">
      <c r="A414" s="142">
        <v>410</v>
      </c>
      <c r="B414" s="142" t="s">
        <v>114</v>
      </c>
      <c r="C414" s="142"/>
      <c r="D414" s="142"/>
      <c r="E414" s="142"/>
    </row>
    <row r="415" spans="1:5" x14ac:dyDescent="0.35">
      <c r="A415" s="142">
        <v>411</v>
      </c>
      <c r="B415" s="142" t="s">
        <v>114</v>
      </c>
      <c r="C415" s="142"/>
      <c r="D415" s="142"/>
      <c r="E415" s="142"/>
    </row>
    <row r="416" spans="1:5" x14ac:dyDescent="0.35">
      <c r="A416" s="142">
        <v>412</v>
      </c>
      <c r="B416" s="142" t="s">
        <v>114</v>
      </c>
      <c r="C416" s="142"/>
      <c r="D416" s="142"/>
      <c r="E416" s="142"/>
    </row>
    <row r="417" spans="1:5" x14ac:dyDescent="0.35">
      <c r="A417" s="142">
        <v>413</v>
      </c>
      <c r="B417" s="142" t="s">
        <v>114</v>
      </c>
      <c r="C417" s="142"/>
      <c r="D417" s="142"/>
      <c r="E417" s="142"/>
    </row>
    <row r="418" spans="1:5" x14ac:dyDescent="0.35">
      <c r="A418" s="142">
        <v>414</v>
      </c>
      <c r="B418" s="142" t="s">
        <v>114</v>
      </c>
      <c r="C418" s="142"/>
      <c r="D418" s="142"/>
      <c r="E418" s="142"/>
    </row>
    <row r="419" spans="1:5" x14ac:dyDescent="0.35">
      <c r="A419" s="142">
        <v>415</v>
      </c>
      <c r="B419" s="142" t="s">
        <v>114</v>
      </c>
      <c r="C419" s="142"/>
      <c r="D419" s="142"/>
      <c r="E419" s="142"/>
    </row>
    <row r="420" spans="1:5" x14ac:dyDescent="0.35">
      <c r="A420" s="142">
        <v>416</v>
      </c>
      <c r="B420" s="142" t="s">
        <v>114</v>
      </c>
      <c r="C420" s="142"/>
      <c r="D420" s="142"/>
      <c r="E420" s="142"/>
    </row>
    <row r="421" spans="1:5" x14ac:dyDescent="0.35">
      <c r="A421" s="142">
        <v>417</v>
      </c>
      <c r="B421" s="142" t="s">
        <v>114</v>
      </c>
      <c r="C421" s="142"/>
      <c r="D421" s="142"/>
      <c r="E421" s="142"/>
    </row>
    <row r="422" spans="1:5" x14ac:dyDescent="0.35">
      <c r="A422" s="142">
        <v>418</v>
      </c>
      <c r="B422" s="142" t="s">
        <v>114</v>
      </c>
      <c r="C422" s="142"/>
      <c r="D422" s="142"/>
      <c r="E422" s="142"/>
    </row>
    <row r="423" spans="1:5" x14ac:dyDescent="0.35">
      <c r="A423" s="142">
        <v>419</v>
      </c>
      <c r="B423" s="142" t="s">
        <v>114</v>
      </c>
      <c r="C423" s="142"/>
      <c r="D423" s="142"/>
      <c r="E423" s="142"/>
    </row>
    <row r="424" spans="1:5" x14ac:dyDescent="0.35">
      <c r="A424" s="142">
        <v>420</v>
      </c>
      <c r="B424" s="142" t="s">
        <v>114</v>
      </c>
      <c r="C424" s="142"/>
      <c r="D424" s="142"/>
      <c r="E424" s="142"/>
    </row>
    <row r="425" spans="1:5" x14ac:dyDescent="0.35">
      <c r="A425" s="142">
        <v>421</v>
      </c>
      <c r="B425" s="142" t="s">
        <v>114</v>
      </c>
      <c r="C425" s="142"/>
      <c r="D425" s="142"/>
      <c r="E425" s="142"/>
    </row>
    <row r="426" spans="1:5" x14ac:dyDescent="0.35">
      <c r="A426" s="142">
        <v>422</v>
      </c>
      <c r="B426" s="142" t="s">
        <v>114</v>
      </c>
      <c r="C426" s="142"/>
      <c r="D426" s="142"/>
      <c r="E426" s="142"/>
    </row>
    <row r="427" spans="1:5" x14ac:dyDescent="0.35">
      <c r="A427" s="142">
        <v>423</v>
      </c>
      <c r="B427" s="142" t="s">
        <v>114</v>
      </c>
      <c r="C427" s="142"/>
      <c r="D427" s="142"/>
      <c r="E427" s="142"/>
    </row>
    <row r="428" spans="1:5" x14ac:dyDescent="0.35">
      <c r="A428" s="142">
        <v>424</v>
      </c>
      <c r="B428" s="142" t="s">
        <v>114</v>
      </c>
      <c r="C428" s="142"/>
      <c r="D428" s="142"/>
      <c r="E428" s="142"/>
    </row>
    <row r="429" spans="1:5" x14ac:dyDescent="0.35">
      <c r="A429" s="142">
        <v>425</v>
      </c>
      <c r="B429" s="142" t="s">
        <v>114</v>
      </c>
      <c r="C429" s="142"/>
      <c r="D429" s="142"/>
      <c r="E429" s="142"/>
    </row>
    <row r="430" spans="1:5" x14ac:dyDescent="0.35">
      <c r="A430" s="142">
        <v>426</v>
      </c>
      <c r="B430" s="142" t="s">
        <v>114</v>
      </c>
      <c r="C430" s="142"/>
      <c r="D430" s="142"/>
      <c r="E430" s="142"/>
    </row>
    <row r="431" spans="1:5" x14ac:dyDescent="0.35">
      <c r="A431" s="142">
        <v>427</v>
      </c>
      <c r="B431" s="142" t="s">
        <v>114</v>
      </c>
      <c r="C431" s="142"/>
      <c r="D431" s="142"/>
      <c r="E431" s="142"/>
    </row>
    <row r="432" spans="1:5" x14ac:dyDescent="0.35">
      <c r="A432" s="142">
        <v>428</v>
      </c>
      <c r="B432" s="142" t="s">
        <v>114</v>
      </c>
      <c r="C432" s="142"/>
      <c r="D432" s="142"/>
      <c r="E432" s="142"/>
    </row>
    <row r="433" spans="1:5" x14ac:dyDescent="0.35">
      <c r="A433" s="142">
        <v>429</v>
      </c>
      <c r="B433" s="142" t="s">
        <v>114</v>
      </c>
      <c r="C433" s="142"/>
      <c r="D433" s="142"/>
      <c r="E433" s="142"/>
    </row>
    <row r="434" spans="1:5" x14ac:dyDescent="0.35">
      <c r="A434" s="142">
        <v>430</v>
      </c>
      <c r="B434" s="142" t="s">
        <v>114</v>
      </c>
      <c r="C434" s="142"/>
      <c r="D434" s="142"/>
      <c r="E434" s="142"/>
    </row>
    <row r="435" spans="1:5" x14ac:dyDescent="0.35">
      <c r="A435" s="142">
        <v>431</v>
      </c>
      <c r="B435" s="142" t="s">
        <v>114</v>
      </c>
      <c r="C435" s="142"/>
      <c r="D435" s="142"/>
      <c r="E435" s="142"/>
    </row>
    <row r="436" spans="1:5" x14ac:dyDescent="0.35">
      <c r="A436" s="142">
        <v>432</v>
      </c>
      <c r="B436" s="142" t="s">
        <v>114</v>
      </c>
      <c r="C436" s="142"/>
      <c r="D436" s="142"/>
      <c r="E436" s="142"/>
    </row>
    <row r="437" spans="1:5" x14ac:dyDescent="0.35">
      <c r="A437" s="142">
        <v>433</v>
      </c>
      <c r="B437" s="142" t="s">
        <v>114</v>
      </c>
      <c r="C437" s="142"/>
      <c r="D437" s="142"/>
      <c r="E437" s="142"/>
    </row>
    <row r="438" spans="1:5" x14ac:dyDescent="0.35">
      <c r="A438" s="142">
        <v>434</v>
      </c>
      <c r="B438" s="142" t="s">
        <v>114</v>
      </c>
      <c r="C438" s="142"/>
      <c r="D438" s="142"/>
      <c r="E438" s="142"/>
    </row>
    <row r="439" spans="1:5" x14ac:dyDescent="0.35">
      <c r="A439" s="142">
        <v>435</v>
      </c>
      <c r="B439" s="142" t="s">
        <v>114</v>
      </c>
      <c r="C439" s="142"/>
      <c r="D439" s="142"/>
      <c r="E439" s="142"/>
    </row>
    <row r="440" spans="1:5" x14ac:dyDescent="0.35">
      <c r="A440" s="142">
        <v>436</v>
      </c>
      <c r="B440" s="142" t="s">
        <v>114</v>
      </c>
      <c r="C440" s="142"/>
      <c r="D440" s="142"/>
      <c r="E440" s="142"/>
    </row>
    <row r="441" spans="1:5" x14ac:dyDescent="0.35">
      <c r="A441" s="142">
        <v>437</v>
      </c>
      <c r="B441" s="142" t="s">
        <v>114</v>
      </c>
      <c r="C441" s="142"/>
      <c r="D441" s="142"/>
      <c r="E441" s="142"/>
    </row>
    <row r="442" spans="1:5" x14ac:dyDescent="0.35">
      <c r="A442" s="142">
        <v>438</v>
      </c>
      <c r="B442" s="142" t="s">
        <v>114</v>
      </c>
      <c r="C442" s="142"/>
      <c r="D442" s="142"/>
      <c r="E442" s="142"/>
    </row>
    <row r="443" spans="1:5" x14ac:dyDescent="0.35">
      <c r="A443" s="142">
        <v>439</v>
      </c>
      <c r="B443" s="142" t="s">
        <v>114</v>
      </c>
      <c r="C443" s="142"/>
      <c r="D443" s="142"/>
      <c r="E443" s="142"/>
    </row>
    <row r="444" spans="1:5" x14ac:dyDescent="0.35">
      <c r="A444" s="142">
        <v>440</v>
      </c>
      <c r="B444" s="142" t="s">
        <v>114</v>
      </c>
      <c r="C444" s="142"/>
      <c r="D444" s="142"/>
      <c r="E444" s="142"/>
    </row>
    <row r="445" spans="1:5" x14ac:dyDescent="0.35">
      <c r="A445" s="142">
        <v>441</v>
      </c>
      <c r="B445" s="142" t="s">
        <v>114</v>
      </c>
      <c r="C445" s="142"/>
      <c r="D445" s="142"/>
      <c r="E445" s="142"/>
    </row>
    <row r="446" spans="1:5" x14ac:dyDescent="0.35">
      <c r="A446" s="142">
        <v>442</v>
      </c>
      <c r="B446" s="142" t="s">
        <v>114</v>
      </c>
      <c r="C446" s="142"/>
      <c r="D446" s="142"/>
      <c r="E446" s="142"/>
    </row>
    <row r="447" spans="1:5" x14ac:dyDescent="0.35">
      <c r="A447" s="142">
        <v>443</v>
      </c>
      <c r="B447" s="142" t="s">
        <v>114</v>
      </c>
      <c r="C447" s="142"/>
      <c r="D447" s="142"/>
      <c r="E447" s="142"/>
    </row>
    <row r="448" spans="1:5" x14ac:dyDescent="0.35">
      <c r="A448" s="142">
        <v>444</v>
      </c>
      <c r="B448" s="142" t="s">
        <v>114</v>
      </c>
      <c r="C448" s="142"/>
      <c r="D448" s="142"/>
      <c r="E448" s="142"/>
    </row>
    <row r="449" spans="1:5" x14ac:dyDescent="0.35">
      <c r="A449" s="142">
        <v>445</v>
      </c>
      <c r="B449" s="142" t="s">
        <v>114</v>
      </c>
      <c r="C449" s="142"/>
      <c r="D449" s="142"/>
      <c r="E449" s="142"/>
    </row>
    <row r="450" spans="1:5" x14ac:dyDescent="0.35">
      <c r="A450" s="142">
        <v>446</v>
      </c>
      <c r="B450" s="142" t="s">
        <v>114</v>
      </c>
      <c r="C450" s="142"/>
      <c r="D450" s="142"/>
      <c r="E450" s="142"/>
    </row>
    <row r="451" spans="1:5" x14ac:dyDescent="0.35">
      <c r="A451" s="142">
        <v>447</v>
      </c>
      <c r="B451" s="142" t="s">
        <v>114</v>
      </c>
      <c r="C451" s="142"/>
      <c r="D451" s="142"/>
      <c r="E451" s="142"/>
    </row>
    <row r="452" spans="1:5" x14ac:dyDescent="0.35">
      <c r="A452" s="142">
        <v>448</v>
      </c>
      <c r="B452" s="142" t="s">
        <v>114</v>
      </c>
      <c r="C452" s="142"/>
      <c r="D452" s="142"/>
      <c r="E452" s="142"/>
    </row>
    <row r="453" spans="1:5" x14ac:dyDescent="0.35">
      <c r="A453" s="142">
        <v>449</v>
      </c>
      <c r="B453" s="142" t="s">
        <v>114</v>
      </c>
      <c r="C453" s="142"/>
      <c r="D453" s="142"/>
      <c r="E453" s="142"/>
    </row>
    <row r="454" spans="1:5" x14ac:dyDescent="0.35">
      <c r="A454" s="142">
        <v>450</v>
      </c>
      <c r="B454" s="142" t="s">
        <v>114</v>
      </c>
      <c r="C454" s="142"/>
      <c r="D454" s="142"/>
      <c r="E454" s="142"/>
    </row>
    <row r="455" spans="1:5" x14ac:dyDescent="0.35">
      <c r="A455" s="142">
        <v>451</v>
      </c>
      <c r="B455" s="142" t="s">
        <v>114</v>
      </c>
      <c r="C455" s="142"/>
      <c r="D455" s="142"/>
      <c r="E455" s="142"/>
    </row>
    <row r="456" spans="1:5" x14ac:dyDescent="0.35">
      <c r="A456" s="142">
        <v>452</v>
      </c>
      <c r="B456" s="142" t="s">
        <v>114</v>
      </c>
      <c r="C456" s="142"/>
      <c r="D456" s="142"/>
      <c r="E456" s="142"/>
    </row>
    <row r="457" spans="1:5" x14ac:dyDescent="0.35">
      <c r="A457" s="142">
        <v>453</v>
      </c>
      <c r="B457" s="142" t="s">
        <v>114</v>
      </c>
      <c r="C457" s="142"/>
      <c r="D457" s="142"/>
      <c r="E457" s="142"/>
    </row>
    <row r="458" spans="1:5" x14ac:dyDescent="0.35">
      <c r="A458" s="142">
        <v>454</v>
      </c>
      <c r="B458" s="142" t="s">
        <v>114</v>
      </c>
      <c r="C458" s="142"/>
      <c r="D458" s="142"/>
      <c r="E458" s="142"/>
    </row>
    <row r="459" spans="1:5" x14ac:dyDescent="0.35">
      <c r="A459" s="142">
        <v>455</v>
      </c>
      <c r="B459" s="142" t="s">
        <v>114</v>
      </c>
      <c r="C459" s="142"/>
      <c r="D459" s="142"/>
      <c r="E459" s="142"/>
    </row>
    <row r="460" spans="1:5" x14ac:dyDescent="0.35">
      <c r="A460" s="142">
        <v>456</v>
      </c>
      <c r="B460" s="142" t="s">
        <v>114</v>
      </c>
      <c r="C460" s="142"/>
      <c r="D460" s="142"/>
      <c r="E460" s="142"/>
    </row>
    <row r="461" spans="1:5" x14ac:dyDescent="0.35">
      <c r="A461" s="142">
        <v>457</v>
      </c>
      <c r="B461" s="142" t="s">
        <v>114</v>
      </c>
      <c r="C461" s="142"/>
      <c r="D461" s="142"/>
      <c r="E461" s="142"/>
    </row>
    <row r="462" spans="1:5" x14ac:dyDescent="0.35">
      <c r="A462" s="142">
        <v>458</v>
      </c>
      <c r="B462" s="142" t="s">
        <v>114</v>
      </c>
      <c r="C462" s="142"/>
      <c r="D462" s="142"/>
      <c r="E462" s="142"/>
    </row>
    <row r="463" spans="1:5" x14ac:dyDescent="0.35">
      <c r="A463" s="142">
        <v>459</v>
      </c>
      <c r="B463" s="142" t="s">
        <v>114</v>
      </c>
      <c r="C463" s="142"/>
      <c r="D463" s="142"/>
      <c r="E463" s="142"/>
    </row>
    <row r="464" spans="1:5" x14ac:dyDescent="0.35">
      <c r="A464" s="142">
        <v>460</v>
      </c>
      <c r="B464" s="142" t="s">
        <v>114</v>
      </c>
      <c r="C464" s="142"/>
      <c r="D464" s="142"/>
      <c r="E464" s="142"/>
    </row>
    <row r="465" spans="1:5" x14ac:dyDescent="0.35">
      <c r="A465" s="142">
        <v>461</v>
      </c>
      <c r="B465" s="142" t="s">
        <v>114</v>
      </c>
      <c r="C465" s="142"/>
      <c r="D465" s="142"/>
      <c r="E465" s="142"/>
    </row>
    <row r="466" spans="1:5" x14ac:dyDescent="0.35">
      <c r="A466" s="142">
        <v>462</v>
      </c>
      <c r="B466" s="142" t="s">
        <v>114</v>
      </c>
      <c r="C466" s="142"/>
      <c r="D466" s="142"/>
      <c r="E466" s="142"/>
    </row>
    <row r="467" spans="1:5" x14ac:dyDescent="0.35">
      <c r="A467" s="142">
        <v>463</v>
      </c>
      <c r="B467" s="142" t="s">
        <v>114</v>
      </c>
      <c r="C467" s="142"/>
      <c r="D467" s="142"/>
      <c r="E467" s="142"/>
    </row>
    <row r="468" spans="1:5" x14ac:dyDescent="0.35">
      <c r="A468" s="142">
        <v>464</v>
      </c>
      <c r="B468" s="142" t="s">
        <v>114</v>
      </c>
      <c r="C468" s="142"/>
      <c r="D468" s="142"/>
      <c r="E468" s="142"/>
    </row>
    <row r="469" spans="1:5" x14ac:dyDescent="0.35">
      <c r="A469" s="142">
        <v>465</v>
      </c>
      <c r="B469" s="142" t="s">
        <v>114</v>
      </c>
      <c r="C469" s="142"/>
      <c r="D469" s="142"/>
      <c r="E469" s="142"/>
    </row>
    <row r="470" spans="1:5" x14ac:dyDescent="0.35">
      <c r="A470" s="142">
        <v>466</v>
      </c>
      <c r="B470" s="142" t="s">
        <v>114</v>
      </c>
      <c r="C470" s="142"/>
      <c r="D470" s="142"/>
      <c r="E470" s="142"/>
    </row>
    <row r="471" spans="1:5" x14ac:dyDescent="0.35">
      <c r="A471" s="142">
        <v>467</v>
      </c>
      <c r="B471" s="142" t="s">
        <v>114</v>
      </c>
      <c r="C471" s="142"/>
      <c r="D471" s="142"/>
      <c r="E471" s="142"/>
    </row>
    <row r="472" spans="1:5" x14ac:dyDescent="0.35">
      <c r="A472" s="142">
        <v>468</v>
      </c>
      <c r="B472" s="142" t="s">
        <v>114</v>
      </c>
      <c r="C472" s="142"/>
      <c r="D472" s="142"/>
      <c r="E472" s="142"/>
    </row>
    <row r="473" spans="1:5" x14ac:dyDescent="0.35">
      <c r="A473" s="142">
        <v>469</v>
      </c>
      <c r="B473" s="142" t="s">
        <v>114</v>
      </c>
      <c r="C473" s="142"/>
      <c r="D473" s="142"/>
      <c r="E473" s="142"/>
    </row>
    <row r="474" spans="1:5" x14ac:dyDescent="0.35">
      <c r="A474" s="142">
        <v>470</v>
      </c>
      <c r="B474" s="142" t="s">
        <v>114</v>
      </c>
      <c r="C474" s="142"/>
      <c r="D474" s="142"/>
      <c r="E474" s="142"/>
    </row>
    <row r="475" spans="1:5" x14ac:dyDescent="0.35">
      <c r="A475" s="142">
        <v>471</v>
      </c>
      <c r="B475" s="142" t="s">
        <v>114</v>
      </c>
      <c r="C475" s="142"/>
      <c r="D475" s="142"/>
      <c r="E475" s="142"/>
    </row>
    <row r="476" spans="1:5" x14ac:dyDescent="0.35">
      <c r="A476" s="142">
        <v>472</v>
      </c>
      <c r="B476" s="142" t="s">
        <v>114</v>
      </c>
      <c r="C476" s="142"/>
      <c r="D476" s="142"/>
      <c r="E476" s="142"/>
    </row>
    <row r="477" spans="1:5" x14ac:dyDescent="0.35">
      <c r="A477" s="142">
        <v>473</v>
      </c>
      <c r="B477" s="142" t="s">
        <v>114</v>
      </c>
      <c r="C477" s="142"/>
      <c r="D477" s="142"/>
      <c r="E477" s="142"/>
    </row>
    <row r="478" spans="1:5" x14ac:dyDescent="0.35">
      <c r="A478" s="142">
        <v>474</v>
      </c>
      <c r="B478" s="142" t="s">
        <v>114</v>
      </c>
      <c r="C478" s="142"/>
      <c r="D478" s="142"/>
      <c r="E478" s="142"/>
    </row>
    <row r="479" spans="1:5" x14ac:dyDescent="0.35">
      <c r="A479" s="142">
        <v>475</v>
      </c>
      <c r="B479" s="142" t="s">
        <v>114</v>
      </c>
      <c r="C479" s="142"/>
      <c r="D479" s="142"/>
      <c r="E479" s="142"/>
    </row>
    <row r="480" spans="1:5" x14ac:dyDescent="0.35">
      <c r="A480" s="142">
        <v>476</v>
      </c>
      <c r="B480" s="142" t="s">
        <v>114</v>
      </c>
      <c r="C480" s="142"/>
      <c r="D480" s="142"/>
      <c r="E480" s="142"/>
    </row>
    <row r="481" spans="1:5" x14ac:dyDescent="0.35">
      <c r="A481" s="142">
        <v>477</v>
      </c>
      <c r="B481" s="142" t="s">
        <v>114</v>
      </c>
      <c r="C481" s="142"/>
      <c r="D481" s="142"/>
      <c r="E481" s="142"/>
    </row>
    <row r="482" spans="1:5" x14ac:dyDescent="0.35">
      <c r="A482" s="142">
        <v>478</v>
      </c>
      <c r="B482" s="142" t="s">
        <v>114</v>
      </c>
      <c r="C482" s="142"/>
      <c r="D482" s="142"/>
      <c r="E482" s="142"/>
    </row>
    <row r="483" spans="1:5" x14ac:dyDescent="0.35">
      <c r="A483" s="142">
        <v>479</v>
      </c>
      <c r="B483" s="142" t="s">
        <v>114</v>
      </c>
      <c r="C483" s="142"/>
      <c r="D483" s="142"/>
      <c r="E483" s="142"/>
    </row>
    <row r="484" spans="1:5" x14ac:dyDescent="0.35">
      <c r="A484" s="142">
        <v>480</v>
      </c>
      <c r="B484" s="142" t="s">
        <v>114</v>
      </c>
      <c r="C484" s="142"/>
      <c r="D484" s="142"/>
      <c r="E484" s="142"/>
    </row>
    <row r="485" spans="1:5" x14ac:dyDescent="0.35">
      <c r="A485" s="142">
        <v>481</v>
      </c>
      <c r="B485" s="142" t="s">
        <v>114</v>
      </c>
      <c r="C485" s="142"/>
      <c r="D485" s="142"/>
      <c r="E485" s="142"/>
    </row>
    <row r="486" spans="1:5" x14ac:dyDescent="0.35">
      <c r="A486" s="142">
        <v>482</v>
      </c>
      <c r="B486" s="142" t="s">
        <v>114</v>
      </c>
      <c r="C486" s="142"/>
      <c r="D486" s="142"/>
      <c r="E486" s="142"/>
    </row>
    <row r="487" spans="1:5" x14ac:dyDescent="0.35">
      <c r="A487" s="142">
        <v>483</v>
      </c>
      <c r="B487" s="142" t="s">
        <v>114</v>
      </c>
      <c r="C487" s="142"/>
      <c r="D487" s="142"/>
      <c r="E487" s="142"/>
    </row>
    <row r="488" spans="1:5" x14ac:dyDescent="0.35">
      <c r="A488" s="142">
        <v>484</v>
      </c>
      <c r="B488" s="142" t="s">
        <v>114</v>
      </c>
      <c r="C488" s="142"/>
      <c r="D488" s="142"/>
      <c r="E488" s="142"/>
    </row>
    <row r="489" spans="1:5" x14ac:dyDescent="0.35">
      <c r="A489" s="142">
        <v>485</v>
      </c>
      <c r="B489" s="142" t="s">
        <v>114</v>
      </c>
      <c r="C489" s="142"/>
      <c r="D489" s="142"/>
      <c r="E489" s="142"/>
    </row>
    <row r="490" spans="1:5" x14ac:dyDescent="0.35">
      <c r="A490" s="142">
        <v>486</v>
      </c>
      <c r="B490" s="142" t="s">
        <v>114</v>
      </c>
      <c r="C490" s="142"/>
      <c r="D490" s="142"/>
      <c r="E490" s="142"/>
    </row>
    <row r="491" spans="1:5" x14ac:dyDescent="0.35">
      <c r="A491" s="142">
        <v>487</v>
      </c>
      <c r="B491" s="142" t="s">
        <v>114</v>
      </c>
      <c r="C491" s="142"/>
      <c r="D491" s="142"/>
      <c r="E491" s="142"/>
    </row>
    <row r="492" spans="1:5" x14ac:dyDescent="0.35">
      <c r="A492" s="142">
        <v>488</v>
      </c>
      <c r="B492" s="142" t="s">
        <v>114</v>
      </c>
      <c r="C492" s="142"/>
      <c r="D492" s="142"/>
      <c r="E492" s="142"/>
    </row>
    <row r="493" spans="1:5" x14ac:dyDescent="0.35">
      <c r="A493" s="142">
        <v>489</v>
      </c>
      <c r="B493" s="142" t="s">
        <v>114</v>
      </c>
      <c r="C493" s="142"/>
      <c r="D493" s="142"/>
      <c r="E493" s="142"/>
    </row>
    <row r="494" spans="1:5" x14ac:dyDescent="0.35">
      <c r="A494" s="142">
        <v>490</v>
      </c>
      <c r="B494" s="142" t="s">
        <v>114</v>
      </c>
      <c r="C494" s="142"/>
      <c r="D494" s="142"/>
      <c r="E494" s="142"/>
    </row>
    <row r="495" spans="1:5" x14ac:dyDescent="0.35">
      <c r="A495" s="142">
        <v>491</v>
      </c>
      <c r="B495" s="142" t="s">
        <v>114</v>
      </c>
      <c r="C495" s="142"/>
      <c r="D495" s="142"/>
      <c r="E495" s="142"/>
    </row>
    <row r="496" spans="1:5" x14ac:dyDescent="0.35">
      <c r="A496" s="142">
        <v>492</v>
      </c>
      <c r="B496" s="142" t="s">
        <v>114</v>
      </c>
      <c r="C496" s="142"/>
      <c r="D496" s="142"/>
      <c r="E496" s="142"/>
    </row>
    <row r="497" spans="1:5" x14ac:dyDescent="0.35">
      <c r="A497" s="142">
        <v>493</v>
      </c>
      <c r="B497" s="142" t="s">
        <v>114</v>
      </c>
      <c r="C497" s="142"/>
      <c r="D497" s="142"/>
      <c r="E497" s="142"/>
    </row>
    <row r="498" spans="1:5" x14ac:dyDescent="0.35">
      <c r="A498" s="142">
        <v>494</v>
      </c>
      <c r="B498" s="142" t="s">
        <v>114</v>
      </c>
      <c r="C498" s="142"/>
      <c r="D498" s="142"/>
      <c r="E498" s="142"/>
    </row>
    <row r="499" spans="1:5" x14ac:dyDescent="0.35">
      <c r="A499" s="142">
        <v>495</v>
      </c>
      <c r="B499" s="142" t="s">
        <v>114</v>
      </c>
      <c r="C499" s="142"/>
      <c r="D499" s="142"/>
      <c r="E499" s="142"/>
    </row>
    <row r="500" spans="1:5" x14ac:dyDescent="0.35">
      <c r="A500" s="142">
        <v>496</v>
      </c>
      <c r="B500" s="142" t="s">
        <v>114</v>
      </c>
      <c r="C500" s="142"/>
      <c r="D500" s="142"/>
      <c r="E500" s="142"/>
    </row>
    <row r="501" spans="1:5" x14ac:dyDescent="0.35">
      <c r="A501" s="142">
        <v>497</v>
      </c>
      <c r="B501" s="142" t="s">
        <v>114</v>
      </c>
      <c r="C501" s="142"/>
      <c r="D501" s="142"/>
      <c r="E501" s="142"/>
    </row>
    <row r="502" spans="1:5" x14ac:dyDescent="0.35">
      <c r="A502" s="142">
        <v>498</v>
      </c>
      <c r="B502" s="142" t="s">
        <v>114</v>
      </c>
      <c r="C502" s="142"/>
      <c r="D502" s="142"/>
      <c r="E502" s="142"/>
    </row>
    <row r="503" spans="1:5" x14ac:dyDescent="0.35">
      <c r="A503" s="142">
        <v>499</v>
      </c>
      <c r="B503" s="142" t="s">
        <v>114</v>
      </c>
      <c r="C503" s="142"/>
      <c r="D503" s="142"/>
      <c r="E503" s="142"/>
    </row>
    <row r="504" spans="1:5" x14ac:dyDescent="0.35">
      <c r="A504" s="142">
        <v>500</v>
      </c>
      <c r="B504" s="142" t="s">
        <v>114</v>
      </c>
      <c r="C504" s="142"/>
      <c r="D504" s="142"/>
      <c r="E504" s="142"/>
    </row>
  </sheetData>
  <phoneticPr fontId="6" type="noConversion"/>
  <conditionalFormatting sqref="B5:E504">
    <cfRule type="cellIs" dxfId="5" priority="1" stopIfTrue="1" operator="equal">
      <formula>"NA"</formula>
    </cfRule>
    <cfRule type="cellIs" dxfId="4" priority="2" stopIfTrue="1" operator="equal">
      <formula>"OK"</formula>
    </cfRule>
    <cfRule type="cellIs" dxfId="3" priority="3" stopIfTrue="1" operator="equal">
      <formula>"Warning"</formula>
    </cfRule>
  </conditionalFormatting>
  <dataValidations count="1">
    <dataValidation type="list" allowBlank="1" showInputMessage="1" showErrorMessage="1" sqref="B2">
      <formula1>Sprint_Calendar</formula1>
    </dataValidation>
  </dataValidations>
  <pageMargins left="0.75" right="0.75" top="1" bottom="1" header="0" footer="0"/>
  <headerFooter alignWithMargins="0"/>
  <drawing r:id="rId1"/>
  <legacyDrawing r:id="rId2"/>
  <controls>
    <mc:AlternateContent xmlns:mc="http://schemas.openxmlformats.org/markup-compatibility/2006">
      <mc:Choice Requires="x14">
        <control shapeId="25607" r:id="rId3" name="CommandButton1">
          <controlPr defaultSize="0" autoLine="0" r:id="rId4">
            <anchor moveWithCells="1">
              <from>
                <xdr:col>3</xdr:col>
                <xdr:colOff>66675</xdr:colOff>
                <xdr:row>1</xdr:row>
                <xdr:rowOff>28575</xdr:rowOff>
              </from>
              <to>
                <xdr:col>4</xdr:col>
                <xdr:colOff>28575</xdr:colOff>
                <xdr:row>1</xdr:row>
                <xdr:rowOff>333375</xdr:rowOff>
              </to>
            </anchor>
          </controlPr>
        </control>
      </mc:Choice>
      <mc:Fallback>
        <control shapeId="25607" r:id="rId3" name="CommandButton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indexed="10"/>
  </sheetPr>
  <dimension ref="A1:H36"/>
  <sheetViews>
    <sheetView workbookViewId="0">
      <selection activeCell="A3" sqref="A3"/>
    </sheetView>
  </sheetViews>
  <sheetFormatPr defaultColWidth="9.15234375" defaultRowHeight="11.65" x14ac:dyDescent="0.35"/>
  <cols>
    <col min="1" max="1" width="8.3828125" customWidth="1"/>
    <col min="2" max="2" width="29" customWidth="1"/>
    <col min="3" max="3" width="10.3828125" customWidth="1"/>
    <col min="4" max="4" width="44.3046875" customWidth="1"/>
    <col min="5" max="5" width="38.84375" customWidth="1"/>
    <col min="6" max="6" width="17.3828125" customWidth="1"/>
    <col min="7" max="7" width="24.69140625" customWidth="1"/>
    <col min="8" max="8" width="7.3046875" customWidth="1"/>
    <col min="9" max="256" width="11" customWidth="1"/>
  </cols>
  <sheetData>
    <row r="1" spans="1:8" ht="17.25" x14ac:dyDescent="0.35">
      <c r="A1" s="122" t="s">
        <v>61</v>
      </c>
      <c r="C1" s="122"/>
    </row>
    <row r="3" spans="1:8" ht="31.5" customHeight="1" x14ac:dyDescent="0.35">
      <c r="A3" s="78" t="s">
        <v>22</v>
      </c>
      <c r="B3" s="78" t="s">
        <v>63</v>
      </c>
      <c r="C3" s="78" t="s">
        <v>37</v>
      </c>
      <c r="D3" s="79" t="s">
        <v>64</v>
      </c>
      <c r="E3" s="79" t="s">
        <v>62</v>
      </c>
      <c r="F3" s="79" t="s">
        <v>78</v>
      </c>
      <c r="G3" s="79" t="s">
        <v>92</v>
      </c>
      <c r="H3" s="78" t="s">
        <v>22</v>
      </c>
    </row>
    <row r="4" spans="1:8" x14ac:dyDescent="0.35">
      <c r="A4" s="123">
        <v>1</v>
      </c>
      <c r="B4" s="126" t="s">
        <v>68</v>
      </c>
      <c r="C4" s="125" t="s">
        <v>110</v>
      </c>
      <c r="D4" s="126" t="s">
        <v>65</v>
      </c>
      <c r="E4" s="127" t="s">
        <v>66</v>
      </c>
      <c r="F4" s="123" t="s">
        <v>67</v>
      </c>
      <c r="G4" s="124"/>
      <c r="H4" s="123">
        <v>1</v>
      </c>
    </row>
    <row r="5" spans="1:8" ht="23.25" x14ac:dyDescent="0.35">
      <c r="A5" s="123">
        <v>2</v>
      </c>
      <c r="B5" s="126" t="s">
        <v>69</v>
      </c>
      <c r="C5" s="125" t="s">
        <v>110</v>
      </c>
      <c r="D5" s="126" t="s">
        <v>70</v>
      </c>
      <c r="E5" s="127" t="s">
        <v>66</v>
      </c>
      <c r="F5" s="123" t="s">
        <v>67</v>
      </c>
      <c r="G5" s="124"/>
      <c r="H5" s="123">
        <v>2</v>
      </c>
    </row>
    <row r="6" spans="1:8" ht="23.25" x14ac:dyDescent="0.35">
      <c r="A6" s="123">
        <v>3</v>
      </c>
      <c r="B6" s="126" t="s">
        <v>71</v>
      </c>
      <c r="C6" s="125" t="s">
        <v>110</v>
      </c>
      <c r="D6" s="126" t="s">
        <v>72</v>
      </c>
      <c r="E6" s="127" t="s">
        <v>73</v>
      </c>
      <c r="F6" s="123" t="s">
        <v>67</v>
      </c>
      <c r="G6" s="124"/>
      <c r="H6" s="123">
        <v>3</v>
      </c>
    </row>
    <row r="7" spans="1:8" x14ac:dyDescent="0.35">
      <c r="A7" s="174">
        <v>4</v>
      </c>
      <c r="B7" s="180" t="s">
        <v>74</v>
      </c>
      <c r="C7" s="177" t="s">
        <v>110</v>
      </c>
      <c r="D7" s="180" t="s">
        <v>75</v>
      </c>
      <c r="E7" s="127" t="s">
        <v>76</v>
      </c>
      <c r="F7" s="123" t="s">
        <v>77</v>
      </c>
      <c r="G7" s="124"/>
      <c r="H7" s="123">
        <v>4</v>
      </c>
    </row>
    <row r="8" spans="1:8" x14ac:dyDescent="0.35">
      <c r="A8" s="175"/>
      <c r="B8" s="182"/>
      <c r="C8" s="178"/>
      <c r="D8" s="182"/>
      <c r="E8" s="127" t="s">
        <v>79</v>
      </c>
      <c r="F8" s="123" t="s">
        <v>77</v>
      </c>
      <c r="G8" s="124"/>
      <c r="H8" s="123">
        <v>5</v>
      </c>
    </row>
    <row r="9" spans="1:8" ht="36" customHeight="1" x14ac:dyDescent="0.35">
      <c r="A9" s="174">
        <v>5</v>
      </c>
      <c r="B9" s="180" t="s">
        <v>80</v>
      </c>
      <c r="C9" s="177" t="s">
        <v>110</v>
      </c>
      <c r="D9" s="180" t="s">
        <v>81</v>
      </c>
      <c r="E9" s="127" t="s">
        <v>83</v>
      </c>
      <c r="F9" s="123" t="s">
        <v>67</v>
      </c>
      <c r="G9" s="124"/>
      <c r="H9" s="123">
        <v>6</v>
      </c>
    </row>
    <row r="10" spans="1:8" x14ac:dyDescent="0.35">
      <c r="A10" s="176"/>
      <c r="B10" s="181"/>
      <c r="C10" s="179"/>
      <c r="D10" s="181"/>
      <c r="E10" s="127" t="s">
        <v>82</v>
      </c>
      <c r="F10" s="123" t="s">
        <v>67</v>
      </c>
      <c r="G10" s="124"/>
      <c r="H10" s="123">
        <v>7</v>
      </c>
    </row>
    <row r="11" spans="1:8" x14ac:dyDescent="0.35">
      <c r="A11" s="176"/>
      <c r="B11" s="181"/>
      <c r="C11" s="179"/>
      <c r="D11" s="181"/>
      <c r="E11" s="127" t="s">
        <v>84</v>
      </c>
      <c r="F11" s="125" t="s">
        <v>77</v>
      </c>
      <c r="G11" s="124"/>
      <c r="H11" s="123">
        <v>8</v>
      </c>
    </row>
    <row r="12" spans="1:8" ht="23.25" x14ac:dyDescent="0.35">
      <c r="A12" s="175"/>
      <c r="B12" s="182"/>
      <c r="C12" s="178"/>
      <c r="D12" s="182"/>
      <c r="E12" s="127" t="s">
        <v>85</v>
      </c>
      <c r="F12" s="125" t="s">
        <v>77</v>
      </c>
      <c r="G12" s="124"/>
      <c r="H12" s="123">
        <v>9</v>
      </c>
    </row>
    <row r="13" spans="1:8" ht="24" customHeight="1" x14ac:dyDescent="0.35">
      <c r="A13" s="174">
        <v>6</v>
      </c>
      <c r="B13" s="180" t="s">
        <v>86</v>
      </c>
      <c r="C13" s="177" t="s">
        <v>110</v>
      </c>
      <c r="D13" s="180" t="s">
        <v>87</v>
      </c>
      <c r="E13" s="127" t="s">
        <v>76</v>
      </c>
      <c r="F13" s="125" t="s">
        <v>77</v>
      </c>
      <c r="G13" s="124"/>
      <c r="H13" s="123">
        <v>10</v>
      </c>
    </row>
    <row r="14" spans="1:8" ht="23.25" x14ac:dyDescent="0.35">
      <c r="A14" s="175"/>
      <c r="B14" s="182"/>
      <c r="C14" s="178"/>
      <c r="D14" s="182"/>
      <c r="E14" s="127" t="s">
        <v>88</v>
      </c>
      <c r="F14" s="125" t="s">
        <v>67</v>
      </c>
      <c r="G14" s="124"/>
      <c r="H14" s="123">
        <v>11</v>
      </c>
    </row>
    <row r="15" spans="1:8" x14ac:dyDescent="0.35">
      <c r="A15" s="123">
        <v>7</v>
      </c>
      <c r="B15" s="128" t="s">
        <v>94</v>
      </c>
      <c r="C15" s="125" t="s">
        <v>110</v>
      </c>
      <c r="D15" s="128" t="s">
        <v>93</v>
      </c>
      <c r="E15" s="127" t="s">
        <v>98</v>
      </c>
      <c r="F15" s="125" t="s">
        <v>77</v>
      </c>
      <c r="G15" s="124"/>
      <c r="H15" s="123">
        <v>14</v>
      </c>
    </row>
    <row r="16" spans="1:8" x14ac:dyDescent="0.35">
      <c r="A16" s="123">
        <v>8</v>
      </c>
      <c r="B16" s="128" t="s">
        <v>95</v>
      </c>
      <c r="C16" s="125" t="s">
        <v>110</v>
      </c>
      <c r="D16" s="128" t="s">
        <v>96</v>
      </c>
      <c r="E16" s="127" t="s">
        <v>97</v>
      </c>
      <c r="F16" s="125" t="s">
        <v>77</v>
      </c>
      <c r="G16" s="124"/>
      <c r="H16" s="123">
        <v>15</v>
      </c>
    </row>
    <row r="17" spans="1:8" ht="24" customHeight="1" x14ac:dyDescent="0.35">
      <c r="A17" s="174">
        <v>9</v>
      </c>
      <c r="B17" s="183" t="s">
        <v>89</v>
      </c>
      <c r="C17" s="177" t="s">
        <v>111</v>
      </c>
      <c r="D17" s="180" t="s">
        <v>90</v>
      </c>
      <c r="E17" s="127" t="s">
        <v>76</v>
      </c>
      <c r="F17" s="125" t="s">
        <v>77</v>
      </c>
      <c r="G17" s="124"/>
      <c r="H17" s="123">
        <v>12</v>
      </c>
    </row>
    <row r="18" spans="1:8" ht="23.25" x14ac:dyDescent="0.35">
      <c r="A18" s="175"/>
      <c r="B18" s="184"/>
      <c r="C18" s="178"/>
      <c r="D18" s="182"/>
      <c r="E18" s="127" t="s">
        <v>88</v>
      </c>
      <c r="F18" s="125" t="s">
        <v>67</v>
      </c>
      <c r="G18" s="124" t="s">
        <v>91</v>
      </c>
      <c r="H18" s="123">
        <v>13</v>
      </c>
    </row>
    <row r="19" spans="1:8" ht="24" customHeight="1" x14ac:dyDescent="0.35">
      <c r="A19" s="174">
        <v>10</v>
      </c>
      <c r="B19" s="183" t="s">
        <v>101</v>
      </c>
      <c r="C19" s="177" t="s">
        <v>111</v>
      </c>
      <c r="D19" s="180" t="s">
        <v>99</v>
      </c>
      <c r="E19" s="127" t="s">
        <v>100</v>
      </c>
      <c r="F19" s="125" t="s">
        <v>77</v>
      </c>
      <c r="G19" s="124"/>
      <c r="H19" s="123">
        <v>16</v>
      </c>
    </row>
    <row r="20" spans="1:8" x14ac:dyDescent="0.35">
      <c r="A20" s="175"/>
      <c r="B20" s="184"/>
      <c r="C20" s="178"/>
      <c r="D20" s="182"/>
      <c r="E20" s="127" t="s">
        <v>103</v>
      </c>
      <c r="F20" s="125" t="s">
        <v>77</v>
      </c>
      <c r="G20" s="124"/>
      <c r="H20" s="123">
        <v>17</v>
      </c>
    </row>
    <row r="21" spans="1:8" x14ac:dyDescent="0.35">
      <c r="A21" s="174">
        <v>11</v>
      </c>
      <c r="B21" s="180" t="s">
        <v>102</v>
      </c>
      <c r="C21" s="177" t="s">
        <v>19</v>
      </c>
      <c r="D21" s="180" t="s">
        <v>109</v>
      </c>
      <c r="E21" s="127" t="s">
        <v>100</v>
      </c>
      <c r="F21" s="125" t="s">
        <v>77</v>
      </c>
      <c r="G21" s="124"/>
      <c r="H21" s="123">
        <v>18</v>
      </c>
    </row>
    <row r="22" spans="1:8" x14ac:dyDescent="0.35">
      <c r="A22" s="175"/>
      <c r="B22" s="182"/>
      <c r="C22" s="178"/>
      <c r="D22" s="182"/>
      <c r="E22" s="127" t="s">
        <v>103</v>
      </c>
      <c r="F22" s="125" t="s">
        <v>77</v>
      </c>
      <c r="G22" s="124"/>
      <c r="H22" s="123">
        <v>19</v>
      </c>
    </row>
    <row r="23" spans="1:8" ht="24" customHeight="1" x14ac:dyDescent="0.35">
      <c r="A23" s="174">
        <v>12</v>
      </c>
      <c r="B23" s="180" t="s">
        <v>104</v>
      </c>
      <c r="C23" s="177" t="s">
        <v>19</v>
      </c>
      <c r="D23" s="180" t="s">
        <v>105</v>
      </c>
      <c r="E23" s="127" t="s">
        <v>106</v>
      </c>
      <c r="F23" s="125" t="s">
        <v>67</v>
      </c>
      <c r="G23" s="124"/>
      <c r="H23" s="123">
        <v>20</v>
      </c>
    </row>
    <row r="24" spans="1:8" x14ac:dyDescent="0.35">
      <c r="A24" s="176"/>
      <c r="B24" s="181"/>
      <c r="C24" s="179"/>
      <c r="D24" s="181"/>
      <c r="E24" s="127" t="s">
        <v>107</v>
      </c>
      <c r="F24" s="125" t="s">
        <v>77</v>
      </c>
      <c r="G24" s="124"/>
      <c r="H24" s="123">
        <v>21</v>
      </c>
    </row>
    <row r="25" spans="1:8" ht="23.25" x14ac:dyDescent="0.35">
      <c r="A25" s="175"/>
      <c r="B25" s="182"/>
      <c r="C25" s="178"/>
      <c r="D25" s="182"/>
      <c r="E25" s="127" t="s">
        <v>108</v>
      </c>
      <c r="F25" s="125" t="s">
        <v>77</v>
      </c>
      <c r="G25" s="124"/>
      <c r="H25" s="123">
        <v>22</v>
      </c>
    </row>
    <row r="26" spans="1:8" x14ac:dyDescent="0.35">
      <c r="D26" s="121"/>
    </row>
    <row r="27" spans="1:8" x14ac:dyDescent="0.35">
      <c r="D27" s="121"/>
    </row>
    <row r="28" spans="1:8" x14ac:dyDescent="0.35">
      <c r="D28" s="121"/>
    </row>
    <row r="29" spans="1:8" x14ac:dyDescent="0.35">
      <c r="D29" s="121"/>
    </row>
    <row r="30" spans="1:8" x14ac:dyDescent="0.35">
      <c r="D30" s="121"/>
    </row>
    <row r="31" spans="1:8" x14ac:dyDescent="0.35">
      <c r="D31" s="121"/>
    </row>
    <row r="32" spans="1:8" x14ac:dyDescent="0.35">
      <c r="D32" s="121"/>
    </row>
    <row r="33" spans="4:4" x14ac:dyDescent="0.35">
      <c r="D33" s="121"/>
    </row>
    <row r="34" spans="4:4" x14ac:dyDescent="0.35">
      <c r="D34" s="121"/>
    </row>
    <row r="35" spans="4:4" x14ac:dyDescent="0.35">
      <c r="D35" s="121"/>
    </row>
    <row r="36" spans="4:4" x14ac:dyDescent="0.35">
      <c r="D36" s="121"/>
    </row>
  </sheetData>
  <mergeCells count="28">
    <mergeCell ref="D21:D22"/>
    <mergeCell ref="D23:D25"/>
    <mergeCell ref="C7:C8"/>
    <mergeCell ref="C9:C12"/>
    <mergeCell ref="B7:B8"/>
    <mergeCell ref="B9:B12"/>
    <mergeCell ref="B13:B14"/>
    <mergeCell ref="B17:B18"/>
    <mergeCell ref="B19:B20"/>
    <mergeCell ref="B21:B22"/>
    <mergeCell ref="D7:D8"/>
    <mergeCell ref="D9:D12"/>
    <mergeCell ref="D13:D14"/>
    <mergeCell ref="D17:D18"/>
    <mergeCell ref="D19:D20"/>
    <mergeCell ref="A7:A8"/>
    <mergeCell ref="A9:A12"/>
    <mergeCell ref="A13:A14"/>
    <mergeCell ref="A17:A18"/>
    <mergeCell ref="A19:A20"/>
    <mergeCell ref="A21:A22"/>
    <mergeCell ref="A23:A25"/>
    <mergeCell ref="C13:C14"/>
    <mergeCell ref="C17:C18"/>
    <mergeCell ref="C19:C20"/>
    <mergeCell ref="C21:C22"/>
    <mergeCell ref="C23:C25"/>
    <mergeCell ref="B23:B25"/>
  </mergeCells>
  <phoneticPr fontId="6" type="noConversion"/>
  <conditionalFormatting sqref="E3">
    <cfRule type="cellIs" dxfId="2" priority="1" stopIfTrue="1" operator="equal">
      <formula>"Completed"</formula>
    </cfRule>
    <cfRule type="cellIs" dxfId="1" priority="2" stopIfTrue="1" operator="equal">
      <formula>"Not Started"</formula>
    </cfRule>
    <cfRule type="cellIs" dxfId="0" priority="3" stopIfTrue="1" operator="equal">
      <formula>"In Progress"</formula>
    </cfRule>
  </conditionalFormatting>
  <pageMargins left="0.75" right="0.75" top="1" bottom="1" header="0" footer="0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0" sqref="F10"/>
    </sheetView>
  </sheetViews>
  <sheetFormatPr defaultColWidth="11.3828125" defaultRowHeight="9.75" x14ac:dyDescent="0.25"/>
  <cols>
    <col min="1" max="1" width="20" style="51" bestFit="1" customWidth="1"/>
    <col min="2" max="2" width="9.84375" style="51" customWidth="1"/>
    <col min="3" max="3" width="11.3046875" style="51" customWidth="1"/>
    <col min="4" max="6" width="10.15234375" style="51" customWidth="1"/>
    <col min="7" max="7" width="11.3046875" style="51" customWidth="1"/>
    <col min="8" max="10" width="10.84375" style="51" customWidth="1"/>
    <col min="11" max="11" width="11.3046875" style="51" customWidth="1"/>
    <col min="12" max="16384" width="11.3828125" style="51"/>
  </cols>
  <sheetData>
    <row r="1" spans="1:7" ht="41.25" customHeight="1" x14ac:dyDescent="0.45">
      <c r="A1" s="76" t="s">
        <v>118</v>
      </c>
      <c r="B1" s="151"/>
      <c r="C1" s="151"/>
      <c r="D1" s="151"/>
      <c r="E1" s="151"/>
    </row>
    <row r="3" spans="1:7" ht="11.65" x14ac:dyDescent="0.35">
      <c r="A3" s="154" t="s">
        <v>21</v>
      </c>
      <c r="B3" s="155" t="s">
        <v>120</v>
      </c>
    </row>
    <row r="5" spans="1:7" ht="11.65" x14ac:dyDescent="0.35">
      <c r="A5" s="89" t="s">
        <v>45</v>
      </c>
      <c r="B5" s="89" t="s">
        <v>3</v>
      </c>
      <c r="C5" s="113"/>
      <c r="D5"/>
      <c r="E5"/>
      <c r="F5"/>
      <c r="G5"/>
    </row>
    <row r="6" spans="1:7" ht="11.65" x14ac:dyDescent="0.35">
      <c r="A6" s="89" t="s">
        <v>59</v>
      </c>
      <c r="B6" s="114" t="s">
        <v>119</v>
      </c>
      <c r="C6" s="90" t="s">
        <v>43</v>
      </c>
      <c r="D6"/>
      <c r="E6"/>
      <c r="F6"/>
      <c r="G6"/>
    </row>
    <row r="7" spans="1:7" ht="11.65" x14ac:dyDescent="0.35">
      <c r="A7" s="114" t="s">
        <v>119</v>
      </c>
      <c r="B7" s="153"/>
      <c r="C7" s="152"/>
      <c r="D7"/>
      <c r="E7"/>
      <c r="F7"/>
      <c r="G7"/>
    </row>
    <row r="8" spans="1:7" ht="11.65" x14ac:dyDescent="0.35">
      <c r="A8" s="91" t="s">
        <v>43</v>
      </c>
      <c r="B8" s="115"/>
      <c r="C8" s="92"/>
      <c r="D8"/>
      <c r="E8"/>
      <c r="F8"/>
      <c r="G8"/>
    </row>
    <row r="9" spans="1:7" ht="11.65" x14ac:dyDescent="0.35">
      <c r="A9"/>
      <c r="B9"/>
      <c r="C9"/>
      <c r="D9"/>
      <c r="E9"/>
      <c r="F9"/>
      <c r="G9"/>
    </row>
    <row r="10" spans="1:7" ht="11.65" x14ac:dyDescent="0.35">
      <c r="A10"/>
      <c r="B10"/>
      <c r="C10"/>
      <c r="D10"/>
      <c r="E10"/>
      <c r="F10"/>
      <c r="G10"/>
    </row>
    <row r="11" spans="1:7" ht="11.65" x14ac:dyDescent="0.35">
      <c r="A11"/>
      <c r="B11"/>
      <c r="C11"/>
      <c r="D11"/>
      <c r="E11"/>
      <c r="F11"/>
      <c r="G11"/>
    </row>
    <row r="12" spans="1:7" ht="11.65" x14ac:dyDescent="0.35">
      <c r="A12"/>
      <c r="B12"/>
      <c r="C12"/>
      <c r="D12"/>
      <c r="E12"/>
      <c r="F12"/>
      <c r="G12"/>
    </row>
    <row r="13" spans="1:7" ht="11.65" x14ac:dyDescent="0.35">
      <c r="A13"/>
      <c r="B13"/>
      <c r="C13"/>
      <c r="D13"/>
      <c r="E13"/>
      <c r="F13"/>
      <c r="G13"/>
    </row>
    <row r="14" spans="1:7" ht="11.65" x14ac:dyDescent="0.35">
      <c r="A14"/>
      <c r="B14"/>
      <c r="C14"/>
      <c r="D14"/>
      <c r="E14"/>
      <c r="F14"/>
      <c r="G14"/>
    </row>
    <row r="15" spans="1:7" ht="11.65" x14ac:dyDescent="0.35">
      <c r="A15"/>
      <c r="B15"/>
      <c r="C15"/>
      <c r="D15"/>
      <c r="E15"/>
      <c r="F15"/>
      <c r="G15"/>
    </row>
    <row r="16" spans="1:7" ht="11.65" x14ac:dyDescent="0.35">
      <c r="A16"/>
      <c r="B16"/>
      <c r="C16"/>
      <c r="D16"/>
      <c r="E16"/>
      <c r="F16"/>
      <c r="G16"/>
    </row>
    <row r="17" spans="1:7" ht="11.65" x14ac:dyDescent="0.35">
      <c r="A17"/>
      <c r="B17"/>
      <c r="C17"/>
      <c r="D17"/>
      <c r="E17"/>
      <c r="F17"/>
      <c r="G17"/>
    </row>
    <row r="18" spans="1:7" ht="11.65" x14ac:dyDescent="0.35">
      <c r="A18"/>
      <c r="B18"/>
      <c r="C18"/>
      <c r="D18"/>
      <c r="E18"/>
      <c r="F18"/>
      <c r="G18"/>
    </row>
  </sheetData>
  <phoneticPr fontId="6" type="noConversion"/>
  <pageMargins left="0.75" right="0.75" top="1" bottom="1" header="0" footer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97A4C8386F7446A098EC1F53193F1F" ma:contentTypeVersion="0" ma:contentTypeDescription="Create a new document." ma:contentTypeScope="" ma:versionID="b620be73e74d8dfaf2fe7c6bcd06b4d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82BF29-8CBD-4CA6-85A1-B1C497BF2043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E7FEF1C-7B2A-49A8-AE21-B211FD18AA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67952D-EE3B-4B46-B3E4-8553973884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8" baseType="lpstr">
      <vt:lpstr>Parameters</vt:lpstr>
      <vt:lpstr>Planning</vt:lpstr>
      <vt:lpstr>Sprint Backlog</vt:lpstr>
      <vt:lpstr>Individual Burndown</vt:lpstr>
      <vt:lpstr>SupportActivities</vt:lpstr>
      <vt:lpstr>QA Task Analysis</vt:lpstr>
      <vt:lpstr>SCRUM QA Checklist</vt:lpstr>
      <vt:lpstr>Sprint Data</vt:lpstr>
      <vt:lpstr>Team Burndown</vt:lpstr>
      <vt:lpstr>Sprint Data Chart</vt:lpstr>
      <vt:lpstr>EndDate</vt:lpstr>
      <vt:lpstr>Hours_PerDay</vt:lpstr>
      <vt:lpstr>PlanM_Duration</vt:lpstr>
      <vt:lpstr>'Individual Burndown'!Print_Area</vt:lpstr>
      <vt:lpstr>Planning!Print_Area</vt:lpstr>
      <vt:lpstr>'Sprint Backlog'!Print_Area</vt:lpstr>
      <vt:lpstr>'Sprint Backlog'!Print_Titles</vt:lpstr>
      <vt:lpstr>Project_Name</vt:lpstr>
      <vt:lpstr>QA_ReportDay</vt:lpstr>
      <vt:lpstr>RetroM_Duration</vt:lpstr>
      <vt:lpstr>ReviewM_Duration</vt:lpstr>
      <vt:lpstr>Sprint_Calendar</vt:lpstr>
      <vt:lpstr>Sprint_days</vt:lpstr>
      <vt:lpstr>Sprint_Name</vt:lpstr>
      <vt:lpstr>StartDate</vt:lpstr>
      <vt:lpstr>StatusLabels</vt:lpstr>
      <vt:lpstr>Team</vt:lpstr>
      <vt:lpstr>Total_Available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Pavlovic</dc:creator>
  <cp:lastModifiedBy>Miroslav Pavlovic</cp:lastModifiedBy>
  <cp:lastPrinted>2005-08-30T12:54:36Z</cp:lastPrinted>
  <dcterms:created xsi:type="dcterms:W3CDTF">2003-09-30T14:19:54Z</dcterms:created>
  <dcterms:modified xsi:type="dcterms:W3CDTF">2015-11-30T15:06:18Z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">
    <vt:lpwstr>{20050823-2252-46B2-985D-496C25A68CB5}</vt:lpwstr>
  </property>
  <property fmtid="{D5CDD505-2E9C-101B-9397-08002B2CF9AE}" pid="3" name="Owner">
    <vt:lpwstr>3</vt:lpwstr>
  </property>
  <property fmtid="{D5CDD505-2E9C-101B-9397-08002B2CF9AE}" pid="4" name="Status">
    <vt:lpwstr>Borrador</vt:lpwstr>
  </property>
  <property fmtid="{D5CDD505-2E9C-101B-9397-08002B2CF9AE}" pid="5" name="ContentTypeId">
    <vt:lpwstr>0x010100C697A4C8386F7446A098EC1F53193F1F</vt:lpwstr>
  </property>
</Properties>
</file>