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regis/PycharmProjects/Controle_RQ/"/>
    </mc:Choice>
  </mc:AlternateContent>
  <xr:revisionPtr revIDLastSave="0" documentId="13_ncr:1_{41AE4E49-CBD1-2E46-9AF2-961EF7E98A4D}" xr6:coauthVersionLast="47" xr6:coauthVersionMax="47" xr10:uidLastSave="{00000000-0000-0000-0000-000000000000}"/>
  <bookViews>
    <workbookView xWindow="-25600" yWindow="2420" windowWidth="25600" windowHeight="1832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Base!$A$1:$J$51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<sst xmlns="http://schemas.openxmlformats.org/spreadsheetml/2006/main" count="7379" uniqueCount="3219">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</sst>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11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baseColWidth="10" defaultColWidth="14.5" defaultRowHeight="15" customHeight="1"/>
  <cols>
    <col min="1" max="1" width="35.6640625" customWidth="1"/>
    <col min="2" max="2" width="17.33203125" bestFit="1" customWidth="1"/>
    <col min="3" max="4" width="14.6640625" customWidth="1"/>
    <col min="5" max="5" width="4.6640625" customWidth="1"/>
    <col min="6" max="6" width="38.6640625" customWidth="1"/>
    <col min="7" max="7" width="19.1640625" customWidth="1"/>
    <col min="8" max="9" width="14.6640625" customWidth="1"/>
    <col min="10" max="10" width="21.6640625" customWidth="1"/>
    <col min="11" max="11" width="14" customWidth="1"/>
    <col min="12" max="13" width="13.83203125" customWidth="1"/>
    <col min="14" max="29" width="8.6640625" customWidth="1"/>
  </cols>
  <sheetData>
    <row r="1" spans="1:29" ht="37.5" customHeight="1">
      <c r="A1" s="44" t="s">
        <v>28</v>
      </c>
      <c r="B1" s="45"/>
      <c r="C1" s="45"/>
      <c r="D1" s="45"/>
      <c r="E1" s="45"/>
      <c r="F1" s="45"/>
      <c r="G1" s="45"/>
      <c r="H1" s="45"/>
      <c r="I1" s="4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44"/>
      <c r="B2" s="45"/>
      <c r="C2" s="45"/>
      <c r="D2" s="45"/>
      <c r="E2" s="45"/>
      <c r="F2" s="45"/>
      <c r="G2" s="45"/>
      <c r="H2" s="45"/>
      <c r="I2" s="4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47" t="s">
        <v>9</v>
      </c>
      <c r="B3" s="48"/>
      <c r="C3" s="48"/>
      <c r="D3" s="49"/>
      <c r="E3" s="2"/>
      <c r="F3" s="47" t="s">
        <v>14</v>
      </c>
      <c r="G3" s="48"/>
      <c r="H3" s="48"/>
      <c r="I3" s="49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11</v>
      </c>
      <c r="D5" s="8">
        <f>B5-C5</f>
        <v>13103.53</v>
      </c>
      <c r="E5" s="2"/>
      <c r="F5" s="13" t="s">
        <v>13</v>
      </c>
      <c r="G5" s="7">
        <f>G19</f>
        <v>61814.140000000007</v>
      </c>
      <c r="H5" s="16">
        <f>H19</f>
        <v>11</v>
      </c>
      <c r="I5" s="8">
        <f>G5-H5</f>
        <v>61803.140000000007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</v>
      </c>
      <c r="D7" s="6">
        <f>B7-C7</f>
        <v>1458.1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</v>
      </c>
      <c r="I7" s="6">
        <f>G7-H7</f>
        <v>929.12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1</v>
      </c>
      <c r="D8" s="6">
        <f t="shared" ref="D8:D18" si="0">B8-C8</f>
        <v>3314.28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</v>
      </c>
      <c r="I8" s="6">
        <f t="shared" ref="I8:I18" si="1">G8-H8</f>
        <v>1328.4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</v>
      </c>
      <c r="D9" s="6">
        <f t="shared" si="0"/>
        <v>1632.5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</v>
      </c>
      <c r="I9" s="6">
        <f t="shared" si="1"/>
        <v>770.38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1</v>
      </c>
      <c r="D10" s="6">
        <f t="shared" si="0"/>
        <v>3447.5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1</v>
      </c>
      <c r="I10" s="6">
        <f t="shared" si="1"/>
        <v>29492.75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1</v>
      </c>
      <c r="D11" s="6">
        <f t="shared" si="0"/>
        <v>888.35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1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</v>
      </c>
      <c r="D12" s="6">
        <f t="shared" si="0"/>
        <v>380.15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</v>
      </c>
      <c r="I12" s="6">
        <f t="shared" ref="I12:I17" si="2">G12-H12</f>
        <v>8892.5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1</v>
      </c>
      <c r="D13" s="6">
        <f t="shared" si="0"/>
        <v>79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</v>
      </c>
      <c r="I13" s="6">
        <f t="shared" si="2"/>
        <v>119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</v>
      </c>
      <c r="D14" s="6">
        <f t="shared" si="0"/>
        <v>418.35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</v>
      </c>
      <c r="I14" s="6">
        <f t="shared" si="2"/>
        <v>92.19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</v>
      </c>
      <c r="D15" s="6">
        <f t="shared" ref="D15:D17" si="3">B15-C15</f>
        <v>1088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</v>
      </c>
      <c r="I15" s="6">
        <f t="shared" si="2"/>
        <v>9800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</v>
      </c>
      <c r="D16" s="6">
        <f t="shared" si="3"/>
        <v>289.39999999999998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</v>
      </c>
      <c r="I16" s="6">
        <f t="shared" si="2"/>
        <v>4082.75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</v>
      </c>
      <c r="D17" s="6">
        <f t="shared" si="3"/>
        <v>107.9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</v>
      </c>
      <c r="I17" s="6">
        <f t="shared" si="2"/>
        <v>380.15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11</v>
      </c>
      <c r="D19" s="8">
        <f>SUM(D7:D18)</f>
        <v>13103.53</v>
      </c>
      <c r="E19" s="1"/>
      <c r="F19" s="13" t="s">
        <v>10</v>
      </c>
      <c r="G19" s="7">
        <f>SUM(G7:G18)</f>
        <v>61814.140000000007</v>
      </c>
      <c r="H19" s="7">
        <f>SUM(H7:H18)</f>
        <v>11</v>
      </c>
      <c r="I19" s="8">
        <f>SUM(I7:I18)</f>
        <v>62167.140000000007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47" t="s">
        <v>18</v>
      </c>
      <c r="B21" s="48"/>
      <c r="C21" s="48"/>
      <c r="D21" s="49"/>
      <c r="E21" s="1"/>
      <c r="F21" s="47" t="s">
        <v>19</v>
      </c>
      <c r="G21" s="48"/>
      <c r="H21" s="48"/>
      <c r="I21" s="4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11</v>
      </c>
      <c r="D23" s="8">
        <f>B23-C23</f>
        <v>106627.21999999999</v>
      </c>
      <c r="E23" s="1"/>
      <c r="F23" s="13" t="s">
        <v>13</v>
      </c>
      <c r="G23" s="7">
        <f>G39</f>
        <v>77872.950000000012</v>
      </c>
      <c r="H23" s="16">
        <f>H39</f>
        <v>13</v>
      </c>
      <c r="I23" s="8">
        <f>G23-H23</f>
        <v>77859.950000000012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</v>
      </c>
      <c r="D25" s="6">
        <f>B25-C25</f>
        <v>2967.74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1</v>
      </c>
      <c r="I25" s="6">
        <f>G25-H25</f>
        <v>5271.79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1</v>
      </c>
      <c r="D26" s="6">
        <f t="shared" ref="D26:D36" si="4">B26-C26</f>
        <v>2545.63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1</v>
      </c>
      <c r="I26" s="6">
        <f t="shared" ref="I26:I31" si="5">G26-H26</f>
        <v>4582.6899999999996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</v>
      </c>
      <c r="D27" s="6">
        <f t="shared" si="4"/>
        <v>888.35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1</v>
      </c>
      <c r="I27" s="6">
        <f t="shared" si="5"/>
        <v>1451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</v>
      </c>
      <c r="D28" s="6">
        <f t="shared" si="4"/>
        <v>70774.929999999993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</v>
      </c>
      <c r="I28" s="6">
        <f t="shared" si="5"/>
        <v>9800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1</v>
      </c>
      <c r="D29" s="6">
        <f t="shared" si="4"/>
        <v>12250.25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</v>
      </c>
      <c r="I29" s="6">
        <f t="shared" si="5"/>
        <v>13793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</v>
      </c>
      <c r="D30" s="6">
        <f t="shared" si="4"/>
        <v>10889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</v>
      </c>
      <c r="I30" s="6">
        <f t="shared" si="5"/>
        <v>5261.8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</v>
      </c>
      <c r="D31" s="6">
        <f t="shared" si="4"/>
        <v>319</v>
      </c>
      <c r="F31" s="9" t="s">
        <v>27</v>
      </c>
      <c r="G31" s="12">
        <v>11980.64</v>
      </c>
      <c r="H31" s="5">
        <f>SUMIFS(Base!$E$2:$E$1048576,Base!$F$2:$F$1048576,"31",Base!$G$2:$G$1048576,F31)</f>
        <v>1</v>
      </c>
      <c r="I31" s="6">
        <f t="shared" si="5"/>
        <v>11979.64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</v>
      </c>
      <c r="D32" s="6">
        <f t="shared" si="4"/>
        <v>428.27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</v>
      </c>
      <c r="I32" s="6">
        <f t="shared" ref="I32:I37" si="6">G32-H32</f>
        <v>7120.47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</v>
      </c>
      <c r="D33" s="6">
        <f t="shared" si="4"/>
        <v>888.35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</v>
      </c>
      <c r="I33" s="6">
        <f t="shared" si="6"/>
        <v>119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</v>
      </c>
      <c r="D34" s="6">
        <f t="shared" si="4"/>
        <v>2285.9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</v>
      </c>
      <c r="I34" s="6">
        <f t="shared" si="6"/>
        <v>453.24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</v>
      </c>
      <c r="D35" s="6">
        <f t="shared" si="4"/>
        <v>107.9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1</v>
      </c>
      <c r="I35" s="6">
        <f t="shared" si="6"/>
        <v>6533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</v>
      </c>
      <c r="I36" s="6">
        <f t="shared" si="6"/>
        <v>7077.5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11</v>
      </c>
      <c r="D37" s="8">
        <f>SUM(D25:D36)</f>
        <v>106627.21999999999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</v>
      </c>
      <c r="I37" s="6">
        <f t="shared" si="6"/>
        <v>815.75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13</v>
      </c>
      <c r="I39" s="8">
        <f>SUM(I25:I38)</f>
        <v>77859.950000000012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baseColWidth="10" defaultColWidth="9.1640625" defaultRowHeight="15"/>
  <cols>
    <col min="1" max="1" width="9.1640625" style="27"/>
    <col min="2" max="2" width="13.1640625" style="28" customWidth="1"/>
    <col min="3" max="3" width="19.5" style="28" customWidth="1"/>
    <col min="4" max="4" width="9.1640625" style="28"/>
    <col min="5" max="11" width="9.1640625" style="27"/>
    <col min="12" max="12" width="16.1640625" style="27" customWidth="1"/>
    <col min="13" max="13" width="21.5" style="27" customWidth="1"/>
    <col min="14" max="16384" width="9.1640625" style="27"/>
  </cols>
  <sheetData>
    <row r="73" spans="2:3">
      <c r="B73" s="50" t="s">
        <v>62</v>
      </c>
      <c r="C73" s="50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11</v>
      </c>
    </row>
    <row r="76" spans="2:3">
      <c r="B76" s="29">
        <v>20</v>
      </c>
      <c r="C76" s="29">
        <f>COUNTIF(Base!$F$2:$F$1048576,B76)</f>
        <v>12</v>
      </c>
    </row>
    <row r="77" spans="2:3">
      <c r="B77" s="29">
        <v>26</v>
      </c>
      <c r="C77" s="29">
        <f>COUNTIF(Base!$F$2:$F$1048576,B77)</f>
        <v>11</v>
      </c>
    </row>
    <row r="78" spans="2:3">
      <c r="B78" s="29">
        <v>31</v>
      </c>
      <c r="C78" s="29">
        <f>COUNTIF(Base!$F$2:$F$1048576,B78)</f>
        <v>13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51"/>
  <sheetViews>
    <sheetView tabSelected="1" zoomScale="125" zoomScaleNormal="100"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A3" sqref="A3:XFD3"/>
    </sheetView>
  </sheetViews>
  <sheetFormatPr baseColWidth="10" defaultColWidth="9.1640625" defaultRowHeight="17" customHeight="1"/>
  <cols>
    <col min="1" max="1" width="10.83203125" style="17" customWidth="1"/>
    <col min="2" max="2" width="13.5" style="17" customWidth="1"/>
    <col min="3" max="3" width="12.83203125" style="17" customWidth="1"/>
    <col min="4" max="4" width="12.6640625" style="17" customWidth="1"/>
    <col min="5" max="5" width="22.6640625" style="25" bestFit="1" customWidth="1"/>
    <col min="6" max="6" width="19.5" style="18" bestFit="1" customWidth="1"/>
    <col min="7" max="7" width="35.1640625" style="42" customWidth="1"/>
    <col min="8" max="8" width="28.5" style="17" customWidth="1"/>
    <col min="9" max="9" width="13.5" style="19" customWidth="1"/>
    <col min="10" max="10" width="22.6640625" style="17" customWidth="1"/>
    <col min="11" max="11" width="17.5" style="17" hidden="1" customWidth="1"/>
    <col min="12" max="12" width="26.5" style="17" bestFit="1" customWidth="1"/>
    <col min="13" max="16384" width="9.1640625" style="17"/>
  </cols>
  <sheetData>
    <row r="1" spans="1:12" s="18" customFormat="1" ht="21" customHeight="1">
      <c r="A1" s="14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</v>
      </c>
      <c r="F13" s="22" t="s">
        <v>3215</v>
      </c>
      <c r="G13" s="41" t="s">
        <v>2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</v>
      </c>
      <c r="F14" s="22" t="s">
        <v>3215</v>
      </c>
      <c r="G14" s="24" t="s">
        <v>3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</v>
      </c>
      <c r="F15" s="22" t="s">
        <v>3215</v>
      </c>
      <c r="G15" s="41" t="s">
        <v>4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</v>
      </c>
      <c r="F16" s="22" t="s">
        <v>3215</v>
      </c>
      <c r="G16" s="41" t="s">
        <v>5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</v>
      </c>
      <c r="F17" s="22" t="s">
        <v>3215</v>
      </c>
      <c r="G17" s="41" t="s">
        <v>17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</v>
      </c>
      <c r="F18" s="22" t="s">
        <v>3215</v>
      </c>
      <c r="G18" s="24" t="s">
        <v>26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</v>
      </c>
      <c r="F19" s="22" t="s">
        <v>3215</v>
      </c>
      <c r="G19" s="24" t="s">
        <v>27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</v>
      </c>
      <c r="F20" s="22" t="s">
        <v>3215</v>
      </c>
      <c r="G20" s="39" t="s">
        <v>6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</v>
      </c>
      <c r="F21" s="22" t="s">
        <v>3215</v>
      </c>
      <c r="G21" s="41" t="s">
        <v>21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</v>
      </c>
      <c r="F22" s="22" t="s">
        <v>3215</v>
      </c>
      <c r="G22" s="41" t="s">
        <v>20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</v>
      </c>
      <c r="F23" s="22" t="s">
        <v>3215</v>
      </c>
      <c r="G23" s="41" t="s">
        <v>22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</v>
      </c>
      <c r="F24" s="22" t="s">
        <v>3215</v>
      </c>
      <c r="G24" s="41" t="s">
        <v>23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</v>
      </c>
      <c r="F25" s="22" t="s">
        <v>3215</v>
      </c>
      <c r="G25" s="39" t="s">
        <v>24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</v>
      </c>
      <c r="F26" s="22" t="s">
        <v>3216</v>
      </c>
      <c r="G26" s="41" t="s">
        <v>2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</v>
      </c>
      <c r="F27" s="22" t="s">
        <v>3216</v>
      </c>
      <c r="G27" s="24" t="s">
        <v>3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</v>
      </c>
      <c r="F28" s="22" t="s">
        <v>3216</v>
      </c>
      <c r="G28" s="41" t="s">
        <v>4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</v>
      </c>
      <c r="F29" s="22" t="s">
        <v>3216</v>
      </c>
      <c r="G29" s="41" t="s">
        <v>5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</v>
      </c>
      <c r="F30" s="22" t="s">
        <v>3216</v>
      </c>
      <c r="G30" s="41" t="s">
        <v>17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</v>
      </c>
      <c r="F31" s="22" t="s">
        <v>3216</v>
      </c>
      <c r="G31" s="41" t="s">
        <v>6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</v>
      </c>
      <c r="F32" s="22" t="s">
        <v>3216</v>
      </c>
      <c r="G32" s="41" t="s">
        <v>21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</v>
      </c>
      <c r="F33" s="22" t="s">
        <v>3216</v>
      </c>
      <c r="G33" s="41" t="s">
        <v>20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</v>
      </c>
      <c r="F34" s="22" t="s">
        <v>3216</v>
      </c>
      <c r="G34" s="41" t="s">
        <v>22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</v>
      </c>
      <c r="F35" s="22" t="s">
        <v>3216</v>
      </c>
      <c r="G35" s="41" t="s">
        <v>23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</v>
      </c>
      <c r="F36" s="22" t="s">
        <v>3216</v>
      </c>
      <c r="G36" s="39" t="s">
        <v>24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</v>
      </c>
      <c r="F37" s="22" t="s">
        <v>3218</v>
      </c>
      <c r="G37" s="41" t="s">
        <v>2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</v>
      </c>
      <c r="F38" s="22" t="s">
        <v>3218</v>
      </c>
      <c r="G38" s="24" t="s">
        <v>3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</v>
      </c>
      <c r="F39" s="22" t="s">
        <v>3218</v>
      </c>
      <c r="G39" s="41" t="s">
        <v>4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</v>
      </c>
      <c r="F40" s="22" t="s">
        <v>3218</v>
      </c>
      <c r="G40" s="41" t="s">
        <v>5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</v>
      </c>
      <c r="F41" s="22" t="s">
        <v>3218</v>
      </c>
      <c r="G41" s="41" t="s">
        <v>17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</v>
      </c>
      <c r="F42" s="22" t="s">
        <v>3218</v>
      </c>
      <c r="G42" s="41" t="s">
        <v>6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</v>
      </c>
      <c r="F43" s="22" t="s">
        <v>3218</v>
      </c>
      <c r="G43" s="41" t="s">
        <v>21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</v>
      </c>
      <c r="F44" s="22" t="s">
        <v>3218</v>
      </c>
      <c r="G44" s="41" t="s">
        <v>20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</v>
      </c>
      <c r="F45" s="22" t="s">
        <v>3218</v>
      </c>
      <c r="G45" s="41" t="s">
        <v>22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</v>
      </c>
      <c r="F46" s="22" t="s">
        <v>3218</v>
      </c>
      <c r="G46" s="41" t="s">
        <v>23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</v>
      </c>
      <c r="F47" s="22" t="s">
        <v>3218</v>
      </c>
      <c r="G47" s="39" t="s">
        <v>24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</v>
      </c>
      <c r="F48" s="22" t="s">
        <v>3218</v>
      </c>
      <c r="G48" s="24" t="s">
        <v>3217</v>
      </c>
      <c r="H48" s="24"/>
      <c r="I48" s="23"/>
      <c r="J48" s="24"/>
      <c r="L48" s="24"/>
    </row>
    <row r="49" spans="1:12" ht="15">
      <c r="A49" s="20"/>
      <c r="B49" s="21"/>
      <c r="C49" s="22"/>
      <c r="D49" s="23"/>
      <c r="E49" s="26"/>
      <c r="F49" s="22"/>
      <c r="G49" s="24"/>
      <c r="H49" s="24"/>
      <c r="I49" s="23"/>
      <c r="J49" s="24"/>
      <c r="L49" s="24"/>
    </row>
    <row r="50" spans="1:12" ht="15">
      <c r="A50" s="20"/>
      <c r="B50" s="21"/>
      <c r="C50" s="22"/>
      <c r="D50" s="23"/>
      <c r="E50" s="26"/>
      <c r="F50" s="22"/>
      <c r="G50" s="24"/>
      <c r="H50" s="24"/>
      <c r="I50" s="23"/>
      <c r="J50" s="24"/>
      <c r="L50" s="24"/>
    </row>
    <row r="51" spans="1:12" ht="15">
      <c r="A51" s="20"/>
      <c r="B51" s="21"/>
      <c r="C51" s="22"/>
      <c r="D51" s="23"/>
      <c r="E51" s="26"/>
      <c r="F51" s="22"/>
      <c r="G51" s="24"/>
      <c r="H51" s="24"/>
      <c r="I51" s="23"/>
      <c r="J51" s="24"/>
      <c r="L51" s="24"/>
    </row>
  </sheetData>
  <autoFilter ref="A1:J51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baseColWidth="10" defaultColWidth="8.83203125" defaultRowHeight="15"/>
  <cols>
    <col min="3" max="3" width="36.5" bestFit="1" customWidth="1"/>
    <col min="4" max="4" width="12.83203125" bestFit="1" customWidth="1"/>
    <col min="5" max="5" width="11.33203125" bestFit="1" customWidth="1"/>
    <col min="6" max="6" width="29.33203125" bestFit="1" customWidth="1"/>
    <col min="7" max="7" width="11.33203125" bestFit="1" customWidth="1"/>
    <col min="8" max="8" width="26.5" bestFit="1" customWidth="1"/>
    <col min="9" max="9" width="16.1640625" bestFit="1" customWidth="1"/>
    <col min="10" max="10" width="17.33203125" bestFit="1" customWidth="1"/>
    <col min="11" max="11" width="15.1640625" bestFit="1" customWidth="1"/>
    <col min="12" max="12" width="15.33203125" bestFit="1" customWidth="1"/>
    <col min="13" max="13" width="22.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30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30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30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0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30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0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45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0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30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30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0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30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60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45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30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30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30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60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30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30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0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30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30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30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0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30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30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30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30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30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30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45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45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30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30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30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30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0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0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30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30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45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0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30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30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45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7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30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30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4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4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45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30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30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45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0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45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30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0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45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4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30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30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30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45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0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45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4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0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0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30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30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45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45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60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30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30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45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30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30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30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30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30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4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0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30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45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0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60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30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30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60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45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0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4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30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30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30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45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4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0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30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0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30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30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30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30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30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30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45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4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60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30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30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30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30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30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30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30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30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30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30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30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30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30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30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30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30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30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30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30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45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0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0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30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30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60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45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30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30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30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30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0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0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30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30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0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4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45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30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30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30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30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30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30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30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30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30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30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30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30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30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0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45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30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0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30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30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30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30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30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30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30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30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30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45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45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30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30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30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4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0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45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30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30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30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30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30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30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30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30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0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30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30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4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30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45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0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45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0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30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30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30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30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30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45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30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0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30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30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4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30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30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30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45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30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30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0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0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45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0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45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0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30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30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30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30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45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30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30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0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30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0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30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30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30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30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45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30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30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0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30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30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30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30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0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45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30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30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30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30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30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30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45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30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30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30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30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30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30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30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30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30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30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30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30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45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30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30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30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45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30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30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30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30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30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30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30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30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30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30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30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30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30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30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30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30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30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0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0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30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30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30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30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30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30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30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30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30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30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30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30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45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30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60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30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0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45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45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30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30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30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30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30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30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30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30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30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0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30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45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45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0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30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30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30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30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4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30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30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30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30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30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30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30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30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30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30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30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30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0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30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30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30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30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30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30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0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30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30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30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30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30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30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30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45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30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30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30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30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0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30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30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30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30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30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30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30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30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30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30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30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30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30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30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30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30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30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30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30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30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30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30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30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30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30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30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0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30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30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30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30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30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30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30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30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30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30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30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30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30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30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30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30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30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30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30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0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0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30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30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45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0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30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30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0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30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30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30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30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30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30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30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30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30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45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4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30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30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30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30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30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4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Regis dos santos silva</cp:lastModifiedBy>
  <dcterms:created xsi:type="dcterms:W3CDTF">2014-08-17T22:01:50Z</dcterms:created>
  <dcterms:modified xsi:type="dcterms:W3CDTF">2024-10-11T01:11:16Z</dcterms:modified>
</cp:coreProperties>
</file>